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inagri/Desktop/TRABAJOS 2024/EL AGRO EN CIFRAS/EL_AGRO_EN_CIFRAS_JULIO_24/DATA JULIO/"/>
    </mc:Choice>
  </mc:AlternateContent>
  <xr:revisionPtr revIDLastSave="0" documentId="13_ncr:1_{E5A5BD3F-6E80-0847-B84B-A01C6875E063}" xr6:coauthVersionLast="47" xr6:coauthVersionMax="47" xr10:uidLastSave="{00000000-0000-0000-0000-000000000000}"/>
  <bookViews>
    <workbookView xWindow="8260" yWindow="500" windowWidth="33060" windowHeight="28300" tabRatio="910" firstSheet="1" activeTab="3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'C.74'!$A$1:$G$16</definedName>
    <definedName name="_xlnm.Print_Area" localSheetId="2">'C.75'!$A$1:$E$54</definedName>
    <definedName name="_xlnm.Print_Area" localSheetId="3">'C.76'!$A$1:$D$34</definedName>
    <definedName name="_xlnm.Print_Area" localSheetId="4">'C.77'!$A$1:$H$59</definedName>
    <definedName name="_xlnm.Print_Area" localSheetId="5">'C.78-C.79'!$A$1:$H$60</definedName>
    <definedName name="_xlnm.Print_Area" localSheetId="6">'C.80'!#REF!</definedName>
    <definedName name="_xlnm.Print_Area" localSheetId="7">'C.81'!#REF!</definedName>
    <definedName name="_xlnm.Print_Area" localSheetId="8">'C.82'!$A$1:$H$60</definedName>
    <definedName name="_xlnm.Print_Area" localSheetId="9">'C.83'!$A$68:$J$124</definedName>
    <definedName name="_xlnm.Print_Area" localSheetId="10">'C.84 - 85'!$A$63:$E$122</definedName>
    <definedName name="_xlnm.Print_Area" localSheetId="11">'C.86'!#REF!</definedName>
    <definedName name="_xlnm.Print_Area" localSheetId="12">'C.87'!#REF!</definedName>
    <definedName name="_xlnm.Print_Area" localSheetId="13">'C.88'!$A$1:$H$60</definedName>
    <definedName name="_xlnm.Print_Area" localSheetId="14">'C.89'!$A$1:$J$79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26" l="1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E119" i="27" l="1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119" i="26" l="1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70" i="26"/>
  <c r="E69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43" i="11" l="1"/>
  <c r="E44" i="11"/>
  <c r="E45" i="11"/>
  <c r="E46" i="11"/>
  <c r="E47" i="11"/>
  <c r="E48" i="11"/>
  <c r="E49" i="1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20" i="11"/>
  <c r="E19" i="11"/>
  <c r="E18" i="11"/>
  <c r="E17" i="11"/>
  <c r="E16" i="11"/>
  <c r="E12" i="11"/>
  <c r="E13" i="11"/>
  <c r="E11" i="11"/>
  <c r="E10" i="11"/>
  <c r="E9" i="11"/>
  <c r="F15" i="11" l="1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0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69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1" i="11"/>
  <c r="H12" i="11"/>
  <c r="H13" i="11"/>
  <c r="H14" i="11"/>
  <c r="H9" i="11"/>
  <c r="H12" i="21" l="1"/>
  <c r="H11" i="21"/>
  <c r="H8" i="21"/>
  <c r="H7" i="21"/>
  <c r="D59" i="28" l="1"/>
  <c r="D58" i="28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C7" i="28"/>
  <c r="B7" i="28"/>
  <c r="E54" i="28" s="1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D6" i="3"/>
  <c r="E6" i="3" s="1"/>
  <c r="C6" i="3"/>
  <c r="F53" i="3" s="1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C7" i="29"/>
  <c r="B7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F54" i="28" l="1"/>
  <c r="D7" i="28"/>
  <c r="G53" i="3"/>
  <c r="G53" i="1"/>
  <c r="E54" i="29"/>
  <c r="F54" i="29" s="1"/>
  <c r="E17" i="28"/>
  <c r="F17" i="28" s="1"/>
  <c r="E33" i="28"/>
  <c r="F33" i="28" s="1"/>
  <c r="F16" i="3"/>
  <c r="G16" i="3" s="1"/>
  <c r="F32" i="3"/>
  <c r="G32" i="3" s="1"/>
  <c r="E44" i="29"/>
  <c r="F44" i="29" s="1"/>
  <c r="E17" i="29"/>
  <c r="F17" i="29" s="1"/>
  <c r="E33" i="29"/>
  <c r="F33" i="29" s="1"/>
  <c r="E49" i="29"/>
  <c r="F49" i="29" s="1"/>
  <c r="D7" i="29"/>
  <c r="E12" i="29"/>
  <c r="F12" i="29" s="1"/>
  <c r="E28" i="29"/>
  <c r="F28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E53" i="28"/>
  <c r="F53" i="28" s="1"/>
  <c r="E16" i="28"/>
  <c r="F16" i="28" s="1"/>
  <c r="E32" i="28"/>
  <c r="F32" i="28" s="1"/>
  <c r="E48" i="28"/>
  <c r="F48" i="28" s="1"/>
  <c r="E11" i="28"/>
  <c r="F11" i="28" s="1"/>
  <c r="E27" i="28"/>
  <c r="F27" i="28" s="1"/>
  <c r="E43" i="28"/>
  <c r="F43" i="28" s="1"/>
  <c r="E59" i="28"/>
  <c r="F59" i="28" s="1"/>
  <c r="E22" i="28"/>
  <c r="F22" i="28" s="1"/>
  <c r="E38" i="28"/>
  <c r="F38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8" i="29"/>
  <c r="F18" i="29" s="1"/>
  <c r="E34" i="29"/>
  <c r="F34" i="29" s="1"/>
  <c r="E50" i="29"/>
  <c r="F50" i="29" s="1"/>
  <c r="E23" i="29"/>
  <c r="F23" i="29" s="1"/>
  <c r="E39" i="29"/>
  <c r="F39" i="29" s="1"/>
  <c r="E55" i="29"/>
  <c r="F55" i="29" s="1"/>
  <c r="E13" i="29"/>
  <c r="F13" i="29" s="1"/>
  <c r="E29" i="29"/>
  <c r="F29" i="29" s="1"/>
  <c r="E45" i="29"/>
  <c r="F45" i="29" s="1"/>
  <c r="E24" i="29"/>
  <c r="F24" i="29" s="1"/>
  <c r="E40" i="29"/>
  <c r="F40" i="29" s="1"/>
  <c r="E56" i="29"/>
  <c r="F56" i="29" s="1"/>
  <c r="E51" i="29"/>
  <c r="F51" i="29" s="1"/>
  <c r="E19" i="29"/>
  <c r="F19" i="29" s="1"/>
  <c r="E14" i="29"/>
  <c r="F14" i="29" s="1"/>
  <c r="E30" i="29"/>
  <c r="F30" i="29" s="1"/>
  <c r="E46" i="29"/>
  <c r="F46" i="29" s="1"/>
  <c r="E9" i="29"/>
  <c r="E25" i="29"/>
  <c r="F25" i="29" s="1"/>
  <c r="E41" i="29"/>
  <c r="F41" i="29" s="1"/>
  <c r="E57" i="29"/>
  <c r="F57" i="29" s="1"/>
  <c r="E35" i="29"/>
  <c r="F35" i="29" s="1"/>
  <c r="E20" i="29"/>
  <c r="F20" i="29" s="1"/>
  <c r="E36" i="29"/>
  <c r="F36" i="29" s="1"/>
  <c r="E52" i="29"/>
  <c r="F52" i="29" s="1"/>
  <c r="E31" i="29"/>
  <c r="F31" i="29" s="1"/>
  <c r="E10" i="29"/>
  <c r="F10" i="29" s="1"/>
  <c r="E26" i="29"/>
  <c r="F26" i="29" s="1"/>
  <c r="E42" i="29"/>
  <c r="F42" i="29" s="1"/>
  <c r="E58" i="29"/>
  <c r="F58" i="29" s="1"/>
  <c r="E15" i="29"/>
  <c r="F15" i="29" s="1"/>
  <c r="E47" i="29"/>
  <c r="F47" i="29" s="1"/>
  <c r="E21" i="29"/>
  <c r="F21" i="29" s="1"/>
  <c r="E37" i="29"/>
  <c r="F37" i="29" s="1"/>
  <c r="E53" i="29"/>
  <c r="F53" i="29" s="1"/>
  <c r="E16" i="29"/>
  <c r="F16" i="29" s="1"/>
  <c r="E32" i="29"/>
  <c r="F32" i="29" s="1"/>
  <c r="E48" i="29"/>
  <c r="F48" i="29" s="1"/>
  <c r="E11" i="29"/>
  <c r="F11" i="29" s="1"/>
  <c r="E27" i="29"/>
  <c r="F27" i="29" s="1"/>
  <c r="E43" i="29"/>
  <c r="F43" i="29" s="1"/>
  <c r="E59" i="29"/>
  <c r="F59" i="29" s="1"/>
  <c r="E22" i="29"/>
  <c r="F22" i="29" s="1"/>
  <c r="E38" i="29"/>
  <c r="F38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9" i="28" l="1"/>
  <c r="F7" i="28" s="1"/>
  <c r="E7" i="28"/>
  <c r="G8" i="3"/>
  <c r="G6" i="3" s="1"/>
  <c r="F6" i="3"/>
  <c r="F9" i="29"/>
  <c r="F7" i="29" s="1"/>
  <c r="E7" i="29"/>
  <c r="G8" i="1"/>
  <c r="G6" i="1" s="1"/>
  <c r="F6" i="1"/>
  <c r="B69" i="27" l="1"/>
  <c r="B70" i="27"/>
  <c r="B71" i="27"/>
  <c r="B72" i="27"/>
  <c r="B73" i="27"/>
  <c r="B74" i="27"/>
  <c r="B75" i="27"/>
  <c r="B76" i="27"/>
  <c r="B77" i="27"/>
  <c r="B78" i="27"/>
  <c r="B79" i="27"/>
  <c r="B80" i="27"/>
  <c r="B81" i="27"/>
  <c r="B82" i="27"/>
  <c r="B83" i="27"/>
  <c r="B84" i="27"/>
  <c r="B85" i="27"/>
  <c r="B86" i="27"/>
  <c r="B87" i="27"/>
  <c r="B88" i="27"/>
  <c r="B89" i="27"/>
  <c r="B90" i="27"/>
  <c r="B91" i="27"/>
  <c r="B92" i="27"/>
  <c r="B93" i="27"/>
  <c r="B94" i="27"/>
  <c r="B95" i="27"/>
  <c r="B96" i="27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112" i="27"/>
  <c r="B113" i="27"/>
  <c r="B114" i="27"/>
  <c r="B115" i="27"/>
  <c r="B116" i="27"/>
  <c r="B117" i="27"/>
  <c r="B118" i="27"/>
  <c r="G8" i="11" l="1"/>
  <c r="G15" i="11" l="1"/>
  <c r="H15" i="11" s="1"/>
  <c r="A116" i="27" l="1"/>
  <c r="A117" i="27"/>
  <c r="A118" i="27"/>
  <c r="A95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70" i="27"/>
  <c r="A71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93" i="27"/>
  <c r="A94" i="27"/>
  <c r="A69" i="27"/>
  <c r="F67" i="26" l="1"/>
  <c r="A92" i="26"/>
  <c r="B92" i="26"/>
  <c r="A93" i="26"/>
  <c r="B93" i="26"/>
  <c r="A94" i="26"/>
  <c r="B94" i="26"/>
  <c r="A95" i="26"/>
  <c r="B95" i="26"/>
  <c r="A96" i="26"/>
  <c r="B96" i="26"/>
  <c r="A97" i="26"/>
  <c r="B97" i="26"/>
  <c r="A98" i="26"/>
  <c r="B98" i="26"/>
  <c r="A99" i="26"/>
  <c r="B99" i="26"/>
  <c r="A100" i="26"/>
  <c r="B100" i="26"/>
  <c r="A101" i="26"/>
  <c r="B101" i="26"/>
  <c r="A102" i="26"/>
  <c r="B102" i="26"/>
  <c r="A103" i="26"/>
  <c r="B103" i="26"/>
  <c r="A104" i="26"/>
  <c r="B104" i="26"/>
  <c r="A105" i="26"/>
  <c r="B105" i="26"/>
  <c r="A106" i="26"/>
  <c r="B106" i="26"/>
  <c r="A107" i="26"/>
  <c r="B107" i="26"/>
  <c r="A108" i="26"/>
  <c r="B108" i="26"/>
  <c r="A109" i="26"/>
  <c r="B109" i="26"/>
  <c r="A110" i="26"/>
  <c r="B110" i="26"/>
  <c r="A111" i="26"/>
  <c r="B111" i="26"/>
  <c r="A112" i="26"/>
  <c r="B112" i="26"/>
  <c r="A113" i="26"/>
  <c r="B113" i="26"/>
  <c r="A114" i="26"/>
  <c r="B114" i="26"/>
  <c r="A115" i="26"/>
  <c r="B115" i="26"/>
  <c r="A116" i="26"/>
  <c r="B116" i="26"/>
  <c r="A117" i="26"/>
  <c r="B117" i="26"/>
  <c r="A118" i="26"/>
  <c r="B118" i="26"/>
  <c r="A70" i="26"/>
  <c r="B70" i="26"/>
  <c r="A71" i="26"/>
  <c r="B71" i="26"/>
  <c r="A72" i="26"/>
  <c r="B72" i="26"/>
  <c r="A73" i="26"/>
  <c r="B73" i="26"/>
  <c r="A74" i="26"/>
  <c r="B74" i="26"/>
  <c r="A75" i="26"/>
  <c r="B75" i="26"/>
  <c r="A76" i="26"/>
  <c r="B76" i="26"/>
  <c r="A77" i="26"/>
  <c r="B77" i="26"/>
  <c r="A78" i="26"/>
  <c r="B78" i="26"/>
  <c r="A79" i="26"/>
  <c r="B79" i="26"/>
  <c r="A80" i="26"/>
  <c r="B80" i="26"/>
  <c r="A81" i="26"/>
  <c r="B81" i="26"/>
  <c r="A82" i="26"/>
  <c r="B82" i="26"/>
  <c r="A83" i="26"/>
  <c r="B83" i="26"/>
  <c r="A84" i="26"/>
  <c r="B84" i="26"/>
  <c r="A85" i="26"/>
  <c r="B85" i="26"/>
  <c r="A86" i="26"/>
  <c r="B86" i="26"/>
  <c r="A87" i="26"/>
  <c r="B87" i="26"/>
  <c r="A88" i="26"/>
  <c r="B88" i="26"/>
  <c r="A89" i="26"/>
  <c r="B89" i="26"/>
  <c r="A90" i="26"/>
  <c r="B90" i="26"/>
  <c r="A91" i="26"/>
  <c r="B91" i="26"/>
  <c r="B69" i="26"/>
  <c r="A69" i="26"/>
  <c r="E5" i="16" l="1"/>
  <c r="A39" i="2" l="1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B6" i="19" l="1"/>
  <c r="C37" i="2" l="1"/>
  <c r="C6" i="19" l="1"/>
  <c r="D6" i="19" s="1"/>
  <c r="D37" i="2"/>
  <c r="E37" i="2" s="1"/>
  <c r="F8" i="11" l="1"/>
  <c r="H8" i="11" s="1"/>
  <c r="D42" i="2" l="1"/>
  <c r="D43" i="2"/>
  <c r="D46" i="2"/>
  <c r="D47" i="2"/>
  <c r="D48" i="2"/>
  <c r="D49" i="2"/>
  <c r="C40" i="2"/>
  <c r="C42" i="2"/>
  <c r="C43" i="2"/>
  <c r="C44" i="2"/>
  <c r="C45" i="2"/>
  <c r="C46" i="2"/>
  <c r="C47" i="2"/>
  <c r="C48" i="2"/>
  <c r="C49" i="2"/>
  <c r="C50" i="2"/>
  <c r="D50" i="2"/>
  <c r="D45" i="2"/>
  <c r="D44" i="2"/>
  <c r="D41" i="2"/>
  <c r="C41" i="2"/>
  <c r="D40" i="2"/>
  <c r="E41" i="2" l="1"/>
  <c r="E45" i="2"/>
  <c r="E44" i="2"/>
  <c r="E47" i="2"/>
  <c r="E50" i="2"/>
  <c r="E48" i="2"/>
  <c r="E49" i="2"/>
  <c r="E43" i="2"/>
  <c r="E46" i="2"/>
  <c r="E40" i="2"/>
  <c r="E42" i="2"/>
  <c r="D39" i="2"/>
  <c r="C39" i="2"/>
  <c r="E39" i="2" l="1"/>
  <c r="F5" i="14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F5" i="16" l="1"/>
  <c r="H47" i="16" l="1"/>
  <c r="H20" i="16"/>
  <c r="H24" i="16"/>
  <c r="H52" i="16"/>
  <c r="H31" i="16"/>
  <c r="H33" i="16"/>
  <c r="H34" i="16"/>
  <c r="H35" i="16"/>
  <c r="H16" i="16"/>
  <c r="H46" i="16"/>
  <c r="H48" i="16"/>
  <c r="H21" i="16"/>
  <c r="H23" i="16"/>
  <c r="H26" i="16"/>
  <c r="H11" i="16"/>
  <c r="H40" i="16"/>
  <c r="H42" i="16"/>
  <c r="H8" i="16"/>
  <c r="H9" i="16"/>
  <c r="H18" i="16"/>
  <c r="H49" i="16"/>
  <c r="H22" i="16"/>
  <c r="H51" i="16"/>
  <c r="H25" i="16"/>
  <c r="H29" i="16"/>
  <c r="H57" i="16"/>
  <c r="H39" i="16"/>
  <c r="H41" i="16"/>
  <c r="H44" i="16"/>
  <c r="H10" i="16"/>
  <c r="H50" i="16"/>
  <c r="H13" i="16"/>
  <c r="H53" i="16"/>
  <c r="H17" i="16"/>
  <c r="H54" i="16"/>
  <c r="H27" i="16"/>
  <c r="H56" i="16"/>
  <c r="H30" i="16"/>
  <c r="H32" i="16"/>
  <c r="H14" i="16"/>
  <c r="H43" i="16"/>
  <c r="H45" i="16"/>
  <c r="H55" i="16"/>
  <c r="H36" i="16"/>
  <c r="H15" i="16"/>
  <c r="H37" i="16"/>
  <c r="H19" i="16"/>
  <c r="H38" i="16"/>
  <c r="H12" i="16"/>
  <c r="H7" i="16"/>
  <c r="G5" i="16"/>
  <c r="H5" i="16" l="1"/>
  <c r="D67" i="27"/>
  <c r="C67" i="27" l="1"/>
  <c r="G67" i="27" l="1"/>
  <c r="F67" i="27"/>
  <c r="E67" i="27"/>
  <c r="H67" i="27" l="1"/>
  <c r="E5" i="14"/>
  <c r="H5" i="14" l="1"/>
  <c r="G5" i="14" l="1"/>
  <c r="C67" i="26" l="1"/>
  <c r="D67" i="26"/>
  <c r="E67" i="26" s="1"/>
  <c r="G67" i="26" l="1"/>
  <c r="H67" i="26" s="1"/>
  <c r="F6" i="11" l="1"/>
  <c r="G6" i="11"/>
  <c r="H6" i="11" s="1"/>
</calcChain>
</file>

<file path=xl/sharedStrings.xml><?xml version="1.0" encoding="utf-8"?>
<sst xmlns="http://schemas.openxmlformats.org/spreadsheetml/2006/main" count="1415" uniqueCount="397">
  <si>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</si>
  <si>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</si>
  <si>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</si>
  <si>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</si>
  <si>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</si>
  <si>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</si>
  <si>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</si>
  <si>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</si>
  <si>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</si>
  <si>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</si>
  <si>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</si>
  <si>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</si>
  <si>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</si>
  <si>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</si>
  <si>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</si>
  <si>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</si>
  <si>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</si>
  <si>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</si>
  <si>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</si>
  <si>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</si>
  <si>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</si>
  <si>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</si>
  <si>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</si>
  <si>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</si>
  <si>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</si>
  <si>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</si>
  <si>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</si>
  <si>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</si>
  <si>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</si>
  <si>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</si>
  <si>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</si>
  <si>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</si>
  <si>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</si>
  <si>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</si>
  <si>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</si>
  <si>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</si>
  <si>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</si>
  <si>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</si>
  <si>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</si>
  <si>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</si>
  <si>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</si>
  <si>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</si>
  <si>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</si>
  <si>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</si>
  <si>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</si>
  <si>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</si>
  <si>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</si>
  <si>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</si>
  <si>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</si>
  <si>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</si>
  <si>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9" type="noConversion"/>
  </si>
  <si>
    <t xml:space="preserve">Importaciones </t>
    <phoneticPr fontId="9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</si>
  <si>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</si>
  <si>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</si>
  <si>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</si>
  <si>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</si>
  <si>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</si>
  <si>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</si>
  <si>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>Subpartida Nacional</t>
    <phoneticPr fontId="4" type="noConversion"/>
  </si>
  <si>
    <t xml:space="preserve">         (Peso Neto toneladas)</t>
    <phoneticPr fontId="12" type="noConversion"/>
  </si>
  <si>
    <t xml:space="preserve">          (Valor FOB Miles USD)</t>
    <phoneticPr fontId="12" type="noConversion"/>
  </si>
  <si>
    <t>Descripción/País Destino</t>
    <phoneticPr fontId="4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</si>
  <si>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</si>
  <si>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</si>
  <si>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</si>
  <si>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</si>
  <si>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</si>
  <si>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</si>
  <si>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</si>
  <si>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</si>
  <si>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</si>
  <si>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</si>
  <si>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</si>
  <si>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</si>
  <si>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</si>
  <si>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</si>
  <si>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</si>
  <si>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</si>
  <si>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</si>
  <si>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</si>
  <si>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</si>
  <si>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</si>
  <si>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</si>
  <si>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</si>
  <si>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</si>
  <si>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</si>
  <si>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</si>
  <si>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</si>
  <si>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</si>
  <si>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</si>
  <si>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</si>
  <si>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</si>
  <si>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</si>
  <si>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</si>
  <si>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</si>
  <si>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</si>
  <si>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</si>
  <si>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</si>
  <si>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</si>
  <si>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</si>
  <si>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</si>
  <si>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</si>
  <si>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1902190000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</si>
  <si>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</si>
  <si>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</si>
  <si>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</si>
  <si>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</si>
  <si>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</si>
  <si>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</si>
  <si>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</si>
  <si>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</si>
  <si>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</si>
  <si>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</si>
  <si>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0708100000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</si>
  <si>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</si>
  <si>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</si>
  <si>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</si>
  <si>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</si>
  <si>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</si>
  <si>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</si>
  <si>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</si>
  <si>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</si>
  <si>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</si>
  <si>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</si>
  <si>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</si>
  <si>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</si>
  <si>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</si>
  <si>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</si>
  <si>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</si>
  <si>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</si>
  <si>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</si>
  <si>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</si>
  <si>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</si>
  <si>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</si>
  <si>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</si>
  <si>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</si>
  <si>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</si>
  <si>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</si>
  <si>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</si>
  <si>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</si>
  <si>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</si>
  <si>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</si>
  <si>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</si>
  <si>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</si>
  <si>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</si>
  <si>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</si>
  <si>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</si>
  <si>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Corea Del Sur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</si>
  <si>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</si>
  <si>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</si>
  <si>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</si>
  <si>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</si>
  <si>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</si>
  <si>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</si>
  <si>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</si>
  <si>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</si>
  <si>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</si>
  <si>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</si>
  <si>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</si>
  <si>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</si>
  <si>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</si>
  <si>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</si>
  <si>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</si>
  <si>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</si>
  <si>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</si>
  <si>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</si>
  <si>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</si>
  <si>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</si>
  <si>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</si>
  <si>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</si>
  <si>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</si>
  <si>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</si>
  <si>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1901101000</t>
  </si>
  <si>
    <t>1005100000</t>
  </si>
  <si>
    <t>1208100000</t>
  </si>
  <si>
    <t>5201003000</t>
  </si>
  <si>
    <t>1704901000</t>
  </si>
  <si>
    <t>1108130000</t>
  </si>
  <si>
    <t>1703100000</t>
  </si>
  <si>
    <t>0805502200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</si>
  <si>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</si>
  <si>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</si>
  <si>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</si>
  <si>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</si>
  <si>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</si>
  <si>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</si>
  <si>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</si>
  <si>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</si>
  <si>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</si>
  <si>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</si>
  <si>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1404909090</t>
  </si>
  <si>
    <t>1107100000</t>
  </si>
  <si>
    <t>2101120000</t>
  </si>
  <si>
    <t>Turquía</t>
  </si>
  <si>
    <t>Sudáfrica</t>
  </si>
  <si>
    <t>1209919000</t>
  </si>
  <si>
    <t>1512111000</t>
  </si>
  <si>
    <t>Trigo s/m</t>
  </si>
  <si>
    <t>0713339200</t>
  </si>
  <si>
    <t>0814001000</t>
  </si>
  <si>
    <t>3301130000</t>
  </si>
  <si>
    <t>4101200000</t>
  </si>
  <si>
    <t>4403110000</t>
  </si>
  <si>
    <t>5102191000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</si>
  <si>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</si>
  <si>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</si>
  <si>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</si>
  <si>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</si>
  <si>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</si>
  <si>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</si>
  <si>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</si>
  <si>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</si>
  <si>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</si>
  <si>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</si>
  <si>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</si>
  <si>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</si>
  <si>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</si>
  <si>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</si>
  <si>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</si>
  <si>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Cacao en grano, entero o partido, tostado</t>
  </si>
  <si>
    <t>Frijol canario excepto para siembra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</si>
  <si>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</si>
  <si>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</si>
  <si>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</si>
  <si>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</si>
  <si>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</si>
  <si>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Grasa lactea anhidra (butteroil)</t>
  </si>
  <si>
    <t>Arvejas partidas excepto para la siembra</t>
  </si>
  <si>
    <t>Fecula de papa (patata)</t>
  </si>
  <si>
    <t>Los demas citricos</t>
  </si>
  <si>
    <t>Arvejas (guisantes, chicharos) (pisum sativum) frescas o refrigeradas</t>
  </si>
  <si>
    <t>Malasia</t>
  </si>
  <si>
    <t>Irlanda</t>
  </si>
  <si>
    <t>Vietnam</t>
  </si>
  <si>
    <t>Holanda</t>
  </si>
  <si>
    <t>Julio</t>
  </si>
  <si>
    <t>República Checa</t>
  </si>
  <si>
    <t xml:space="preserve">Taiwán </t>
  </si>
  <si>
    <t>Grano de soya</t>
  </si>
  <si>
    <t>2005993110</t>
  </si>
  <si>
    <t>2005993190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</si>
  <si>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</si>
  <si>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</si>
  <si>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</si>
  <si>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</si>
  <si>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</si>
  <si>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</si>
  <si>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</si>
  <si>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</si>
  <si>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</si>
  <si>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</si>
  <si>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</si>
  <si>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</si>
  <si>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</si>
  <si>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</si>
  <si>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</si>
  <si>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</si>
  <si>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</si>
  <si>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Las demás semillas de hortalizas</t>
  </si>
  <si>
    <t>Cacao en polvo sin adición de azúcar ni otro edulcorante</t>
  </si>
  <si>
    <t>Las demás pastas alimenticias sin cocer, rellenar ni preparar de otra forma</t>
  </si>
  <si>
    <t>Los demás pimientos de la especie annuum</t>
  </si>
  <si>
    <t>Cortezas de limón (limón sutil, limón común, limón criollo) (citrus aurantifolia)</t>
  </si>
  <si>
    <t>Los demás complementos y suplementos alimenticios</t>
  </si>
  <si>
    <t>Los demás chocolate y demás preparaciones alimenticias que contengan cacao</t>
  </si>
  <si>
    <t>Melaza de caña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</si>
  <si>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</si>
  <si>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</si>
  <si>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</si>
  <si>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</si>
  <si>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</si>
  <si>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</si>
  <si>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</si>
  <si>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</si>
  <si>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</si>
  <si>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</si>
  <si>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</si>
  <si>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</si>
  <si>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</si>
  <si>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</si>
  <si>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</si>
  <si>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</si>
  <si>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Papas preparadas o conservadas, congeladas</t>
  </si>
  <si>
    <t>Extractos, esencias y concentrados de café</t>
  </si>
  <si>
    <t>Aceite de soya en bruto, incluso desgomado</t>
  </si>
  <si>
    <t>Fórmulas lácteas para niños de hasta 12 meses de edad</t>
  </si>
  <si>
    <t>Alcohol etílico y aguardiente desnaturalizados, de cualquier graduación, alcohol carburante</t>
  </si>
  <si>
    <t>Demás trozos y despojos, de gallo o gallina,congelados</t>
  </si>
  <si>
    <t>Aceite de girasol en bruto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</si>
  <si>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</si>
  <si>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</si>
  <si>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</si>
  <si>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</si>
  <si>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</si>
  <si>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</si>
  <si>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Premezclas para la alimentación de los animales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</si>
  <si>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</si>
  <si>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</si>
  <si>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</si>
  <si>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Maíz para siembra</t>
  </si>
  <si>
    <t>Los demás alimentos para perros o gatos, acondicionados para la venta al por menor</t>
  </si>
  <si>
    <t>Los demás productos vegetales no expresados ni comprendidos en otra parte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</si>
  <si>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</si>
  <si>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</si>
  <si>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</si>
  <si>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</si>
  <si>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Madera en bruto de coníferas tratada con pintura u otros agentes de conservación</t>
  </si>
  <si>
    <t>Venezuela</t>
  </si>
  <si>
    <t>Nigeria</t>
  </si>
  <si>
    <t>Perú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</si>
  <si>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</si>
  <si>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</si>
  <si>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</si>
  <si>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</si>
  <si>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</si>
  <si>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</si>
  <si>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</si>
  <si>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</si>
  <si>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</si>
  <si>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</si>
  <si>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</si>
  <si>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</si>
  <si>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</si>
  <si>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</si>
  <si>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</si>
  <si>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</si>
  <si>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</si>
  <si>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>Ucrania</t>
  </si>
  <si>
    <t>continúa C.83</t>
  </si>
  <si>
    <t>Kenia</t>
  </si>
  <si>
    <t xml:space="preserve">          (Valor FOB Miles USD)</t>
    <phoneticPr fontId="11" type="noConversion"/>
  </si>
  <si>
    <t>Contribucion PP</t>
  </si>
  <si>
    <t>2024/2023</t>
  </si>
  <si>
    <t>País de destino</t>
  </si>
  <si>
    <t>Estonia</t>
  </si>
  <si>
    <t>Preparaciones para la alimentación de animales</t>
  </si>
  <si>
    <t>Argelia</t>
  </si>
  <si>
    <t xml:space="preserve">Perú: Exportaciones agrarias, contribución en puntos porcentuales por subpartidas nacionales, 2023 – 2024 (Valor FOB Miles USD)	</t>
  </si>
  <si>
    <t>Perú: exportaciones agrarias, contribución en puntos porcentuales por país de destino, 2023 – 2024 (Valor FOB Miles USD)</t>
  </si>
  <si>
    <t xml:space="preserve">          ENERO-JULIO 2023-2024</t>
  </si>
  <si>
    <t>Enero-Julio</t>
  </si>
  <si>
    <t xml:space="preserve">          (Valor CIF Miles USD)</t>
  </si>
  <si>
    <t>Perú: Importaciones agrarias, contribución en puntos porcentuales por subpartidas nacionales, 2023 – 2024 (Valor CIF Miles USD)</t>
  </si>
  <si>
    <t>Perú: Importaciones agrarias, contribución en puntos porcentuales por país de origen, 2023 – 2024 (Valor CIF Miles USD)</t>
  </si>
  <si>
    <t>Perú: Exportaciones e Importaciones Agrarias según año,  Enero-Julio 2019 - 2024</t>
  </si>
  <si>
    <t>Perú: Balanza comercial agraria por principales subpartida nacional,  Enero-Julio 2023 - 2024</t>
  </si>
  <si>
    <t>Perú: Balanza comercial agraria por pais destino/origen,  Enero-Julio 2024</t>
  </si>
  <si>
    <t>Perú: Exportaciones agrarias tradicionales y no tradicionales por subpartida nacional,  Enero-Julio 2023 - 2024</t>
  </si>
  <si>
    <t>Perú: Exportaciones agrarias por subpartida nacional, 2023 - 2024 (Peso Neto toneladas)</t>
  </si>
  <si>
    <t>Perú: Exportaciones agrarias por subpartida nacional, 2023 - 2024 (Valor FOB Miles USD)</t>
  </si>
  <si>
    <t>Perú: Exportaciones agrarias por país destino,  Enero-Julio 2023 - 2024</t>
  </si>
  <si>
    <t>Perú: Exportaciones agrarias por subpartida nacional según país destino,  Enero-Julio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</si>
  <si>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</si>
  <si>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</si>
  <si>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Importaciones agrarias por país de origen,  Enero-Julio 2023 - 2024</t>
  </si>
  <si>
    <t>Perú: Importaciones agrarias por subpartida nacional según país de origen,  Enero-Julio 2023 - 2024</t>
  </si>
  <si>
    <t xml:space="preserve">       --</t>
  </si>
  <si>
    <t xml:space="preserve">Elaboración: Ministerio de Desarrollo Agrario y Riego - MIDAGRI </t>
  </si>
  <si>
    <t>Dirección General de Estadística, Seguimiento y Evaluación de Políticas - DEIA</t>
  </si>
  <si>
    <t xml:space="preserve">C.87  PERÚ: IMPORTACIONES AGRARIAS, CONTRIBUCIÓN EN PUNTOS PROCENTUALES  </t>
  </si>
  <si>
    <t>C.74  PERÚ: EXPORTACIONES E IMPORTACIONES AGRARIAS SEGÚN AÑO,  ENERO-JULIO 2019-2024</t>
  </si>
  <si>
    <t xml:space="preserve">         ENERO-JUNIO 2024</t>
  </si>
  <si>
    <t>Alcohol etílico sin desnaturalizar con grado alcohólico volumétrico superior o igual al 80% vol</t>
  </si>
  <si>
    <t>Manteca de cacao con un índice de acidez expresado en ácido oleico superior a 1% pero inferior o igual a 1.65%</t>
  </si>
  <si>
    <t>Manteca de cacao con un índice de acidez expresado en ácido oleico superior a 1.65%</t>
  </si>
  <si>
    <t>Manteca de cacao con un índice de acidez expresado en ácido oleico inferior o igual a 1%</t>
  </si>
  <si>
    <t>Leche y nata (crema), en polvo, gránulos o demás formas sólidas, los demás con un contenido de materias grasas inferior o igual al 1,5% en peso</t>
  </si>
  <si>
    <t>Las demás preparaciones compuestas cuyo grado alcohólico volumétrico sea inferior o igual al 0.5% vol, para la elaboración de bebidas</t>
  </si>
  <si>
    <t>Los demás frutas, incluida mezclas,  otros frutos y demás partes comestibles de plantas, prep. o conservados de otro modo, incluso con adición de azúcar u otro edulcorante o alcohol</t>
  </si>
  <si>
    <t>Contribucion      PP</t>
  </si>
  <si>
    <t>C.80  PERÚ: EXPORTACIONES AGRARIAS, CONTRIBUCIÓN EN PUNTOS PORCENTUALES POR SUBPARTIDAS NACIONALES, 2023-2024</t>
  </si>
  <si>
    <t>Part. %</t>
  </si>
  <si>
    <t>Los demás frutas, incluida mezclas, otros frutos y demás partes comestibles de plantas, prep. o conservados de otro modo, incluso con adición de azúcar u otro edulcorante o alcohol</t>
  </si>
  <si>
    <t>Contribucion    PP</t>
  </si>
  <si>
    <t xml:space="preserve">C.81  PERÚ: EXPORTACIONES AGRARIAS, CONTRIBUCIÓN EN PUNTOS PORCENTUALES </t>
  </si>
  <si>
    <t>C.82  PERÚ: EXPORTACIONES AGRARIAS POR PAÍS DESTINO,  ENERO-JULIO 2023-2024</t>
  </si>
  <si>
    <t xml:space="preserve">          POR PAÍS DE DESTINO 2023-2024</t>
  </si>
  <si>
    <t xml:space="preserve">C.83   PERÚ: EXPORTACIONES AGRARIAS POR SUBPARTIDA NACIONAL SEGÚN PAÍS DESTINO, </t>
  </si>
  <si>
    <t xml:space="preserve">           ENERO-JULIO 2023-2024</t>
  </si>
  <si>
    <t>Part. %
2024</t>
  </si>
  <si>
    <t>Las demás madera pino aserrada o desbastada longitudinalmente,espesor superior a 6 mm</t>
  </si>
  <si>
    <t>Algodón sin cardar ni peinar, longitud de fibra superior a 22.22 mm, inferior o igual a 28.57 mm</t>
  </si>
  <si>
    <t>Los demás harina, polvo y «pellets», de carne o despojos, impropios paraalimentación humana</t>
  </si>
  <si>
    <t>Algodón sin cardar ni peinar de longitud de fibra superior a 28.57 mm, inferior o igual a 34.92 mm</t>
  </si>
  <si>
    <t>Las demás preparaciones para alimentación de lactantes o niños de corta edad, acondicionadas para venta por menor, a base de harina, sémola, almidón, fécula o extracto de malta</t>
  </si>
  <si>
    <t xml:space="preserve"> --   </t>
  </si>
  <si>
    <t>Leche y nata (crema), en polvo, gránulos o demás formas sólidas, las demás con contenido de materias grasas superior o igual al 26% en peso, sobre producto seco, sin azúcar ni otro edulcorante</t>
  </si>
  <si>
    <t>Algodón sin cardar ni peinar de longitud fibra superior a 28.57mm pero inferior o igual a 34.92mm</t>
  </si>
  <si>
    <t>Las demás madera de pino aserrada o desbastada longitudinalmente, espesor superior a 6mm</t>
  </si>
  <si>
    <t>Algodón sin cardar ni peinar de longitud de fibra superior a 22.22mm, inferior o igual a 28.57mm</t>
  </si>
  <si>
    <t>C.86  PERÚ: IMPORTACIONES AGRARIAS, CONTRIBUCIÓN EN PUNTOS PORCENTUALES POR SUBPARTIDAS NACIONALES, 2023-2024</t>
  </si>
  <si>
    <t>Contribu-  ción PP</t>
  </si>
  <si>
    <t xml:space="preserve">          POR PAÍS DE ORIGEN, 2023-2024</t>
  </si>
  <si>
    <t>C.88  PERÚ: IMPORTACIONES AGRARIAS POR PAÍS DE ORIGEN,  ENERO-JULIO 2023-2024</t>
  </si>
  <si>
    <t>C.89  PERÚ: IMPORTACIONES AGRARIAS POR SUBPARTIDA NACIONAL SEGÚN PAÍS DE ORIGEN, ENERO-JULIO 2023-2024</t>
  </si>
  <si>
    <t>Las demás azúcares de caña o remolacha refinados estado sólido</t>
  </si>
  <si>
    <t>continúa C.89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</si>
</sst>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0.0%"/>
    <numFmt numFmtId="179" formatCode="0.0%______"/>
    <numFmt numFmtId="180" formatCode="0.0%____"/>
    <numFmt numFmtId="181" formatCode="0.0%__"/>
  </numFmts>
  <fonts count="5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sz val="6"/>
      <color theme="1"/>
      <name val="Arial Narrow"/>
      <family val="2"/>
    </font>
    <font>
      <sz val="6"/>
      <color rgb="FFFF0000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5">
    <xf numFmtId="0" fontId="0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15" applyNumberFormat="0" applyAlignment="0" applyProtection="0"/>
    <xf numFmtId="0" fontId="23" fillId="13" borderId="16" applyNumberFormat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5" applyNumberFormat="0" applyAlignment="0" applyProtection="0"/>
    <xf numFmtId="0" fontId="28" fillId="17" borderId="0" applyNumberFormat="0" applyBorder="0" applyAlignment="0" applyProtection="0"/>
    <xf numFmtId="43" fontId="3" fillId="0" borderId="0" applyFont="0" applyFill="0" applyBorder="0" applyAlignment="0" applyProtection="0"/>
    <xf numFmtId="0" fontId="29" fillId="10" borderId="0" applyNumberFormat="0" applyBorder="0" applyAlignment="0" applyProtection="0"/>
    <xf numFmtId="0" fontId="3" fillId="0" borderId="0"/>
    <xf numFmtId="167" fontId="6" fillId="0" borderId="0"/>
    <xf numFmtId="168" fontId="10" fillId="0" borderId="0"/>
    <xf numFmtId="0" fontId="5" fillId="0" borderId="0"/>
    <xf numFmtId="0" fontId="8" fillId="7" borderId="19" applyNumberFormat="0" applyFont="0" applyAlignment="0" applyProtection="0"/>
    <xf numFmtId="0" fontId="30" fillId="6" borderId="2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" fillId="0" borderId="21" applyNumberFormat="0" applyFill="0" applyAlignment="0" applyProtection="0"/>
    <xf numFmtId="0" fontId="34" fillId="0" borderId="22" applyNumberFormat="0" applyFill="0" applyAlignment="0" applyProtection="0"/>
    <xf numFmtId="0" fontId="26" fillId="0" borderId="23" applyNumberFormat="0" applyFill="0" applyAlignment="0" applyProtection="0"/>
    <xf numFmtId="0" fontId="35" fillId="0" borderId="24" applyNumberFormat="0" applyFill="0" applyAlignment="0" applyProtection="0"/>
    <xf numFmtId="0" fontId="41" fillId="0" borderId="0"/>
    <xf numFmtId="0" fontId="2" fillId="0" borderId="0"/>
    <xf numFmtId="9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3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2" fillId="6" borderId="15" applyNumberFormat="0" applyAlignment="0" applyProtection="0"/>
    <xf numFmtId="0" fontId="23" fillId="13" borderId="16" applyNumberFormat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5" applyNumberFormat="0" applyAlignment="0" applyProtection="0"/>
    <xf numFmtId="0" fontId="28" fillId="17" borderId="0" applyNumberFormat="0" applyBorder="0" applyAlignment="0" applyProtection="0"/>
    <xf numFmtId="43" fontId="3" fillId="0" borderId="0" applyFont="0" applyFill="0" applyBorder="0" applyAlignment="0" applyProtection="0"/>
    <xf numFmtId="0" fontId="29" fillId="10" borderId="0" applyNumberFormat="0" applyBorder="0" applyAlignment="0" applyProtection="0"/>
    <xf numFmtId="0" fontId="3" fillId="7" borderId="19" applyNumberFormat="0" applyFont="0" applyAlignment="0" applyProtection="0"/>
    <xf numFmtId="0" fontId="30" fillId="6" borderId="2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26" fillId="0" borderId="23" applyNumberFormat="0" applyFill="0" applyAlignment="0" applyProtection="0"/>
    <xf numFmtId="0" fontId="35" fillId="0" borderId="24" applyNumberFormat="0" applyFill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324">
    <xf numFmtId="0" fontId="0" fillId="0" borderId="0" xfId="0"/>
    <xf numFmtId="0" fontId="13" fillId="0" borderId="0" xfId="0" applyFont="1" applyAlignment="1">
      <alignment horizontal="left" vertical="center"/>
    </xf>
    <xf numFmtId="3" fontId="15" fillId="0" borderId="0" xfId="33" applyNumberFormat="1" applyFont="1" applyAlignment="1">
      <alignment horizontal="center" vertical="center"/>
    </xf>
    <xf numFmtId="0" fontId="15" fillId="0" borderId="0" xfId="0" applyFont="1"/>
    <xf numFmtId="0" fontId="14" fillId="0" borderId="0" xfId="0" applyFont="1" applyAlignment="1">
      <alignment horizontal="left" vertical="center"/>
    </xf>
    <xf numFmtId="3" fontId="15" fillId="0" borderId="0" xfId="0" applyNumberFormat="1" applyFont="1"/>
    <xf numFmtId="1" fontId="14" fillId="3" borderId="12" xfId="0" applyNumberFormat="1" applyFont="1" applyFill="1" applyBorder="1" applyAlignment="1">
      <alignment horizontal="center" vertical="center"/>
    </xf>
    <xf numFmtId="1" fontId="14" fillId="3" borderId="0" xfId="0" applyNumberFormat="1" applyFont="1" applyFill="1" applyAlignment="1">
      <alignment horizontal="center" vertical="center"/>
    </xf>
    <xf numFmtId="167" fontId="17" fillId="0" borderId="0" xfId="0" applyNumberFormat="1" applyFont="1" applyAlignment="1">
      <alignment horizontal="left" vertical="center"/>
    </xf>
    <xf numFmtId="3" fontId="18" fillId="0" borderId="0" xfId="0" applyNumberFormat="1" applyFont="1"/>
    <xf numFmtId="0" fontId="18" fillId="0" borderId="0" xfId="0" applyFont="1"/>
    <xf numFmtId="167" fontId="18" fillId="0" borderId="0" xfId="36" applyFont="1" applyAlignment="1">
      <alignment horizontal="left" vertical="center"/>
    </xf>
    <xf numFmtId="165" fontId="15" fillId="0" borderId="0" xfId="33" applyNumberFormat="1" applyFont="1" applyAlignment="1">
      <alignment vertical="center"/>
    </xf>
    <xf numFmtId="0" fontId="15" fillId="0" borderId="0" xfId="33" applyNumberFormat="1" applyFont="1" applyAlignment="1">
      <alignment vertical="center" wrapText="1"/>
    </xf>
    <xf numFmtId="169" fontId="15" fillId="0" borderId="0" xfId="33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8" fillId="0" borderId="0" xfId="0" applyNumberFormat="1" applyFont="1" applyAlignment="1">
      <alignment vertical="center"/>
    </xf>
    <xf numFmtId="164" fontId="18" fillId="0" borderId="0" xfId="33" applyNumberFormat="1" applyFont="1" applyAlignment="1">
      <alignment vertical="center"/>
    </xf>
    <xf numFmtId="0" fontId="18" fillId="0" borderId="0" xfId="0" applyFont="1" applyAlignment="1">
      <alignment vertical="center"/>
    </xf>
    <xf numFmtId="3" fontId="36" fillId="0" borderId="0" xfId="0" applyNumberFormat="1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horizontal="left" vertical="center"/>
    </xf>
    <xf numFmtId="0" fontId="37" fillId="0" borderId="0" xfId="0" applyFont="1"/>
    <xf numFmtId="3" fontId="37" fillId="0" borderId="0" xfId="0" applyNumberFormat="1" applyFont="1"/>
    <xf numFmtId="0" fontId="15" fillId="0" borderId="0" xfId="0" applyFont="1" applyAlignment="1">
      <alignment horizontal="center" vertical="center"/>
    </xf>
    <xf numFmtId="3" fontId="36" fillId="0" borderId="0" xfId="0" applyNumberFormat="1" applyFont="1"/>
    <xf numFmtId="0" fontId="1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horizontal="right"/>
    </xf>
    <xf numFmtId="0" fontId="36" fillId="0" borderId="0" xfId="0" applyFont="1" applyAlignment="1">
      <alignment wrapText="1"/>
    </xf>
    <xf numFmtId="166" fontId="18" fillId="0" borderId="0" xfId="0" applyNumberFormat="1" applyFont="1"/>
    <xf numFmtId="166" fontId="36" fillId="0" borderId="0" xfId="0" applyNumberFormat="1" applyFont="1"/>
    <xf numFmtId="0" fontId="18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167" fontId="18" fillId="0" borderId="0" xfId="36" applyFont="1" applyAlignment="1">
      <alignment vertic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7" fontId="17" fillId="0" borderId="14" xfId="0" applyNumberFormat="1" applyFont="1" applyBorder="1" applyAlignment="1">
      <alignment horizontal="left" vertical="center"/>
    </xf>
    <xf numFmtId="0" fontId="18" fillId="0" borderId="14" xfId="0" applyFont="1" applyBorder="1" applyAlignment="1">
      <alignment vertical="center"/>
    </xf>
    <xf numFmtId="0" fontId="38" fillId="0" borderId="0" xfId="0" applyFont="1"/>
    <xf numFmtId="0" fontId="15" fillId="3" borderId="0" xfId="33" applyNumberFormat="1" applyFont="1" applyFill="1" applyAlignment="1">
      <alignment horizontal="center" vertical="center"/>
    </xf>
    <xf numFmtId="0" fontId="36" fillId="3" borderId="0" xfId="0" applyFont="1" applyFill="1" applyAlignment="1">
      <alignment horizontal="left"/>
    </xf>
    <xf numFmtId="0" fontId="36" fillId="3" borderId="0" xfId="0" applyFont="1" applyFill="1"/>
    <xf numFmtId="0" fontId="36" fillId="0" borderId="0" xfId="0" applyFont="1" applyAlignment="1">
      <alignment horizontal="center" vertical="center"/>
    </xf>
    <xf numFmtId="0" fontId="15" fillId="3" borderId="0" xfId="0" applyFont="1" applyFill="1"/>
    <xf numFmtId="0" fontId="15" fillId="3" borderId="0" xfId="0" applyFont="1" applyFill="1" applyAlignment="1">
      <alignment horizontal="left"/>
    </xf>
    <xf numFmtId="170" fontId="15" fillId="0" borderId="2" xfId="33" applyNumberFormat="1" applyFont="1" applyBorder="1" applyAlignment="1">
      <alignment vertical="center"/>
    </xf>
    <xf numFmtId="3" fontId="14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horizontal="right" vertical="center"/>
    </xf>
    <xf numFmtId="171" fontId="15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172" fontId="15" fillId="0" borderId="0" xfId="33" applyNumberFormat="1" applyFont="1" applyAlignment="1">
      <alignment horizontal="right" vertical="center"/>
    </xf>
    <xf numFmtId="169" fontId="15" fillId="0" borderId="0" xfId="0" applyNumberFormat="1" applyFont="1" applyAlignment="1">
      <alignment horizontal="right" vertical="center"/>
    </xf>
    <xf numFmtId="166" fontId="40" fillId="0" borderId="13" xfId="0" applyNumberFormat="1" applyFont="1" applyBorder="1" applyAlignment="1">
      <alignment horizontal="right" vertical="center"/>
    </xf>
    <xf numFmtId="49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vertical="center" wrapText="1"/>
    </xf>
    <xf numFmtId="169" fontId="15" fillId="0" borderId="13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3" fillId="3" borderId="0" xfId="0" applyFont="1" applyFill="1"/>
    <xf numFmtId="171" fontId="15" fillId="0" borderId="0" xfId="0" applyNumberFormat="1" applyFont="1"/>
    <xf numFmtId="171" fontId="18" fillId="0" borderId="0" xfId="0" applyNumberFormat="1" applyFont="1"/>
    <xf numFmtId="0" fontId="14" fillId="0" borderId="0" xfId="0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 wrapText="1"/>
    </xf>
    <xf numFmtId="167" fontId="17" fillId="0" borderId="0" xfId="0" applyNumberFormat="1" applyFont="1" applyAlignment="1">
      <alignment vertical="center"/>
    </xf>
    <xf numFmtId="0" fontId="13" fillId="0" borderId="0" xfId="0" applyFont="1"/>
    <xf numFmtId="174" fontId="15" fillId="0" borderId="0" xfId="0" applyNumberFormat="1" applyFont="1" applyAlignment="1">
      <alignment vertical="center"/>
    </xf>
    <xf numFmtId="3" fontId="15" fillId="0" borderId="0" xfId="33" applyNumberFormat="1" applyFont="1" applyAlignment="1">
      <alignment horizontal="left" vertical="center"/>
    </xf>
    <xf numFmtId="175" fontId="15" fillId="0" borderId="2" xfId="0" applyNumberFormat="1" applyFont="1" applyBorder="1" applyAlignment="1">
      <alignment vertical="center"/>
    </xf>
    <xf numFmtId="1" fontId="14" fillId="0" borderId="13" xfId="0" applyNumberFormat="1" applyFont="1" applyBorder="1" applyAlignment="1">
      <alignment horizontal="center" vertical="center"/>
    </xf>
    <xf numFmtId="166" fontId="14" fillId="0" borderId="1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18" borderId="0" xfId="33" applyNumberFormat="1" applyFont="1" applyFill="1" applyAlignment="1">
      <alignment horizontal="left" vertical="center"/>
    </xf>
    <xf numFmtId="3" fontId="15" fillId="0" borderId="0" xfId="33" applyNumberFormat="1" applyFont="1" applyAlignment="1">
      <alignment vertical="center"/>
    </xf>
    <xf numFmtId="166" fontId="15" fillId="0" borderId="0" xfId="33" applyNumberFormat="1" applyFont="1" applyAlignment="1">
      <alignment vertical="center"/>
    </xf>
    <xf numFmtId="168" fontId="18" fillId="0" borderId="0" xfId="37" applyFont="1" applyAlignment="1">
      <alignment horizontal="left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vertical="center"/>
    </xf>
    <xf numFmtId="167" fontId="17" fillId="0" borderId="13" xfId="0" applyNumberFormat="1" applyFont="1" applyBorder="1" applyAlignment="1">
      <alignment horizontal="left" vertical="center"/>
    </xf>
    <xf numFmtId="0" fontId="18" fillId="0" borderId="13" xfId="0" applyFont="1" applyBorder="1" applyAlignment="1">
      <alignment vertical="center"/>
    </xf>
    <xf numFmtId="3" fontId="18" fillId="0" borderId="13" xfId="0" applyNumberFormat="1" applyFont="1" applyBorder="1" applyAlignment="1">
      <alignment vertical="center"/>
    </xf>
    <xf numFmtId="166" fontId="18" fillId="0" borderId="13" xfId="33" applyNumberFormat="1" applyFont="1" applyBorder="1" applyAlignment="1">
      <alignment vertical="center"/>
    </xf>
    <xf numFmtId="166" fontId="18" fillId="0" borderId="0" xfId="33" applyNumberFormat="1" applyFont="1" applyAlignment="1">
      <alignment vertical="center"/>
    </xf>
    <xf numFmtId="165" fontId="14" fillId="0" borderId="13" xfId="30" applyNumberFormat="1" applyFont="1" applyFill="1" applyBorder="1" applyAlignment="1">
      <alignment horizontal="center" vertical="center" wrapText="1"/>
    </xf>
    <xf numFmtId="0" fontId="14" fillId="0" borderId="13" xfId="30" applyFont="1" applyFill="1" applyBorder="1" applyAlignment="1">
      <alignment horizontal="center" vertical="center" wrapText="1"/>
    </xf>
    <xf numFmtId="1" fontId="14" fillId="0" borderId="13" xfId="30" applyNumberFormat="1" applyFont="1" applyFill="1" applyBorder="1" applyAlignment="1">
      <alignment horizontal="center" vertical="center"/>
    </xf>
    <xf numFmtId="9" fontId="14" fillId="0" borderId="13" xfId="30" applyNumberFormat="1" applyFont="1" applyFill="1" applyBorder="1" applyAlignment="1">
      <alignment horizontal="center" vertical="center" wrapText="1"/>
    </xf>
    <xf numFmtId="176" fontId="15" fillId="0" borderId="0" xfId="33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5" fillId="3" borderId="0" xfId="33" applyNumberFormat="1" applyFont="1" applyFill="1" applyAlignment="1">
      <alignment horizontal="right" vertical="center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center" vertical="top"/>
    </xf>
    <xf numFmtId="49" fontId="15" fillId="0" borderId="0" xfId="0" applyNumberFormat="1" applyFont="1" applyAlignment="1">
      <alignment horizontal="center" vertical="top"/>
    </xf>
    <xf numFmtId="177" fontId="15" fillId="0" borderId="0" xfId="0" applyNumberFormat="1" applyFont="1" applyAlignment="1">
      <alignment horizontal="center" vertical="top" wrapText="1"/>
    </xf>
    <xf numFmtId="169" fontId="14" fillId="0" borderId="0" xfId="33" applyNumberFormat="1" applyFont="1" applyAlignment="1">
      <alignment vertical="center"/>
    </xf>
    <xf numFmtId="169" fontId="15" fillId="0" borderId="0" xfId="33" applyNumberFormat="1" applyFont="1" applyAlignment="1">
      <alignment horizontal="right" vertical="center"/>
    </xf>
    <xf numFmtId="169" fontId="14" fillId="18" borderId="0" xfId="33" applyNumberFormat="1" applyFont="1" applyFill="1" applyAlignment="1">
      <alignment vertical="center"/>
    </xf>
    <xf numFmtId="49" fontId="14" fillId="0" borderId="0" xfId="38" applyNumberFormat="1" applyFont="1" applyAlignment="1">
      <alignment horizontal="center" vertical="center" wrapText="1"/>
    </xf>
    <xf numFmtId="3" fontId="39" fillId="0" borderId="0" xfId="0" applyNumberFormat="1" applyFont="1" applyAlignment="1">
      <alignment horizontal="center" vertical="center"/>
    </xf>
    <xf numFmtId="169" fontId="14" fillId="0" borderId="0" xfId="0" applyNumberFormat="1" applyFont="1" applyAlignment="1">
      <alignment horizontal="right" vertical="center"/>
    </xf>
    <xf numFmtId="173" fontId="14" fillId="0" borderId="0" xfId="0" applyNumberFormat="1" applyFont="1" applyAlignment="1">
      <alignment horizontal="right" vertical="center"/>
    </xf>
    <xf numFmtId="169" fontId="14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2" fontId="14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4" fontId="14" fillId="0" borderId="0" xfId="0" applyNumberFormat="1" applyFont="1" applyAlignment="1">
      <alignment vertical="center"/>
    </xf>
    <xf numFmtId="3" fontId="44" fillId="0" borderId="0" xfId="33" applyNumberFormat="1" applyFont="1" applyAlignment="1">
      <alignment horizontal="right" vertical="center"/>
    </xf>
    <xf numFmtId="0" fontId="45" fillId="0" borderId="0" xfId="0" applyFont="1"/>
    <xf numFmtId="0" fontId="46" fillId="0" borderId="0" xfId="0" applyFont="1"/>
    <xf numFmtId="49" fontId="15" fillId="0" borderId="27" xfId="0" applyNumberFormat="1" applyFont="1" applyBorder="1" applyAlignment="1">
      <alignment vertical="top"/>
    </xf>
    <xf numFmtId="0" fontId="15" fillId="0" borderId="27" xfId="0" applyFont="1" applyBorder="1"/>
    <xf numFmtId="0" fontId="15" fillId="0" borderId="27" xfId="0" applyFont="1" applyBorder="1" applyAlignment="1">
      <alignment vertical="center"/>
    </xf>
    <xf numFmtId="49" fontId="15" fillId="0" borderId="27" xfId="0" applyNumberFormat="1" applyFont="1" applyBorder="1" applyAlignment="1">
      <alignment horizontal="center" vertical="top"/>
    </xf>
    <xf numFmtId="3" fontId="15" fillId="0" borderId="0" xfId="0" applyNumberFormat="1" applyFont="1" applyAlignment="1">
      <alignment horizontal="right"/>
    </xf>
    <xf numFmtId="0" fontId="15" fillId="0" borderId="0" xfId="33" applyNumberFormat="1" applyFont="1" applyFill="1" applyAlignment="1">
      <alignment horizontal="center" vertical="center"/>
    </xf>
    <xf numFmtId="176" fontId="15" fillId="0" borderId="0" xfId="33" applyNumberFormat="1" applyFont="1" applyFill="1" applyAlignment="1">
      <alignment horizontal="right" vertical="center"/>
    </xf>
    <xf numFmtId="0" fontId="36" fillId="18" borderId="0" xfId="0" applyFont="1" applyFill="1" applyAlignment="1">
      <alignment vertical="center"/>
    </xf>
    <xf numFmtId="0" fontId="15" fillId="18" borderId="0" xfId="0" applyFont="1" applyFill="1" applyAlignment="1">
      <alignment vertical="center"/>
    </xf>
    <xf numFmtId="0" fontId="18" fillId="18" borderId="0" xfId="0" applyFont="1" applyFill="1" applyAlignment="1">
      <alignment vertical="center"/>
    </xf>
    <xf numFmtId="0" fontId="13" fillId="18" borderId="0" xfId="0" applyFont="1" applyFill="1" applyAlignment="1">
      <alignment vertical="center"/>
    </xf>
    <xf numFmtId="0" fontId="15" fillId="18" borderId="0" xfId="0" applyFont="1" applyFill="1" applyAlignment="1">
      <alignment horizontal="center"/>
    </xf>
    <xf numFmtId="0" fontId="36" fillId="18" borderId="0" xfId="0" applyFont="1" applyFill="1"/>
    <xf numFmtId="0" fontId="13" fillId="3" borderId="0" xfId="0" applyFont="1" applyFill="1" applyAlignment="1">
      <alignment horizontal="left" vertical="center"/>
    </xf>
    <xf numFmtId="0" fontId="36" fillId="3" borderId="0" xfId="0" applyFont="1" applyFill="1" applyAlignment="1">
      <alignment vertical="center"/>
    </xf>
    <xf numFmtId="0" fontId="38" fillId="0" borderId="0" xfId="0" applyFont="1" applyAlignment="1">
      <alignment vertical="center"/>
    </xf>
    <xf numFmtId="3" fontId="15" fillId="0" borderId="0" xfId="0" applyNumberFormat="1" applyFont="1" applyAlignment="1">
      <alignment vertical="top"/>
    </xf>
    <xf numFmtId="3" fontId="15" fillId="0" borderId="0" xfId="0" applyNumberFormat="1" applyFont="1" applyAlignment="1">
      <alignment horizontal="right" vertical="top"/>
    </xf>
    <xf numFmtId="3" fontId="15" fillId="0" borderId="27" xfId="0" applyNumberFormat="1" applyFont="1" applyBorder="1" applyAlignment="1">
      <alignment horizontal="right" vertical="top"/>
    </xf>
    <xf numFmtId="3" fontId="15" fillId="0" borderId="27" xfId="33" applyNumberFormat="1" applyFont="1" applyBorder="1" applyAlignment="1">
      <alignment horizontal="center" vertical="center"/>
    </xf>
    <xf numFmtId="0" fontId="45" fillId="18" borderId="0" xfId="0" applyFont="1" applyFill="1"/>
    <xf numFmtId="3" fontId="15" fillId="18" borderId="0" xfId="0" applyNumberFormat="1" applyFont="1" applyFill="1"/>
    <xf numFmtId="0" fontId="15" fillId="18" borderId="0" xfId="0" applyFont="1" applyFill="1"/>
    <xf numFmtId="0" fontId="13" fillId="18" borderId="0" xfId="0" applyFont="1" applyFill="1"/>
    <xf numFmtId="0" fontId="46" fillId="18" borderId="0" xfId="0" applyFont="1" applyFill="1"/>
    <xf numFmtId="169" fontId="15" fillId="18" borderId="0" xfId="33" applyNumberFormat="1" applyFont="1" applyFill="1" applyAlignment="1">
      <alignment horizontal="left" vertical="center"/>
    </xf>
    <xf numFmtId="169" fontId="15" fillId="18" borderId="0" xfId="33" applyNumberFormat="1" applyFont="1" applyFill="1" applyAlignment="1">
      <alignment horizontal="right" vertical="center"/>
    </xf>
    <xf numFmtId="166" fontId="15" fillId="0" borderId="0" xfId="0" applyNumberFormat="1" applyFont="1" applyAlignment="1">
      <alignment horizontal="right"/>
    </xf>
    <xf numFmtId="3" fontId="15" fillId="0" borderId="27" xfId="33" applyNumberFormat="1" applyFont="1" applyBorder="1" applyAlignment="1">
      <alignment horizontal="right" vertical="center"/>
    </xf>
    <xf numFmtId="3" fontId="15" fillId="0" borderId="0" xfId="33" applyNumberFormat="1" applyFont="1" applyBorder="1" applyAlignment="1">
      <alignment horizontal="left" vertical="center"/>
    </xf>
    <xf numFmtId="0" fontId="46" fillId="0" borderId="27" xfId="0" applyFont="1" applyBorder="1"/>
    <xf numFmtId="49" fontId="15" fillId="0" borderId="27" xfId="0" applyNumberFormat="1" applyFont="1" applyBorder="1" applyAlignment="1">
      <alignment vertical="top" wrapText="1"/>
    </xf>
    <xf numFmtId="0" fontId="48" fillId="0" borderId="0" xfId="0" applyFont="1" applyAlignment="1">
      <alignment horizontal="right" vertical="center"/>
    </xf>
    <xf numFmtId="0" fontId="48" fillId="0" borderId="27" xfId="0" applyFont="1" applyBorder="1" applyAlignment="1">
      <alignment horizontal="right" vertical="center"/>
    </xf>
    <xf numFmtId="0" fontId="14" fillId="0" borderId="27" xfId="0" applyFont="1" applyBorder="1" applyAlignment="1">
      <alignment vertical="center"/>
    </xf>
    <xf numFmtId="174" fontId="15" fillId="0" borderId="0" xfId="0" applyNumberFormat="1" applyFont="1"/>
    <xf numFmtId="174" fontId="15" fillId="3" borderId="0" xfId="0" applyNumberFormat="1" applyFont="1" applyFill="1"/>
    <xf numFmtId="174" fontId="15" fillId="3" borderId="27" xfId="0" applyNumberFormat="1" applyFont="1" applyFill="1" applyBorder="1"/>
    <xf numFmtId="0" fontId="48" fillId="0" borderId="0" xfId="0" applyFont="1" applyAlignment="1">
      <alignment vertical="center"/>
    </xf>
    <xf numFmtId="177" fontId="15" fillId="0" borderId="27" xfId="0" applyNumberFormat="1" applyFont="1" applyBorder="1" applyAlignment="1">
      <alignment vertical="top" wrapText="1"/>
    </xf>
    <xf numFmtId="0" fontId="48" fillId="0" borderId="27" xfId="0" applyFont="1" applyBorder="1" applyAlignment="1">
      <alignment vertical="center"/>
    </xf>
    <xf numFmtId="0" fontId="16" fillId="20" borderId="11" xfId="0" applyFont="1" applyFill="1" applyBorder="1" applyAlignment="1">
      <alignment horizontal="center" vertical="center"/>
    </xf>
    <xf numFmtId="1" fontId="16" fillId="20" borderId="11" xfId="0" applyNumberFormat="1" applyFont="1" applyFill="1" applyBorder="1" applyAlignment="1">
      <alignment horizontal="center" vertical="center"/>
    </xf>
    <xf numFmtId="1" fontId="14" fillId="20" borderId="11" xfId="30" applyNumberFormat="1" applyFont="1" applyFill="1" applyBorder="1" applyAlignment="1">
      <alignment horizontal="center" vertical="center"/>
    </xf>
    <xf numFmtId="1" fontId="14" fillId="20" borderId="11" xfId="0" applyNumberFormat="1" applyFont="1" applyFill="1" applyBorder="1" applyAlignment="1">
      <alignment horizontal="center" vertical="center"/>
    </xf>
    <xf numFmtId="169" fontId="49" fillId="19" borderId="0" xfId="33" applyNumberFormat="1" applyFont="1" applyFill="1" applyAlignment="1">
      <alignment vertical="center"/>
    </xf>
    <xf numFmtId="1" fontId="49" fillId="20" borderId="11" xfId="30" applyNumberFormat="1" applyFont="1" applyFill="1" applyBorder="1" applyAlignment="1">
      <alignment horizontal="center" vertical="center"/>
    </xf>
    <xf numFmtId="0" fontId="14" fillId="20" borderId="11" xfId="0" applyFont="1" applyFill="1" applyBorder="1" applyAlignment="1">
      <alignment horizontal="center" vertical="center" wrapText="1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3" fontId="14" fillId="19" borderId="8" xfId="0" applyNumberFormat="1" applyFont="1" applyFill="1" applyBorder="1" applyAlignment="1">
      <alignment horizontal="right" vertical="center"/>
    </xf>
    <xf numFmtId="171" fontId="14" fillId="19" borderId="8" xfId="0" applyNumberFormat="1" applyFont="1" applyFill="1" applyBorder="1" applyAlignment="1">
      <alignment horizontal="right" vertical="center"/>
    </xf>
    <xf numFmtId="0" fontId="50" fillId="19" borderId="27" xfId="33" applyNumberFormat="1" applyFont="1" applyFill="1" applyBorder="1" applyAlignment="1">
      <alignment horizontal="center" vertical="center"/>
    </xf>
    <xf numFmtId="176" fontId="49" fillId="19" borderId="27" xfId="33" applyNumberFormat="1" applyFont="1" applyFill="1" applyBorder="1" applyAlignment="1">
      <alignment horizontal="right" vertical="center"/>
    </xf>
    <xf numFmtId="166" fontId="14" fillId="20" borderId="11" xfId="0" applyNumberFormat="1" applyFont="1" applyFill="1" applyBorder="1" applyAlignment="1">
      <alignment horizontal="center" vertical="center" wrapText="1"/>
    </xf>
    <xf numFmtId="0" fontId="49" fillId="21" borderId="0" xfId="33" applyNumberFormat="1" applyFont="1" applyFill="1" applyAlignment="1">
      <alignment horizontal="left" vertical="center"/>
    </xf>
    <xf numFmtId="176" fontId="51" fillId="21" borderId="0" xfId="33" applyNumberFormat="1" applyFont="1" applyFill="1" applyAlignment="1">
      <alignment horizontal="right" vertical="center"/>
    </xf>
    <xf numFmtId="1" fontId="49" fillId="21" borderId="0" xfId="0" applyNumberFormat="1" applyFont="1" applyFill="1" applyAlignment="1">
      <alignment vertical="center"/>
    </xf>
    <xf numFmtId="169" fontId="49" fillId="21" borderId="0" xfId="33" applyNumberFormat="1" applyFont="1" applyFill="1" applyAlignment="1">
      <alignment vertical="center"/>
    </xf>
    <xf numFmtId="169" fontId="14" fillId="21" borderId="0" xfId="0" applyNumberFormat="1" applyFont="1" applyFill="1" applyAlignment="1">
      <alignment horizontal="left" vertical="center"/>
    </xf>
    <xf numFmtId="169" fontId="14" fillId="21" borderId="0" xfId="0" applyNumberFormat="1" applyFont="1" applyFill="1" applyAlignment="1">
      <alignment horizontal="right" vertical="center"/>
    </xf>
    <xf numFmtId="3" fontId="14" fillId="21" borderId="0" xfId="0" applyNumberFormat="1" applyFont="1" applyFill="1" applyAlignment="1">
      <alignment horizontal="right" vertical="center"/>
    </xf>
    <xf numFmtId="0" fontId="14" fillId="21" borderId="0" xfId="0" applyFont="1" applyFill="1" applyAlignment="1">
      <alignment horizontal="center" vertical="center"/>
    </xf>
    <xf numFmtId="0" fontId="14" fillId="21" borderId="0" xfId="0" applyFont="1" applyFill="1" applyAlignment="1">
      <alignment horizontal="left" vertical="center"/>
    </xf>
    <xf numFmtId="49" fontId="14" fillId="21" borderId="0" xfId="0" applyNumberFormat="1" applyFont="1" applyFill="1" applyAlignment="1">
      <alignment horizontal="center" vertical="center"/>
    </xf>
    <xf numFmtId="0" fontId="14" fillId="21" borderId="0" xfId="0" applyFont="1" applyFill="1" applyAlignment="1">
      <alignment horizontal="left" vertical="center" wrapText="1"/>
    </xf>
    <xf numFmtId="3" fontId="39" fillId="19" borderId="8" xfId="0" applyNumberFormat="1" applyFont="1" applyFill="1" applyBorder="1" applyAlignment="1">
      <alignment horizontal="center" vertical="center"/>
    </xf>
    <xf numFmtId="1" fontId="14" fillId="20" borderId="10" xfId="0" applyNumberFormat="1" applyFont="1" applyFill="1" applyBorder="1" applyAlignment="1">
      <alignment horizontal="center" vertical="center"/>
    </xf>
    <xf numFmtId="0" fontId="14" fillId="20" borderId="10" xfId="38" applyFont="1" applyFill="1" applyBorder="1" applyAlignment="1">
      <alignment horizontal="center" vertical="center" wrapText="1"/>
    </xf>
    <xf numFmtId="178" fontId="14" fillId="19" borderId="8" xfId="93" applyNumberFormat="1" applyFont="1" applyFill="1" applyBorder="1" applyAlignment="1">
      <alignment horizontal="right" vertical="center"/>
    </xf>
    <xf numFmtId="166" fontId="14" fillId="19" borderId="8" xfId="0" applyNumberFormat="1" applyFont="1" applyFill="1" applyBorder="1" applyAlignment="1">
      <alignment horizontal="center" vertical="center"/>
    </xf>
    <xf numFmtId="169" fontId="14" fillId="0" borderId="0" xfId="0" applyNumberFormat="1" applyFont="1" applyAlignment="1">
      <alignment horizontal="center" vertical="center"/>
    </xf>
    <xf numFmtId="178" fontId="15" fillId="0" borderId="0" xfId="93" applyNumberFormat="1" applyFont="1" applyBorder="1" applyAlignment="1">
      <alignment vertical="top"/>
    </xf>
    <xf numFmtId="178" fontId="47" fillId="0" borderId="0" xfId="93" applyNumberFormat="1" applyFont="1"/>
    <xf numFmtId="166" fontId="15" fillId="0" borderId="0" xfId="0" applyNumberFormat="1" applyFont="1" applyAlignment="1">
      <alignment horizontal="center" vertical="top"/>
    </xf>
    <xf numFmtId="0" fontId="15" fillId="0" borderId="27" xfId="33" applyNumberFormat="1" applyFont="1" applyBorder="1" applyAlignment="1">
      <alignment vertical="center" wrapText="1"/>
    </xf>
    <xf numFmtId="178" fontId="15" fillId="0" borderId="27" xfId="93" applyNumberFormat="1" applyFont="1" applyBorder="1" applyAlignment="1">
      <alignment vertical="top"/>
    </xf>
    <xf numFmtId="178" fontId="47" fillId="0" borderId="27" xfId="93" applyNumberFormat="1" applyFont="1" applyBorder="1"/>
    <xf numFmtId="166" fontId="15" fillId="0" borderId="27" xfId="0" applyNumberFormat="1" applyFont="1" applyBorder="1" applyAlignment="1">
      <alignment horizontal="center" vertical="top"/>
    </xf>
    <xf numFmtId="178" fontId="14" fillId="21" borderId="0" xfId="93" applyNumberFormat="1" applyFont="1" applyFill="1" applyAlignment="1">
      <alignment horizontal="right" vertical="center"/>
    </xf>
    <xf numFmtId="178" fontId="15" fillId="0" borderId="0" xfId="93" applyNumberFormat="1" applyFont="1" applyAlignment="1">
      <alignment horizontal="right" vertical="top"/>
    </xf>
    <xf numFmtId="178" fontId="15" fillId="0" borderId="27" xfId="93" applyNumberFormat="1" applyFont="1" applyBorder="1" applyAlignment="1">
      <alignment horizontal="right" vertical="top"/>
    </xf>
    <xf numFmtId="0" fontId="15" fillId="0" borderId="27" xfId="0" applyFont="1" applyBorder="1" applyAlignment="1">
      <alignment horizontal="left" vertical="center"/>
    </xf>
    <xf numFmtId="178" fontId="14" fillId="21" borderId="8" xfId="93" applyNumberFormat="1" applyFont="1" applyFill="1" applyBorder="1" applyAlignment="1">
      <alignment horizontal="right" vertical="center"/>
    </xf>
    <xf numFmtId="9" fontId="44" fillId="0" borderId="0" xfId="93" applyFont="1" applyAlignment="1">
      <alignment horizontal="right" vertical="top"/>
    </xf>
    <xf numFmtId="0" fontId="43" fillId="18" borderId="0" xfId="0" applyFont="1" applyFill="1" applyAlignment="1">
      <alignment vertical="center"/>
    </xf>
    <xf numFmtId="0" fontId="11" fillId="18" borderId="0" xfId="0" applyFont="1" applyFill="1" applyAlignment="1">
      <alignment vertical="center"/>
    </xf>
    <xf numFmtId="0" fontId="13" fillId="18" borderId="1" xfId="0" applyFont="1" applyFill="1" applyBorder="1" applyAlignment="1">
      <alignment vertical="center"/>
    </xf>
    <xf numFmtId="0" fontId="13" fillId="18" borderId="27" xfId="0" applyFont="1" applyFill="1" applyBorder="1" applyAlignment="1">
      <alignment horizontal="center" vertical="center"/>
    </xf>
    <xf numFmtId="0" fontId="11" fillId="18" borderId="5" xfId="0" applyFont="1" applyFill="1" applyBorder="1" applyAlignment="1">
      <alignment vertical="center"/>
    </xf>
    <xf numFmtId="0" fontId="36" fillId="18" borderId="4" xfId="0" applyFont="1" applyFill="1" applyBorder="1" applyAlignment="1">
      <alignment vertical="center"/>
    </xf>
    <xf numFmtId="0" fontId="42" fillId="18" borderId="0" xfId="0" applyFont="1" applyFill="1" applyAlignment="1">
      <alignment vertical="center"/>
    </xf>
    <xf numFmtId="3" fontId="15" fillId="0" borderId="0" xfId="0" applyNumberFormat="1" applyFont="1" applyAlignment="1">
      <alignment horizontal="center" vertical="top"/>
    </xf>
    <xf numFmtId="0" fontId="52" fillId="0" borderId="0" xfId="94" applyFont="1" applyAlignment="1">
      <alignment vertical="center"/>
    </xf>
    <xf numFmtId="0" fontId="52" fillId="0" borderId="0" xfId="35" applyFont="1"/>
    <xf numFmtId="0" fontId="53" fillId="0" borderId="0" xfId="0" applyFont="1" applyAlignment="1">
      <alignment vertical="center"/>
    </xf>
    <xf numFmtId="0" fontId="18" fillId="0" borderId="0" xfId="94" applyFont="1" applyAlignment="1">
      <alignment vertical="center"/>
    </xf>
    <xf numFmtId="0" fontId="18" fillId="0" borderId="0" xfId="35" applyFont="1"/>
    <xf numFmtId="165" fontId="16" fillId="20" borderId="11" xfId="30" applyNumberFormat="1" applyFont="1" applyFill="1" applyBorder="1" applyAlignment="1">
      <alignment horizontal="center" vertical="center"/>
    </xf>
    <xf numFmtId="174" fontId="15" fillId="0" borderId="0" xfId="33" applyNumberFormat="1" applyFont="1" applyAlignment="1">
      <alignment horizontal="right" vertical="center"/>
    </xf>
    <xf numFmtId="174" fontId="15" fillId="0" borderId="0" xfId="33" applyNumberFormat="1" applyFont="1" applyAlignment="1">
      <alignment horizontal="right" vertical="center" wrapText="1"/>
    </xf>
    <xf numFmtId="174" fontId="15" fillId="0" borderId="0" xfId="0" applyNumberFormat="1" applyFont="1" applyAlignment="1">
      <alignment horizontal="right"/>
    </xf>
    <xf numFmtId="174" fontId="14" fillId="3" borderId="0" xfId="0" applyNumberFormat="1" applyFont="1" applyFill="1" applyAlignment="1">
      <alignment horizontal="left" vertical="center"/>
    </xf>
    <xf numFmtId="174" fontId="15" fillId="0" borderId="0" xfId="33" applyNumberFormat="1" applyFont="1" applyBorder="1" applyAlignment="1">
      <alignment horizontal="right" vertical="center"/>
    </xf>
    <xf numFmtId="179" fontId="15" fillId="0" borderId="0" xfId="93" applyNumberFormat="1" applyFont="1" applyAlignment="1">
      <alignment horizontal="right"/>
    </xf>
    <xf numFmtId="179" fontId="46" fillId="0" borderId="0" xfId="93" applyNumberFormat="1" applyFont="1"/>
    <xf numFmtId="180" fontId="49" fillId="21" borderId="0" xfId="93" applyNumberFormat="1" applyFont="1" applyFill="1" applyAlignment="1">
      <alignment vertical="center"/>
    </xf>
    <xf numFmtId="180" fontId="15" fillId="0" borderId="0" xfId="33" applyNumberFormat="1" applyFont="1" applyAlignment="1">
      <alignment horizontal="right" vertical="center"/>
    </xf>
    <xf numFmtId="180" fontId="15" fillId="0" borderId="0" xfId="93" applyNumberFormat="1" applyFont="1" applyAlignment="1">
      <alignment horizontal="right" vertical="center"/>
    </xf>
    <xf numFmtId="180" fontId="49" fillId="21" borderId="0" xfId="33" applyNumberFormat="1" applyFont="1" applyFill="1" applyAlignment="1">
      <alignment vertical="center"/>
    </xf>
    <xf numFmtId="0" fontId="15" fillId="0" borderId="0" xfId="0" applyFont="1" applyAlignment="1">
      <alignment horizontal="left" vertical="top"/>
    </xf>
    <xf numFmtId="0" fontId="15" fillId="0" borderId="0" xfId="33" applyNumberFormat="1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171" fontId="15" fillId="0" borderId="0" xfId="33" applyNumberFormat="1" applyFont="1" applyAlignment="1">
      <alignment vertical="top"/>
    </xf>
    <xf numFmtId="1" fontId="14" fillId="20" borderId="10" xfId="30" applyNumberFormat="1" applyFont="1" applyFill="1" applyBorder="1" applyAlignment="1">
      <alignment horizontal="center" vertical="center"/>
    </xf>
    <xf numFmtId="178" fontId="18" fillId="0" borderId="0" xfId="93" applyNumberFormat="1" applyFont="1" applyAlignment="1">
      <alignment horizontal="right" vertical="top"/>
    </xf>
    <xf numFmtId="0" fontId="14" fillId="20" borderId="6" xfId="0" applyFont="1" applyFill="1" applyBorder="1" applyAlignment="1">
      <alignment horizontal="center" wrapText="1"/>
    </xf>
    <xf numFmtId="1" fontId="14" fillId="20" borderId="6" xfId="0" applyNumberFormat="1" applyFont="1" applyFill="1" applyBorder="1" applyAlignment="1">
      <alignment horizontal="center"/>
    </xf>
    <xf numFmtId="1" fontId="14" fillId="20" borderId="10" xfId="0" applyNumberFormat="1" applyFont="1" applyFill="1" applyBorder="1" applyAlignment="1">
      <alignment horizontal="center" vertical="top"/>
    </xf>
    <xf numFmtId="0" fontId="14" fillId="20" borderId="10" xfId="38" applyFont="1" applyFill="1" applyBorder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169" fontId="14" fillId="19" borderId="8" xfId="0" applyNumberFormat="1" applyFont="1" applyFill="1" applyBorder="1" applyAlignment="1">
      <alignment horizontal="right" vertical="center"/>
    </xf>
    <xf numFmtId="169" fontId="15" fillId="0" borderId="0" xfId="0" applyNumberFormat="1" applyFont="1" applyAlignment="1">
      <alignment horizontal="right" vertical="top"/>
    </xf>
    <xf numFmtId="169" fontId="15" fillId="0" borderId="27" xfId="0" applyNumberFormat="1" applyFont="1" applyBorder="1" applyAlignment="1">
      <alignment horizontal="right" vertical="top"/>
    </xf>
    <xf numFmtId="180" fontId="14" fillId="19" borderId="8" xfId="93" applyNumberFormat="1" applyFont="1" applyFill="1" applyBorder="1" applyAlignment="1">
      <alignment horizontal="right" vertical="center"/>
    </xf>
    <xf numFmtId="180" fontId="14" fillId="0" borderId="0" xfId="0" applyNumberFormat="1" applyFont="1" applyAlignment="1">
      <alignment vertical="center"/>
    </xf>
    <xf numFmtId="180" fontId="15" fillId="0" borderId="0" xfId="93" applyNumberFormat="1" applyFont="1" applyBorder="1" applyAlignment="1">
      <alignment vertical="top"/>
    </xf>
    <xf numFmtId="180" fontId="15" fillId="0" borderId="27" xfId="93" applyNumberFormat="1" applyFont="1" applyBorder="1" applyAlignment="1">
      <alignment vertical="top"/>
    </xf>
    <xf numFmtId="180" fontId="51" fillId="0" borderId="0" xfId="93" applyNumberFormat="1" applyFont="1"/>
    <xf numFmtId="180" fontId="51" fillId="0" borderId="27" xfId="93" applyNumberFormat="1" applyFont="1" applyBorder="1"/>
    <xf numFmtId="174" fontId="14" fillId="19" borderId="8" xfId="0" applyNumberFormat="1" applyFont="1" applyFill="1" applyBorder="1" applyAlignment="1">
      <alignment vertical="center"/>
    </xf>
    <xf numFmtId="174" fontId="14" fillId="0" borderId="0" xfId="0" applyNumberFormat="1" applyFont="1"/>
    <xf numFmtId="174" fontId="15" fillId="0" borderId="27" xfId="0" applyNumberFormat="1" applyFont="1" applyBorder="1"/>
    <xf numFmtId="169" fontId="18" fillId="0" borderId="0" xfId="0" applyNumberFormat="1" applyFont="1" applyAlignment="1">
      <alignment wrapText="1"/>
    </xf>
    <xf numFmtId="169" fontId="18" fillId="0" borderId="0" xfId="0" applyNumberFormat="1" applyFont="1"/>
    <xf numFmtId="180" fontId="15" fillId="0" borderId="0" xfId="93" applyNumberFormat="1" applyFont="1" applyBorder="1" applyAlignment="1">
      <alignment horizontal="right"/>
    </xf>
    <xf numFmtId="180" fontId="15" fillId="0" borderId="27" xfId="93" applyNumberFormat="1" applyFont="1" applyBorder="1" applyAlignment="1">
      <alignment horizontal="right"/>
    </xf>
    <xf numFmtId="180" fontId="14" fillId="19" borderId="8" xfId="0" applyNumberFormat="1" applyFont="1" applyFill="1" applyBorder="1" applyAlignment="1">
      <alignment vertical="center"/>
    </xf>
    <xf numFmtId="180" fontId="14" fillId="0" borderId="0" xfId="0" applyNumberFormat="1" applyFont="1"/>
    <xf numFmtId="180" fontId="15" fillId="0" borderId="0" xfId="93" applyNumberFormat="1" applyFont="1" applyAlignment="1">
      <alignment horizontal="right"/>
    </xf>
    <xf numFmtId="181" fontId="14" fillId="21" borderId="0" xfId="93" applyNumberFormat="1" applyFont="1" applyFill="1" applyAlignment="1">
      <alignment horizontal="right" vertical="center"/>
    </xf>
    <xf numFmtId="181" fontId="15" fillId="0" borderId="0" xfId="93" applyNumberFormat="1" applyFont="1" applyAlignment="1">
      <alignment horizontal="right" vertical="center"/>
    </xf>
    <xf numFmtId="181" fontId="15" fillId="0" borderId="27" xfId="93" applyNumberFormat="1" applyFont="1" applyBorder="1" applyAlignment="1">
      <alignment horizontal="right" vertical="center"/>
    </xf>
    <xf numFmtId="181" fontId="15" fillId="0" borderId="0" xfId="93" applyNumberFormat="1" applyFont="1" applyBorder="1" applyAlignment="1">
      <alignment horizontal="right" vertical="center"/>
    </xf>
    <xf numFmtId="3" fontId="14" fillId="21" borderId="0" xfId="0" applyNumberFormat="1" applyFont="1" applyFill="1" applyAlignment="1">
      <alignment vertical="center"/>
    </xf>
    <xf numFmtId="3" fontId="15" fillId="0" borderId="0" xfId="0" applyNumberFormat="1" applyFont="1" applyAlignment="1">
      <alignment horizontal="right" vertical="center"/>
    </xf>
    <xf numFmtId="3" fontId="15" fillId="0" borderId="27" xfId="0" applyNumberFormat="1" applyFont="1" applyBorder="1" applyAlignment="1">
      <alignment vertical="center"/>
    </xf>
    <xf numFmtId="0" fontId="15" fillId="18" borderId="0" xfId="0" applyFont="1" applyFill="1" applyAlignment="1">
      <alignment vertical="center" wrapText="1"/>
    </xf>
    <xf numFmtId="178" fontId="47" fillId="0" borderId="0" xfId="93" applyNumberFormat="1" applyFont="1" applyAlignment="1">
      <alignment vertical="top"/>
    </xf>
    <xf numFmtId="0" fontId="15" fillId="0" borderId="27" xfId="33" applyNumberFormat="1" applyFont="1" applyBorder="1" applyAlignment="1">
      <alignment vertical="top" wrapText="1"/>
    </xf>
    <xf numFmtId="178" fontId="47" fillId="0" borderId="27" xfId="93" applyNumberFormat="1" applyFont="1" applyBorder="1" applyAlignment="1">
      <alignment vertical="top"/>
    </xf>
    <xf numFmtId="178" fontId="51" fillId="0" borderId="0" xfId="93" applyNumberFormat="1" applyFont="1"/>
    <xf numFmtId="178" fontId="51" fillId="0" borderId="27" xfId="93" applyNumberFormat="1" applyFont="1" applyBorder="1"/>
    <xf numFmtId="181" fontId="15" fillId="0" borderId="0" xfId="93" applyNumberFormat="1" applyFont="1" applyBorder="1" applyAlignment="1">
      <alignment horizontal="right"/>
    </xf>
    <xf numFmtId="181" fontId="15" fillId="0" borderId="0" xfId="0" applyNumberFormat="1" applyFont="1" applyAlignment="1">
      <alignment horizontal="center" vertical="top"/>
    </xf>
    <xf numFmtId="181" fontId="15" fillId="0" borderId="27" xfId="93" applyNumberFormat="1" applyFont="1" applyBorder="1" applyAlignment="1">
      <alignment horizontal="right"/>
    </xf>
    <xf numFmtId="181" fontId="14" fillId="19" borderId="8" xfId="0" applyNumberFormat="1" applyFont="1" applyFill="1" applyBorder="1" applyAlignment="1">
      <alignment vertical="center"/>
    </xf>
    <xf numFmtId="181" fontId="14" fillId="19" borderId="8" xfId="93" applyNumberFormat="1" applyFont="1" applyFill="1" applyBorder="1" applyAlignment="1">
      <alignment vertical="center"/>
    </xf>
    <xf numFmtId="181" fontId="14" fillId="0" borderId="0" xfId="0" applyNumberFormat="1" applyFont="1" applyAlignment="1">
      <alignment vertical="center"/>
    </xf>
    <xf numFmtId="181" fontId="15" fillId="0" borderId="0" xfId="93" applyNumberFormat="1" applyFont="1" applyAlignment="1">
      <alignment horizontal="right"/>
    </xf>
    <xf numFmtId="181" fontId="15" fillId="0" borderId="0" xfId="93" applyNumberFormat="1" applyFont="1"/>
    <xf numFmtId="181" fontId="15" fillId="3" borderId="0" xfId="0" applyNumberFormat="1" applyFont="1" applyFill="1"/>
    <xf numFmtId="181" fontId="15" fillId="0" borderId="27" xfId="93" applyNumberFormat="1" applyFont="1" applyBorder="1"/>
    <xf numFmtId="3" fontId="15" fillId="0" borderId="0" xfId="0" applyNumberFormat="1" applyFont="1" applyAlignment="1">
      <alignment horizontal="center" vertical="center"/>
    </xf>
    <xf numFmtId="181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3" fontId="15" fillId="0" borderId="0" xfId="0" applyNumberFormat="1" applyFont="1" applyAlignment="1">
      <alignment horizontal="center"/>
    </xf>
    <xf numFmtId="181" fontId="15" fillId="0" borderId="0" xfId="0" applyNumberFormat="1" applyFont="1"/>
    <xf numFmtId="49" fontId="14" fillId="21" borderId="0" xfId="0" applyNumberFormat="1" applyFont="1" applyFill="1" applyAlignment="1">
      <alignment horizontal="center" vertical="top"/>
    </xf>
    <xf numFmtId="1" fontId="49" fillId="20" borderId="6" xfId="0" applyNumberFormat="1" applyFont="1" applyFill="1" applyBorder="1" applyAlignment="1">
      <alignment horizontal="center" vertical="center"/>
    </xf>
    <xf numFmtId="1" fontId="49" fillId="20" borderId="10" xfId="0" applyNumberFormat="1" applyFont="1" applyFill="1" applyBorder="1" applyAlignment="1">
      <alignment horizontal="center" vertical="center"/>
    </xf>
    <xf numFmtId="165" fontId="16" fillId="20" borderId="7" xfId="30" applyNumberFormat="1" applyFont="1" applyFill="1" applyBorder="1" applyAlignment="1">
      <alignment horizontal="center" vertical="center"/>
    </xf>
    <xf numFmtId="165" fontId="16" fillId="20" borderId="8" xfId="30" applyNumberFormat="1" applyFont="1" applyFill="1" applyBorder="1" applyAlignment="1">
      <alignment horizontal="center" vertical="center"/>
    </xf>
    <xf numFmtId="165" fontId="16" fillId="20" borderId="9" xfId="30" applyNumberFormat="1" applyFont="1" applyFill="1" applyBorder="1" applyAlignment="1">
      <alignment horizontal="center" vertical="center"/>
    </xf>
    <xf numFmtId="9" fontId="14" fillId="20" borderId="11" xfId="30" applyNumberFormat="1" applyFont="1" applyFill="1" applyBorder="1" applyAlignment="1">
      <alignment horizontal="center" vertical="center" wrapText="1"/>
    </xf>
    <xf numFmtId="0" fontId="49" fillId="21" borderId="0" xfId="33" applyNumberFormat="1" applyFont="1" applyFill="1" applyAlignment="1">
      <alignment horizontal="left" vertical="center"/>
    </xf>
    <xf numFmtId="0" fontId="49" fillId="19" borderId="0" xfId="33" applyNumberFormat="1" applyFont="1" applyFill="1" applyAlignment="1">
      <alignment horizontal="left" vertical="center"/>
    </xf>
    <xf numFmtId="165" fontId="14" fillId="20" borderId="11" xfId="30" applyNumberFormat="1" applyFont="1" applyFill="1" applyBorder="1" applyAlignment="1">
      <alignment horizontal="center" vertical="center"/>
    </xf>
    <xf numFmtId="165" fontId="49" fillId="20" borderId="11" xfId="30" applyNumberFormat="1" applyFont="1" applyFill="1" applyBorder="1" applyAlignment="1">
      <alignment horizontal="center" vertical="center" wrapText="1"/>
    </xf>
    <xf numFmtId="0" fontId="14" fillId="20" borderId="11" xfId="30" applyFont="1" applyFill="1" applyBorder="1" applyAlignment="1">
      <alignment horizontal="center" vertical="center" wrapText="1"/>
    </xf>
    <xf numFmtId="165" fontId="49" fillId="20" borderId="11" xfId="30" applyNumberFormat="1" applyFont="1" applyFill="1" applyBorder="1" applyAlignment="1">
      <alignment horizontal="center" vertical="center"/>
    </xf>
    <xf numFmtId="0" fontId="49" fillId="20" borderId="11" xfId="30" applyFont="1" applyFill="1" applyBorder="1" applyAlignment="1">
      <alignment horizontal="center" vertical="center" wrapText="1"/>
    </xf>
    <xf numFmtId="9" fontId="49" fillId="20" borderId="11" xfId="30" applyNumberFormat="1" applyFont="1" applyFill="1" applyBorder="1" applyAlignment="1">
      <alignment horizontal="center" vertical="center" wrapText="1"/>
    </xf>
    <xf numFmtId="0" fontId="14" fillId="19" borderId="8" xfId="0" applyFont="1" applyFill="1" applyBorder="1" applyAlignment="1">
      <alignment horizontal="center" vertical="center"/>
    </xf>
    <xf numFmtId="0" fontId="14" fillId="20" borderId="7" xfId="0" applyFont="1" applyFill="1" applyBorder="1" applyAlignment="1">
      <alignment horizontal="center" vertical="center" wrapText="1"/>
    </xf>
    <xf numFmtId="0" fontId="14" fillId="20" borderId="8" xfId="0" applyFont="1" applyFill="1" applyBorder="1" applyAlignment="1">
      <alignment horizontal="center" vertical="center" wrapText="1"/>
    </xf>
    <xf numFmtId="0" fontId="14" fillId="20" borderId="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center"/>
    </xf>
    <xf numFmtId="3" fontId="39" fillId="19" borderId="8" xfId="0" applyNumberFormat="1" applyFont="1" applyFill="1" applyBorder="1" applyAlignment="1">
      <alignment horizontal="center" vertical="center"/>
    </xf>
    <xf numFmtId="49" fontId="14" fillId="20" borderId="7" xfId="38" applyNumberFormat="1" applyFont="1" applyFill="1" applyBorder="1" applyAlignment="1">
      <alignment horizontal="center" vertical="center" wrapText="1"/>
    </xf>
    <xf numFmtId="49" fontId="14" fillId="20" borderId="9" xfId="38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1" fontId="14" fillId="20" borderId="6" xfId="0" applyNumberFormat="1" applyFont="1" applyFill="1" applyBorder="1" applyAlignment="1">
      <alignment horizontal="center" vertical="center" wrapText="1"/>
    </xf>
    <xf numFmtId="1" fontId="14" fillId="20" borderId="10" xfId="0" applyNumberFormat="1" applyFont="1" applyFill="1" applyBorder="1" applyAlignment="1">
      <alignment horizontal="center" vertical="center" wrapText="1"/>
    </xf>
    <xf numFmtId="0" fontId="14" fillId="20" borderId="11" xfId="0" applyFont="1" applyFill="1" applyBorder="1" applyAlignment="1">
      <alignment horizontal="center" vertical="center"/>
    </xf>
    <xf numFmtId="0" fontId="13" fillId="19" borderId="8" xfId="0" applyFont="1" applyFill="1" applyBorder="1" applyAlignment="1">
      <alignment horizontal="center" vertical="center"/>
    </xf>
    <xf numFmtId="0" fontId="14" fillId="21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4" fillId="20" borderId="6" xfId="0" applyFont="1" applyFill="1" applyBorder="1" applyAlignment="1">
      <alignment horizontal="center" vertical="center" wrapText="1"/>
    </xf>
    <xf numFmtId="0" fontId="14" fillId="20" borderId="10" xfId="0" applyFont="1" applyFill="1" applyBorder="1" applyAlignment="1">
      <alignment horizontal="center" vertical="center" wrapText="1"/>
    </xf>
    <xf numFmtId="0" fontId="14" fillId="20" borderId="25" xfId="0" applyFont="1" applyFill="1" applyBorder="1" applyAlignment="1">
      <alignment horizontal="center" vertical="center" wrapText="1"/>
    </xf>
    <xf numFmtId="0" fontId="14" fillId="20" borderId="26" xfId="0" applyFont="1" applyFill="1" applyBorder="1" applyAlignment="1">
      <alignment horizontal="center" vertical="center" wrapText="1"/>
    </xf>
    <xf numFmtId="0" fontId="14" fillId="20" borderId="3" xfId="0" applyFont="1" applyFill="1" applyBorder="1" applyAlignment="1">
      <alignment horizontal="center" vertical="center" wrapText="1"/>
    </xf>
    <xf numFmtId="0" fontId="14" fillId="20" borderId="1" xfId="0" applyFont="1" applyFill="1" applyBorder="1" applyAlignment="1">
      <alignment horizontal="center" vertical="center" wrapText="1"/>
    </xf>
    <xf numFmtId="0" fontId="16" fillId="0" borderId="27" xfId="48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95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2 3" xfId="94" xr:uid="{FA9062E0-6905-4AD3-855B-29BD3426556A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74"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BDFFDB"/>
      <color rgb="FFFFFFC1"/>
      <color rgb="FFE2E3F6"/>
      <color rgb="FFB5B7D6"/>
      <color rgb="FFDEDFF5"/>
      <color rgb="FFE8E9F8"/>
      <color rgb="FFFFFFB7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00%20MIDAGRI_DEIA/MINAGRI_DEIA_1/00%20ENTREGABLES/BOLET&#205;N%20EL%20AGRO%20EN%20CIFRA/2023/12_Diciembre/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C27"/>
  <sheetViews>
    <sheetView showGridLines="0" zoomScale="115" zoomScaleNormal="115" workbookViewId="0">
      <selection activeCell="B26" sqref="B26"/>
    </sheetView>
  </sheetViews>
  <sheetFormatPr baseColWidth="10" defaultColWidth="10.6640625" defaultRowHeight="13.5" customHeight="1" x14ac:dyDescent="0.15"/>
  <cols>
    <col min="1" max="1" width="7.5" style="201" customWidth="1"/>
    <col min="2" max="2" width="102.5" style="201" customWidth="1"/>
    <col min="3" max="16384" width="10.6640625" style="201"/>
  </cols>
  <sheetData>
    <row r="1" spans="1:3" ht="13.5" customHeight="1" x14ac:dyDescent="0.15">
      <c r="A1" s="200" t="s">
        <v>43</v>
      </c>
    </row>
    <row r="10" spans="1:3" ht="15" customHeight="1" x14ac:dyDescent="0.15">
      <c r="A10" s="202" t="s">
        <v>1</v>
      </c>
      <c r="B10" s="203" t="s">
        <v>2</v>
      </c>
      <c r="C10" s="204"/>
    </row>
    <row r="11" spans="1:3" ht="18" customHeight="1" x14ac:dyDescent="0.15">
      <c r="A11" s="205" t="s">
        <v>36</v>
      </c>
      <c r="B11" s="122" t="s">
        <v>344</v>
      </c>
      <c r="C11" s="204"/>
    </row>
    <row r="12" spans="1:3" ht="18" customHeight="1" x14ac:dyDescent="0.15">
      <c r="A12" s="205" t="s">
        <v>37</v>
      </c>
      <c r="B12" s="122" t="s">
        <v>345</v>
      </c>
      <c r="C12" s="204"/>
    </row>
    <row r="13" spans="1:3" ht="18" customHeight="1" x14ac:dyDescent="0.15">
      <c r="A13" s="205" t="s">
        <v>38</v>
      </c>
      <c r="B13" s="122" t="s">
        <v>346</v>
      </c>
      <c r="C13" s="204"/>
    </row>
    <row r="14" spans="1:3" ht="18" customHeight="1" x14ac:dyDescent="0.15">
      <c r="A14" s="205" t="s">
        <v>39</v>
      </c>
      <c r="B14" s="122" t="s">
        <v>347</v>
      </c>
      <c r="C14" s="204"/>
    </row>
    <row r="15" spans="1:3" ht="18" customHeight="1" x14ac:dyDescent="0.15">
      <c r="A15" s="205" t="s">
        <v>40</v>
      </c>
      <c r="B15" s="122" t="s">
        <v>348</v>
      </c>
      <c r="C15" s="204"/>
    </row>
    <row r="16" spans="1:3" ht="18" customHeight="1" x14ac:dyDescent="0.15">
      <c r="A16" s="205" t="s">
        <v>41</v>
      </c>
      <c r="B16" s="122" t="s">
        <v>349</v>
      </c>
      <c r="C16" s="204"/>
    </row>
    <row r="17" spans="1:3" ht="18" customHeight="1" x14ac:dyDescent="0.15">
      <c r="A17" s="205" t="s">
        <v>46</v>
      </c>
      <c r="B17" s="122" t="s">
        <v>337</v>
      </c>
      <c r="C17" s="204"/>
    </row>
    <row r="18" spans="1:3" ht="18" customHeight="1" x14ac:dyDescent="0.15">
      <c r="A18" s="205" t="s">
        <v>47</v>
      </c>
      <c r="B18" s="122" t="s">
        <v>338</v>
      </c>
      <c r="C18" s="204"/>
    </row>
    <row r="19" spans="1:3" ht="18" customHeight="1" x14ac:dyDescent="0.15">
      <c r="A19" s="205" t="s">
        <v>48</v>
      </c>
      <c r="B19" s="122" t="s">
        <v>350</v>
      </c>
      <c r="C19" s="204"/>
    </row>
    <row r="20" spans="1:3" ht="18" customHeight="1" x14ac:dyDescent="0.15">
      <c r="A20" s="205" t="s">
        <v>49</v>
      </c>
      <c r="B20" s="122" t="s">
        <v>351</v>
      </c>
      <c r="C20" s="204"/>
    </row>
    <row r="21" spans="1:3" ht="18" customHeight="1" x14ac:dyDescent="0.15">
      <c r="A21" s="205" t="s">
        <v>15</v>
      </c>
      <c r="B21" s="122" t="s">
        <v>352</v>
      </c>
      <c r="C21" s="204"/>
    </row>
    <row r="22" spans="1:3" ht="18" customHeight="1" x14ac:dyDescent="0.15">
      <c r="A22" s="205" t="s">
        <v>16</v>
      </c>
      <c r="B22" s="122" t="s">
        <v>353</v>
      </c>
      <c r="C22" s="204"/>
    </row>
    <row r="23" spans="1:3" ht="18" customHeight="1" x14ac:dyDescent="0.15">
      <c r="A23" s="205" t="s">
        <v>310</v>
      </c>
      <c r="B23" s="122" t="s">
        <v>342</v>
      </c>
      <c r="C23" s="204"/>
    </row>
    <row r="24" spans="1:3" ht="18" customHeight="1" x14ac:dyDescent="0.15">
      <c r="A24" s="205" t="s">
        <v>311</v>
      </c>
      <c r="B24" s="122" t="s">
        <v>343</v>
      </c>
      <c r="C24" s="204"/>
    </row>
    <row r="25" spans="1:3" ht="18" customHeight="1" x14ac:dyDescent="0.15">
      <c r="A25" s="205" t="s">
        <v>312</v>
      </c>
      <c r="B25" s="122" t="s">
        <v>354</v>
      </c>
      <c r="C25" s="204"/>
    </row>
    <row r="26" spans="1:3" ht="18" customHeight="1" x14ac:dyDescent="0.15">
      <c r="A26" s="205" t="s">
        <v>313</v>
      </c>
      <c r="B26" s="122" t="s">
        <v>355</v>
      </c>
      <c r="C26" s="204"/>
    </row>
    <row r="27" spans="1:3" ht="13.5" customHeight="1" x14ac:dyDescent="0.15">
      <c r="B27" s="206"/>
    </row>
  </sheetData>
  <phoneticPr fontId="12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25"/>
  <sheetViews>
    <sheetView showGridLines="0" topLeftCell="A51" zoomScaleNormal="100" workbookViewId="0">
      <selection activeCell="A67" sqref="A67:J68"/>
    </sheetView>
  </sheetViews>
  <sheetFormatPr baseColWidth="10" defaultColWidth="30.33203125" defaultRowHeight="12" x14ac:dyDescent="0.15"/>
  <cols>
    <col min="1" max="1" width="8" style="23" customWidth="1"/>
    <col min="2" max="2" width="0.6640625" style="23" customWidth="1"/>
    <col min="3" max="3" width="28.5" style="23" customWidth="1"/>
    <col min="4" max="5" width="6.83203125" style="23" customWidth="1"/>
    <col min="6" max="6" width="6.6640625" style="23" customWidth="1"/>
    <col min="7" max="8" width="6.83203125" style="23" customWidth="1"/>
    <col min="9" max="9" width="7.1640625" style="23" customWidth="1"/>
    <col min="10" max="10" width="6.1640625" style="23" customWidth="1"/>
    <col min="11" max="16384" width="30.33203125" style="23"/>
  </cols>
  <sheetData>
    <row r="1" spans="1:10" ht="15" customHeight="1" x14ac:dyDescent="0.15">
      <c r="A1" s="82" t="s">
        <v>377</v>
      </c>
    </row>
    <row r="2" spans="1:10" x14ac:dyDescent="0.15">
      <c r="A2" s="64" t="s">
        <v>378</v>
      </c>
      <c r="B2" s="48"/>
      <c r="C2" s="48"/>
      <c r="D2" s="48"/>
      <c r="E2" s="48"/>
      <c r="F2" s="48"/>
      <c r="G2" s="48"/>
      <c r="H2" s="48"/>
      <c r="I2" s="47"/>
    </row>
    <row r="3" spans="1:10" ht="5" customHeight="1" x14ac:dyDescent="0.15">
      <c r="A3" s="48"/>
      <c r="B3" s="24"/>
      <c r="C3" s="25"/>
      <c r="D3" s="25"/>
      <c r="E3" s="25"/>
      <c r="F3" s="25"/>
      <c r="G3" s="25"/>
      <c r="H3" s="25"/>
      <c r="I3" s="25"/>
    </row>
    <row r="4" spans="1:10" s="3" customFormat="1" ht="14" customHeight="1" x14ac:dyDescent="0.15">
      <c r="A4" s="316" t="s">
        <v>58</v>
      </c>
      <c r="B4" s="318" t="s">
        <v>61</v>
      </c>
      <c r="C4" s="319"/>
      <c r="D4" s="312" t="s">
        <v>14</v>
      </c>
      <c r="E4" s="312"/>
      <c r="F4" s="312"/>
      <c r="G4" s="312" t="s">
        <v>57</v>
      </c>
      <c r="H4" s="312"/>
      <c r="I4" s="312"/>
      <c r="J4" s="312"/>
    </row>
    <row r="5" spans="1:10" s="27" customFormat="1" ht="24" customHeight="1" x14ac:dyDescent="0.15">
      <c r="A5" s="317"/>
      <c r="B5" s="320"/>
      <c r="C5" s="321"/>
      <c r="D5" s="158">
        <v>2023</v>
      </c>
      <c r="E5" s="159" t="s">
        <v>314</v>
      </c>
      <c r="F5" s="169" t="s">
        <v>320</v>
      </c>
      <c r="G5" s="158">
        <v>2023</v>
      </c>
      <c r="H5" s="159" t="s">
        <v>314</v>
      </c>
      <c r="I5" s="169" t="s">
        <v>320</v>
      </c>
      <c r="J5" s="169" t="s">
        <v>379</v>
      </c>
    </row>
    <row r="6" spans="1:10" s="27" customFormat="1" ht="6" customHeight="1" x14ac:dyDescent="0.15">
      <c r="A6" s="67" t="s">
        <v>0</v>
      </c>
      <c r="B6" s="67"/>
      <c r="C6" s="67"/>
      <c r="D6" s="68"/>
      <c r="E6" s="68"/>
      <c r="F6" s="69"/>
      <c r="G6" s="68"/>
      <c r="H6" s="68"/>
      <c r="I6" s="69"/>
      <c r="J6" s="69"/>
    </row>
    <row r="7" spans="1:10" s="3" customFormat="1" ht="16" customHeight="1" x14ac:dyDescent="0.15">
      <c r="A7" s="177" t="s">
        <v>64</v>
      </c>
      <c r="B7" s="178" t="s">
        <v>243</v>
      </c>
      <c r="C7" s="179"/>
      <c r="D7" s="260">
        <v>486448.95446699939</v>
      </c>
      <c r="E7" s="260">
        <v>476342.39368899941</v>
      </c>
      <c r="F7" s="256">
        <v>-2.0776200020973912E-2</v>
      </c>
      <c r="G7" s="260">
        <v>763244.67423000012</v>
      </c>
      <c r="H7" s="260">
        <v>1005844.5384000004</v>
      </c>
      <c r="I7" s="256">
        <v>0.31785333374877101</v>
      </c>
      <c r="J7" s="256">
        <v>0.99999999999999978</v>
      </c>
    </row>
    <row r="8" spans="1:10" ht="10" customHeight="1" x14ac:dyDescent="0.15">
      <c r="A8" s="147"/>
      <c r="B8" s="63"/>
      <c r="C8" s="16" t="s">
        <v>234</v>
      </c>
      <c r="D8" s="17">
        <v>157635.01446799951</v>
      </c>
      <c r="E8" s="17">
        <v>154540.79957899961</v>
      </c>
      <c r="F8" s="257">
        <v>-1.9628982174059062E-2</v>
      </c>
      <c r="G8" s="17">
        <v>239003.53184000019</v>
      </c>
      <c r="H8" s="17">
        <v>330819.71843000036</v>
      </c>
      <c r="I8" s="257">
        <v>0.38416246773903784</v>
      </c>
      <c r="J8" s="257">
        <v>0.32889746456866603</v>
      </c>
    </row>
    <row r="9" spans="1:10" ht="10" customHeight="1" x14ac:dyDescent="0.15">
      <c r="A9" s="147"/>
      <c r="B9" s="63"/>
      <c r="C9" s="16" t="s">
        <v>72</v>
      </c>
      <c r="D9" s="17">
        <v>92092.805939999977</v>
      </c>
      <c r="E9" s="17">
        <v>95661.109599999967</v>
      </c>
      <c r="F9" s="257">
        <v>3.874682309413835E-2</v>
      </c>
      <c r="G9" s="17">
        <v>142392.03912000003</v>
      </c>
      <c r="H9" s="17">
        <v>207545.06652999992</v>
      </c>
      <c r="I9" s="257">
        <v>0.45756088481247592</v>
      </c>
      <c r="J9" s="257">
        <v>0.20633910968005295</v>
      </c>
    </row>
    <row r="10" spans="1:10" ht="10" customHeight="1" x14ac:dyDescent="0.15">
      <c r="A10" s="147"/>
      <c r="B10" s="63"/>
      <c r="C10" s="16" t="s">
        <v>71</v>
      </c>
      <c r="D10" s="17">
        <v>56373.357458999999</v>
      </c>
      <c r="E10" s="17">
        <v>61642.912319999996</v>
      </c>
      <c r="F10" s="257">
        <v>9.3475980472380371E-2</v>
      </c>
      <c r="G10" s="17">
        <v>99710.100319999983</v>
      </c>
      <c r="H10" s="17">
        <v>142835.42388000013</v>
      </c>
      <c r="I10" s="257">
        <v>0.43250707221833995</v>
      </c>
      <c r="J10" s="257">
        <v>0.14200546747234799</v>
      </c>
    </row>
    <row r="11" spans="1:10" ht="10" customHeight="1" x14ac:dyDescent="0.15">
      <c r="A11" s="147"/>
      <c r="B11" s="63"/>
      <c r="C11" s="16" t="s">
        <v>82</v>
      </c>
      <c r="D11" s="17">
        <v>59547.175842999808</v>
      </c>
      <c r="E11" s="17">
        <v>58113.273619999854</v>
      </c>
      <c r="F11" s="257">
        <v>-2.40801046011071E-2</v>
      </c>
      <c r="G11" s="17">
        <v>80561.652449999921</v>
      </c>
      <c r="H11" s="17">
        <v>100438.27188000007</v>
      </c>
      <c r="I11" s="257">
        <v>0.24672556763078379</v>
      </c>
      <c r="J11" s="257">
        <v>9.9854667441717684E-2</v>
      </c>
    </row>
    <row r="12" spans="1:10" ht="10" customHeight="1" x14ac:dyDescent="0.15">
      <c r="A12" s="147"/>
      <c r="B12" s="63"/>
      <c r="C12" s="16" t="s">
        <v>73</v>
      </c>
      <c r="D12" s="17">
        <v>33755.127999999997</v>
      </c>
      <c r="E12" s="17">
        <v>32038.965999999997</v>
      </c>
      <c r="F12" s="257">
        <v>-5.0841519546304226E-2</v>
      </c>
      <c r="G12" s="17">
        <v>54787.538110000001</v>
      </c>
      <c r="H12" s="17">
        <v>68410.322040000043</v>
      </c>
      <c r="I12" s="257">
        <v>0.24864749174618539</v>
      </c>
      <c r="J12" s="257">
        <v>6.8012818510523029E-2</v>
      </c>
    </row>
    <row r="13" spans="1:10" ht="10" customHeight="1" x14ac:dyDescent="0.15">
      <c r="A13" s="147"/>
      <c r="B13" s="63"/>
      <c r="C13" s="16" t="s">
        <v>79</v>
      </c>
      <c r="D13" s="17">
        <v>34989.289360000032</v>
      </c>
      <c r="E13" s="17">
        <v>24067.028010000002</v>
      </c>
      <c r="F13" s="257">
        <v>-0.31216013670990483</v>
      </c>
      <c r="G13" s="17">
        <v>57227.464390000052</v>
      </c>
      <c r="H13" s="17">
        <v>48179.433189999974</v>
      </c>
      <c r="I13" s="257">
        <v>-0.15810644934988827</v>
      </c>
      <c r="J13" s="257">
        <v>4.789948282329904E-2</v>
      </c>
    </row>
    <row r="14" spans="1:10" ht="10" customHeight="1" x14ac:dyDescent="0.15">
      <c r="A14" s="147"/>
      <c r="B14" s="63"/>
      <c r="C14" s="16" t="s">
        <v>182</v>
      </c>
      <c r="D14" s="17">
        <v>12894.730860000003</v>
      </c>
      <c r="E14" s="17">
        <v>9968.8429400000023</v>
      </c>
      <c r="F14" s="257">
        <v>-0.22690569906163982</v>
      </c>
      <c r="G14" s="17">
        <v>24826.308239999995</v>
      </c>
      <c r="H14" s="17">
        <v>24919.825870000001</v>
      </c>
      <c r="I14" s="257">
        <v>3.7668762143752144E-3</v>
      </c>
      <c r="J14" s="257">
        <v>2.4775027271749205E-2</v>
      </c>
    </row>
    <row r="15" spans="1:10" ht="10" customHeight="1" x14ac:dyDescent="0.15">
      <c r="A15" s="147"/>
      <c r="B15" s="63"/>
      <c r="C15" s="16" t="s">
        <v>121</v>
      </c>
      <c r="D15" s="17">
        <v>7603.755999999993</v>
      </c>
      <c r="E15" s="17">
        <v>10406.050799999997</v>
      </c>
      <c r="F15" s="257">
        <v>0.36854086322601698</v>
      </c>
      <c r="G15" s="17">
        <v>15147.381009999999</v>
      </c>
      <c r="H15" s="17">
        <v>18776.264329999998</v>
      </c>
      <c r="I15" s="257">
        <v>0.23957166704952382</v>
      </c>
      <c r="J15" s="257">
        <v>1.8667163376825061E-2</v>
      </c>
    </row>
    <row r="16" spans="1:10" ht="10" customHeight="1" x14ac:dyDescent="0.15">
      <c r="A16" s="147"/>
      <c r="B16" s="63"/>
      <c r="C16" s="16" t="s">
        <v>76</v>
      </c>
      <c r="D16" s="17">
        <v>10712.474800000005</v>
      </c>
      <c r="E16" s="17">
        <v>8606.7608</v>
      </c>
      <c r="F16" s="257">
        <v>-0.19656653007949243</v>
      </c>
      <c r="G16" s="17">
        <v>15986.480749999999</v>
      </c>
      <c r="H16" s="17">
        <v>17194.060919999996</v>
      </c>
      <c r="I16" s="257">
        <v>7.5537586344636809E-2</v>
      </c>
      <c r="J16" s="257">
        <v>1.7094153483549888E-2</v>
      </c>
    </row>
    <row r="17" spans="1:10" ht="10" customHeight="1" x14ac:dyDescent="0.15">
      <c r="A17" s="147"/>
      <c r="B17" s="63"/>
      <c r="C17" s="16" t="s">
        <v>123</v>
      </c>
      <c r="D17" s="17">
        <v>4622.6479999999974</v>
      </c>
      <c r="E17" s="17">
        <v>5982.5639999999976</v>
      </c>
      <c r="F17" s="257">
        <v>0.29418549714362863</v>
      </c>
      <c r="G17" s="17">
        <v>7038.7748899999988</v>
      </c>
      <c r="H17" s="17">
        <v>15109.263729999995</v>
      </c>
      <c r="I17" s="257">
        <v>1.1465757842981676</v>
      </c>
      <c r="J17" s="257">
        <v>1.5021470170762512E-2</v>
      </c>
    </row>
    <row r="18" spans="1:10" ht="10" customHeight="1" x14ac:dyDescent="0.15">
      <c r="A18" s="29"/>
      <c r="B18" s="63"/>
      <c r="C18" s="16" t="s">
        <v>18</v>
      </c>
      <c r="D18" s="17">
        <v>16222.573736999941</v>
      </c>
      <c r="E18" s="17">
        <v>15314.08601999993</v>
      </c>
      <c r="F18" s="257">
        <v>-5.6001454006521789E-2</v>
      </c>
      <c r="G18" s="17">
        <v>26563.403109999956</v>
      </c>
      <c r="H18" s="17">
        <v>31616.887599999784</v>
      </c>
      <c r="I18" s="257">
        <v>0.19024235972601766</v>
      </c>
      <c r="J18" s="257">
        <v>3.143317520050648E-2</v>
      </c>
    </row>
    <row r="19" spans="1:10" s="3" customFormat="1" ht="16" customHeight="1" x14ac:dyDescent="0.15">
      <c r="A19" s="177" t="s">
        <v>10</v>
      </c>
      <c r="B19" s="178" t="s">
        <v>205</v>
      </c>
      <c r="C19" s="179"/>
      <c r="D19" s="260">
        <v>280337.95515999984</v>
      </c>
      <c r="E19" s="260">
        <v>151577.70255800002</v>
      </c>
      <c r="F19" s="256">
        <v>-0.45930367341272538</v>
      </c>
      <c r="G19" s="260">
        <v>651326.79287999985</v>
      </c>
      <c r="H19" s="260">
        <v>489984.12430999998</v>
      </c>
      <c r="I19" s="256">
        <v>-0.24771385168508731</v>
      </c>
      <c r="J19" s="256">
        <v>1</v>
      </c>
    </row>
    <row r="20" spans="1:10" ht="10" customHeight="1" x14ac:dyDescent="0.15">
      <c r="A20" s="147"/>
      <c r="B20" s="63"/>
      <c r="C20" s="16" t="s">
        <v>71</v>
      </c>
      <c r="D20" s="17">
        <v>137421.47086999993</v>
      </c>
      <c r="E20" s="17">
        <v>70185.188460000005</v>
      </c>
      <c r="F20" s="257">
        <v>-0.48927057747479019</v>
      </c>
      <c r="G20" s="17">
        <v>313995.86131000007</v>
      </c>
      <c r="H20" s="17">
        <v>243373.37434999997</v>
      </c>
      <c r="I20" s="257">
        <v>-0.22491534335949837</v>
      </c>
      <c r="J20" s="257">
        <v>0.49669644846702027</v>
      </c>
    </row>
    <row r="21" spans="1:10" ht="10" customHeight="1" x14ac:dyDescent="0.15">
      <c r="A21" s="147"/>
      <c r="B21" s="63"/>
      <c r="C21" s="16" t="s">
        <v>181</v>
      </c>
      <c r="D21" s="17">
        <v>24823.09729999999</v>
      </c>
      <c r="E21" s="17">
        <v>16796.744097999992</v>
      </c>
      <c r="F21" s="257">
        <v>-0.323342131926462</v>
      </c>
      <c r="G21" s="17">
        <v>57476.289640000039</v>
      </c>
      <c r="H21" s="17">
        <v>59099.164929999984</v>
      </c>
      <c r="I21" s="257">
        <v>2.8235561135987464E-2</v>
      </c>
      <c r="J21" s="257">
        <v>0.12061444850529383</v>
      </c>
    </row>
    <row r="22" spans="1:10" ht="10" customHeight="1" x14ac:dyDescent="0.15">
      <c r="A22" s="147"/>
      <c r="B22" s="63"/>
      <c r="C22" s="16" t="s">
        <v>234</v>
      </c>
      <c r="D22" s="17">
        <v>34287.584699999992</v>
      </c>
      <c r="E22" s="17">
        <v>16352.944399999998</v>
      </c>
      <c r="F22" s="257">
        <v>-0.52306514025177164</v>
      </c>
      <c r="G22" s="17">
        <v>61217.248879999985</v>
      </c>
      <c r="H22" s="17">
        <v>42716.052679999993</v>
      </c>
      <c r="I22" s="257">
        <v>-0.30222194787398282</v>
      </c>
      <c r="J22" s="257">
        <v>8.7178442240660597E-2</v>
      </c>
    </row>
    <row r="23" spans="1:10" ht="10" customHeight="1" x14ac:dyDescent="0.15">
      <c r="A23" s="147"/>
      <c r="B23" s="63"/>
      <c r="C23" s="16" t="s">
        <v>76</v>
      </c>
      <c r="D23" s="17">
        <v>20104.937499999996</v>
      </c>
      <c r="E23" s="17">
        <v>10590.2492</v>
      </c>
      <c r="F23" s="257">
        <v>-0.47325132445698959</v>
      </c>
      <c r="G23" s="17">
        <v>56855.93569999998</v>
      </c>
      <c r="H23" s="17">
        <v>29993.093090000002</v>
      </c>
      <c r="I23" s="257">
        <v>-0.47247208720196976</v>
      </c>
      <c r="J23" s="257">
        <v>6.1212377303522934E-2</v>
      </c>
    </row>
    <row r="24" spans="1:10" ht="10" customHeight="1" x14ac:dyDescent="0.15">
      <c r="A24" s="147"/>
      <c r="B24" s="63"/>
      <c r="C24" s="16" t="s">
        <v>79</v>
      </c>
      <c r="D24" s="17">
        <v>14597.049199999998</v>
      </c>
      <c r="E24" s="17">
        <v>5948.4746000000005</v>
      </c>
      <c r="F24" s="257">
        <v>-0.5924878707677439</v>
      </c>
      <c r="G24" s="17">
        <v>43416.916780000007</v>
      </c>
      <c r="H24" s="17">
        <v>17149.867039999997</v>
      </c>
      <c r="I24" s="257">
        <v>-0.60499574101724152</v>
      </c>
      <c r="J24" s="257">
        <v>3.5000862658867968E-2</v>
      </c>
    </row>
    <row r="25" spans="1:10" ht="10" customHeight="1" x14ac:dyDescent="0.15">
      <c r="A25" s="147"/>
      <c r="B25" s="63"/>
      <c r="C25" s="16" t="s">
        <v>237</v>
      </c>
      <c r="D25" s="17">
        <v>4389.4455999999982</v>
      </c>
      <c r="E25" s="17">
        <v>4380.0920999999998</v>
      </c>
      <c r="F25" s="257">
        <v>-2.1309069190875718E-3</v>
      </c>
      <c r="G25" s="17">
        <v>13924.858570000006</v>
      </c>
      <c r="H25" s="17">
        <v>15948.306520000004</v>
      </c>
      <c r="I25" s="257">
        <v>0.14531192111059243</v>
      </c>
      <c r="J25" s="257">
        <v>3.2548618881190386E-2</v>
      </c>
    </row>
    <row r="26" spans="1:10" ht="10" customHeight="1" x14ac:dyDescent="0.15">
      <c r="A26" s="147"/>
      <c r="B26" s="63"/>
      <c r="C26" s="16" t="s">
        <v>86</v>
      </c>
      <c r="D26" s="17">
        <v>7099.4806000000026</v>
      </c>
      <c r="E26" s="17">
        <v>4109.6112000000003</v>
      </c>
      <c r="F26" s="257">
        <v>-0.42113917460384376</v>
      </c>
      <c r="G26" s="17">
        <v>19536.097229999999</v>
      </c>
      <c r="H26" s="17">
        <v>14004.343060000001</v>
      </c>
      <c r="I26" s="257">
        <v>-0.28315554047843972</v>
      </c>
      <c r="J26" s="257">
        <v>2.8581217972563994E-2</v>
      </c>
    </row>
    <row r="27" spans="1:10" ht="10" customHeight="1" x14ac:dyDescent="0.15">
      <c r="A27" s="147"/>
      <c r="B27" s="63"/>
      <c r="C27" s="16" t="s">
        <v>78</v>
      </c>
      <c r="D27" s="17">
        <v>5114.5048999999981</v>
      </c>
      <c r="E27" s="17">
        <v>3187.9722999999999</v>
      </c>
      <c r="F27" s="257">
        <v>-0.37668017484937766</v>
      </c>
      <c r="G27" s="17">
        <v>16595.813020000001</v>
      </c>
      <c r="H27" s="17">
        <v>13532.795630000002</v>
      </c>
      <c r="I27" s="257">
        <v>-0.18456567245658195</v>
      </c>
      <c r="J27" s="257">
        <v>2.7618845098414169E-2</v>
      </c>
    </row>
    <row r="28" spans="1:10" ht="10" customHeight="1" x14ac:dyDescent="0.15">
      <c r="A28" s="147"/>
      <c r="B28" s="63"/>
      <c r="C28" s="16" t="s">
        <v>72</v>
      </c>
      <c r="D28" s="17">
        <v>7643.8590999999988</v>
      </c>
      <c r="E28" s="17">
        <v>4069.8007999999995</v>
      </c>
      <c r="F28" s="257">
        <v>-0.46757249881803808</v>
      </c>
      <c r="G28" s="17">
        <v>15614.448229999998</v>
      </c>
      <c r="H28" s="17">
        <v>11474.406140000001</v>
      </c>
      <c r="I28" s="257">
        <v>-0.2651417475031711</v>
      </c>
      <c r="J28" s="257">
        <v>2.3417914113356961E-2</v>
      </c>
    </row>
    <row r="29" spans="1:10" ht="10" customHeight="1" x14ac:dyDescent="0.15">
      <c r="A29" s="147"/>
      <c r="B29" s="63"/>
      <c r="C29" s="16" t="s">
        <v>120</v>
      </c>
      <c r="D29" s="17">
        <v>3635.6221699999992</v>
      </c>
      <c r="E29" s="17">
        <v>2782.6173999999996</v>
      </c>
      <c r="F29" s="257">
        <v>-0.23462415237719814</v>
      </c>
      <c r="G29" s="17">
        <v>7495.2075599999998</v>
      </c>
      <c r="H29" s="17">
        <v>7220.2729099999979</v>
      </c>
      <c r="I29" s="257">
        <v>-3.6681392449657735E-2</v>
      </c>
      <c r="J29" s="257">
        <v>1.4735728265007873E-2</v>
      </c>
    </row>
    <row r="30" spans="1:10" ht="10" customHeight="1" x14ac:dyDescent="0.15">
      <c r="A30" s="29"/>
      <c r="B30" s="63"/>
      <c r="C30" s="16" t="s">
        <v>18</v>
      </c>
      <c r="D30" s="17">
        <v>21220.903219999891</v>
      </c>
      <c r="E30" s="17">
        <v>13174.008000000031</v>
      </c>
      <c r="F30" s="257">
        <v>-0.37919664099952022</v>
      </c>
      <c r="G30" s="17">
        <v>45198.11595999985</v>
      </c>
      <c r="H30" s="17">
        <v>35472.447960000078</v>
      </c>
      <c r="I30" s="257">
        <v>-0.21517861515747583</v>
      </c>
      <c r="J30" s="257">
        <v>7.2395096494101099E-2</v>
      </c>
    </row>
    <row r="31" spans="1:10" s="3" customFormat="1" ht="24" customHeight="1" x14ac:dyDescent="0.15">
      <c r="A31" s="177" t="s">
        <v>69</v>
      </c>
      <c r="B31" s="314" t="s">
        <v>244</v>
      </c>
      <c r="C31" s="315"/>
      <c r="D31" s="260">
        <v>41927.360518000016</v>
      </c>
      <c r="E31" s="260">
        <v>55466.049777000007</v>
      </c>
      <c r="F31" s="256">
        <v>0.32290821773022516</v>
      </c>
      <c r="G31" s="260">
        <v>227669.67122000002</v>
      </c>
      <c r="H31" s="260">
        <v>397745.23813000007</v>
      </c>
      <c r="I31" s="256">
        <v>0.74702777053538205</v>
      </c>
      <c r="J31" s="256">
        <v>1</v>
      </c>
    </row>
    <row r="32" spans="1:10" ht="10" customHeight="1" x14ac:dyDescent="0.15">
      <c r="A32" s="147"/>
      <c r="B32" s="63"/>
      <c r="C32" s="16" t="s">
        <v>71</v>
      </c>
      <c r="D32" s="17">
        <v>22438.935192000001</v>
      </c>
      <c r="E32" s="17">
        <v>33825.666510000003</v>
      </c>
      <c r="F32" s="257">
        <v>0.5074541737639866</v>
      </c>
      <c r="G32" s="17">
        <v>116216.46585000002</v>
      </c>
      <c r="H32" s="17">
        <v>245891.59026000008</v>
      </c>
      <c r="I32" s="257">
        <v>1.1158068132735259</v>
      </c>
      <c r="J32" s="257">
        <v>0.61821378784082959</v>
      </c>
    </row>
    <row r="33" spans="1:10" ht="10" customHeight="1" x14ac:dyDescent="0.15">
      <c r="A33" s="147"/>
      <c r="B33" s="63"/>
      <c r="C33" s="16" t="s">
        <v>234</v>
      </c>
      <c r="D33" s="17">
        <v>8743.5135980000014</v>
      </c>
      <c r="E33" s="17">
        <v>9591.0384599999998</v>
      </c>
      <c r="F33" s="257">
        <v>9.6931840100741962E-2</v>
      </c>
      <c r="G33" s="17">
        <v>43802.921829999992</v>
      </c>
      <c r="H33" s="17">
        <v>60988.703799999996</v>
      </c>
      <c r="I33" s="257">
        <v>0.39234327875885455</v>
      </c>
      <c r="J33" s="257">
        <v>0.15333610048165125</v>
      </c>
    </row>
    <row r="34" spans="1:10" ht="10" customHeight="1" x14ac:dyDescent="0.15">
      <c r="A34" s="147"/>
      <c r="B34" s="63"/>
      <c r="C34" s="16" t="s">
        <v>73</v>
      </c>
      <c r="D34" s="17">
        <v>3394.9043499999993</v>
      </c>
      <c r="E34" s="17">
        <v>3344.49368</v>
      </c>
      <c r="F34" s="257">
        <v>-1.4848922032221434E-2</v>
      </c>
      <c r="G34" s="17">
        <v>17298.077540000002</v>
      </c>
      <c r="H34" s="17">
        <v>22810.162819999998</v>
      </c>
      <c r="I34" s="257">
        <v>0.31865305651763176</v>
      </c>
      <c r="J34" s="257">
        <v>5.7348676070245408E-2</v>
      </c>
    </row>
    <row r="35" spans="1:10" ht="10" customHeight="1" x14ac:dyDescent="0.15">
      <c r="A35" s="147"/>
      <c r="B35" s="63"/>
      <c r="C35" s="16" t="s">
        <v>76</v>
      </c>
      <c r="D35" s="17">
        <v>1769.2051000000001</v>
      </c>
      <c r="E35" s="17">
        <v>2509.7237600000008</v>
      </c>
      <c r="F35" s="257">
        <v>0.41856009797846538</v>
      </c>
      <c r="G35" s="17">
        <v>14903.126059999997</v>
      </c>
      <c r="H35" s="17">
        <v>20381.919409999995</v>
      </c>
      <c r="I35" s="257">
        <v>0.36762712252062912</v>
      </c>
      <c r="J35" s="257">
        <v>5.1243654118464432E-2</v>
      </c>
    </row>
    <row r="36" spans="1:10" ht="10" customHeight="1" x14ac:dyDescent="0.15">
      <c r="A36" s="147"/>
      <c r="B36" s="63"/>
      <c r="C36" s="16" t="s">
        <v>79</v>
      </c>
      <c r="D36" s="17">
        <v>3226.4584999999993</v>
      </c>
      <c r="E36" s="17">
        <v>2438.7506999999996</v>
      </c>
      <c r="F36" s="257">
        <v>-0.24414006874720373</v>
      </c>
      <c r="G36" s="17">
        <v>22182.227770000001</v>
      </c>
      <c r="H36" s="17">
        <v>18707.158039999998</v>
      </c>
      <c r="I36" s="257">
        <v>-0.15666008689622268</v>
      </c>
      <c r="J36" s="257">
        <v>4.70330157262265E-2</v>
      </c>
    </row>
    <row r="37" spans="1:10" ht="10" customHeight="1" x14ac:dyDescent="0.15">
      <c r="A37" s="147"/>
      <c r="B37" s="63"/>
      <c r="C37" s="16" t="s">
        <v>85</v>
      </c>
      <c r="D37" s="17">
        <v>447.66235999999998</v>
      </c>
      <c r="E37" s="17">
        <v>583.49254300000007</v>
      </c>
      <c r="F37" s="257">
        <v>0.30342104929259661</v>
      </c>
      <c r="G37" s="17">
        <v>2686.08662</v>
      </c>
      <c r="H37" s="17">
        <v>4127.9748200000004</v>
      </c>
      <c r="I37" s="257">
        <v>0.53679884679221557</v>
      </c>
      <c r="J37" s="257">
        <v>1.037843932313981E-2</v>
      </c>
    </row>
    <row r="38" spans="1:10" ht="10" customHeight="1" x14ac:dyDescent="0.15">
      <c r="A38" s="147"/>
      <c r="B38" s="63"/>
      <c r="C38" s="16" t="s">
        <v>237</v>
      </c>
      <c r="D38" s="17">
        <v>96.523200000000003</v>
      </c>
      <c r="E38" s="17">
        <v>408.33000000000004</v>
      </c>
      <c r="F38" s="257">
        <v>3.2303819185439355</v>
      </c>
      <c r="G38" s="17">
        <v>710.18371000000002</v>
      </c>
      <c r="H38" s="17">
        <v>3451.9647900000004</v>
      </c>
      <c r="I38" s="257">
        <v>3.8606645595968407</v>
      </c>
      <c r="J38" s="257">
        <v>8.6788337334456067E-3</v>
      </c>
    </row>
    <row r="39" spans="1:10" ht="10" customHeight="1" x14ac:dyDescent="0.15">
      <c r="A39" s="147"/>
      <c r="B39" s="63"/>
      <c r="C39" s="16" t="s">
        <v>131</v>
      </c>
      <c r="D39" s="17">
        <v>377.66740000000004</v>
      </c>
      <c r="E39" s="17">
        <v>384.61175000000009</v>
      </c>
      <c r="F39" s="257">
        <v>1.8387475328821123E-2</v>
      </c>
      <c r="G39" s="17">
        <v>2496.8087299999997</v>
      </c>
      <c r="H39" s="17">
        <v>3429.8406500000001</v>
      </c>
      <c r="I39" s="257">
        <v>0.37368978600134928</v>
      </c>
      <c r="J39" s="257">
        <v>8.6232098368428031E-3</v>
      </c>
    </row>
    <row r="40" spans="1:10" ht="10" customHeight="1" x14ac:dyDescent="0.15">
      <c r="A40" s="147"/>
      <c r="B40" s="63"/>
      <c r="C40" s="16" t="s">
        <v>120</v>
      </c>
      <c r="D40" s="17">
        <v>109.52977000000001</v>
      </c>
      <c r="E40" s="17">
        <v>410.37850000000003</v>
      </c>
      <c r="F40" s="257">
        <v>2.7467302268597842</v>
      </c>
      <c r="G40" s="17">
        <v>493.12207999999993</v>
      </c>
      <c r="H40" s="17">
        <v>2487.9297600000004</v>
      </c>
      <c r="I40" s="257">
        <v>4.045261327580385</v>
      </c>
      <c r="J40" s="257">
        <v>6.255083710610859E-3</v>
      </c>
    </row>
    <row r="41" spans="1:10" ht="10" customHeight="1" x14ac:dyDescent="0.15">
      <c r="A41" s="147"/>
      <c r="B41" s="63"/>
      <c r="C41" s="16" t="s">
        <v>72</v>
      </c>
      <c r="D41" s="17">
        <v>134.85312999999999</v>
      </c>
      <c r="E41" s="17">
        <v>349.39747000000006</v>
      </c>
      <c r="F41" s="257">
        <v>1.5909481670911165</v>
      </c>
      <c r="G41" s="17">
        <v>596.36487</v>
      </c>
      <c r="H41" s="17">
        <v>2320.9880200000002</v>
      </c>
      <c r="I41" s="257">
        <v>2.8918925925331589</v>
      </c>
      <c r="J41" s="257">
        <v>5.8353634374408341E-3</v>
      </c>
    </row>
    <row r="42" spans="1:10" ht="10" customHeight="1" x14ac:dyDescent="0.15">
      <c r="A42" s="27"/>
      <c r="B42" s="63"/>
      <c r="C42" s="16" t="s">
        <v>18</v>
      </c>
      <c r="D42" s="17">
        <v>1188.1079180000088</v>
      </c>
      <c r="E42" s="17">
        <v>1620.166403999996</v>
      </c>
      <c r="F42" s="257">
        <v>0.36365256005303714</v>
      </c>
      <c r="G42" s="17">
        <v>6284.2861600000178</v>
      </c>
      <c r="H42" s="17">
        <v>13147.005759999971</v>
      </c>
      <c r="I42" s="257">
        <v>1.0920444144764936</v>
      </c>
      <c r="J42" s="257">
        <v>3.3053835721102889E-2</v>
      </c>
    </row>
    <row r="43" spans="1:10" s="3" customFormat="1" ht="16" customHeight="1" x14ac:dyDescent="0.15">
      <c r="A43" s="177" t="s">
        <v>9</v>
      </c>
      <c r="B43" s="178" t="s">
        <v>290</v>
      </c>
      <c r="C43" s="179"/>
      <c r="D43" s="260">
        <v>48428.628140000023</v>
      </c>
      <c r="E43" s="260">
        <v>101775.20373800001</v>
      </c>
      <c r="F43" s="256">
        <v>1.10155041856199</v>
      </c>
      <c r="G43" s="260">
        <v>220087.48002000005</v>
      </c>
      <c r="H43" s="260">
        <v>392911.31111000007</v>
      </c>
      <c r="I43" s="256">
        <v>0.7852506243167261</v>
      </c>
      <c r="J43" s="256">
        <v>1</v>
      </c>
    </row>
    <row r="44" spans="1:10" ht="10" customHeight="1" x14ac:dyDescent="0.15">
      <c r="A44" s="147"/>
      <c r="B44" s="63"/>
      <c r="C44" s="16" t="s">
        <v>71</v>
      </c>
      <c r="D44" s="17">
        <v>12201.633413000025</v>
      </c>
      <c r="E44" s="17">
        <v>23605.075523000007</v>
      </c>
      <c r="F44" s="257">
        <v>0.93458324176912044</v>
      </c>
      <c r="G44" s="17">
        <v>55846.80711999999</v>
      </c>
      <c r="H44" s="17">
        <v>95567.994780000008</v>
      </c>
      <c r="I44" s="257">
        <v>0.71125261601168543</v>
      </c>
      <c r="J44" s="257">
        <v>0.24323044941112587</v>
      </c>
    </row>
    <row r="45" spans="1:10" ht="10" customHeight="1" x14ac:dyDescent="0.15">
      <c r="A45" s="147"/>
      <c r="B45" s="63"/>
      <c r="C45" s="16" t="s">
        <v>75</v>
      </c>
      <c r="D45" s="17">
        <v>8298.2061379999959</v>
      </c>
      <c r="E45" s="17">
        <v>17389.792362000007</v>
      </c>
      <c r="F45" s="257">
        <v>1.0956086258651601</v>
      </c>
      <c r="G45" s="17">
        <v>36757.277740000005</v>
      </c>
      <c r="H45" s="17">
        <v>73371.132720000038</v>
      </c>
      <c r="I45" s="257">
        <v>0.99609811256931313</v>
      </c>
      <c r="J45" s="257">
        <v>0.18673713544342058</v>
      </c>
    </row>
    <row r="46" spans="1:10" ht="10" customHeight="1" x14ac:dyDescent="0.15">
      <c r="A46" s="147"/>
      <c r="B46" s="63"/>
      <c r="C46" s="16" t="s">
        <v>77</v>
      </c>
      <c r="D46" s="17">
        <v>5521.2748299999967</v>
      </c>
      <c r="E46" s="17">
        <v>14486.273460000004</v>
      </c>
      <c r="F46" s="257">
        <v>1.6237189609342471</v>
      </c>
      <c r="G46" s="17">
        <v>25998.145229999998</v>
      </c>
      <c r="H46" s="17">
        <v>58278.939169999998</v>
      </c>
      <c r="I46" s="257">
        <v>1.241657574200727</v>
      </c>
      <c r="J46" s="257">
        <v>0.14832593901498584</v>
      </c>
    </row>
    <row r="47" spans="1:10" ht="10" customHeight="1" x14ac:dyDescent="0.15">
      <c r="A47" s="147"/>
      <c r="B47" s="63"/>
      <c r="C47" s="16" t="s">
        <v>86</v>
      </c>
      <c r="D47" s="17">
        <v>2704.4119999999989</v>
      </c>
      <c r="E47" s="17">
        <v>7071.4299710000059</v>
      </c>
      <c r="F47" s="257">
        <v>1.6147754007155748</v>
      </c>
      <c r="G47" s="17">
        <v>12340.764800000001</v>
      </c>
      <c r="H47" s="17">
        <v>31581.035960000012</v>
      </c>
      <c r="I47" s="257">
        <v>1.5590825586433676</v>
      </c>
      <c r="J47" s="257">
        <v>8.0377008925453242E-2</v>
      </c>
    </row>
    <row r="48" spans="1:10" ht="10" customHeight="1" x14ac:dyDescent="0.15">
      <c r="A48" s="147"/>
      <c r="B48" s="63"/>
      <c r="C48" s="16" t="s">
        <v>120</v>
      </c>
      <c r="D48" s="17">
        <v>3656.7349999999997</v>
      </c>
      <c r="E48" s="17">
        <v>8047.9099999999989</v>
      </c>
      <c r="F48" s="257">
        <v>1.2008458365180958</v>
      </c>
      <c r="G48" s="17">
        <v>10841.00891</v>
      </c>
      <c r="H48" s="17">
        <v>14158.218489999996</v>
      </c>
      <c r="I48" s="257">
        <v>0.30598716480530919</v>
      </c>
      <c r="J48" s="257">
        <v>3.6034133122821291E-2</v>
      </c>
    </row>
    <row r="49" spans="1:10" ht="10" customHeight="1" x14ac:dyDescent="0.15">
      <c r="A49" s="147"/>
      <c r="B49" s="63"/>
      <c r="C49" s="16" t="s">
        <v>181</v>
      </c>
      <c r="D49" s="17">
        <v>361.55</v>
      </c>
      <c r="E49" s="17">
        <v>5691.2950000000019</v>
      </c>
      <c r="F49" s="257">
        <v>14.741377402848849</v>
      </c>
      <c r="G49" s="17">
        <v>1533.4513900000004</v>
      </c>
      <c r="H49" s="17">
        <v>13326.974190000006</v>
      </c>
      <c r="I49" s="257">
        <v>7.6908357688469042</v>
      </c>
      <c r="J49" s="257">
        <v>3.3918530246305291E-2</v>
      </c>
    </row>
    <row r="50" spans="1:10" ht="10" customHeight="1" x14ac:dyDescent="0.15">
      <c r="A50" s="147"/>
      <c r="B50" s="63"/>
      <c r="C50" s="16" t="s">
        <v>127</v>
      </c>
      <c r="D50" s="17">
        <v>1177.8370000000004</v>
      </c>
      <c r="E50" s="17">
        <v>2704.8603249999996</v>
      </c>
      <c r="F50" s="257">
        <v>1.2964640480813547</v>
      </c>
      <c r="G50" s="17">
        <v>5135.6442499999994</v>
      </c>
      <c r="H50" s="17">
        <v>12647.095739999997</v>
      </c>
      <c r="I50" s="257">
        <v>1.4626113344981011</v>
      </c>
      <c r="J50" s="257">
        <v>3.2188169142474229E-2</v>
      </c>
    </row>
    <row r="51" spans="1:10" ht="10" customHeight="1" x14ac:dyDescent="0.15">
      <c r="A51" s="147"/>
      <c r="B51" s="63"/>
      <c r="C51" s="16" t="s">
        <v>73</v>
      </c>
      <c r="D51" s="17">
        <v>1881.9809809999997</v>
      </c>
      <c r="E51" s="17">
        <v>2646.184436999999</v>
      </c>
      <c r="F51" s="257">
        <v>0.40606332567395875</v>
      </c>
      <c r="G51" s="17">
        <v>9506.6044899999997</v>
      </c>
      <c r="H51" s="17">
        <v>11828.030929999997</v>
      </c>
      <c r="I51" s="257">
        <v>0.24419091405789595</v>
      </c>
      <c r="J51" s="257">
        <v>3.0103564330039363E-2</v>
      </c>
    </row>
    <row r="52" spans="1:10" ht="10" customHeight="1" x14ac:dyDescent="0.15">
      <c r="A52" s="147"/>
      <c r="B52" s="63"/>
      <c r="C52" s="16" t="s">
        <v>123</v>
      </c>
      <c r="D52" s="17">
        <v>1479.4767870000001</v>
      </c>
      <c r="E52" s="17">
        <v>2829.3621090000001</v>
      </c>
      <c r="F52" s="257">
        <v>0.91240723332822382</v>
      </c>
      <c r="G52" s="17">
        <v>6588.92281</v>
      </c>
      <c r="H52" s="17">
        <v>10049.748770000002</v>
      </c>
      <c r="I52" s="257">
        <v>0.5252491279375</v>
      </c>
      <c r="J52" s="257">
        <v>2.557765196835084E-2</v>
      </c>
    </row>
    <row r="53" spans="1:10" ht="10" customHeight="1" x14ac:dyDescent="0.15">
      <c r="A53" s="147"/>
      <c r="B53" s="63"/>
      <c r="C53" s="16" t="s">
        <v>234</v>
      </c>
      <c r="D53" s="17">
        <v>1053.8115000000003</v>
      </c>
      <c r="E53" s="17">
        <v>2413.4472259999993</v>
      </c>
      <c r="F53" s="257">
        <v>1.290207713618611</v>
      </c>
      <c r="G53" s="17">
        <v>5038.0253400000001</v>
      </c>
      <c r="H53" s="17">
        <v>9936.5485600000011</v>
      </c>
      <c r="I53" s="257">
        <v>0.97231015912278052</v>
      </c>
      <c r="J53" s="257">
        <v>2.5289545704165663E-2</v>
      </c>
    </row>
    <row r="54" spans="1:10" ht="10" customHeight="1" x14ac:dyDescent="0.15">
      <c r="A54" s="29"/>
      <c r="B54" s="63"/>
      <c r="C54" s="16" t="s">
        <v>18</v>
      </c>
      <c r="D54" s="17">
        <v>10091.710491000005</v>
      </c>
      <c r="E54" s="17">
        <v>14889.57332499999</v>
      </c>
      <c r="F54" s="257">
        <v>0.47542612704544163</v>
      </c>
      <c r="G54" s="17">
        <v>50500.827940000047</v>
      </c>
      <c r="H54" s="17">
        <v>62165.591799999995</v>
      </c>
      <c r="I54" s="257">
        <v>0.23098163606067668</v>
      </c>
      <c r="J54" s="257">
        <v>0.15821787269085774</v>
      </c>
    </row>
    <row r="55" spans="1:10" s="3" customFormat="1" ht="16" customHeight="1" x14ac:dyDescent="0.15">
      <c r="A55" s="177" t="s">
        <v>70</v>
      </c>
      <c r="B55" s="178" t="s">
        <v>292</v>
      </c>
      <c r="C55" s="179"/>
      <c r="D55" s="260">
        <v>34957.271747999985</v>
      </c>
      <c r="E55" s="260">
        <v>49755.416162000001</v>
      </c>
      <c r="F55" s="256">
        <v>0.42332091934052785</v>
      </c>
      <c r="G55" s="260">
        <v>95978.466940000028</v>
      </c>
      <c r="H55" s="260">
        <v>370671.86511999991</v>
      </c>
      <c r="I55" s="256">
        <v>2.8620315257975699</v>
      </c>
      <c r="J55" s="256">
        <v>1</v>
      </c>
    </row>
    <row r="56" spans="1:10" ht="10" customHeight="1" x14ac:dyDescent="0.15">
      <c r="A56" s="147"/>
      <c r="C56" s="16" t="s">
        <v>125</v>
      </c>
      <c r="D56" s="17">
        <v>6431.3972299999987</v>
      </c>
      <c r="E56" s="261">
        <v>8971.5600999999988</v>
      </c>
      <c r="F56" s="257">
        <v>0.39496283298302837</v>
      </c>
      <c r="G56" s="17">
        <v>17353.419010000005</v>
      </c>
      <c r="H56" s="17">
        <v>68818.861649999963</v>
      </c>
      <c r="I56" s="257">
        <v>2.9657235044196599</v>
      </c>
      <c r="J56" s="257">
        <v>0.18565979273263916</v>
      </c>
    </row>
    <row r="57" spans="1:10" ht="10" customHeight="1" x14ac:dyDescent="0.15">
      <c r="A57" s="147"/>
      <c r="C57" s="16" t="s">
        <v>231</v>
      </c>
      <c r="D57" s="17">
        <v>9783.8986799999984</v>
      </c>
      <c r="E57" s="261">
        <v>10379.210499999997</v>
      </c>
      <c r="F57" s="257">
        <v>6.0846073683992641E-2</v>
      </c>
      <c r="G57" s="17">
        <v>25499.081450000005</v>
      </c>
      <c r="H57" s="17">
        <v>66313.222540000002</v>
      </c>
      <c r="I57" s="257">
        <v>1.6006122091115556</v>
      </c>
      <c r="J57" s="257">
        <v>0.17890006979227305</v>
      </c>
    </row>
    <row r="58" spans="1:10" ht="10" customHeight="1" x14ac:dyDescent="0.15">
      <c r="A58" s="147"/>
      <c r="C58" s="16" t="s">
        <v>72</v>
      </c>
      <c r="D58" s="17">
        <v>1849.3505200000002</v>
      </c>
      <c r="E58" s="261">
        <v>6218.8571000000011</v>
      </c>
      <c r="F58" s="257">
        <v>2.3627249311287946</v>
      </c>
      <c r="G58" s="17">
        <v>4930.1169899999995</v>
      </c>
      <c r="H58" s="17">
        <v>48403.3249</v>
      </c>
      <c r="I58" s="257">
        <v>8.8178856603563087</v>
      </c>
      <c r="J58" s="257">
        <v>0.13058267825190911</v>
      </c>
    </row>
    <row r="59" spans="1:10" ht="10" customHeight="1" x14ac:dyDescent="0.15">
      <c r="A59" s="147"/>
      <c r="C59" s="16" t="s">
        <v>77</v>
      </c>
      <c r="D59" s="17">
        <v>1220.6484999999998</v>
      </c>
      <c r="E59" s="261">
        <v>6287.2404700000006</v>
      </c>
      <c r="F59" s="257">
        <v>4.1507378823633516</v>
      </c>
      <c r="G59" s="17">
        <v>3643.5620499999991</v>
      </c>
      <c r="H59" s="17">
        <v>46853.548139999992</v>
      </c>
      <c r="I59" s="257">
        <v>11.859269993768873</v>
      </c>
      <c r="J59" s="257">
        <v>0.12640168447862046</v>
      </c>
    </row>
    <row r="60" spans="1:10" ht="10" customHeight="1" x14ac:dyDescent="0.15">
      <c r="A60" s="147"/>
      <c r="C60" s="16" t="s">
        <v>234</v>
      </c>
      <c r="D60" s="17">
        <v>8257.0473009999969</v>
      </c>
      <c r="E60" s="261">
        <v>5497.6569000000027</v>
      </c>
      <c r="F60" s="257">
        <v>-0.33418609587785808</v>
      </c>
      <c r="G60" s="17">
        <v>22814.317789999997</v>
      </c>
      <c r="H60" s="17">
        <v>40980.719170000004</v>
      </c>
      <c r="I60" s="257">
        <v>0.79627195286824337</v>
      </c>
      <c r="J60" s="257">
        <v>0.1105579436322556</v>
      </c>
    </row>
    <row r="61" spans="1:10" ht="10" customHeight="1" x14ac:dyDescent="0.15">
      <c r="A61" s="147"/>
      <c r="C61" s="16" t="s">
        <v>123</v>
      </c>
      <c r="D61" s="17">
        <v>2077.9728700000005</v>
      </c>
      <c r="E61" s="261">
        <v>3924.3458089999999</v>
      </c>
      <c r="F61" s="257">
        <v>0.88854525757114389</v>
      </c>
      <c r="G61" s="17">
        <v>6012.9490900000001</v>
      </c>
      <c r="H61" s="17">
        <v>33432.48064999999</v>
      </c>
      <c r="I61" s="257">
        <v>4.560080444652491</v>
      </c>
      <c r="J61" s="257">
        <v>9.0194276382904559E-2</v>
      </c>
    </row>
    <row r="62" spans="1:10" ht="10" customHeight="1" x14ac:dyDescent="0.15">
      <c r="A62" s="147"/>
      <c r="C62" s="16" t="s">
        <v>71</v>
      </c>
      <c r="D62" s="17">
        <v>540.20482500000003</v>
      </c>
      <c r="E62" s="261">
        <v>2283.408559</v>
      </c>
      <c r="F62" s="257">
        <v>3.2269310700806866</v>
      </c>
      <c r="G62" s="17">
        <v>1965.5758699999999</v>
      </c>
      <c r="H62" s="17">
        <v>17728.286950000005</v>
      </c>
      <c r="I62" s="257">
        <v>8.0193857284175998</v>
      </c>
      <c r="J62" s="257">
        <v>4.7827441514237172E-2</v>
      </c>
    </row>
    <row r="63" spans="1:10" ht="10" customHeight="1" x14ac:dyDescent="0.15">
      <c r="A63" s="147"/>
      <c r="C63" s="16" t="s">
        <v>181</v>
      </c>
      <c r="D63" s="17">
        <v>2749.26422</v>
      </c>
      <c r="E63" s="261">
        <v>1750.7952799999998</v>
      </c>
      <c r="F63" s="257">
        <v>-0.36317678480535431</v>
      </c>
      <c r="G63" s="17">
        <v>7689.84717</v>
      </c>
      <c r="H63" s="17">
        <v>15912.109259999999</v>
      </c>
      <c r="I63" s="257">
        <v>1.0692360860014336</v>
      </c>
      <c r="J63" s="257">
        <v>4.2927750275432081E-2</v>
      </c>
    </row>
    <row r="64" spans="1:10" ht="10" customHeight="1" x14ac:dyDescent="0.15">
      <c r="A64" s="147"/>
      <c r="C64" s="16" t="s">
        <v>86</v>
      </c>
      <c r="D64" s="17">
        <v>24.137851999999999</v>
      </c>
      <c r="E64" s="261">
        <v>1029.105781</v>
      </c>
      <c r="F64" s="257">
        <v>41.634521953320451</v>
      </c>
      <c r="G64" s="17">
        <v>139.01534000000001</v>
      </c>
      <c r="H64" s="17">
        <v>7711.7568700000002</v>
      </c>
      <c r="I64" s="257">
        <v>54.474143141325264</v>
      </c>
      <c r="J64" s="257">
        <v>2.080480769022873E-2</v>
      </c>
    </row>
    <row r="65" spans="1:10" ht="10" customHeight="1" x14ac:dyDescent="0.15">
      <c r="A65" s="147"/>
      <c r="C65" s="16" t="s">
        <v>334</v>
      </c>
      <c r="D65" s="17">
        <v>213.53399999999999</v>
      </c>
      <c r="E65" s="261">
        <v>776.23099999999999</v>
      </c>
      <c r="F65" s="257">
        <v>2.6351634868451863</v>
      </c>
      <c r="G65" s="17">
        <v>598.01446999999996</v>
      </c>
      <c r="H65" s="17">
        <v>6304.763750000001</v>
      </c>
      <c r="I65" s="257">
        <v>9.5428280857484964</v>
      </c>
      <c r="J65" s="257">
        <v>1.700901617650134E-2</v>
      </c>
    </row>
    <row r="66" spans="1:10" ht="10" customHeight="1" x14ac:dyDescent="0.15">
      <c r="A66" s="29"/>
      <c r="B66" s="63"/>
      <c r="C66" s="16" t="s">
        <v>18</v>
      </c>
      <c r="D66" s="17">
        <v>1809.815749999987</v>
      </c>
      <c r="E66" s="261">
        <v>2637.0046629999997</v>
      </c>
      <c r="F66" s="257">
        <v>0.4570569755512508</v>
      </c>
      <c r="G66" s="17">
        <v>5332.5677100000321</v>
      </c>
      <c r="H66" s="17">
        <v>18212.791239999991</v>
      </c>
      <c r="I66" s="257">
        <v>2.4153886514832235</v>
      </c>
      <c r="J66" s="257">
        <v>4.9134539072998841E-2</v>
      </c>
    </row>
    <row r="67" spans="1:10" ht="12" customHeight="1" x14ac:dyDescent="0.15">
      <c r="A67" s="60"/>
      <c r="B67" s="61"/>
      <c r="C67" s="62"/>
      <c r="D67" s="62"/>
      <c r="E67" s="62"/>
      <c r="F67" s="62"/>
      <c r="G67" s="62"/>
      <c r="H67" s="62"/>
      <c r="I67" s="62"/>
      <c r="J67" s="59" t="s">
        <v>22</v>
      </c>
    </row>
    <row r="68" spans="1:10" ht="12" customHeight="1" x14ac:dyDescent="0.15">
      <c r="A68" s="322" t="s">
        <v>328</v>
      </c>
      <c r="B68" s="322"/>
      <c r="C68" s="322"/>
      <c r="D68" s="322"/>
      <c r="E68" s="322"/>
      <c r="F68" s="322"/>
      <c r="G68" s="58"/>
      <c r="H68" s="58"/>
      <c r="I68" s="65"/>
      <c r="J68" s="65"/>
    </row>
    <row r="69" spans="1:10" ht="14" customHeight="1" x14ac:dyDescent="0.15">
      <c r="A69" s="316" t="s">
        <v>58</v>
      </c>
      <c r="B69" s="318" t="s">
        <v>61</v>
      </c>
      <c r="C69" s="319"/>
      <c r="D69" s="312" t="s">
        <v>14</v>
      </c>
      <c r="E69" s="312"/>
      <c r="F69" s="312"/>
      <c r="G69" s="312" t="s">
        <v>57</v>
      </c>
      <c r="H69" s="312"/>
      <c r="I69" s="312"/>
      <c r="J69" s="312"/>
    </row>
    <row r="70" spans="1:10" ht="24" customHeight="1" x14ac:dyDescent="0.15">
      <c r="A70" s="317"/>
      <c r="B70" s="320"/>
      <c r="C70" s="321"/>
      <c r="D70" s="158">
        <v>2023</v>
      </c>
      <c r="E70" s="159" t="s">
        <v>314</v>
      </c>
      <c r="F70" s="169" t="s">
        <v>320</v>
      </c>
      <c r="G70" s="158">
        <v>2023</v>
      </c>
      <c r="H70" s="159" t="s">
        <v>314</v>
      </c>
      <c r="I70" s="169" t="s">
        <v>320</v>
      </c>
      <c r="J70" s="169" t="s">
        <v>379</v>
      </c>
    </row>
    <row r="71" spans="1:10" ht="5" customHeight="1" x14ac:dyDescent="0.15">
      <c r="A71" s="27"/>
      <c r="B71" s="63"/>
      <c r="C71" s="39"/>
      <c r="D71" s="72"/>
      <c r="E71" s="72"/>
      <c r="F71" s="55"/>
      <c r="G71" s="72"/>
      <c r="H71" s="72"/>
      <c r="I71" s="55"/>
      <c r="J71" s="55"/>
    </row>
    <row r="72" spans="1:10" s="3" customFormat="1" ht="16" customHeight="1" x14ac:dyDescent="0.15">
      <c r="A72" s="177" t="s">
        <v>11</v>
      </c>
      <c r="B72" s="178" t="s">
        <v>206</v>
      </c>
      <c r="C72" s="179"/>
      <c r="D72" s="260">
        <v>179940.54543099995</v>
      </c>
      <c r="E72" s="260">
        <v>66679.577649000013</v>
      </c>
      <c r="F72" s="256">
        <v>-0.6294355033253527</v>
      </c>
      <c r="G72" s="260">
        <v>206820.29049999997</v>
      </c>
      <c r="H72" s="260">
        <v>188601.39625999998</v>
      </c>
      <c r="I72" s="256">
        <v>-8.8090458610007638E-2</v>
      </c>
      <c r="J72" s="256">
        <v>0.99999999999999978</v>
      </c>
    </row>
    <row r="73" spans="1:10" ht="10" customHeight="1" x14ac:dyDescent="0.15">
      <c r="A73" s="147"/>
      <c r="B73" s="63"/>
      <c r="C73" s="16" t="s">
        <v>234</v>
      </c>
      <c r="D73" s="17">
        <v>67171.882900000026</v>
      </c>
      <c r="E73" s="17">
        <v>29016.628650000002</v>
      </c>
      <c r="F73" s="257">
        <v>-0.56802418813839761</v>
      </c>
      <c r="G73" s="17">
        <v>65983.98477000001</v>
      </c>
      <c r="H73" s="17">
        <v>71112.670179999957</v>
      </c>
      <c r="I73" s="257">
        <v>7.7726215351755057E-2</v>
      </c>
      <c r="J73" s="257">
        <v>0.37705272384074112</v>
      </c>
    </row>
    <row r="74" spans="1:10" ht="10" customHeight="1" x14ac:dyDescent="0.15">
      <c r="A74" s="147"/>
      <c r="B74" s="63"/>
      <c r="C74" s="16" t="s">
        <v>71</v>
      </c>
      <c r="D74" s="17">
        <v>61562.440464999978</v>
      </c>
      <c r="E74" s="17">
        <v>19335.376771999996</v>
      </c>
      <c r="F74" s="257">
        <v>-0.68592251012217886</v>
      </c>
      <c r="G74" s="17">
        <v>63345.000699999997</v>
      </c>
      <c r="H74" s="17">
        <v>53034.841039999999</v>
      </c>
      <c r="I74" s="257">
        <v>-0.1627620103570383</v>
      </c>
      <c r="J74" s="257">
        <v>0.28120068086287031</v>
      </c>
    </row>
    <row r="75" spans="1:10" ht="10" customHeight="1" x14ac:dyDescent="0.15">
      <c r="A75" s="147"/>
      <c r="B75" s="63"/>
      <c r="C75" s="16" t="s">
        <v>72</v>
      </c>
      <c r="D75" s="17">
        <v>9724.7557909999978</v>
      </c>
      <c r="E75" s="17">
        <v>4432.3030189999999</v>
      </c>
      <c r="F75" s="257">
        <v>-0.54422474823460565</v>
      </c>
      <c r="G75" s="17">
        <v>15855.900689999997</v>
      </c>
      <c r="H75" s="17">
        <v>18883.223740000009</v>
      </c>
      <c r="I75" s="257">
        <v>0.1909272206724455</v>
      </c>
      <c r="J75" s="257">
        <v>0.10012239630489367</v>
      </c>
    </row>
    <row r="76" spans="1:10" ht="10" customHeight="1" x14ac:dyDescent="0.15">
      <c r="A76" s="147"/>
      <c r="B76" s="63"/>
      <c r="C76" s="16" t="s">
        <v>73</v>
      </c>
      <c r="D76" s="17">
        <v>10114.337599999999</v>
      </c>
      <c r="E76" s="17">
        <v>4704.9263000000001</v>
      </c>
      <c r="F76" s="257">
        <v>-0.53482605722000021</v>
      </c>
      <c r="G76" s="17">
        <v>9620.2644999999957</v>
      </c>
      <c r="H76" s="17">
        <v>12327.888249999998</v>
      </c>
      <c r="I76" s="257">
        <v>0.28145003185723261</v>
      </c>
      <c r="J76" s="257">
        <v>6.536477722044623E-2</v>
      </c>
    </row>
    <row r="77" spans="1:10" ht="10" customHeight="1" x14ac:dyDescent="0.15">
      <c r="A77" s="147"/>
      <c r="B77" s="63"/>
      <c r="C77" s="16" t="s">
        <v>78</v>
      </c>
      <c r="D77" s="17">
        <v>4192.43</v>
      </c>
      <c r="E77" s="17">
        <v>1569.5565000000001</v>
      </c>
      <c r="F77" s="257">
        <v>-0.62562129838780844</v>
      </c>
      <c r="G77" s="17">
        <v>13208.413090000004</v>
      </c>
      <c r="H77" s="17">
        <v>7830.382099999998</v>
      </c>
      <c r="I77" s="257">
        <v>-0.40716708005382385</v>
      </c>
      <c r="J77" s="257">
        <v>4.1518155513574663E-2</v>
      </c>
    </row>
    <row r="78" spans="1:10" ht="10" customHeight="1" x14ac:dyDescent="0.15">
      <c r="A78" s="147"/>
      <c r="B78" s="63"/>
      <c r="C78" s="16" t="s">
        <v>122</v>
      </c>
      <c r="D78" s="17">
        <v>2649.0715500000006</v>
      </c>
      <c r="E78" s="17">
        <v>1446.5485199999998</v>
      </c>
      <c r="F78" s="257">
        <v>-0.45394131766656154</v>
      </c>
      <c r="G78" s="17">
        <v>5941.986109999998</v>
      </c>
      <c r="H78" s="17">
        <v>6813.0401299999967</v>
      </c>
      <c r="I78" s="257">
        <v>0.14659307576200287</v>
      </c>
      <c r="J78" s="257">
        <v>3.6124017452170677E-2</v>
      </c>
    </row>
    <row r="79" spans="1:10" ht="10" customHeight="1" x14ac:dyDescent="0.15">
      <c r="A79" s="147"/>
      <c r="B79" s="63"/>
      <c r="C79" s="16" t="s">
        <v>86</v>
      </c>
      <c r="D79" s="17">
        <v>6380.5385239999996</v>
      </c>
      <c r="E79" s="17">
        <v>1813.1104880000005</v>
      </c>
      <c r="F79" s="257">
        <v>-0.71583738877524239</v>
      </c>
      <c r="G79" s="17">
        <v>6887.8472699999993</v>
      </c>
      <c r="H79" s="17">
        <v>4680.2535900000012</v>
      </c>
      <c r="I79" s="257">
        <v>-0.32050560842357334</v>
      </c>
      <c r="J79" s="257">
        <v>2.4815582932100618E-2</v>
      </c>
    </row>
    <row r="80" spans="1:10" ht="10" customHeight="1" x14ac:dyDescent="0.15">
      <c r="A80" s="147"/>
      <c r="B80" s="63"/>
      <c r="C80" s="16" t="s">
        <v>77</v>
      </c>
      <c r="D80" s="17">
        <v>6665.8976000000002</v>
      </c>
      <c r="E80" s="17">
        <v>959.3728000000001</v>
      </c>
      <c r="F80" s="257">
        <v>-0.85607747709775794</v>
      </c>
      <c r="G80" s="17">
        <v>6657.768790000001</v>
      </c>
      <c r="H80" s="17">
        <v>2807.0295000000006</v>
      </c>
      <c r="I80" s="257">
        <v>-0.57838285039033321</v>
      </c>
      <c r="J80" s="257">
        <v>1.4883397237050768E-2</v>
      </c>
    </row>
    <row r="81" spans="1:10" ht="10" customHeight="1" x14ac:dyDescent="0.15">
      <c r="A81" s="147"/>
      <c r="B81" s="63"/>
      <c r="C81" s="16" t="s">
        <v>82</v>
      </c>
      <c r="D81" s="17">
        <v>4648.5640000000012</v>
      </c>
      <c r="E81" s="17">
        <v>1190.6000000000001</v>
      </c>
      <c r="F81" s="257">
        <v>-0.74387789433468066</v>
      </c>
      <c r="G81" s="17">
        <v>3945.2159000000006</v>
      </c>
      <c r="H81" s="17">
        <v>2471.5425300000002</v>
      </c>
      <c r="I81" s="257">
        <v>-0.37353427730026134</v>
      </c>
      <c r="J81" s="257">
        <v>1.3104582357348028E-2</v>
      </c>
    </row>
    <row r="82" spans="1:10" ht="10" customHeight="1" x14ac:dyDescent="0.15">
      <c r="A82" s="147"/>
      <c r="B82" s="63"/>
      <c r="C82" s="16" t="s">
        <v>75</v>
      </c>
      <c r="D82" s="17">
        <v>732.39867300000003</v>
      </c>
      <c r="E82" s="17">
        <v>407.50359999999995</v>
      </c>
      <c r="F82" s="257">
        <v>-0.44360412569999297</v>
      </c>
      <c r="G82" s="17">
        <v>2685.9106400000001</v>
      </c>
      <c r="H82" s="17">
        <v>2086.0032300000003</v>
      </c>
      <c r="I82" s="257">
        <v>-0.22335345080579438</v>
      </c>
      <c r="J82" s="257">
        <v>1.1060380630079225E-2</v>
      </c>
    </row>
    <row r="83" spans="1:10" ht="10" customHeight="1" x14ac:dyDescent="0.15">
      <c r="A83" s="147"/>
      <c r="B83" s="63"/>
      <c r="C83" s="16" t="s">
        <v>18</v>
      </c>
      <c r="D83" s="17">
        <v>6098.2283279999683</v>
      </c>
      <c r="E83" s="17">
        <v>1803.6510000000271</v>
      </c>
      <c r="F83" s="257">
        <v>-0.7042336063871899</v>
      </c>
      <c r="G83" s="17">
        <v>12687.998039999948</v>
      </c>
      <c r="H83" s="17">
        <v>6554.5219700000016</v>
      </c>
      <c r="I83" s="257">
        <v>-0.4834077094482252</v>
      </c>
      <c r="J83" s="257">
        <v>3.4753305648724586E-2</v>
      </c>
    </row>
    <row r="84" spans="1:10" ht="16" customHeight="1" x14ac:dyDescent="0.15">
      <c r="A84" s="177" t="s">
        <v>12</v>
      </c>
      <c r="B84" s="178" t="s">
        <v>207</v>
      </c>
      <c r="C84" s="179"/>
      <c r="D84" s="260">
        <v>44479.727768000026</v>
      </c>
      <c r="E84" s="260">
        <v>38797.745814000016</v>
      </c>
      <c r="F84" s="256">
        <v>-0.12774318187459299</v>
      </c>
      <c r="G84" s="260">
        <v>163400.14777000004</v>
      </c>
      <c r="H84" s="260">
        <v>167017.27645000006</v>
      </c>
      <c r="I84" s="256">
        <v>2.2136630409242075E-2</v>
      </c>
      <c r="J84" s="256">
        <v>1</v>
      </c>
    </row>
    <row r="85" spans="1:10" ht="10" customHeight="1" x14ac:dyDescent="0.15">
      <c r="A85" s="147"/>
      <c r="B85" s="63"/>
      <c r="C85" s="16" t="s">
        <v>71</v>
      </c>
      <c r="D85" s="17">
        <v>31944.048226000003</v>
      </c>
      <c r="E85" s="17">
        <v>27999.967484000008</v>
      </c>
      <c r="F85" s="257">
        <v>-0.1234684068248374</v>
      </c>
      <c r="G85" s="17">
        <v>108305.12897000005</v>
      </c>
      <c r="H85" s="17">
        <v>109031.61549000001</v>
      </c>
      <c r="I85" s="257">
        <v>6.707775771184421E-3</v>
      </c>
      <c r="J85" s="257">
        <v>0.65281639006154424</v>
      </c>
    </row>
    <row r="86" spans="1:10" ht="10" customHeight="1" x14ac:dyDescent="0.15">
      <c r="A86" s="147"/>
      <c r="B86" s="63"/>
      <c r="C86" s="16" t="s">
        <v>72</v>
      </c>
      <c r="D86" s="17">
        <v>4216.1639399999995</v>
      </c>
      <c r="E86" s="17">
        <v>4211.2326299999986</v>
      </c>
      <c r="F86" s="257">
        <v>-1.1696200788626765E-3</v>
      </c>
      <c r="G86" s="17">
        <v>15568.249979999997</v>
      </c>
      <c r="H86" s="17">
        <v>19883.425950000008</v>
      </c>
      <c r="I86" s="257">
        <v>0.27717797283211487</v>
      </c>
      <c r="J86" s="257">
        <v>0.1190501148900755</v>
      </c>
    </row>
    <row r="87" spans="1:10" ht="10" customHeight="1" x14ac:dyDescent="0.15">
      <c r="A87" s="147"/>
      <c r="B87" s="63"/>
      <c r="C87" s="16" t="s">
        <v>73</v>
      </c>
      <c r="D87" s="17">
        <v>2476.2930679999999</v>
      </c>
      <c r="E87" s="17">
        <v>1947.22298</v>
      </c>
      <c r="F87" s="257">
        <v>-0.21365406818640742</v>
      </c>
      <c r="G87" s="17">
        <v>12504.218100000002</v>
      </c>
      <c r="H87" s="17">
        <v>12123.588799999998</v>
      </c>
      <c r="I87" s="257">
        <v>-3.044007205856436E-2</v>
      </c>
      <c r="J87" s="257">
        <v>7.2588830674828034E-2</v>
      </c>
    </row>
    <row r="88" spans="1:10" ht="10" customHeight="1" x14ac:dyDescent="0.15">
      <c r="A88" s="147"/>
      <c r="B88" s="63"/>
      <c r="C88" s="16" t="s">
        <v>234</v>
      </c>
      <c r="D88" s="17">
        <v>3240.8889140000001</v>
      </c>
      <c r="E88" s="17">
        <v>1895.0261700000001</v>
      </c>
      <c r="F88" s="257">
        <v>-0.41527580232267103</v>
      </c>
      <c r="G88" s="17">
        <v>15481.299090000004</v>
      </c>
      <c r="H88" s="17">
        <v>10976.298030000002</v>
      </c>
      <c r="I88" s="257">
        <v>-0.29099631974101992</v>
      </c>
      <c r="J88" s="257">
        <v>6.5719536704850853E-2</v>
      </c>
    </row>
    <row r="89" spans="1:10" ht="10" customHeight="1" x14ac:dyDescent="0.15">
      <c r="A89" s="147"/>
      <c r="B89" s="63"/>
      <c r="C89" s="16" t="s">
        <v>77</v>
      </c>
      <c r="D89" s="17">
        <v>561.14086000000009</v>
      </c>
      <c r="E89" s="17">
        <v>444.71666000000016</v>
      </c>
      <c r="F89" s="257">
        <v>-0.20747767325302224</v>
      </c>
      <c r="G89" s="17">
        <v>2954.2525999999993</v>
      </c>
      <c r="H89" s="17">
        <v>2982.9682600000001</v>
      </c>
      <c r="I89" s="257">
        <v>9.7201099188337636E-3</v>
      </c>
      <c r="J89" s="257">
        <v>1.7860237715545617E-2</v>
      </c>
    </row>
    <row r="90" spans="1:10" ht="10" customHeight="1" x14ac:dyDescent="0.15">
      <c r="A90" s="147"/>
      <c r="B90" s="63"/>
      <c r="C90" s="16" t="s">
        <v>75</v>
      </c>
      <c r="D90" s="17">
        <v>168.66680000000002</v>
      </c>
      <c r="E90" s="17">
        <v>432.18008000000003</v>
      </c>
      <c r="F90" s="257">
        <v>1.5623304645608975</v>
      </c>
      <c r="G90" s="17">
        <v>715.13888000000009</v>
      </c>
      <c r="H90" s="17">
        <v>2690.3222999999998</v>
      </c>
      <c r="I90" s="257">
        <v>2.7619578172004848</v>
      </c>
      <c r="J90" s="257">
        <v>1.6108047964758912E-2</v>
      </c>
    </row>
    <row r="91" spans="1:10" ht="10" customHeight="1" x14ac:dyDescent="0.15">
      <c r="A91" s="147"/>
      <c r="B91" s="63"/>
      <c r="C91" s="16" t="s">
        <v>85</v>
      </c>
      <c r="D91" s="17">
        <v>448.54680000000002</v>
      </c>
      <c r="E91" s="17">
        <v>487.68499999999995</v>
      </c>
      <c r="F91" s="257">
        <v>8.7255555050219868E-2</v>
      </c>
      <c r="G91" s="17">
        <v>1922.3353099999999</v>
      </c>
      <c r="H91" s="17">
        <v>2320.4374700000003</v>
      </c>
      <c r="I91" s="257">
        <v>0.20709298629072181</v>
      </c>
      <c r="J91" s="257">
        <v>1.3893397852734531E-2</v>
      </c>
    </row>
    <row r="92" spans="1:10" ht="10" customHeight="1" x14ac:dyDescent="0.15">
      <c r="A92" s="147"/>
      <c r="B92" s="63"/>
      <c r="C92" s="16" t="s">
        <v>181</v>
      </c>
      <c r="D92" s="17">
        <v>271.65280000000001</v>
      </c>
      <c r="E92" s="17">
        <v>243.01499999999999</v>
      </c>
      <c r="F92" s="257">
        <v>-0.10542059570157214</v>
      </c>
      <c r="G92" s="17">
        <v>1074.4000599999999</v>
      </c>
      <c r="H92" s="17">
        <v>1042.4230000000002</v>
      </c>
      <c r="I92" s="257">
        <v>-2.9762712410868364E-2</v>
      </c>
      <c r="J92" s="257">
        <v>6.2414082073244097E-3</v>
      </c>
    </row>
    <row r="93" spans="1:10" ht="10" customHeight="1" x14ac:dyDescent="0.15">
      <c r="A93" s="147"/>
      <c r="B93" s="63"/>
      <c r="C93" s="16" t="s">
        <v>120</v>
      </c>
      <c r="D93" s="17">
        <v>242.31939999999997</v>
      </c>
      <c r="E93" s="17">
        <v>221.3091</v>
      </c>
      <c r="F93" s="257">
        <v>-8.6704985238490906E-2</v>
      </c>
      <c r="G93" s="17">
        <v>849.58200000000022</v>
      </c>
      <c r="H93" s="17">
        <v>961.36775000000011</v>
      </c>
      <c r="I93" s="257">
        <v>0.13157735215670741</v>
      </c>
      <c r="J93" s="257">
        <v>5.7560976351318039E-3</v>
      </c>
    </row>
    <row r="94" spans="1:10" ht="10" customHeight="1" x14ac:dyDescent="0.15">
      <c r="A94" s="147"/>
      <c r="B94" s="63"/>
      <c r="C94" s="16" t="s">
        <v>232</v>
      </c>
      <c r="D94" s="17">
        <v>32.0976</v>
      </c>
      <c r="E94" s="17">
        <v>162.54499999999999</v>
      </c>
      <c r="F94" s="257">
        <v>4.0640857883455457</v>
      </c>
      <c r="G94" s="17">
        <v>150.56283999999999</v>
      </c>
      <c r="H94" s="17">
        <v>905.68961000000002</v>
      </c>
      <c r="I94" s="257">
        <v>5.0153595003919964</v>
      </c>
      <c r="J94" s="257">
        <v>5.4227300866754114E-3</v>
      </c>
    </row>
    <row r="95" spans="1:10" ht="10" customHeight="1" x14ac:dyDescent="0.15">
      <c r="A95" s="29"/>
      <c r="B95" s="63"/>
      <c r="C95" s="16" t="s">
        <v>18</v>
      </c>
      <c r="D95" s="17">
        <v>877.90936000001966</v>
      </c>
      <c r="E95" s="17">
        <v>752.84571000002325</v>
      </c>
      <c r="F95" s="257">
        <v>-0.1424562212208258</v>
      </c>
      <c r="G95" s="17">
        <v>3874.9799399999611</v>
      </c>
      <c r="H95" s="17">
        <v>4099.1397900000156</v>
      </c>
      <c r="I95" s="257">
        <v>5.7848002691868627E-2</v>
      </c>
      <c r="J95" s="257">
        <v>2.4543208206530505E-2</v>
      </c>
    </row>
    <row r="96" spans="1:10" s="3" customFormat="1" ht="16" customHeight="1" x14ac:dyDescent="0.15">
      <c r="A96" s="177" t="s">
        <v>68</v>
      </c>
      <c r="B96" s="178" t="s">
        <v>229</v>
      </c>
      <c r="C96" s="179"/>
      <c r="D96" s="260">
        <v>62914.259891000009</v>
      </c>
      <c r="E96" s="260">
        <v>106011.47658099998</v>
      </c>
      <c r="F96" s="256">
        <v>0.68501507869069123</v>
      </c>
      <c r="G96" s="260">
        <v>72168.755010000037</v>
      </c>
      <c r="H96" s="260">
        <v>136290.09255999999</v>
      </c>
      <c r="I96" s="256">
        <v>0.88849166846670702</v>
      </c>
      <c r="J96" s="256">
        <v>1</v>
      </c>
    </row>
    <row r="97" spans="1:10" ht="10" customHeight="1" x14ac:dyDescent="0.15">
      <c r="A97" s="147"/>
      <c r="B97" s="63"/>
      <c r="C97" s="16" t="s">
        <v>71</v>
      </c>
      <c r="D97" s="17">
        <v>32421.980907000012</v>
      </c>
      <c r="E97" s="17">
        <v>66111.377999999997</v>
      </c>
      <c r="F97" s="257">
        <v>1.039091263104357</v>
      </c>
      <c r="G97" s="17">
        <v>38400.694890000021</v>
      </c>
      <c r="H97" s="17">
        <v>84697.191589999944</v>
      </c>
      <c r="I97" s="257">
        <v>1.2056161179535336</v>
      </c>
      <c r="J97" s="257">
        <v>0.62144789836952441</v>
      </c>
    </row>
    <row r="98" spans="1:10" ht="10" customHeight="1" x14ac:dyDescent="0.15">
      <c r="A98" s="147"/>
      <c r="B98" s="63"/>
      <c r="C98" s="16" t="s">
        <v>181</v>
      </c>
      <c r="D98" s="17">
        <v>2693.6098999999999</v>
      </c>
      <c r="E98" s="17">
        <v>10155.257300000001</v>
      </c>
      <c r="F98" s="257">
        <v>2.7701291861156294</v>
      </c>
      <c r="G98" s="17">
        <v>3748.0010300000008</v>
      </c>
      <c r="H98" s="17">
        <v>14589.17086</v>
      </c>
      <c r="I98" s="257">
        <v>2.8925205044567441</v>
      </c>
      <c r="J98" s="257">
        <v>0.10704498460573943</v>
      </c>
    </row>
    <row r="99" spans="1:10" ht="10" customHeight="1" x14ac:dyDescent="0.15">
      <c r="A99" s="147"/>
      <c r="B99" s="63"/>
      <c r="C99" s="16" t="s">
        <v>234</v>
      </c>
      <c r="D99" s="17">
        <v>5111.6604000000025</v>
      </c>
      <c r="E99" s="17">
        <v>6924.532400000001</v>
      </c>
      <c r="F99" s="257">
        <v>0.35465423328983237</v>
      </c>
      <c r="G99" s="17">
        <v>6046.8614799999978</v>
      </c>
      <c r="H99" s="17">
        <v>8471.1144799999984</v>
      </c>
      <c r="I99" s="257">
        <v>0.40091095323056769</v>
      </c>
      <c r="J99" s="257">
        <v>6.215502771245604E-2</v>
      </c>
    </row>
    <row r="100" spans="1:10" ht="10" customHeight="1" x14ac:dyDescent="0.15">
      <c r="A100" s="147"/>
      <c r="B100" s="63"/>
      <c r="C100" s="16" t="s">
        <v>73</v>
      </c>
      <c r="D100" s="17">
        <v>2945.3429999999998</v>
      </c>
      <c r="E100" s="17">
        <v>5638.4618000000009</v>
      </c>
      <c r="F100" s="257">
        <v>0.91436508413451389</v>
      </c>
      <c r="G100" s="17">
        <v>3115.2707799999994</v>
      </c>
      <c r="H100" s="17">
        <v>6780.5027799999998</v>
      </c>
      <c r="I100" s="257">
        <v>1.1765372126014682</v>
      </c>
      <c r="J100" s="257">
        <v>4.9750518564032592E-2</v>
      </c>
    </row>
    <row r="101" spans="1:10" ht="10" customHeight="1" x14ac:dyDescent="0.15">
      <c r="A101" s="147"/>
      <c r="B101" s="63"/>
      <c r="C101" s="16" t="s">
        <v>86</v>
      </c>
      <c r="D101" s="17">
        <v>2686.0239999999999</v>
      </c>
      <c r="E101" s="17">
        <v>3712.1710000000003</v>
      </c>
      <c r="F101" s="257">
        <v>0.38203195503837661</v>
      </c>
      <c r="G101" s="17">
        <v>3169.1827600000001</v>
      </c>
      <c r="H101" s="17">
        <v>4682.5774199999978</v>
      </c>
      <c r="I101" s="257">
        <v>0.47753467521702575</v>
      </c>
      <c r="J101" s="257">
        <v>3.4357430771708899E-2</v>
      </c>
    </row>
    <row r="102" spans="1:10" ht="10" customHeight="1" x14ac:dyDescent="0.15">
      <c r="A102" s="147"/>
      <c r="B102" s="63"/>
      <c r="C102" s="16" t="s">
        <v>72</v>
      </c>
      <c r="D102" s="17">
        <v>476.83230000000003</v>
      </c>
      <c r="E102" s="17">
        <v>2211.2760500000004</v>
      </c>
      <c r="F102" s="257">
        <v>3.6374292387491369</v>
      </c>
      <c r="G102" s="17">
        <v>594.99402000000009</v>
      </c>
      <c r="H102" s="17">
        <v>2627.7539499999993</v>
      </c>
      <c r="I102" s="257">
        <v>3.4164375803306379</v>
      </c>
      <c r="J102" s="257">
        <v>1.9280594066976395E-2</v>
      </c>
    </row>
    <row r="103" spans="1:10" ht="10" customHeight="1" x14ac:dyDescent="0.15">
      <c r="A103" s="147"/>
      <c r="B103" s="63"/>
      <c r="C103" s="16" t="s">
        <v>79</v>
      </c>
      <c r="D103" s="17">
        <v>10736.7104</v>
      </c>
      <c r="E103" s="17">
        <v>2233.9254999999998</v>
      </c>
      <c r="F103" s="257">
        <v>-0.7919357590198205</v>
      </c>
      <c r="G103" s="17">
        <v>10338.255020000001</v>
      </c>
      <c r="H103" s="17">
        <v>2432.1530599999996</v>
      </c>
      <c r="I103" s="257">
        <v>-0.76474240040559582</v>
      </c>
      <c r="J103" s="257">
        <v>1.7845413516975016E-2</v>
      </c>
    </row>
    <row r="104" spans="1:10" ht="10" customHeight="1" x14ac:dyDescent="0.15">
      <c r="A104" s="147"/>
      <c r="B104" s="63"/>
      <c r="C104" s="16" t="s">
        <v>80</v>
      </c>
      <c r="D104" s="17">
        <v>519.10400000000004</v>
      </c>
      <c r="E104" s="17">
        <v>838.32719999999983</v>
      </c>
      <c r="F104" s="257">
        <v>0.61495037603254787</v>
      </c>
      <c r="G104" s="17">
        <v>707.71808000000021</v>
      </c>
      <c r="H104" s="17">
        <v>1180.0766900000003</v>
      </c>
      <c r="I104" s="257">
        <v>0.66743894687556948</v>
      </c>
      <c r="J104" s="257">
        <v>8.6585654748197235E-3</v>
      </c>
    </row>
    <row r="105" spans="1:10" ht="10" customHeight="1" x14ac:dyDescent="0.15">
      <c r="A105" s="147"/>
      <c r="B105" s="63"/>
      <c r="C105" s="16" t="s">
        <v>185</v>
      </c>
      <c r="D105" s="17">
        <v>260.69900000000001</v>
      </c>
      <c r="E105" s="17">
        <v>742.31440000000021</v>
      </c>
      <c r="F105" s="257">
        <v>1.8474002585357066</v>
      </c>
      <c r="G105" s="17">
        <v>306.45095000000003</v>
      </c>
      <c r="H105" s="17">
        <v>1045.9710600000001</v>
      </c>
      <c r="I105" s="257">
        <v>2.4131761053441014</v>
      </c>
      <c r="J105" s="257">
        <v>7.6745935111866221E-3</v>
      </c>
    </row>
    <row r="106" spans="1:10" ht="10" customHeight="1" x14ac:dyDescent="0.15">
      <c r="A106" s="147"/>
      <c r="B106" s="63"/>
      <c r="C106" s="16" t="s">
        <v>120</v>
      </c>
      <c r="D106" s="17">
        <v>521.42000000000007</v>
      </c>
      <c r="E106" s="17">
        <v>715.48608000000002</v>
      </c>
      <c r="F106" s="257">
        <v>0.37218764144068106</v>
      </c>
      <c r="G106" s="17">
        <v>653.62841999999989</v>
      </c>
      <c r="H106" s="17">
        <v>974.68972000000008</v>
      </c>
      <c r="I106" s="257">
        <v>0.4911985008240618</v>
      </c>
      <c r="J106" s="257">
        <v>7.1515816131015189E-3</v>
      </c>
    </row>
    <row r="107" spans="1:10" ht="10" customHeight="1" x14ac:dyDescent="0.15">
      <c r="A107" s="147"/>
      <c r="B107" s="63"/>
      <c r="C107" s="16" t="s">
        <v>18</v>
      </c>
      <c r="D107" s="17">
        <v>4540.8759839999984</v>
      </c>
      <c r="E107" s="17">
        <v>6728.3468509999802</v>
      </c>
      <c r="F107" s="257">
        <v>0.48172882824980112</v>
      </c>
      <c r="G107" s="17">
        <v>5087.6975800000218</v>
      </c>
      <c r="H107" s="17">
        <v>8808.8909500000591</v>
      </c>
      <c r="I107" s="257">
        <v>0.73141009493729015</v>
      </c>
      <c r="J107" s="257">
        <v>6.4633391793479461E-2</v>
      </c>
    </row>
    <row r="108" spans="1:10" s="3" customFormat="1" ht="24" customHeight="1" x14ac:dyDescent="0.15">
      <c r="A108" s="177" t="s">
        <v>35</v>
      </c>
      <c r="B108" s="314" t="s">
        <v>291</v>
      </c>
      <c r="C108" s="315"/>
      <c r="D108" s="260">
        <v>132091.15866999998</v>
      </c>
      <c r="E108" s="260">
        <v>119628.72937300001</v>
      </c>
      <c r="F108" s="256">
        <v>-9.4347187370311003E-2</v>
      </c>
      <c r="G108" s="260">
        <v>154229.45920000004</v>
      </c>
      <c r="H108" s="260">
        <v>134818.73103000002</v>
      </c>
      <c r="I108" s="256">
        <v>-0.12585616438444991</v>
      </c>
      <c r="J108" s="256">
        <v>1.0000000000000002</v>
      </c>
    </row>
    <row r="109" spans="1:10" ht="10" customHeight="1" x14ac:dyDescent="0.15">
      <c r="A109" s="147"/>
      <c r="B109" s="63"/>
      <c r="C109" s="16" t="s">
        <v>74</v>
      </c>
      <c r="D109" s="17">
        <v>128697.25</v>
      </c>
      <c r="E109" s="17">
        <v>116942.06</v>
      </c>
      <c r="F109" s="257">
        <v>-9.1339869344527536E-2</v>
      </c>
      <c r="G109" s="17">
        <v>147993.01325000002</v>
      </c>
      <c r="H109" s="17">
        <v>129973.40512000002</v>
      </c>
      <c r="I109" s="257">
        <v>-0.12175985699784375</v>
      </c>
      <c r="J109" s="257">
        <v>0.96406043972538347</v>
      </c>
    </row>
    <row r="110" spans="1:10" ht="10" customHeight="1" x14ac:dyDescent="0.15">
      <c r="A110" s="147"/>
      <c r="B110" s="63"/>
      <c r="C110" s="16" t="s">
        <v>183</v>
      </c>
      <c r="D110" s="17">
        <v>1998</v>
      </c>
      <c r="E110" s="17">
        <v>1591.2157060000002</v>
      </c>
      <c r="F110" s="257">
        <v>-0.20359574274274261</v>
      </c>
      <c r="G110" s="17">
        <v>3684.6735999999996</v>
      </c>
      <c r="H110" s="17">
        <v>2800.4822199999994</v>
      </c>
      <c r="I110" s="257">
        <v>-0.23996464164424236</v>
      </c>
      <c r="J110" s="257">
        <v>2.0772204267201066E-2</v>
      </c>
    </row>
    <row r="111" spans="1:10" ht="10" customHeight="1" x14ac:dyDescent="0.15">
      <c r="A111" s="147"/>
      <c r="B111" s="63"/>
      <c r="C111" s="16" t="s">
        <v>132</v>
      </c>
      <c r="D111" s="17">
        <v>940.2</v>
      </c>
      <c r="E111" s="17">
        <v>511.11249999999995</v>
      </c>
      <c r="F111" s="257">
        <v>-0.45637896192299521</v>
      </c>
      <c r="G111" s="17">
        <v>1164.1994300000003</v>
      </c>
      <c r="H111" s="17">
        <v>747.97889999999995</v>
      </c>
      <c r="I111" s="257">
        <v>-0.35751652103110909</v>
      </c>
      <c r="J111" s="257">
        <v>5.5480339733620454E-3</v>
      </c>
    </row>
    <row r="112" spans="1:10" ht="10" customHeight="1" x14ac:dyDescent="0.15">
      <c r="A112" s="147"/>
      <c r="B112" s="63"/>
      <c r="C112" s="16" t="s">
        <v>120</v>
      </c>
      <c r="D112" s="17">
        <v>279.63818200000003</v>
      </c>
      <c r="E112" s="17">
        <v>282.94189499999999</v>
      </c>
      <c r="F112" s="257">
        <v>1.1814241447185347E-2</v>
      </c>
      <c r="G112" s="17">
        <v>667.48532000000012</v>
      </c>
      <c r="H112" s="17">
        <v>599.22225000000003</v>
      </c>
      <c r="I112" s="257">
        <v>-0.10226902068797572</v>
      </c>
      <c r="J112" s="257">
        <v>4.4446513138197419E-3</v>
      </c>
    </row>
    <row r="113" spans="1:10" ht="10" customHeight="1" x14ac:dyDescent="0.15">
      <c r="A113" s="147"/>
      <c r="B113" s="63"/>
      <c r="C113" s="16" t="s">
        <v>87</v>
      </c>
      <c r="D113" s="17">
        <v>91.12221199999999</v>
      </c>
      <c r="E113" s="17">
        <v>159.77908299999999</v>
      </c>
      <c r="F113" s="257">
        <v>0.75345922243415253</v>
      </c>
      <c r="G113" s="17">
        <v>265.40735000000001</v>
      </c>
      <c r="H113" s="17">
        <v>382.86942000000005</v>
      </c>
      <c r="I113" s="257">
        <v>0.44257278481549234</v>
      </c>
      <c r="J113" s="257">
        <v>2.8398829826903169E-3</v>
      </c>
    </row>
    <row r="114" spans="1:10" ht="10" customHeight="1" x14ac:dyDescent="0.15">
      <c r="A114" s="29"/>
      <c r="B114" s="63"/>
      <c r="C114" s="16" t="s">
        <v>18</v>
      </c>
      <c r="D114" s="17">
        <v>84.948275999980979</v>
      </c>
      <c r="E114" s="17">
        <v>141.62018900000839</v>
      </c>
      <c r="F114" s="257">
        <v>0.66713435126146781</v>
      </c>
      <c r="G114" s="17">
        <v>454.68025000000489</v>
      </c>
      <c r="H114" s="17">
        <v>314.77312000002712</v>
      </c>
      <c r="I114" s="257">
        <v>-0.30770443624937804</v>
      </c>
      <c r="J114" s="257">
        <v>2.3347877375435571E-3</v>
      </c>
    </row>
    <row r="115" spans="1:10" s="3" customFormat="1" ht="16" customHeight="1" x14ac:dyDescent="0.15">
      <c r="A115" s="177" t="s">
        <v>200</v>
      </c>
      <c r="B115" s="178" t="s">
        <v>293</v>
      </c>
      <c r="C115" s="179"/>
      <c r="D115" s="260">
        <v>575.22668399999998</v>
      </c>
      <c r="E115" s="260">
        <v>777.64472599999999</v>
      </c>
      <c r="F115" s="256">
        <v>0.35189264968104306</v>
      </c>
      <c r="G115" s="260">
        <v>50606.137730000002</v>
      </c>
      <c r="H115" s="260">
        <v>83803.895610000007</v>
      </c>
      <c r="I115" s="256">
        <v>0.65600259907445824</v>
      </c>
      <c r="J115" s="256">
        <v>1</v>
      </c>
    </row>
    <row r="116" spans="1:10" ht="10" customHeight="1" x14ac:dyDescent="0.15">
      <c r="A116" s="147"/>
      <c r="B116" s="29"/>
      <c r="C116" s="16" t="s">
        <v>73</v>
      </c>
      <c r="D116" s="17">
        <v>137.00999400000001</v>
      </c>
      <c r="E116" s="17">
        <v>224.9999</v>
      </c>
      <c r="F116" s="257">
        <v>0.64221523869273356</v>
      </c>
      <c r="G116" s="17">
        <v>12127.839379999999</v>
      </c>
      <c r="H116" s="17">
        <v>27559.876199999999</v>
      </c>
      <c r="I116" s="257">
        <v>1.2724473285364373</v>
      </c>
      <c r="J116" s="257">
        <v>0.32886151651297918</v>
      </c>
    </row>
    <row r="117" spans="1:10" ht="10" customHeight="1" x14ac:dyDescent="0.15">
      <c r="A117" s="147"/>
      <c r="B117" s="29"/>
      <c r="C117" s="16" t="s">
        <v>234</v>
      </c>
      <c r="D117" s="17">
        <v>185.11780000000002</v>
      </c>
      <c r="E117" s="17">
        <v>180.57382000000001</v>
      </c>
      <c r="F117" s="257">
        <v>-2.4546423952747976E-2</v>
      </c>
      <c r="G117" s="17">
        <v>16357.78594</v>
      </c>
      <c r="H117" s="17">
        <v>19354.951780000003</v>
      </c>
      <c r="I117" s="257">
        <v>0.1832256425773966</v>
      </c>
      <c r="J117" s="257">
        <v>0.23095527527828252</v>
      </c>
    </row>
    <row r="118" spans="1:10" ht="10" customHeight="1" x14ac:dyDescent="0.15">
      <c r="A118" s="147"/>
      <c r="B118" s="29"/>
      <c r="C118" s="16" t="s">
        <v>71</v>
      </c>
      <c r="D118" s="17">
        <v>122.01878999999998</v>
      </c>
      <c r="E118" s="17">
        <v>169.91895600000004</v>
      </c>
      <c r="F118" s="257">
        <v>0.39256385020700546</v>
      </c>
      <c r="G118" s="17">
        <v>9696.3685500000011</v>
      </c>
      <c r="H118" s="17">
        <v>19015.636800000004</v>
      </c>
      <c r="I118" s="257">
        <v>0.96110912058927478</v>
      </c>
      <c r="J118" s="257">
        <v>0.22690635872696757</v>
      </c>
    </row>
    <row r="119" spans="1:10" ht="10" customHeight="1" x14ac:dyDescent="0.15">
      <c r="A119" s="147"/>
      <c r="B119" s="29"/>
      <c r="C119" s="16" t="s">
        <v>232</v>
      </c>
      <c r="D119" s="17">
        <v>14.4</v>
      </c>
      <c r="E119" s="17">
        <v>90.509349999999998</v>
      </c>
      <c r="F119" s="257">
        <v>5.2853715277777775</v>
      </c>
      <c r="G119" s="17">
        <v>1190.933</v>
      </c>
      <c r="H119" s="17">
        <v>9330.8501999999989</v>
      </c>
      <c r="I119" s="257">
        <v>6.834907757195408</v>
      </c>
      <c r="J119" s="257">
        <v>0.11134148516702824</v>
      </c>
    </row>
    <row r="120" spans="1:10" ht="10" customHeight="1" x14ac:dyDescent="0.15">
      <c r="A120" s="147"/>
      <c r="B120" s="29"/>
      <c r="C120" s="16" t="s">
        <v>83</v>
      </c>
      <c r="D120" s="17">
        <v>23.400000000000002</v>
      </c>
      <c r="E120" s="17">
        <v>64.800000000000011</v>
      </c>
      <c r="F120" s="257">
        <v>1.7692307692307696</v>
      </c>
      <c r="G120" s="17">
        <v>2515.5176500000002</v>
      </c>
      <c r="H120" s="17">
        <v>5488.2135399999997</v>
      </c>
      <c r="I120" s="259">
        <v>1.1817432050218368</v>
      </c>
      <c r="J120" s="259">
        <v>6.548876397751982E-2</v>
      </c>
    </row>
    <row r="121" spans="1:10" ht="10" customHeight="1" x14ac:dyDescent="0.15">
      <c r="A121" s="148"/>
      <c r="B121" s="149"/>
      <c r="C121" s="117" t="s">
        <v>18</v>
      </c>
      <c r="D121" s="262">
        <v>93.280100000000061</v>
      </c>
      <c r="E121" s="262">
        <v>46.842699999999923</v>
      </c>
      <c r="F121" s="258">
        <v>-0.49782751090532829</v>
      </c>
      <c r="G121" s="262">
        <v>8717.6932100000049</v>
      </c>
      <c r="H121" s="262">
        <v>3054.3670899999997</v>
      </c>
      <c r="I121" s="258">
        <v>-0.64963585934678725</v>
      </c>
      <c r="J121" s="258">
        <v>3.6446600337222669E-2</v>
      </c>
    </row>
    <row r="122" spans="1:10" ht="9" customHeight="1" x14ac:dyDescent="0.15">
      <c r="A122" s="8" t="s">
        <v>44</v>
      </c>
      <c r="B122" s="31"/>
      <c r="C122" s="32"/>
      <c r="D122" s="9"/>
      <c r="E122" s="9"/>
      <c r="F122" s="9"/>
      <c r="G122" s="9"/>
      <c r="H122" s="9"/>
      <c r="I122" s="66"/>
      <c r="J122" s="66" t="s">
        <v>241</v>
      </c>
    </row>
    <row r="123" spans="1:10" ht="9" customHeight="1" x14ac:dyDescent="0.15">
      <c r="A123" s="11" t="s">
        <v>20</v>
      </c>
      <c r="B123" s="11"/>
      <c r="C123" s="11"/>
      <c r="D123" s="11"/>
      <c r="E123" s="9"/>
      <c r="F123" s="9"/>
      <c r="G123" s="9"/>
      <c r="H123" s="9"/>
      <c r="I123" s="66"/>
      <c r="J123" s="66"/>
    </row>
    <row r="124" spans="1:10" ht="9" customHeight="1" x14ac:dyDescent="0.15">
      <c r="A124" s="211" t="s">
        <v>357</v>
      </c>
      <c r="B124" s="11"/>
      <c r="C124" s="11"/>
      <c r="D124" s="11"/>
      <c r="E124" s="11"/>
      <c r="F124" s="11"/>
      <c r="G124" s="11"/>
      <c r="H124" s="9"/>
      <c r="I124" s="66"/>
      <c r="J124" s="66"/>
    </row>
    <row r="125" spans="1:10" ht="9" customHeight="1" x14ac:dyDescent="0.15">
      <c r="A125" s="212" t="s">
        <v>358</v>
      </c>
    </row>
  </sheetData>
  <mergeCells count="11">
    <mergeCell ref="A4:A5"/>
    <mergeCell ref="B4:C5"/>
    <mergeCell ref="D4:F4"/>
    <mergeCell ref="G4:J4"/>
    <mergeCell ref="A68:F68"/>
    <mergeCell ref="B31:C31"/>
    <mergeCell ref="B108:C108"/>
    <mergeCell ref="A69:A70"/>
    <mergeCell ref="B69:C70"/>
    <mergeCell ref="D69:F69"/>
    <mergeCell ref="G69:J69"/>
  </mergeCells>
  <conditionalFormatting sqref="D8:J18">
    <cfRule type="containsBlanks" dxfId="64" priority="20">
      <formula>LEN(TRIM(D8))=0</formula>
    </cfRule>
  </conditionalFormatting>
  <conditionalFormatting sqref="D20:J30">
    <cfRule type="containsBlanks" dxfId="63" priority="9">
      <formula>LEN(TRIM(D20))=0</formula>
    </cfRule>
  </conditionalFormatting>
  <conditionalFormatting sqref="D32:J42">
    <cfRule type="containsBlanks" dxfId="62" priority="8">
      <formula>LEN(TRIM(D32))=0</formula>
    </cfRule>
  </conditionalFormatting>
  <conditionalFormatting sqref="D44:J54">
    <cfRule type="containsBlanks" dxfId="61" priority="7">
      <formula>LEN(TRIM(D44))=0</formula>
    </cfRule>
  </conditionalFormatting>
  <conditionalFormatting sqref="D56:J66">
    <cfRule type="containsBlanks" dxfId="60" priority="6">
      <formula>LEN(TRIM(D56))=0</formula>
    </cfRule>
  </conditionalFormatting>
  <conditionalFormatting sqref="D73:J83">
    <cfRule type="containsBlanks" dxfId="59" priority="5">
      <formula>LEN(TRIM(D73))=0</formula>
    </cfRule>
  </conditionalFormatting>
  <conditionalFormatting sqref="D97:J107">
    <cfRule type="containsBlanks" dxfId="58" priority="3">
      <formula>LEN(TRIM(D97))=0</formula>
    </cfRule>
  </conditionalFormatting>
  <conditionalFormatting sqref="D109:J114">
    <cfRule type="containsBlanks" dxfId="57" priority="2">
      <formula>LEN(TRIM(D109))=0</formula>
    </cfRule>
  </conditionalFormatting>
  <conditionalFormatting sqref="D116:J121">
    <cfRule type="containsBlanks" dxfId="56" priority="1">
      <formula>LEN(TRIM(D116))=0</formula>
    </cfRule>
  </conditionalFormatting>
  <conditionalFormatting sqref="F85:F95">
    <cfRule type="containsBlanks" dxfId="55" priority="4">
      <formula>LEN(TRIM(F85))=0</formula>
    </cfRule>
  </conditionalFormatting>
  <conditionalFormatting sqref="I85:I95">
    <cfRule type="containsBlanks" dxfId="54" priority="34">
      <formula>LEN(TRIM(I85))=0</formula>
    </cfRule>
  </conditionalFormatting>
  <pageMargins left="0" right="0" top="0" bottom="0" header="0" footer="0"/>
  <pageSetup paperSize="9" orientation="portrait" horizontalDpi="0" verticalDpi="0"/>
  <ignoredErrors>
    <ignoredError sqref="A7:K30 A71:K107 A70:I70 K70 A32:K69 A31:B31 D31:K31 A109:K126 A108:B108 D108:K10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3"/>
  <sheetViews>
    <sheetView showGridLines="0" topLeftCell="A38" zoomScaleNormal="100" zoomScalePageLayoutView="150" workbookViewId="0">
      <selection activeCell="A63" sqref="A63:H123"/>
    </sheetView>
  </sheetViews>
  <sheetFormatPr baseColWidth="10" defaultColWidth="11.5" defaultRowHeight="11" x14ac:dyDescent="0.15"/>
  <cols>
    <col min="1" max="1" width="7.6640625" style="38" customWidth="1"/>
    <col min="2" max="2" width="51.6640625" style="38" customWidth="1"/>
    <col min="3" max="4" width="6.33203125" style="38" customWidth="1"/>
    <col min="5" max="5" width="4.83203125" style="38" customWidth="1"/>
    <col min="6" max="7" width="5.83203125" style="38" customWidth="1"/>
    <col min="8" max="8" width="4.83203125" style="38" customWidth="1"/>
    <col min="9" max="9" width="11.5" style="38"/>
    <col min="10" max="10" width="11.5" style="126"/>
    <col min="11" max="16384" width="11.5" style="38"/>
  </cols>
  <sheetData>
    <row r="1" spans="1:8" ht="15" customHeight="1" x14ac:dyDescent="0.15">
      <c r="A1" s="82" t="s">
        <v>325</v>
      </c>
      <c r="B1" s="82"/>
      <c r="C1" s="82"/>
      <c r="D1" s="82"/>
      <c r="E1" s="82"/>
    </row>
    <row r="2" spans="1:8" ht="12" x14ac:dyDescent="0.15">
      <c r="A2" s="307" t="s">
        <v>59</v>
      </c>
      <c r="B2" s="307"/>
      <c r="C2" s="307"/>
      <c r="D2" s="307"/>
      <c r="E2" s="307"/>
    </row>
    <row r="3" spans="1:8" ht="5" customHeight="1" x14ac:dyDescent="0.15">
      <c r="A3" s="50"/>
      <c r="B3" s="50"/>
      <c r="C3" s="51"/>
      <c r="D3" s="51"/>
      <c r="E3" s="51"/>
    </row>
    <row r="4" spans="1:8" ht="14" customHeight="1" x14ac:dyDescent="0.15">
      <c r="A4" s="308" t="s">
        <v>31</v>
      </c>
      <c r="B4" s="308" t="s">
        <v>4</v>
      </c>
      <c r="C4" s="305" t="s">
        <v>340</v>
      </c>
      <c r="D4" s="306"/>
      <c r="E4" s="163" t="s">
        <v>32</v>
      </c>
      <c r="F4" s="305" t="s">
        <v>235</v>
      </c>
      <c r="G4" s="306"/>
      <c r="H4" s="163" t="s">
        <v>32</v>
      </c>
    </row>
    <row r="5" spans="1:8" ht="14" customHeight="1" x14ac:dyDescent="0.15">
      <c r="A5" s="309"/>
      <c r="B5" s="309"/>
      <c r="C5" s="158">
        <v>2023</v>
      </c>
      <c r="D5" s="159" t="s">
        <v>314</v>
      </c>
      <c r="E5" s="164" t="s">
        <v>33</v>
      </c>
      <c r="F5" s="158">
        <v>2023</v>
      </c>
      <c r="G5" s="159" t="s">
        <v>314</v>
      </c>
      <c r="H5" s="230" t="s">
        <v>33</v>
      </c>
    </row>
    <row r="6" spans="1:8" ht="5" customHeight="1" x14ac:dyDescent="0.15">
      <c r="A6" s="103"/>
      <c r="B6" s="103"/>
      <c r="C6" s="68"/>
      <c r="D6" s="68"/>
      <c r="E6" s="103"/>
      <c r="F6" s="68"/>
      <c r="G6" s="68"/>
      <c r="H6" s="103"/>
    </row>
    <row r="7" spans="1:8" ht="11" customHeight="1" x14ac:dyDescent="0.15">
      <c r="A7" s="99" t="s">
        <v>148</v>
      </c>
      <c r="B7" s="39" t="s">
        <v>277</v>
      </c>
      <c r="C7" s="132">
        <v>1847555.35</v>
      </c>
      <c r="D7" s="132">
        <v>2202937.9160000002</v>
      </c>
      <c r="E7" s="187">
        <f>IFERROR(((D7/C7-1)),"")</f>
        <v>0.19235286563945175</v>
      </c>
      <c r="F7" s="132">
        <v>314937.33</v>
      </c>
      <c r="G7" s="132">
        <v>398288.76000000007</v>
      </c>
      <c r="H7" s="195">
        <f>IFERROR(((G7/F7-1)),"")</f>
        <v>0.26466036909628987</v>
      </c>
    </row>
    <row r="8" spans="1:8" ht="11" customHeight="1" x14ac:dyDescent="0.15">
      <c r="A8" s="99" t="s">
        <v>150</v>
      </c>
      <c r="B8" s="39" t="s">
        <v>289</v>
      </c>
      <c r="C8" s="132">
        <v>872712.00199999998</v>
      </c>
      <c r="D8" s="132">
        <v>934804.66299999994</v>
      </c>
      <c r="E8" s="187">
        <f t="shared" ref="E8:E57" si="0">IFERROR(((D8/C8-1)),"")</f>
        <v>7.1149085675116019E-2</v>
      </c>
      <c r="F8" s="132">
        <v>67256.737000000008</v>
      </c>
      <c r="G8" s="132">
        <v>161237.21900000001</v>
      </c>
      <c r="H8" s="195">
        <f t="shared" ref="H8:H57" si="1">IFERROR(((G8/F8-1)),"")</f>
        <v>1.3973393029757002</v>
      </c>
    </row>
    <row r="9" spans="1:8" ht="11" customHeight="1" x14ac:dyDescent="0.15">
      <c r="A9" s="99" t="s">
        <v>149</v>
      </c>
      <c r="B9" s="39" t="s">
        <v>197</v>
      </c>
      <c r="C9" s="132">
        <v>1100868.7720000001</v>
      </c>
      <c r="D9" s="132">
        <v>1255880.8689999999</v>
      </c>
      <c r="E9" s="187">
        <f t="shared" si="0"/>
        <v>0.14080887835375888</v>
      </c>
      <c r="F9" s="132">
        <v>184786.639</v>
      </c>
      <c r="G9" s="132">
        <v>139685.63099999999</v>
      </c>
      <c r="H9" s="195">
        <f t="shared" si="1"/>
        <v>-0.24407071985328987</v>
      </c>
    </row>
    <row r="10" spans="1:8" ht="11" customHeight="1" x14ac:dyDescent="0.15">
      <c r="A10" s="99" t="s">
        <v>151</v>
      </c>
      <c r="B10" s="39" t="s">
        <v>284</v>
      </c>
      <c r="C10" s="132">
        <v>270645.766</v>
      </c>
      <c r="D10" s="132">
        <v>259087.56700000004</v>
      </c>
      <c r="E10" s="187">
        <f t="shared" si="0"/>
        <v>-4.2706003388946256E-2</v>
      </c>
      <c r="F10" s="132">
        <v>50738.87</v>
      </c>
      <c r="G10" s="132">
        <v>36484.081000000006</v>
      </c>
      <c r="H10" s="195">
        <f t="shared" si="1"/>
        <v>-0.28094415583161381</v>
      </c>
    </row>
    <row r="11" spans="1:8" ht="11" customHeight="1" x14ac:dyDescent="0.15">
      <c r="A11" s="99" t="s">
        <v>67</v>
      </c>
      <c r="B11" s="39" t="s">
        <v>253</v>
      </c>
      <c r="C11" s="132">
        <v>101969.70999999999</v>
      </c>
      <c r="D11" s="132">
        <v>116067.74199999998</v>
      </c>
      <c r="E11" s="187">
        <f t="shared" si="0"/>
        <v>0.13825705692406109</v>
      </c>
      <c r="F11" s="132">
        <v>15708.701999999999</v>
      </c>
      <c r="G11" s="132">
        <v>23087.295000000002</v>
      </c>
      <c r="H11" s="195">
        <f t="shared" si="1"/>
        <v>0.46971372937114753</v>
      </c>
    </row>
    <row r="12" spans="1:8" ht="11" customHeight="1" x14ac:dyDescent="0.15">
      <c r="A12" s="99" t="s">
        <v>155</v>
      </c>
      <c r="B12" s="39" t="s">
        <v>279</v>
      </c>
      <c r="C12" s="132">
        <v>45460.685833999989</v>
      </c>
      <c r="D12" s="132">
        <v>63182.772675</v>
      </c>
      <c r="E12" s="187">
        <f t="shared" si="0"/>
        <v>0.38983324857245516</v>
      </c>
      <c r="F12" s="132">
        <v>8142.4277259999981</v>
      </c>
      <c r="G12" s="132">
        <v>11419.249104999999</v>
      </c>
      <c r="H12" s="195">
        <f t="shared" si="1"/>
        <v>0.40243788330311081</v>
      </c>
    </row>
    <row r="13" spans="1:8" ht="11" customHeight="1" x14ac:dyDescent="0.15">
      <c r="A13" s="99" t="s">
        <v>153</v>
      </c>
      <c r="B13" s="39" t="s">
        <v>269</v>
      </c>
      <c r="C13" s="132">
        <v>11496.907912000001</v>
      </c>
      <c r="D13" s="132">
        <v>11862.364417999999</v>
      </c>
      <c r="E13" s="187">
        <f t="shared" si="0"/>
        <v>3.1787373509232886E-2</v>
      </c>
      <c r="F13" s="132">
        <v>1609.9025110000002</v>
      </c>
      <c r="G13" s="132">
        <v>1483.9131750000001</v>
      </c>
      <c r="H13" s="195">
        <f t="shared" si="1"/>
        <v>-7.8258984714385638E-2</v>
      </c>
    </row>
    <row r="14" spans="1:8" ht="11" customHeight="1" x14ac:dyDescent="0.15">
      <c r="A14" s="99" t="s">
        <v>157</v>
      </c>
      <c r="B14" s="39" t="s">
        <v>286</v>
      </c>
      <c r="C14" s="132">
        <v>101237.625788</v>
      </c>
      <c r="D14" s="132">
        <v>93346.239102000007</v>
      </c>
      <c r="E14" s="187">
        <f t="shared" si="0"/>
        <v>-7.7949148101568611E-2</v>
      </c>
      <c r="F14" s="132">
        <v>19388.976774000002</v>
      </c>
      <c r="G14" s="132">
        <v>17454.158885000001</v>
      </c>
      <c r="H14" s="195">
        <f t="shared" si="1"/>
        <v>-9.9789582067813409E-2</v>
      </c>
    </row>
    <row r="15" spans="1:8" ht="11" customHeight="1" x14ac:dyDescent="0.15">
      <c r="A15" s="99" t="s">
        <v>35</v>
      </c>
      <c r="B15" s="39" t="s">
        <v>291</v>
      </c>
      <c r="C15" s="132">
        <v>41519.922332999995</v>
      </c>
      <c r="D15" s="132">
        <v>36231.003700000001</v>
      </c>
      <c r="E15" s="187">
        <f t="shared" si="0"/>
        <v>-0.12738267163848638</v>
      </c>
      <c r="F15" s="132">
        <v>4924.3494799999999</v>
      </c>
      <c r="G15" s="132">
        <v>5025.2668290000011</v>
      </c>
      <c r="H15" s="195">
        <f t="shared" si="1"/>
        <v>2.0493539179108122E-2</v>
      </c>
    </row>
    <row r="16" spans="1:8" ht="11" customHeight="1" x14ac:dyDescent="0.15">
      <c r="A16" s="99" t="s">
        <v>152</v>
      </c>
      <c r="B16" s="39" t="s">
        <v>238</v>
      </c>
      <c r="C16" s="132">
        <v>161294.33999999997</v>
      </c>
      <c r="D16" s="132">
        <v>124857.70000000001</v>
      </c>
      <c r="E16" s="187">
        <f t="shared" si="0"/>
        <v>-0.22590154124441042</v>
      </c>
      <c r="F16" s="132">
        <v>2309.58</v>
      </c>
      <c r="G16" s="132">
        <v>18955.045999999995</v>
      </c>
      <c r="H16" s="195">
        <f t="shared" si="1"/>
        <v>7.2071398262887598</v>
      </c>
    </row>
    <row r="17" spans="1:8" ht="11" customHeight="1" x14ac:dyDescent="0.15">
      <c r="A17" s="99" t="s">
        <v>34</v>
      </c>
      <c r="B17" s="39" t="s">
        <v>298</v>
      </c>
      <c r="C17" s="132">
        <v>65380.551768999998</v>
      </c>
      <c r="D17" s="132">
        <v>69908.019620000006</v>
      </c>
      <c r="E17" s="187">
        <f t="shared" si="0"/>
        <v>6.9247929674810305E-2</v>
      </c>
      <c r="F17" s="132">
        <v>9257.5648000000019</v>
      </c>
      <c r="G17" s="132">
        <v>10548.51158</v>
      </c>
      <c r="H17" s="195">
        <f t="shared" si="1"/>
        <v>0.13944777140528331</v>
      </c>
    </row>
    <row r="18" spans="1:8" ht="11" customHeight="1" x14ac:dyDescent="0.15">
      <c r="A18" s="99" t="s">
        <v>168</v>
      </c>
      <c r="B18" s="39" t="s">
        <v>287</v>
      </c>
      <c r="C18" s="132">
        <v>23904.804286000002</v>
      </c>
      <c r="D18" s="132">
        <v>26115.878940000002</v>
      </c>
      <c r="E18" s="187">
        <f t="shared" si="0"/>
        <v>9.2494990862356907E-2</v>
      </c>
      <c r="F18" s="132">
        <v>4848.8604760000007</v>
      </c>
      <c r="G18" s="132">
        <v>3653.6470629999999</v>
      </c>
      <c r="H18" s="195">
        <f t="shared" si="1"/>
        <v>-0.24649366978403453</v>
      </c>
    </row>
    <row r="19" spans="1:8" ht="23" customHeight="1" x14ac:dyDescent="0.15">
      <c r="A19" s="99" t="s">
        <v>154</v>
      </c>
      <c r="B19" s="39" t="s">
        <v>386</v>
      </c>
      <c r="C19" s="132">
        <v>20358</v>
      </c>
      <c r="D19" s="132">
        <v>14338.252</v>
      </c>
      <c r="E19" s="187">
        <f t="shared" si="0"/>
        <v>-0.29569446900481378</v>
      </c>
      <c r="F19" s="132">
        <v>2776.2199999999993</v>
      </c>
      <c r="G19" s="132">
        <v>2275.915</v>
      </c>
      <c r="H19" s="195">
        <f t="shared" si="1"/>
        <v>-0.18021086225155047</v>
      </c>
    </row>
    <row r="20" spans="1:8" ht="11" customHeight="1" x14ac:dyDescent="0.15">
      <c r="A20" s="99" t="s">
        <v>159</v>
      </c>
      <c r="B20" s="39" t="s">
        <v>224</v>
      </c>
      <c r="C20" s="132">
        <v>33691.6895</v>
      </c>
      <c r="D20" s="132">
        <v>37804.898999999998</v>
      </c>
      <c r="E20" s="187">
        <f t="shared" si="0"/>
        <v>0.12208380051703838</v>
      </c>
      <c r="F20" s="132">
        <v>6253.2985000000008</v>
      </c>
      <c r="G20" s="132">
        <v>2445.2080000000001</v>
      </c>
      <c r="H20" s="195">
        <f t="shared" si="1"/>
        <v>-0.60897308836288566</v>
      </c>
    </row>
    <row r="21" spans="1:8" ht="24" x14ac:dyDescent="0.15">
      <c r="A21" s="99" t="s">
        <v>156</v>
      </c>
      <c r="B21" s="39" t="s">
        <v>366</v>
      </c>
      <c r="C21" s="132">
        <v>9622.5329999999994</v>
      </c>
      <c r="D21" s="132">
        <v>14800.856</v>
      </c>
      <c r="E21" s="187">
        <f t="shared" si="0"/>
        <v>0.53814551740170713</v>
      </c>
      <c r="F21" s="132">
        <v>2816.895</v>
      </c>
      <c r="G21" s="132">
        <v>1600.29</v>
      </c>
      <c r="H21" s="195">
        <f t="shared" si="1"/>
        <v>-0.43189575756284848</v>
      </c>
    </row>
    <row r="22" spans="1:8" ht="11" customHeight="1" x14ac:dyDescent="0.15">
      <c r="A22" s="99" t="s">
        <v>118</v>
      </c>
      <c r="B22" s="39" t="s">
        <v>295</v>
      </c>
      <c r="C22" s="132">
        <v>11002.013319000002</v>
      </c>
      <c r="D22" s="132">
        <v>13027.084399000001</v>
      </c>
      <c r="E22" s="187">
        <f t="shared" si="0"/>
        <v>0.18406368191745326</v>
      </c>
      <c r="F22" s="132">
        <v>1632.42551</v>
      </c>
      <c r="G22" s="132">
        <v>1372.4605200000001</v>
      </c>
      <c r="H22" s="195">
        <f t="shared" si="1"/>
        <v>-0.15925075196846195</v>
      </c>
    </row>
    <row r="23" spans="1:8" ht="11" customHeight="1" x14ac:dyDescent="0.15">
      <c r="A23" s="99" t="s">
        <v>114</v>
      </c>
      <c r="B23" s="39" t="s">
        <v>264</v>
      </c>
      <c r="C23" s="132">
        <v>3035.8818760000004</v>
      </c>
      <c r="D23" s="132">
        <v>5880.6904159999995</v>
      </c>
      <c r="E23" s="187">
        <f t="shared" si="0"/>
        <v>0.93706166978678551</v>
      </c>
      <c r="F23" s="132">
        <v>417.66996799999993</v>
      </c>
      <c r="G23" s="132">
        <v>989.50449300000014</v>
      </c>
      <c r="H23" s="195">
        <f t="shared" si="1"/>
        <v>1.3691061575200454</v>
      </c>
    </row>
    <row r="24" spans="1:8" ht="11" customHeight="1" x14ac:dyDescent="0.15">
      <c r="A24" s="99" t="s">
        <v>66</v>
      </c>
      <c r="B24" s="39" t="s">
        <v>273</v>
      </c>
      <c r="C24" s="132">
        <v>63754.796118999991</v>
      </c>
      <c r="D24" s="132">
        <v>51736.214176000001</v>
      </c>
      <c r="E24" s="187">
        <f t="shared" si="0"/>
        <v>-0.18851259316345381</v>
      </c>
      <c r="F24" s="132">
        <v>6983.5125740000003</v>
      </c>
      <c r="G24" s="132">
        <v>9081.090000000002</v>
      </c>
      <c r="H24" s="195">
        <f t="shared" si="1"/>
        <v>0.30036137313039246</v>
      </c>
    </row>
    <row r="25" spans="1:8" ht="11" customHeight="1" x14ac:dyDescent="0.15">
      <c r="A25" s="99" t="s">
        <v>174</v>
      </c>
      <c r="B25" s="39" t="s">
        <v>280</v>
      </c>
      <c r="C25" s="132">
        <v>34506.865999999995</v>
      </c>
      <c r="D25" s="132">
        <v>64906.744599999991</v>
      </c>
      <c r="E25" s="187">
        <f t="shared" si="0"/>
        <v>0.88098057354730508</v>
      </c>
      <c r="F25" s="132">
        <v>6373.6440000000002</v>
      </c>
      <c r="G25" s="132">
        <v>8532.2095999999983</v>
      </c>
      <c r="H25" s="195">
        <f t="shared" si="1"/>
        <v>0.33867056271106422</v>
      </c>
    </row>
    <row r="26" spans="1:8" ht="11" customHeight="1" x14ac:dyDescent="0.15">
      <c r="A26" s="99" t="s">
        <v>162</v>
      </c>
      <c r="B26" s="39" t="s">
        <v>283</v>
      </c>
      <c r="C26" s="132">
        <v>2211.5396180000002</v>
      </c>
      <c r="D26" s="132">
        <v>2384.3288869999997</v>
      </c>
      <c r="E26" s="187">
        <f t="shared" si="0"/>
        <v>7.8130759039379605E-2</v>
      </c>
      <c r="F26" s="132">
        <v>405.1111590000001</v>
      </c>
      <c r="G26" s="132">
        <v>354.63295299999999</v>
      </c>
      <c r="H26" s="195">
        <f t="shared" si="1"/>
        <v>-0.12460334621392177</v>
      </c>
    </row>
    <row r="27" spans="1:8" ht="11" customHeight="1" x14ac:dyDescent="0.15">
      <c r="A27" s="99" t="s">
        <v>160</v>
      </c>
      <c r="B27" s="39" t="s">
        <v>222</v>
      </c>
      <c r="C27" s="132">
        <v>44623.365999999995</v>
      </c>
      <c r="D27" s="132">
        <v>66067.886999999988</v>
      </c>
      <c r="E27" s="187">
        <f t="shared" si="0"/>
        <v>0.48056708675898618</v>
      </c>
      <c r="F27" s="132">
        <v>11210.05</v>
      </c>
      <c r="G27" s="132">
        <v>10353.231</v>
      </c>
      <c r="H27" s="195">
        <f t="shared" si="1"/>
        <v>-7.6433111359895722E-2</v>
      </c>
    </row>
    <row r="28" spans="1:8" ht="11" customHeight="1" x14ac:dyDescent="0.15">
      <c r="A28" s="99" t="s">
        <v>163</v>
      </c>
      <c r="B28" s="39" t="s">
        <v>383</v>
      </c>
      <c r="C28" s="132">
        <v>9774.1021869999986</v>
      </c>
      <c r="D28" s="132">
        <v>13120.654700000001</v>
      </c>
      <c r="E28" s="187">
        <f t="shared" si="0"/>
        <v>0.34238976112313102</v>
      </c>
      <c r="F28" s="132">
        <v>470.75</v>
      </c>
      <c r="G28" s="132">
        <v>1626.2429999999999</v>
      </c>
      <c r="H28" s="195">
        <f t="shared" si="1"/>
        <v>2.4545788635156662</v>
      </c>
    </row>
    <row r="29" spans="1:8" ht="11" customHeight="1" x14ac:dyDescent="0.15">
      <c r="A29" s="99" t="s">
        <v>117</v>
      </c>
      <c r="B29" s="39" t="s">
        <v>263</v>
      </c>
      <c r="C29" s="132">
        <v>1434.6333830000001</v>
      </c>
      <c r="D29" s="132">
        <v>1546.2112140000002</v>
      </c>
      <c r="E29" s="187">
        <f t="shared" si="0"/>
        <v>7.7774456054184871E-2</v>
      </c>
      <c r="F29" s="132">
        <v>208.38185700000008</v>
      </c>
      <c r="G29" s="132">
        <v>157.68988199999995</v>
      </c>
      <c r="H29" s="195">
        <f t="shared" si="1"/>
        <v>-0.24326482031494756</v>
      </c>
    </row>
    <row r="30" spans="1:8" ht="11" customHeight="1" x14ac:dyDescent="0.15">
      <c r="A30" s="99" t="s">
        <v>137</v>
      </c>
      <c r="B30" s="39" t="s">
        <v>267</v>
      </c>
      <c r="C30" s="132">
        <v>17940.738346999999</v>
      </c>
      <c r="D30" s="132">
        <v>16741.171053999999</v>
      </c>
      <c r="E30" s="187">
        <f>IFERROR(((D30/C30-1)),"")</f>
        <v>-6.6862760595390314E-2</v>
      </c>
      <c r="F30" s="132">
        <v>2906.9766599999998</v>
      </c>
      <c r="G30" s="132">
        <v>494.49755099999999</v>
      </c>
      <c r="H30" s="195">
        <f t="shared" si="1"/>
        <v>-0.82989283752969656</v>
      </c>
    </row>
    <row r="31" spans="1:8" ht="11" customHeight="1" x14ac:dyDescent="0.15">
      <c r="A31" s="99" t="s">
        <v>119</v>
      </c>
      <c r="B31" s="39" t="s">
        <v>256</v>
      </c>
      <c r="C31" s="132">
        <v>4952.304799999999</v>
      </c>
      <c r="D31" s="132">
        <v>21085.340829999997</v>
      </c>
      <c r="E31" s="187">
        <f t="shared" si="0"/>
        <v>3.2576823684196503</v>
      </c>
      <c r="F31" s="132">
        <v>647.70400000000006</v>
      </c>
      <c r="G31" s="132">
        <v>1036.03172</v>
      </c>
      <c r="H31" s="195">
        <f t="shared" si="1"/>
        <v>0.59954503909193058</v>
      </c>
    </row>
    <row r="32" spans="1:8" ht="11" customHeight="1" x14ac:dyDescent="0.15">
      <c r="A32" s="99" t="s">
        <v>167</v>
      </c>
      <c r="B32" s="39" t="s">
        <v>274</v>
      </c>
      <c r="C32" s="132">
        <v>53995.150000000009</v>
      </c>
      <c r="D32" s="132">
        <v>71949.81</v>
      </c>
      <c r="E32" s="187">
        <f t="shared" si="0"/>
        <v>0.33252356924649695</v>
      </c>
      <c r="F32" s="132" t="s">
        <v>385</v>
      </c>
      <c r="G32" s="132">
        <v>17050.98</v>
      </c>
      <c r="H32" s="132" t="s">
        <v>385</v>
      </c>
    </row>
    <row r="33" spans="1:8" ht="11" customHeight="1" x14ac:dyDescent="0.15">
      <c r="A33" s="99" t="s">
        <v>161</v>
      </c>
      <c r="B33" s="39" t="s">
        <v>223</v>
      </c>
      <c r="C33" s="132">
        <v>25468.060439999997</v>
      </c>
      <c r="D33" s="132">
        <v>20800.56799</v>
      </c>
      <c r="E33" s="187">
        <f t="shared" si="0"/>
        <v>-0.18326846918696882</v>
      </c>
      <c r="F33" s="132">
        <v>4807.6058000000003</v>
      </c>
      <c r="G33" s="132">
        <v>4080.747699999999</v>
      </c>
      <c r="H33" s="195">
        <f t="shared" si="1"/>
        <v>-0.15118920523808366</v>
      </c>
    </row>
    <row r="34" spans="1:8" ht="11" customHeight="1" x14ac:dyDescent="0.15">
      <c r="A34" s="99" t="s">
        <v>176</v>
      </c>
      <c r="B34" s="39" t="s">
        <v>266</v>
      </c>
      <c r="C34" s="132">
        <v>9719.5849339999986</v>
      </c>
      <c r="D34" s="132">
        <v>9338.9583399999992</v>
      </c>
      <c r="E34" s="187">
        <f t="shared" si="0"/>
        <v>-3.9160786863288055E-2</v>
      </c>
      <c r="F34" s="132">
        <v>1388.5677669999995</v>
      </c>
      <c r="G34" s="132">
        <v>1203.5232679999999</v>
      </c>
      <c r="H34" s="195">
        <f t="shared" si="1"/>
        <v>-0.13326285068519794</v>
      </c>
    </row>
    <row r="35" spans="1:8" ht="11" customHeight="1" x14ac:dyDescent="0.15">
      <c r="A35" s="99" t="s">
        <v>165</v>
      </c>
      <c r="B35" s="39" t="s">
        <v>300</v>
      </c>
      <c r="C35" s="132">
        <v>12236.595365000001</v>
      </c>
      <c r="D35" s="132">
        <v>11952.290191</v>
      </c>
      <c r="E35" s="187">
        <f t="shared" si="0"/>
        <v>-2.3234009585149096E-2</v>
      </c>
      <c r="F35" s="132">
        <v>1412.8481179999999</v>
      </c>
      <c r="G35" s="132">
        <v>2396.8631829999999</v>
      </c>
      <c r="H35" s="195">
        <f t="shared" si="1"/>
        <v>0.69647618343644213</v>
      </c>
    </row>
    <row r="36" spans="1:8" ht="11" customHeight="1" x14ac:dyDescent="0.15">
      <c r="A36" s="99" t="s">
        <v>139</v>
      </c>
      <c r="B36" s="39" t="s">
        <v>270</v>
      </c>
      <c r="C36" s="132">
        <v>1583.7208409999998</v>
      </c>
      <c r="D36" s="132">
        <v>5831.3075480000007</v>
      </c>
      <c r="E36" s="187">
        <f t="shared" si="0"/>
        <v>2.6820299367393381</v>
      </c>
      <c r="F36" s="132">
        <v>291.69563599999998</v>
      </c>
      <c r="G36" s="132">
        <v>639.50381900000002</v>
      </c>
      <c r="H36" s="195">
        <f t="shared" si="1"/>
        <v>1.1923667689015414</v>
      </c>
    </row>
    <row r="37" spans="1:8" ht="11" customHeight="1" x14ac:dyDescent="0.15">
      <c r="A37" s="99" t="s">
        <v>189</v>
      </c>
      <c r="B37" s="39" t="s">
        <v>282</v>
      </c>
      <c r="C37" s="132">
        <v>16353.860202</v>
      </c>
      <c r="D37" s="132">
        <v>14925.848846000001</v>
      </c>
      <c r="E37" s="187">
        <f t="shared" si="0"/>
        <v>-8.7319528133508184E-2</v>
      </c>
      <c r="F37" s="132">
        <v>2536.0328929999996</v>
      </c>
      <c r="G37" s="132">
        <v>2115.7953390000002</v>
      </c>
      <c r="H37" s="195">
        <f t="shared" si="1"/>
        <v>-0.16570666538275036</v>
      </c>
    </row>
    <row r="38" spans="1:8" ht="11" customHeight="1" x14ac:dyDescent="0.15">
      <c r="A38" s="99" t="s">
        <v>188</v>
      </c>
      <c r="B38" s="39" t="s">
        <v>278</v>
      </c>
      <c r="C38" s="132">
        <v>15614.511750000001</v>
      </c>
      <c r="D38" s="132">
        <v>16443.709997999998</v>
      </c>
      <c r="E38" s="187">
        <f t="shared" si="0"/>
        <v>5.3104334050022128E-2</v>
      </c>
      <c r="F38" s="132">
        <v>2354.4340700000002</v>
      </c>
      <c r="G38" s="132">
        <v>1934.8368779999998</v>
      </c>
      <c r="H38" s="195">
        <f t="shared" si="1"/>
        <v>-0.1782157323267074</v>
      </c>
    </row>
    <row r="39" spans="1:8" ht="11" customHeight="1" x14ac:dyDescent="0.15">
      <c r="A39" s="99" t="s">
        <v>191</v>
      </c>
      <c r="B39" s="39" t="s">
        <v>225</v>
      </c>
      <c r="C39" s="132">
        <v>39217.4</v>
      </c>
      <c r="D39" s="132">
        <v>29698.07</v>
      </c>
      <c r="E39" s="187">
        <f t="shared" si="0"/>
        <v>-0.242732307598158</v>
      </c>
      <c r="F39" s="132">
        <v>8620.69</v>
      </c>
      <c r="G39" s="132">
        <v>10347.959999999999</v>
      </c>
      <c r="H39" s="195">
        <f t="shared" si="1"/>
        <v>0.20036331198546731</v>
      </c>
    </row>
    <row r="40" spans="1:8" ht="11" customHeight="1" x14ac:dyDescent="0.15">
      <c r="A40" s="99" t="s">
        <v>158</v>
      </c>
      <c r="B40" s="39" t="s">
        <v>226</v>
      </c>
      <c r="C40" s="132">
        <v>2785.2</v>
      </c>
      <c r="D40" s="132">
        <v>3146.1</v>
      </c>
      <c r="E40" s="187">
        <f t="shared" si="0"/>
        <v>0.12957776820336075</v>
      </c>
      <c r="F40" s="132">
        <v>319.2</v>
      </c>
      <c r="G40" s="132">
        <v>462.96000000000004</v>
      </c>
      <c r="H40" s="195">
        <f t="shared" si="1"/>
        <v>0.45037593984962432</v>
      </c>
    </row>
    <row r="41" spans="1:8" ht="23" customHeight="1" x14ac:dyDescent="0.15">
      <c r="A41" s="99" t="s">
        <v>110</v>
      </c>
      <c r="B41" s="39" t="s">
        <v>367</v>
      </c>
      <c r="C41" s="132">
        <v>1317.914561</v>
      </c>
      <c r="D41" s="132">
        <v>1116.0391080000002</v>
      </c>
      <c r="E41" s="187">
        <f t="shared" si="0"/>
        <v>-0.15317795172307824</v>
      </c>
      <c r="F41" s="132">
        <v>199.888057</v>
      </c>
      <c r="G41" s="132">
        <v>83.520177000000004</v>
      </c>
      <c r="H41" s="195">
        <f t="shared" si="1"/>
        <v>-0.58216524662101254</v>
      </c>
    </row>
    <row r="42" spans="1:8" ht="11" customHeight="1" x14ac:dyDescent="0.15">
      <c r="A42" s="99" t="s">
        <v>190</v>
      </c>
      <c r="B42" s="39" t="s">
        <v>301</v>
      </c>
      <c r="C42" s="132">
        <v>10456.617412</v>
      </c>
      <c r="D42" s="132">
        <v>29826.248140000003</v>
      </c>
      <c r="E42" s="187">
        <f t="shared" si="0"/>
        <v>1.8523801689226427</v>
      </c>
      <c r="F42" s="132">
        <v>1790.29495</v>
      </c>
      <c r="G42" s="132">
        <v>6697.1054060000015</v>
      </c>
      <c r="H42" s="195">
        <f t="shared" si="1"/>
        <v>2.7407832748452994</v>
      </c>
    </row>
    <row r="43" spans="1:8" ht="24" x14ac:dyDescent="0.15">
      <c r="A43" s="99" t="s">
        <v>169</v>
      </c>
      <c r="B43" s="39" t="s">
        <v>271</v>
      </c>
      <c r="C43" s="132">
        <v>3979.9974659999998</v>
      </c>
      <c r="D43" s="132">
        <v>4698.4076089999999</v>
      </c>
      <c r="E43" s="187">
        <f t="shared" si="0"/>
        <v>0.18050517597992854</v>
      </c>
      <c r="F43" s="132">
        <v>549.14777400000003</v>
      </c>
      <c r="G43" s="132">
        <v>692.58363899999995</v>
      </c>
      <c r="H43" s="195">
        <f t="shared" si="1"/>
        <v>0.26119720736589924</v>
      </c>
    </row>
    <row r="44" spans="1:8" ht="11" customHeight="1" x14ac:dyDescent="0.15">
      <c r="A44" s="99" t="s">
        <v>196</v>
      </c>
      <c r="B44" s="39" t="s">
        <v>288</v>
      </c>
      <c r="C44" s="132">
        <v>10497.044010000001</v>
      </c>
      <c r="D44" s="132">
        <v>19117.535</v>
      </c>
      <c r="E44" s="187">
        <f t="shared" si="0"/>
        <v>0.82123033701561066</v>
      </c>
      <c r="F44" s="132">
        <v>914.02</v>
      </c>
      <c r="G44" s="132">
        <v>2997.89</v>
      </c>
      <c r="H44" s="195">
        <f t="shared" si="1"/>
        <v>2.2798954071026891</v>
      </c>
    </row>
    <row r="45" spans="1:8" ht="11" customHeight="1" x14ac:dyDescent="0.15">
      <c r="A45" s="99" t="s">
        <v>166</v>
      </c>
      <c r="B45" s="39" t="s">
        <v>380</v>
      </c>
      <c r="C45" s="132">
        <v>25025.385445</v>
      </c>
      <c r="D45" s="132">
        <v>27200.431394000003</v>
      </c>
      <c r="E45" s="187">
        <f t="shared" si="0"/>
        <v>8.6913584359379792E-2</v>
      </c>
      <c r="F45" s="132">
        <v>3794.6743500000002</v>
      </c>
      <c r="G45" s="132">
        <v>5290.3995800000002</v>
      </c>
      <c r="H45" s="195">
        <f t="shared" si="1"/>
        <v>0.39416431873791757</v>
      </c>
    </row>
    <row r="46" spans="1:8" ht="11" customHeight="1" x14ac:dyDescent="0.15">
      <c r="A46" s="99" t="s">
        <v>177</v>
      </c>
      <c r="B46" s="39" t="s">
        <v>228</v>
      </c>
      <c r="C46" s="132">
        <v>11646.0188</v>
      </c>
      <c r="D46" s="132">
        <v>16198.534379000001</v>
      </c>
      <c r="E46" s="187">
        <f t="shared" si="0"/>
        <v>0.39090745577364183</v>
      </c>
      <c r="F46" s="132">
        <v>1122.9063999999998</v>
      </c>
      <c r="G46" s="132">
        <v>3569.3833789999999</v>
      </c>
      <c r="H46" s="195">
        <f t="shared" si="1"/>
        <v>2.1787007171746464</v>
      </c>
    </row>
    <row r="47" spans="1:8" ht="23" customHeight="1" x14ac:dyDescent="0.15">
      <c r="A47" s="99" t="s">
        <v>138</v>
      </c>
      <c r="B47" s="39" t="s">
        <v>268</v>
      </c>
      <c r="C47" s="132">
        <v>6994.7932870000004</v>
      </c>
      <c r="D47" s="132">
        <v>6064.5046920000013</v>
      </c>
      <c r="E47" s="187">
        <f t="shared" si="0"/>
        <v>-0.13299729625019285</v>
      </c>
      <c r="F47" s="132">
        <v>1155.8592089999997</v>
      </c>
      <c r="G47" s="132">
        <v>775.64713499999993</v>
      </c>
      <c r="H47" s="195">
        <f t="shared" si="1"/>
        <v>-0.32894324069878988</v>
      </c>
    </row>
    <row r="48" spans="1:8" ht="23" customHeight="1" x14ac:dyDescent="0.15">
      <c r="A48" s="99" t="s">
        <v>164</v>
      </c>
      <c r="B48" s="39" t="s">
        <v>384</v>
      </c>
      <c r="C48" s="132">
        <v>1939.288963</v>
      </c>
      <c r="D48" s="132">
        <v>1666.0055080000002</v>
      </c>
      <c r="E48" s="187">
        <f t="shared" si="0"/>
        <v>-0.14091940923401203</v>
      </c>
      <c r="F48" s="132">
        <v>316.2756</v>
      </c>
      <c r="G48" s="132">
        <v>273.50899000000004</v>
      </c>
      <c r="H48" s="195">
        <f t="shared" si="1"/>
        <v>-0.1352194415250495</v>
      </c>
    </row>
    <row r="49" spans="1:8" ht="11" customHeight="1" x14ac:dyDescent="0.15">
      <c r="A49" s="99" t="s">
        <v>175</v>
      </c>
      <c r="B49" s="263" t="s">
        <v>381</v>
      </c>
      <c r="C49" s="132">
        <v>10480.577000000001</v>
      </c>
      <c r="D49" s="132">
        <v>6996.7381000000005</v>
      </c>
      <c r="E49" s="187">
        <f t="shared" si="0"/>
        <v>-0.33240907442405132</v>
      </c>
      <c r="F49" s="132">
        <v>819.00099999999998</v>
      </c>
      <c r="G49" s="132">
        <v>671.43860000000006</v>
      </c>
      <c r="H49" s="195">
        <f t="shared" si="1"/>
        <v>-0.18017365058162316</v>
      </c>
    </row>
    <row r="50" spans="1:8" ht="11" customHeight="1" x14ac:dyDescent="0.15">
      <c r="A50" s="99" t="s">
        <v>192</v>
      </c>
      <c r="B50" s="39" t="s">
        <v>276</v>
      </c>
      <c r="C50" s="132">
        <v>1793.4302559999999</v>
      </c>
      <c r="D50" s="132">
        <v>1479.7534540000001</v>
      </c>
      <c r="E50" s="187">
        <f t="shared" si="0"/>
        <v>-0.17490326203128348</v>
      </c>
      <c r="F50" s="132">
        <v>317.24332499999991</v>
      </c>
      <c r="G50" s="132">
        <v>392.72729900000002</v>
      </c>
      <c r="H50" s="195">
        <f t="shared" si="1"/>
        <v>0.23793715439087681</v>
      </c>
    </row>
    <row r="51" spans="1:8" ht="11" customHeight="1" x14ac:dyDescent="0.15">
      <c r="A51" s="99" t="s">
        <v>173</v>
      </c>
      <c r="B51" s="39" t="s">
        <v>299</v>
      </c>
      <c r="C51" s="132">
        <v>2977.1847130000001</v>
      </c>
      <c r="D51" s="132">
        <v>2277.5270019999998</v>
      </c>
      <c r="E51" s="187">
        <f>IFERROR(((D51/C51-1)),"")</f>
        <v>-0.23500648379152156</v>
      </c>
      <c r="F51" s="132">
        <v>384.46211</v>
      </c>
      <c r="G51" s="132">
        <v>347.73334</v>
      </c>
      <c r="H51" s="195">
        <f t="shared" si="1"/>
        <v>-9.5532873187425427E-2</v>
      </c>
    </row>
    <row r="52" spans="1:8" ht="11" customHeight="1" x14ac:dyDescent="0.15">
      <c r="A52" s="99" t="s">
        <v>170</v>
      </c>
      <c r="B52" s="39" t="s">
        <v>227</v>
      </c>
      <c r="C52" s="132">
        <v>20657.058999999997</v>
      </c>
      <c r="D52" s="132">
        <v>16686.769620000003</v>
      </c>
      <c r="E52" s="187">
        <f t="shared" si="0"/>
        <v>-0.19220012781103035</v>
      </c>
      <c r="F52" s="132">
        <v>1228.4969999999998</v>
      </c>
      <c r="G52" s="132">
        <v>1962.4940000000001</v>
      </c>
      <c r="H52" s="195">
        <f t="shared" si="1"/>
        <v>0.59747561451106557</v>
      </c>
    </row>
    <row r="53" spans="1:8" ht="11" customHeight="1" x14ac:dyDescent="0.15">
      <c r="A53" s="99" t="s">
        <v>172</v>
      </c>
      <c r="B53" s="39" t="s">
        <v>285</v>
      </c>
      <c r="C53" s="132">
        <v>1374.947163</v>
      </c>
      <c r="D53" s="132">
        <v>1048.301614</v>
      </c>
      <c r="E53" s="187">
        <f t="shared" si="0"/>
        <v>-0.23756952833539546</v>
      </c>
      <c r="F53" s="132">
        <v>207.34858</v>
      </c>
      <c r="G53" s="132">
        <v>176.46746799999997</v>
      </c>
      <c r="H53" s="195">
        <f t="shared" si="1"/>
        <v>-0.14893331799041032</v>
      </c>
    </row>
    <row r="54" spans="1:8" ht="11" customHeight="1" x14ac:dyDescent="0.15">
      <c r="A54" s="99" t="s">
        <v>202</v>
      </c>
      <c r="B54" s="39" t="s">
        <v>306</v>
      </c>
      <c r="C54" s="132">
        <v>7215.957171</v>
      </c>
      <c r="D54" s="132">
        <v>14495.996589</v>
      </c>
      <c r="E54" s="187">
        <f t="shared" si="0"/>
        <v>1.0088806301757911</v>
      </c>
      <c r="F54" s="132">
        <v>1799.5373090000001</v>
      </c>
      <c r="G54" s="132">
        <v>3411.8606940000004</v>
      </c>
      <c r="H54" s="195">
        <f t="shared" si="1"/>
        <v>0.89596552232416116</v>
      </c>
    </row>
    <row r="55" spans="1:8" ht="11" customHeight="1" x14ac:dyDescent="0.15">
      <c r="A55" s="99" t="s">
        <v>187</v>
      </c>
      <c r="B55" s="39" t="s">
        <v>382</v>
      </c>
      <c r="C55" s="132">
        <v>15373.871000000001</v>
      </c>
      <c r="D55" s="132">
        <v>13282.887280000001</v>
      </c>
      <c r="E55" s="187">
        <f t="shared" si="0"/>
        <v>-0.13600892839545742</v>
      </c>
      <c r="F55" s="132">
        <v>1822.4099999999999</v>
      </c>
      <c r="G55" s="132">
        <v>1656.6990000000003</v>
      </c>
      <c r="H55" s="195">
        <f t="shared" si="1"/>
        <v>-9.0929593230941186E-2</v>
      </c>
    </row>
    <row r="56" spans="1:8" ht="11" customHeight="1" x14ac:dyDescent="0.15">
      <c r="A56" s="99" t="s">
        <v>198</v>
      </c>
      <c r="B56" s="39" t="s">
        <v>220</v>
      </c>
      <c r="C56" s="132">
        <v>4079.9520000000002</v>
      </c>
      <c r="D56" s="132">
        <v>6717.1240000000007</v>
      </c>
      <c r="E56" s="187">
        <f t="shared" si="0"/>
        <v>0.64637329066616478</v>
      </c>
      <c r="F56" s="132">
        <v>1111.55</v>
      </c>
      <c r="G56" s="132">
        <v>616.63</v>
      </c>
      <c r="H56" s="195">
        <f t="shared" si="1"/>
        <v>-0.44525212541046288</v>
      </c>
    </row>
    <row r="57" spans="1:8" ht="11" customHeight="1" x14ac:dyDescent="0.15">
      <c r="A57" s="154"/>
      <c r="B57" s="154" t="s">
        <v>18</v>
      </c>
      <c r="C57" s="133">
        <v>415909.7767000001</v>
      </c>
      <c r="D57" s="133">
        <v>417166.31321099919</v>
      </c>
      <c r="E57" s="191">
        <f t="shared" si="0"/>
        <v>3.0211757005784712E-3</v>
      </c>
      <c r="F57" s="133">
        <v>56224.680961999948</v>
      </c>
      <c r="G57" s="133">
        <v>64636.401648999927</v>
      </c>
      <c r="H57" s="196">
        <f t="shared" si="1"/>
        <v>0.14960904256059959</v>
      </c>
    </row>
    <row r="58" spans="1:8" ht="9" customHeight="1" x14ac:dyDescent="0.15">
      <c r="A58" s="70" t="s">
        <v>53</v>
      </c>
      <c r="B58" s="37"/>
      <c r="C58" s="21"/>
      <c r="D58" s="21"/>
      <c r="E58" s="21"/>
    </row>
    <row r="59" spans="1:8" ht="9" customHeight="1" x14ac:dyDescent="0.15">
      <c r="A59" s="40" t="s">
        <v>20</v>
      </c>
      <c r="B59" s="37"/>
      <c r="C59" s="21"/>
      <c r="D59" s="21"/>
      <c r="E59" s="21"/>
    </row>
    <row r="60" spans="1:8" ht="9" customHeight="1" x14ac:dyDescent="0.15">
      <c r="A60" s="211" t="s">
        <v>357</v>
      </c>
      <c r="B60" s="40"/>
      <c r="C60" s="40"/>
      <c r="D60" s="40"/>
      <c r="E60" s="40"/>
      <c r="F60" s="40"/>
      <c r="G60" s="40"/>
    </row>
    <row r="61" spans="1:8" ht="9" customHeight="1" x14ac:dyDescent="0.15">
      <c r="A61" s="212" t="s">
        <v>358</v>
      </c>
      <c r="B61" s="81"/>
      <c r="C61" s="21"/>
      <c r="D61" s="21"/>
      <c r="E61" s="21"/>
      <c r="F61" s="21"/>
      <c r="G61" s="21"/>
    </row>
    <row r="62" spans="1:8" ht="9" customHeight="1" x14ac:dyDescent="0.15">
      <c r="A62" s="81"/>
      <c r="B62" s="81"/>
      <c r="C62" s="81"/>
      <c r="D62" s="81"/>
      <c r="E62" s="41"/>
    </row>
    <row r="63" spans="1:8" ht="12" x14ac:dyDescent="0.15">
      <c r="A63" s="64" t="s">
        <v>326</v>
      </c>
      <c r="B63" s="64"/>
      <c r="C63" s="64"/>
      <c r="D63" s="64"/>
      <c r="E63" s="64"/>
    </row>
    <row r="64" spans="1:8" ht="5" customHeight="1" x14ac:dyDescent="0.15">
      <c r="A64" s="50"/>
      <c r="B64" s="50"/>
      <c r="C64" s="51"/>
      <c r="D64" s="51"/>
      <c r="E64" s="51"/>
    </row>
    <row r="65" spans="1:8" ht="14" customHeight="1" x14ac:dyDescent="0.15">
      <c r="A65" s="308" t="s">
        <v>31</v>
      </c>
      <c r="B65" s="308" t="s">
        <v>4</v>
      </c>
      <c r="C65" s="305" t="s">
        <v>340</v>
      </c>
      <c r="D65" s="306"/>
      <c r="E65" s="163" t="s">
        <v>32</v>
      </c>
      <c r="F65" s="305" t="s">
        <v>235</v>
      </c>
      <c r="G65" s="306"/>
      <c r="H65" s="163" t="s">
        <v>32</v>
      </c>
    </row>
    <row r="66" spans="1:8" ht="14" customHeight="1" x14ac:dyDescent="0.15">
      <c r="A66" s="309"/>
      <c r="B66" s="309"/>
      <c r="C66" s="158">
        <v>2023</v>
      </c>
      <c r="D66" s="159" t="s">
        <v>314</v>
      </c>
      <c r="E66" s="164" t="s">
        <v>33</v>
      </c>
      <c r="F66" s="158">
        <v>2023</v>
      </c>
      <c r="G66" s="159" t="s">
        <v>314</v>
      </c>
      <c r="H66" s="230" t="s">
        <v>33</v>
      </c>
    </row>
    <row r="67" spans="1:8" ht="14" customHeight="1" x14ac:dyDescent="0.15">
      <c r="A67" s="304" t="s">
        <v>45</v>
      </c>
      <c r="B67" s="304"/>
      <c r="C67" s="165">
        <f>SUM(C69:C119)</f>
        <v>4080733.5042650006</v>
      </c>
      <c r="D67" s="165">
        <f>SUM(D69:D119)</f>
        <v>3887796.8420299995</v>
      </c>
      <c r="E67" s="166">
        <f>(D67/C67-1)*100</f>
        <v>-4.7279897605014494</v>
      </c>
      <c r="F67" s="165">
        <f>SUM(F69:F119)</f>
        <v>560182.09419099987</v>
      </c>
      <c r="G67" s="165">
        <f>SUM(G69:G119)</f>
        <v>590904.47951800039</v>
      </c>
      <c r="H67" s="166">
        <f>(G67/F67-1)*100</f>
        <v>5.4843568985133206</v>
      </c>
    </row>
    <row r="68" spans="1:8" ht="2" customHeight="1" x14ac:dyDescent="0.15">
      <c r="A68" s="104"/>
      <c r="B68" s="104"/>
      <c r="C68" s="110"/>
      <c r="D68" s="110"/>
      <c r="E68" s="109"/>
      <c r="F68" s="110"/>
      <c r="G68" s="110"/>
      <c r="H68" s="109"/>
    </row>
    <row r="69" spans="1:8" ht="11" customHeight="1" x14ac:dyDescent="0.15">
      <c r="A69" s="99" t="str">
        <f>A7</f>
        <v>1005901100</v>
      </c>
      <c r="B69" s="39" t="str">
        <f>B7</f>
        <v>Maíz duro amarillo</v>
      </c>
      <c r="C69" s="132">
        <v>578059.2355190001</v>
      </c>
      <c r="D69" s="132">
        <v>509210.31833999994</v>
      </c>
      <c r="E69" s="187">
        <f>IFERROR(((D69/C69-1)),"")</f>
        <v>-0.11910356750409046</v>
      </c>
      <c r="F69" s="132">
        <v>85649.799374000009</v>
      </c>
      <c r="G69" s="132">
        <v>89361.372636999993</v>
      </c>
      <c r="H69" s="195">
        <f>IFERROR(((G69/F69-1)),"")</f>
        <v>4.3334290215823579E-2</v>
      </c>
    </row>
    <row r="70" spans="1:8" ht="11" customHeight="1" x14ac:dyDescent="0.15">
      <c r="A70" s="99" t="str">
        <f t="shared" ref="A70:B70" si="2">A8</f>
        <v>2304000000</v>
      </c>
      <c r="B70" s="39" t="str">
        <f t="shared" si="2"/>
        <v>Tortas y demás residuos sólidos de la extracción del aceite de soya, incluso molidos o en «pellets»</v>
      </c>
      <c r="C70" s="132">
        <v>487258.04693499999</v>
      </c>
      <c r="D70" s="132">
        <v>425245.23491200001</v>
      </c>
      <c r="E70" s="187">
        <f t="shared" ref="E70:E119" si="3">IFERROR(((D70/C70-1)),"")</f>
        <v>-0.12726893360320934</v>
      </c>
      <c r="F70" s="132">
        <v>32256.723432000006</v>
      </c>
      <c r="G70" s="132">
        <v>71313.750046999994</v>
      </c>
      <c r="H70" s="195">
        <f t="shared" ref="H70:H119" si="4">IFERROR(((G70/F70-1)),"")</f>
        <v>1.2108181631446731</v>
      </c>
    </row>
    <row r="71" spans="1:8" ht="11" customHeight="1" x14ac:dyDescent="0.15">
      <c r="A71" s="99" t="str">
        <f t="shared" ref="A71:B71" si="5">A9</f>
        <v>1001991000</v>
      </c>
      <c r="B71" s="39" t="str">
        <f t="shared" si="5"/>
        <v>Trigo s/m</v>
      </c>
      <c r="C71" s="132">
        <v>436205.73057399993</v>
      </c>
      <c r="D71" s="132">
        <v>394481.40545800002</v>
      </c>
      <c r="E71" s="187">
        <f t="shared" si="3"/>
        <v>-9.5652858712092503E-2</v>
      </c>
      <c r="F71" s="132">
        <v>70539.437314999988</v>
      </c>
      <c r="G71" s="132">
        <v>42820.429060000002</v>
      </c>
      <c r="H71" s="195">
        <f t="shared" si="4"/>
        <v>-0.39295760371915567</v>
      </c>
    </row>
    <row r="72" spans="1:8" ht="11" customHeight="1" x14ac:dyDescent="0.15">
      <c r="A72" s="99" t="str">
        <f t="shared" ref="A72:B72" si="6">A10</f>
        <v>1507100000</v>
      </c>
      <c r="B72" s="39" t="str">
        <f t="shared" si="6"/>
        <v>Aceite de soya en bruto, incluso desgomado</v>
      </c>
      <c r="C72" s="132">
        <v>330442.32950500003</v>
      </c>
      <c r="D72" s="132">
        <v>250878.65625700002</v>
      </c>
      <c r="E72" s="187">
        <f t="shared" si="3"/>
        <v>-0.24077930139030845</v>
      </c>
      <c r="F72" s="132">
        <v>56494.833496000007</v>
      </c>
      <c r="G72" s="132">
        <v>36623.070446999998</v>
      </c>
      <c r="H72" s="195">
        <f t="shared" si="4"/>
        <v>-0.35174478477588544</v>
      </c>
    </row>
    <row r="73" spans="1:8" ht="11" customHeight="1" x14ac:dyDescent="0.15">
      <c r="A73" s="99" t="str">
        <f t="shared" ref="A73:B73" si="7">A11</f>
        <v>1701999000</v>
      </c>
      <c r="B73" s="39" t="str">
        <f t="shared" si="7"/>
        <v>Las demás azúcares de caña o remolacha refinados en estado sólido</v>
      </c>
      <c r="C73" s="132">
        <v>65929.538761000003</v>
      </c>
      <c r="D73" s="132">
        <v>81914.765186000004</v>
      </c>
      <c r="E73" s="187">
        <f t="shared" si="3"/>
        <v>0.24245924854635725</v>
      </c>
      <c r="F73" s="132">
        <v>10771.133294000001</v>
      </c>
      <c r="G73" s="132">
        <v>15480.301337000003</v>
      </c>
      <c r="H73" s="195">
        <f t="shared" si="4"/>
        <v>0.43720265216875709</v>
      </c>
    </row>
    <row r="74" spans="1:8" ht="11" customHeight="1" x14ac:dyDescent="0.15">
      <c r="A74" s="99" t="str">
        <f t="shared" ref="A74:B74" si="8">A12</f>
        <v>1507909000</v>
      </c>
      <c r="B74" s="39" t="str">
        <f t="shared" si="8"/>
        <v>Los demás aceite de soya y sus fracciones, incluso refinado, pero sin modificar químicamente</v>
      </c>
      <c r="C74" s="132">
        <v>68205.867943999998</v>
      </c>
      <c r="D74" s="132">
        <v>75451.380988999997</v>
      </c>
      <c r="E74" s="187">
        <f t="shared" si="3"/>
        <v>0.1062300541494301</v>
      </c>
      <c r="F74" s="132">
        <v>9925.8259100000014</v>
      </c>
      <c r="G74" s="132">
        <v>13351.521864000002</v>
      </c>
      <c r="H74" s="195">
        <f t="shared" si="4"/>
        <v>0.3451295625232258</v>
      </c>
    </row>
    <row r="75" spans="1:8" ht="11" customHeight="1" x14ac:dyDescent="0.15">
      <c r="A75" s="99" t="str">
        <f t="shared" ref="A75:B75" si="9">A13</f>
        <v>2106909000</v>
      </c>
      <c r="B75" s="39" t="str">
        <f t="shared" si="9"/>
        <v>Las demás preparaciones alimenticias no expresadas ni comprendidas en otra parte</v>
      </c>
      <c r="C75" s="132">
        <v>80210.906497000004</v>
      </c>
      <c r="D75" s="132">
        <v>74104.345615000013</v>
      </c>
      <c r="E75" s="187">
        <f t="shared" si="3"/>
        <v>-7.6131303692826169E-2</v>
      </c>
      <c r="F75" s="132">
        <v>12734.670146999995</v>
      </c>
      <c r="G75" s="132">
        <v>9355.8347000000067</v>
      </c>
      <c r="H75" s="195">
        <f t="shared" si="4"/>
        <v>-0.26532571381881975</v>
      </c>
    </row>
    <row r="76" spans="1:8" ht="11" customHeight="1" x14ac:dyDescent="0.15">
      <c r="A76" s="99" t="str">
        <f t="shared" ref="A76:B76" si="10">A14</f>
        <v>2207200010</v>
      </c>
      <c r="B76" s="39" t="str">
        <f t="shared" si="10"/>
        <v>Alcohol etílico y aguardiente desnaturalizados, de cualquier graduación, alcohol carburante</v>
      </c>
      <c r="C76" s="132">
        <v>94746.739028000011</v>
      </c>
      <c r="D76" s="132">
        <v>69477.935848000008</v>
      </c>
      <c r="E76" s="187">
        <f t="shared" si="3"/>
        <v>-0.26669839446962329</v>
      </c>
      <c r="F76" s="132">
        <v>19197.918461000001</v>
      </c>
      <c r="G76" s="132">
        <v>14105.420543</v>
      </c>
      <c r="H76" s="195">
        <f t="shared" si="4"/>
        <v>-0.26526302465266005</v>
      </c>
    </row>
    <row r="77" spans="1:8" ht="11" customHeight="1" x14ac:dyDescent="0.15">
      <c r="A77" s="99" t="str">
        <f t="shared" ref="A77:B77" si="11">A15</f>
        <v>2309909000</v>
      </c>
      <c r="B77" s="39" t="str">
        <f t="shared" si="11"/>
        <v>Las demás preparaciones de los tipos utilizados para la alimentación de los animales</v>
      </c>
      <c r="C77" s="132">
        <v>66548.259836000012</v>
      </c>
      <c r="D77" s="132">
        <v>63583.954326999992</v>
      </c>
      <c r="E77" s="187">
        <f t="shared" si="3"/>
        <v>-4.4543696804472233E-2</v>
      </c>
      <c r="F77" s="132">
        <v>7947.9143049999984</v>
      </c>
      <c r="G77" s="132">
        <v>8537.6113140000016</v>
      </c>
      <c r="H77" s="195">
        <f t="shared" si="4"/>
        <v>7.4195189627173974E-2</v>
      </c>
    </row>
    <row r="78" spans="1:8" ht="11" customHeight="1" x14ac:dyDescent="0.15">
      <c r="A78" s="99" t="str">
        <f t="shared" ref="A78:B78" si="12">A16</f>
        <v>1201900000</v>
      </c>
      <c r="B78" s="39" t="str">
        <f t="shared" si="12"/>
        <v>Grano de soya</v>
      </c>
      <c r="C78" s="132">
        <v>96338.387906000004</v>
      </c>
      <c r="D78" s="132">
        <v>59582.359855999988</v>
      </c>
      <c r="E78" s="187">
        <f t="shared" si="3"/>
        <v>-0.38153044543223913</v>
      </c>
      <c r="F78" s="132">
        <v>1262.6045200000001</v>
      </c>
      <c r="G78" s="132">
        <v>8805.0326309999964</v>
      </c>
      <c r="H78" s="195">
        <f t="shared" si="4"/>
        <v>5.9737059320839396</v>
      </c>
    </row>
    <row r="79" spans="1:8" ht="11" customHeight="1" x14ac:dyDescent="0.15">
      <c r="A79" s="99" t="str">
        <f t="shared" ref="A79:B79" si="13">A17</f>
        <v>1006300000</v>
      </c>
      <c r="B79" s="39" t="str">
        <f t="shared" si="13"/>
        <v>Arroz semiblanqueado o blanqueado, incluso pulido o glaseado</v>
      </c>
      <c r="C79" s="132">
        <v>45798.142775999993</v>
      </c>
      <c r="D79" s="132">
        <v>58115.672203999995</v>
      </c>
      <c r="E79" s="187">
        <f t="shared" si="3"/>
        <v>0.26895259679514494</v>
      </c>
      <c r="F79" s="132">
        <v>6578.888453999999</v>
      </c>
      <c r="G79" s="132">
        <v>8896.7301889999962</v>
      </c>
      <c r="H79" s="195">
        <f t="shared" si="4"/>
        <v>0.35231509869888988</v>
      </c>
    </row>
    <row r="80" spans="1:8" ht="11" customHeight="1" x14ac:dyDescent="0.15">
      <c r="A80" s="99" t="str">
        <f t="shared" ref="A80:B80" si="14">A18</f>
        <v>0207140090</v>
      </c>
      <c r="B80" s="39" t="str">
        <f t="shared" si="14"/>
        <v>Demás trozos y despojos, de gallo o gallina,congelados</v>
      </c>
      <c r="C80" s="132">
        <v>45904.998384999999</v>
      </c>
      <c r="D80" s="132">
        <v>51143.804843999998</v>
      </c>
      <c r="E80" s="187">
        <f t="shared" si="3"/>
        <v>0.11412278931071351</v>
      </c>
      <c r="F80" s="132">
        <v>9223.3719569999994</v>
      </c>
      <c r="G80" s="132">
        <v>7374.6470879999988</v>
      </c>
      <c r="H80" s="195">
        <f t="shared" si="4"/>
        <v>-0.20043915366515463</v>
      </c>
    </row>
    <row r="81" spans="1:8" ht="23" customHeight="1" x14ac:dyDescent="0.15">
      <c r="A81" s="99" t="str">
        <f t="shared" ref="A81:B81" si="15">A19</f>
        <v>0402211900</v>
      </c>
      <c r="B81" s="39" t="str">
        <f t="shared" si="15"/>
        <v>Leche y nata (crema), en polvo, gránulos o demás formas sólidas, las demás con contenido de materias grasas superior o igual al 26% en peso, sobre producto seco, sin azúcar ni otro edulcorante</v>
      </c>
      <c r="C81" s="132">
        <v>81074.594779999985</v>
      </c>
      <c r="D81" s="132">
        <v>50829.975111</v>
      </c>
      <c r="E81" s="187">
        <f t="shared" si="3"/>
        <v>-0.37304681881013768</v>
      </c>
      <c r="F81" s="132">
        <v>10602.708281000001</v>
      </c>
      <c r="G81" s="132">
        <v>8491.4275619999989</v>
      </c>
      <c r="H81" s="195">
        <f t="shared" si="4"/>
        <v>-0.19912654984419464</v>
      </c>
    </row>
    <row r="82" spans="1:8" ht="11" customHeight="1" x14ac:dyDescent="0.15">
      <c r="A82" s="99" t="str">
        <f t="shared" ref="A82:B82" si="16">A20</f>
        <v>0713409000</v>
      </c>
      <c r="B82" s="39" t="str">
        <f t="shared" si="16"/>
        <v>Lentejas excepto para la siembra</v>
      </c>
      <c r="C82" s="132">
        <v>36863.553703000005</v>
      </c>
      <c r="D82" s="132">
        <v>46757.597022000002</v>
      </c>
      <c r="E82" s="187">
        <f t="shared" si="3"/>
        <v>0.26839635154857056</v>
      </c>
      <c r="F82" s="132">
        <v>7064.1035009999996</v>
      </c>
      <c r="G82" s="132">
        <v>3310.8992450000001</v>
      </c>
      <c r="H82" s="195">
        <f t="shared" si="4"/>
        <v>-0.53130652112737209</v>
      </c>
    </row>
    <row r="83" spans="1:8" ht="23" customHeight="1" x14ac:dyDescent="0.15">
      <c r="A83" s="99" t="str">
        <f t="shared" ref="A83:B83" si="17">A21</f>
        <v>0402109000</v>
      </c>
      <c r="B83" s="39" t="str">
        <f t="shared" si="17"/>
        <v>Leche y nata (crema), en polvo, gránulos o demás formas sólidas, los demás con un contenido de materias grasas inferior o igual al 1,5% en peso</v>
      </c>
      <c r="C83" s="132">
        <v>29504.635997000005</v>
      </c>
      <c r="D83" s="132">
        <v>43047.903967000006</v>
      </c>
      <c r="E83" s="187">
        <f t="shared" si="3"/>
        <v>0.4590216931121287</v>
      </c>
      <c r="F83" s="132">
        <v>8250.477245</v>
      </c>
      <c r="G83" s="132">
        <v>4470.9786160000003</v>
      </c>
      <c r="H83" s="195">
        <f t="shared" si="4"/>
        <v>-0.45809454614161527</v>
      </c>
    </row>
    <row r="84" spans="1:8" ht="11" customHeight="1" x14ac:dyDescent="0.15">
      <c r="A84" s="99" t="str">
        <f t="shared" ref="A84:B84" si="18">A22</f>
        <v>2309902000</v>
      </c>
      <c r="B84" s="39" t="str">
        <f t="shared" si="18"/>
        <v>Premezclas para la alimentación de los animales</v>
      </c>
      <c r="C84" s="132">
        <v>35653.363424000003</v>
      </c>
      <c r="D84" s="132">
        <v>39676.313415999997</v>
      </c>
      <c r="E84" s="187">
        <f t="shared" si="3"/>
        <v>0.11283507657210134</v>
      </c>
      <c r="F84" s="132">
        <v>5122.2649039999997</v>
      </c>
      <c r="G84" s="132">
        <v>5116.9346819999992</v>
      </c>
      <c r="H84" s="195">
        <f t="shared" si="4"/>
        <v>-1.0405986609239859E-3</v>
      </c>
    </row>
    <row r="85" spans="1:8" ht="11" customHeight="1" x14ac:dyDescent="0.15">
      <c r="A85" s="99" t="str">
        <f t="shared" ref="A85:B85" si="19">A23</f>
        <v>1806900000</v>
      </c>
      <c r="B85" s="39" t="str">
        <f t="shared" si="19"/>
        <v>Los demás chocolate y demás preparaciones alimenticias que contengan cacao</v>
      </c>
      <c r="C85" s="132">
        <v>18494.565751999999</v>
      </c>
      <c r="D85" s="132">
        <v>36128.434984</v>
      </c>
      <c r="E85" s="187">
        <f t="shared" si="3"/>
        <v>0.9534621936226364</v>
      </c>
      <c r="F85" s="132">
        <v>2675.0152880000001</v>
      </c>
      <c r="G85" s="132">
        <v>6649.6865510000007</v>
      </c>
      <c r="H85" s="195">
        <f t="shared" si="4"/>
        <v>1.4858499242341527</v>
      </c>
    </row>
    <row r="86" spans="1:8" ht="11" customHeight="1" x14ac:dyDescent="0.15">
      <c r="A86" s="99" t="str">
        <f t="shared" ref="A86:B86" si="20">A24</f>
        <v>1701140000</v>
      </c>
      <c r="B86" s="39" t="str">
        <f t="shared" si="20"/>
        <v>Los demás azúcares de caña sin adición de aromatizante ni colorante en estado sólido</v>
      </c>
      <c r="C86" s="132">
        <v>39219.441277000005</v>
      </c>
      <c r="D86" s="132">
        <v>33832.661499999995</v>
      </c>
      <c r="E86" s="187">
        <f t="shared" si="3"/>
        <v>-0.1373497327244958</v>
      </c>
      <c r="F86" s="132">
        <v>4966.1468789999999</v>
      </c>
      <c r="G86" s="132">
        <v>5895.3983900000003</v>
      </c>
      <c r="H86" s="195">
        <f t="shared" si="4"/>
        <v>0.18711720245920671</v>
      </c>
    </row>
    <row r="87" spans="1:8" ht="11" customHeight="1" x14ac:dyDescent="0.15">
      <c r="A87" s="99" t="str">
        <f t="shared" ref="A87:B87" si="21">A25</f>
        <v>1208100000</v>
      </c>
      <c r="B87" s="39" t="str">
        <f t="shared" si="21"/>
        <v>Harina de habas (porotos, frijoles, frejoles) de soya</v>
      </c>
      <c r="C87" s="132">
        <v>19194.695557000003</v>
      </c>
      <c r="D87" s="132">
        <v>31852.303413000001</v>
      </c>
      <c r="E87" s="187">
        <f t="shared" si="3"/>
        <v>0.6594325926354152</v>
      </c>
      <c r="F87" s="132">
        <v>3430.8798330000018</v>
      </c>
      <c r="G87" s="132">
        <v>4166.7569599999997</v>
      </c>
      <c r="H87" s="195">
        <f t="shared" si="4"/>
        <v>0.21448641830061943</v>
      </c>
    </row>
    <row r="88" spans="1:8" ht="11" customHeight="1" x14ac:dyDescent="0.15">
      <c r="A88" s="99" t="str">
        <f t="shared" ref="A88:B88" si="22">A26</f>
        <v>2101110000</v>
      </c>
      <c r="B88" s="39" t="str">
        <f t="shared" si="22"/>
        <v>Extractos, esencias y concentrados de café</v>
      </c>
      <c r="C88" s="132">
        <v>28017.090892</v>
      </c>
      <c r="D88" s="132">
        <v>31471.420656000002</v>
      </c>
      <c r="E88" s="187">
        <f t="shared" si="3"/>
        <v>0.12329366304716349</v>
      </c>
      <c r="F88" s="132">
        <v>4662.9603110000007</v>
      </c>
      <c r="G88" s="132">
        <v>4884.9947889999994</v>
      </c>
      <c r="H88" s="195">
        <f t="shared" si="4"/>
        <v>4.761663475372413E-2</v>
      </c>
    </row>
    <row r="89" spans="1:8" ht="11" customHeight="1" x14ac:dyDescent="0.15">
      <c r="A89" s="99" t="str">
        <f t="shared" ref="A89:B89" si="23">A27</f>
        <v>1001190000</v>
      </c>
      <c r="B89" s="39" t="str">
        <f t="shared" si="23"/>
        <v>Los demas trigo duro, excepto para siembra</v>
      </c>
      <c r="C89" s="132">
        <v>20830.871603</v>
      </c>
      <c r="D89" s="132">
        <v>30661.083493999999</v>
      </c>
      <c r="E89" s="187">
        <f t="shared" si="3"/>
        <v>0.47190593261514224</v>
      </c>
      <c r="F89" s="132">
        <v>5144.5615639999996</v>
      </c>
      <c r="G89" s="132">
        <v>4836.6811589999998</v>
      </c>
      <c r="H89" s="195">
        <f t="shared" si="4"/>
        <v>-5.9845800496284962E-2</v>
      </c>
    </row>
    <row r="90" spans="1:8" ht="11" customHeight="1" x14ac:dyDescent="0.15">
      <c r="A90" s="99" t="str">
        <f t="shared" ref="A90:B90" si="24">A28</f>
        <v>5201002000</v>
      </c>
      <c r="B90" s="39" t="str">
        <f t="shared" si="24"/>
        <v>Algodón sin cardar ni peinar de longitud de fibra superior a 28.57 mm, inferior o igual a 34.92 mm</v>
      </c>
      <c r="C90" s="132">
        <v>24308.888719999999</v>
      </c>
      <c r="D90" s="132">
        <v>29670.337864999998</v>
      </c>
      <c r="E90" s="187">
        <f t="shared" si="3"/>
        <v>0.22055509022873987</v>
      </c>
      <c r="F90" s="132">
        <v>1111.3409300000001</v>
      </c>
      <c r="G90" s="132">
        <v>3463.1012899999996</v>
      </c>
      <c r="H90" s="195">
        <f t="shared" si="4"/>
        <v>2.1161466265801976</v>
      </c>
    </row>
    <row r="91" spans="1:8" ht="11" customHeight="1" x14ac:dyDescent="0.15">
      <c r="A91" s="99" t="str">
        <f t="shared" ref="A91:B91" si="25">A29</f>
        <v>2106907900</v>
      </c>
      <c r="B91" s="39" t="str">
        <f t="shared" si="25"/>
        <v>Los demás complementos y suplementos alimenticios</v>
      </c>
      <c r="C91" s="132">
        <v>24707.454083999997</v>
      </c>
      <c r="D91" s="132">
        <v>27724.695475</v>
      </c>
      <c r="E91" s="187">
        <f t="shared" si="3"/>
        <v>0.12211866834769936</v>
      </c>
      <c r="F91" s="132">
        <v>3296.904074</v>
      </c>
      <c r="G91" s="132">
        <v>2902.450135</v>
      </c>
      <c r="H91" s="195">
        <f t="shared" si="4"/>
        <v>-0.11964374156674351</v>
      </c>
    </row>
    <row r="92" spans="1:8" ht="11" customHeight="1" x14ac:dyDescent="0.15">
      <c r="A92" s="99" t="str">
        <f t="shared" ref="A92:B92" si="26">A30</f>
        <v>2203000000</v>
      </c>
      <c r="B92" s="39" t="str">
        <f t="shared" si="26"/>
        <v>Cerveza de malta</v>
      </c>
      <c r="C92" s="132">
        <v>25135.504050000003</v>
      </c>
      <c r="D92" s="132">
        <v>26125.289097000001</v>
      </c>
      <c r="E92" s="187">
        <f>IFERROR(((D92/C92-1)),"")</f>
        <v>3.9377966920062457E-2</v>
      </c>
      <c r="F92" s="132">
        <v>4376.5643250000003</v>
      </c>
      <c r="G92" s="132">
        <v>719.2223580000001</v>
      </c>
      <c r="H92" s="195">
        <f t="shared" si="4"/>
        <v>-0.83566507776622245</v>
      </c>
    </row>
    <row r="93" spans="1:8" ht="11" customHeight="1" x14ac:dyDescent="0.15">
      <c r="A93" s="99" t="str">
        <f t="shared" ref="A93:B93" si="27">A31</f>
        <v>1511900000</v>
      </c>
      <c r="B93" s="39" t="str">
        <f t="shared" si="27"/>
        <v>Los demás aceite de palma y sus fracciones, incluso refinado, pero sin modificar químicamente</v>
      </c>
      <c r="C93" s="132">
        <v>6715.2400230000003</v>
      </c>
      <c r="D93" s="132">
        <v>25979.126344999997</v>
      </c>
      <c r="E93" s="187">
        <f t="shared" si="3"/>
        <v>2.8686817233665982</v>
      </c>
      <c r="F93" s="132">
        <v>878.06706099999985</v>
      </c>
      <c r="G93" s="132">
        <v>1338.9748499999998</v>
      </c>
      <c r="H93" s="195">
        <f t="shared" si="4"/>
        <v>0.52491183130715346</v>
      </c>
    </row>
    <row r="94" spans="1:8" ht="11" customHeight="1" x14ac:dyDescent="0.15">
      <c r="A94" s="99" t="str">
        <f t="shared" ref="A94:B94" si="28">A32</f>
        <v>1003900000</v>
      </c>
      <c r="B94" s="39" t="str">
        <f t="shared" si="28"/>
        <v>Las demás cebada</v>
      </c>
      <c r="C94" s="132">
        <v>28781.142790999998</v>
      </c>
      <c r="D94" s="132">
        <v>25635.248706000002</v>
      </c>
      <c r="E94" s="187">
        <f t="shared" si="3"/>
        <v>-0.10930400185442712</v>
      </c>
      <c r="F94" s="132" t="s">
        <v>385</v>
      </c>
      <c r="G94" s="132">
        <v>5749.0839820000001</v>
      </c>
      <c r="H94" s="132" t="s">
        <v>385</v>
      </c>
    </row>
    <row r="95" spans="1:8" ht="11" customHeight="1" x14ac:dyDescent="0.15">
      <c r="A95" s="99" t="str">
        <f>A33</f>
        <v>0808100000</v>
      </c>
      <c r="B95" s="39" t="str">
        <f>B33</f>
        <v>Manzanas frescas</v>
      </c>
      <c r="C95" s="132">
        <v>25368.224601000002</v>
      </c>
      <c r="D95" s="132">
        <v>25451.694640000002</v>
      </c>
      <c r="E95" s="187">
        <f t="shared" si="3"/>
        <v>3.2903382208586684E-3</v>
      </c>
      <c r="F95" s="132">
        <v>4721.9092559999999</v>
      </c>
      <c r="G95" s="132">
        <v>4593.0133399999995</v>
      </c>
      <c r="H95" s="195">
        <f t="shared" si="4"/>
        <v>-2.7297414882807347E-2</v>
      </c>
    </row>
    <row r="96" spans="1:8" ht="11" customHeight="1" x14ac:dyDescent="0.15">
      <c r="A96" s="99" t="str">
        <f t="shared" ref="A96:B96" si="29">A34</f>
        <v>1704901000</v>
      </c>
      <c r="B96" s="39" t="str">
        <f t="shared" si="29"/>
        <v>Bombones, caramelos, confites y pastillas</v>
      </c>
      <c r="C96" s="132">
        <v>27130.100493999998</v>
      </c>
      <c r="D96" s="132">
        <v>25387.279439999998</v>
      </c>
      <c r="E96" s="187">
        <f t="shared" si="3"/>
        <v>-6.4239388069551651E-2</v>
      </c>
      <c r="F96" s="132">
        <v>3939.2245599999992</v>
      </c>
      <c r="G96" s="132">
        <v>3295.0393319999998</v>
      </c>
      <c r="H96" s="195">
        <f t="shared" si="4"/>
        <v>-0.16353097372037084</v>
      </c>
    </row>
    <row r="97" spans="1:8" ht="11" customHeight="1" x14ac:dyDescent="0.15">
      <c r="A97" s="99" t="str">
        <f t="shared" ref="A97:B97" si="30">A35</f>
        <v>2309109000</v>
      </c>
      <c r="B97" s="39" t="str">
        <f t="shared" si="30"/>
        <v>Los demás alimentos para perros o gatos, acondicionados para la venta al por menor</v>
      </c>
      <c r="C97" s="132">
        <v>24401.571105999999</v>
      </c>
      <c r="D97" s="132">
        <v>25005.260847999998</v>
      </c>
      <c r="E97" s="187">
        <f t="shared" si="3"/>
        <v>2.4739789883921004E-2</v>
      </c>
      <c r="F97" s="132">
        <v>2932.8101550000001</v>
      </c>
      <c r="G97" s="132">
        <v>4222.2259690000001</v>
      </c>
      <c r="H97" s="195">
        <f t="shared" si="4"/>
        <v>0.43965198763436497</v>
      </c>
    </row>
    <row r="98" spans="1:8" ht="11" customHeight="1" x14ac:dyDescent="0.15">
      <c r="A98" s="99" t="str">
        <f t="shared" ref="A98:B98" si="31">A36</f>
        <v>1905909000</v>
      </c>
      <c r="B98" s="39" t="str">
        <f t="shared" si="31"/>
        <v>Los demás productos de panadería, pastelería o galletería, incluso con adición de cacao</v>
      </c>
      <c r="C98" s="132">
        <v>5080.6700889999993</v>
      </c>
      <c r="D98" s="132">
        <v>24964.551905999997</v>
      </c>
      <c r="E98" s="187">
        <f t="shared" si="3"/>
        <v>3.9136337271829502</v>
      </c>
      <c r="F98" s="132">
        <v>973.18461499999989</v>
      </c>
      <c r="G98" s="132">
        <v>2964.5295810000002</v>
      </c>
      <c r="H98" s="195">
        <f t="shared" si="4"/>
        <v>2.0462150092662537</v>
      </c>
    </row>
    <row r="99" spans="1:8" ht="11" customHeight="1" x14ac:dyDescent="0.15">
      <c r="A99" s="99" t="str">
        <f t="shared" ref="A99:B99" si="32">A37</f>
        <v>2004100000</v>
      </c>
      <c r="B99" s="39" t="str">
        <f t="shared" si="32"/>
        <v>Papas preparadas o conservadas, congeladas</v>
      </c>
      <c r="C99" s="132">
        <v>25113.236420000001</v>
      </c>
      <c r="D99" s="132">
        <v>23297.373288999999</v>
      </c>
      <c r="E99" s="187">
        <f t="shared" si="3"/>
        <v>-7.2307013744905557E-2</v>
      </c>
      <c r="F99" s="132">
        <v>3980.5612330000004</v>
      </c>
      <c r="G99" s="132">
        <v>3305.7991269999998</v>
      </c>
      <c r="H99" s="195">
        <f t="shared" si="4"/>
        <v>-0.16951431381234083</v>
      </c>
    </row>
    <row r="100" spans="1:8" ht="11" customHeight="1" x14ac:dyDescent="0.15">
      <c r="A100" s="99" t="str">
        <f t="shared" ref="A100:B100" si="33">A38</f>
        <v>0207140021</v>
      </c>
      <c r="B100" s="39" t="str">
        <f t="shared" si="33"/>
        <v>Cuartos traseros sin deshuesar de aves de la especie gallus domesticus</v>
      </c>
      <c r="C100" s="132">
        <v>18069.169782000001</v>
      </c>
      <c r="D100" s="132">
        <v>20153.709278999999</v>
      </c>
      <c r="E100" s="187">
        <f t="shared" si="3"/>
        <v>0.11536443135735852</v>
      </c>
      <c r="F100" s="132">
        <v>2983.4622490000002</v>
      </c>
      <c r="G100" s="132">
        <v>2492.492463</v>
      </c>
      <c r="H100" s="195">
        <f t="shared" si="4"/>
        <v>-0.16456376686668783</v>
      </c>
    </row>
    <row r="101" spans="1:8" ht="11" customHeight="1" x14ac:dyDescent="0.15">
      <c r="A101" s="99" t="str">
        <f t="shared" ref="A101:B101" si="34">A39</f>
        <v>1107100000</v>
      </c>
      <c r="B101" s="39" t="str">
        <f t="shared" si="34"/>
        <v>Malta sin tostar</v>
      </c>
      <c r="C101" s="132">
        <v>28485.293906999999</v>
      </c>
      <c r="D101" s="132">
        <v>20080.014579999999</v>
      </c>
      <c r="E101" s="187">
        <f t="shared" si="3"/>
        <v>-0.29507434097193852</v>
      </c>
      <c r="F101" s="132">
        <v>5448.5242899999994</v>
      </c>
      <c r="G101" s="132">
        <v>6378.8482139999996</v>
      </c>
      <c r="H101" s="195">
        <f t="shared" si="4"/>
        <v>0.17074787125524593</v>
      </c>
    </row>
    <row r="102" spans="1:8" ht="11" customHeight="1" x14ac:dyDescent="0.15">
      <c r="A102" s="99" t="str">
        <f t="shared" ref="A102:B102" si="35">A40</f>
        <v>0405902000</v>
      </c>
      <c r="B102" s="39" t="str">
        <f t="shared" si="35"/>
        <v>Grasa lactea anhidra (butteroil)</v>
      </c>
      <c r="C102" s="132">
        <v>16250.602971999999</v>
      </c>
      <c r="D102" s="132">
        <v>19622.38464</v>
      </c>
      <c r="E102" s="187">
        <f t="shared" si="3"/>
        <v>0.20748655750248934</v>
      </c>
      <c r="F102" s="132">
        <v>1617.3169</v>
      </c>
      <c r="G102" s="132">
        <v>3395.4919100000002</v>
      </c>
      <c r="H102" s="195">
        <f t="shared" si="4"/>
        <v>1.0994598584853716</v>
      </c>
    </row>
    <row r="103" spans="1:8" ht="23" customHeight="1" x14ac:dyDescent="0.15">
      <c r="A103" s="99" t="str">
        <f t="shared" ref="A103:B103" si="36">A41</f>
        <v>2106902900</v>
      </c>
      <c r="B103" s="39" t="str">
        <f t="shared" si="36"/>
        <v>Las demás preparaciones compuestas cuyo grado alcohólico volumétrico sea inferior o igual al 0.5% vol, para la elaboración de bebidas</v>
      </c>
      <c r="C103" s="132">
        <v>20645.943323</v>
      </c>
      <c r="D103" s="132">
        <v>19289.393357000001</v>
      </c>
      <c r="E103" s="187">
        <f t="shared" si="3"/>
        <v>-6.5705400076768283E-2</v>
      </c>
      <c r="F103" s="132">
        <v>2785.952843</v>
      </c>
      <c r="G103" s="132">
        <v>1263.9012480000001</v>
      </c>
      <c r="H103" s="195">
        <f t="shared" si="4"/>
        <v>-0.54633071009235312</v>
      </c>
    </row>
    <row r="104" spans="1:8" ht="11" customHeight="1" x14ac:dyDescent="0.15">
      <c r="A104" s="99" t="str">
        <f t="shared" ref="A104:B104" si="37">A42</f>
        <v>1404909090</v>
      </c>
      <c r="B104" s="39" t="str">
        <f t="shared" si="37"/>
        <v>Los demás productos vegetales no expresados ni comprendidos en otra parte</v>
      </c>
      <c r="C104" s="132">
        <v>8068.9066019999991</v>
      </c>
      <c r="D104" s="132">
        <v>18447.185975</v>
      </c>
      <c r="E104" s="187">
        <f t="shared" si="3"/>
        <v>1.2862064074985811</v>
      </c>
      <c r="F104" s="132">
        <v>1025.577755</v>
      </c>
      <c r="G104" s="132">
        <v>3766.1403639999999</v>
      </c>
      <c r="H104" s="195">
        <f t="shared" si="4"/>
        <v>2.6722133896127649</v>
      </c>
    </row>
    <row r="105" spans="1:8" ht="23" customHeight="1" x14ac:dyDescent="0.15">
      <c r="A105" s="99" t="str">
        <f t="shared" ref="A105:B105" si="38">A43</f>
        <v>2204210000</v>
      </c>
      <c r="B105" s="39" t="str">
        <f t="shared" si="38"/>
        <v>Los demás vinos; mosto de uva en el que la fermentación se ha impedido o cortado añadiendo alcohol en recipientes con capacidad inferior o igual a 2 l</v>
      </c>
      <c r="C105" s="132">
        <v>16346.594014000002</v>
      </c>
      <c r="D105" s="132">
        <v>17930.297190999998</v>
      </c>
      <c r="E105" s="187">
        <f t="shared" si="3"/>
        <v>9.6882761977427068E-2</v>
      </c>
      <c r="F105" s="132">
        <v>2038.5349580000002</v>
      </c>
      <c r="G105" s="132">
        <v>2551.1011710000007</v>
      </c>
      <c r="H105" s="195">
        <f t="shared" si="4"/>
        <v>0.25143852009429235</v>
      </c>
    </row>
    <row r="106" spans="1:8" ht="11" customHeight="1" x14ac:dyDescent="0.15">
      <c r="A106" s="99" t="str">
        <f t="shared" ref="A106:B106" si="39">A44</f>
        <v>1512111000</v>
      </c>
      <c r="B106" s="39" t="str">
        <f t="shared" si="39"/>
        <v>Aceite de girasol en bruto</v>
      </c>
      <c r="C106" s="132">
        <v>12875.632666</v>
      </c>
      <c r="D106" s="132">
        <v>17914.396051999996</v>
      </c>
      <c r="E106" s="187">
        <f t="shared" si="3"/>
        <v>0.39134103284148458</v>
      </c>
      <c r="F106" s="132">
        <v>887.96366999999998</v>
      </c>
      <c r="G106" s="132">
        <v>3016.1250989999999</v>
      </c>
      <c r="H106" s="195">
        <f t="shared" si="4"/>
        <v>2.3966762390177516</v>
      </c>
    </row>
    <row r="107" spans="1:8" ht="11" customHeight="1" x14ac:dyDescent="0.15">
      <c r="A107" s="99" t="str">
        <f t="shared" ref="A107:B107" si="40">A45</f>
        <v>4407119000</v>
      </c>
      <c r="B107" s="39" t="str">
        <f t="shared" si="40"/>
        <v>Las demás madera pino aserrada o desbastada longitudinalmente,espesor superior a 6 mm</v>
      </c>
      <c r="C107" s="132">
        <v>15881.122438999999</v>
      </c>
      <c r="D107" s="132">
        <v>16821.288833000002</v>
      </c>
      <c r="E107" s="187">
        <f t="shared" si="3"/>
        <v>5.9200248446620751E-2</v>
      </c>
      <c r="F107" s="132">
        <v>2312.8374470000003</v>
      </c>
      <c r="G107" s="132">
        <v>3152.6766400000001</v>
      </c>
      <c r="H107" s="195">
        <f t="shared" si="4"/>
        <v>0.36312071740682073</v>
      </c>
    </row>
    <row r="108" spans="1:8" ht="11" customHeight="1" x14ac:dyDescent="0.15">
      <c r="A108" s="99" t="str">
        <f t="shared" ref="A108:B108" si="41">A46</f>
        <v>1108130000</v>
      </c>
      <c r="B108" s="39" t="str">
        <f t="shared" si="41"/>
        <v>Fecula de papa (patata)</v>
      </c>
      <c r="C108" s="132">
        <v>13995.870304</v>
      </c>
      <c r="D108" s="132">
        <v>16212.753173000001</v>
      </c>
      <c r="E108" s="187">
        <f t="shared" si="3"/>
        <v>0.15839549959007693</v>
      </c>
      <c r="F108" s="132">
        <v>1307.3312180000003</v>
      </c>
      <c r="G108" s="132">
        <v>3554.570275</v>
      </c>
      <c r="H108" s="195">
        <f t="shared" si="4"/>
        <v>1.7189515755906926</v>
      </c>
    </row>
    <row r="109" spans="1:8" ht="23" customHeight="1" x14ac:dyDescent="0.15">
      <c r="A109" s="99" t="str">
        <f t="shared" ref="A109:B109" si="42">A47</f>
        <v>2202990000</v>
      </c>
      <c r="B109" s="39" t="str">
        <f t="shared" si="42"/>
        <v>Las demás agua, incluidas el agua mineral y la gaseada, con adición de azúcar u otro edulcorante o aromatizada, y demás bebidas no alcohólicas</v>
      </c>
      <c r="C109" s="132">
        <v>19009.300078000004</v>
      </c>
      <c r="D109" s="132">
        <v>16014.149740000001</v>
      </c>
      <c r="E109" s="187">
        <f t="shared" si="3"/>
        <v>-0.15756236819399649</v>
      </c>
      <c r="F109" s="132">
        <v>2891.4390430000008</v>
      </c>
      <c r="G109" s="132">
        <v>2094.7350310000002</v>
      </c>
      <c r="H109" s="195">
        <f t="shared" si="4"/>
        <v>-0.27553892720954043</v>
      </c>
    </row>
    <row r="110" spans="1:8" ht="23" customHeight="1" x14ac:dyDescent="0.15">
      <c r="A110" s="99" t="str">
        <f t="shared" ref="A110:B110" si="43">A48</f>
        <v>1901109900</v>
      </c>
      <c r="B110" s="39" t="str">
        <f t="shared" si="43"/>
        <v>Las demás preparaciones para alimentación de lactantes o niños de corta edad, acondicionadas para venta por menor, a base de harina, sémola, almidón, fécula o extracto de malta</v>
      </c>
      <c r="C110" s="132">
        <v>18724.940549999999</v>
      </c>
      <c r="D110" s="132">
        <v>15260.730740000003</v>
      </c>
      <c r="E110" s="187">
        <f t="shared" si="3"/>
        <v>-0.18500511661170516</v>
      </c>
      <c r="F110" s="132">
        <v>3167.9113649999999</v>
      </c>
      <c r="G110" s="132">
        <v>2452.1701750000002</v>
      </c>
      <c r="H110" s="195">
        <f t="shared" si="4"/>
        <v>-0.22593472718577778</v>
      </c>
    </row>
    <row r="111" spans="1:8" ht="11" customHeight="1" x14ac:dyDescent="0.15">
      <c r="A111" s="99" t="str">
        <f t="shared" ref="A111:B111" si="44">A49</f>
        <v>5201003000</v>
      </c>
      <c r="B111" s="39" t="str">
        <f t="shared" si="44"/>
        <v>Algodón sin cardar ni peinar, longitud de fibra superior a 22.22 mm, inferior o igual a 28.57 mm</v>
      </c>
      <c r="C111" s="132">
        <v>26646.851231000001</v>
      </c>
      <c r="D111" s="132">
        <v>14940.129139999999</v>
      </c>
      <c r="E111" s="187">
        <f t="shared" si="3"/>
        <v>-0.43932853414893602</v>
      </c>
      <c r="F111" s="132">
        <v>1735.99521</v>
      </c>
      <c r="G111" s="132">
        <v>1435.3432</v>
      </c>
      <c r="H111" s="195">
        <f t="shared" si="4"/>
        <v>-0.17318711956584254</v>
      </c>
    </row>
    <row r="112" spans="1:8" ht="11" customHeight="1" x14ac:dyDescent="0.15">
      <c r="A112" s="99" t="str">
        <f t="shared" ref="A112:B112" si="45">A50</f>
        <v>2101120000</v>
      </c>
      <c r="B112" s="39" t="str">
        <f t="shared" si="45"/>
        <v>Preparaciones a base de extractos, esencias o concentrados o a base de café</v>
      </c>
      <c r="C112" s="132">
        <v>21534.100556999998</v>
      </c>
      <c r="D112" s="132">
        <v>14936.808364</v>
      </c>
      <c r="E112" s="187">
        <f t="shared" si="3"/>
        <v>-0.30636488278380603</v>
      </c>
      <c r="F112" s="132">
        <v>2432.0377829999998</v>
      </c>
      <c r="G112" s="132">
        <v>4621.0037430000002</v>
      </c>
      <c r="H112" s="195">
        <f t="shared" si="4"/>
        <v>0.90005425709292974</v>
      </c>
    </row>
    <row r="113" spans="1:8" ht="11" customHeight="1" x14ac:dyDescent="0.15">
      <c r="A113" s="99" t="str">
        <f t="shared" ref="A113:B113" si="46">A51</f>
        <v>1005100000</v>
      </c>
      <c r="B113" s="39" t="str">
        <f t="shared" si="46"/>
        <v>Maíz para siembra</v>
      </c>
      <c r="C113" s="132">
        <v>19066.208887999997</v>
      </c>
      <c r="D113" s="132">
        <v>14622.533474</v>
      </c>
      <c r="E113" s="187">
        <f>IFERROR(((D113/C113-1)),"")</f>
        <v>-0.23306549509151686</v>
      </c>
      <c r="F113" s="132">
        <v>2596.0577370000001</v>
      </c>
      <c r="G113" s="132">
        <v>2065.0053370000005</v>
      </c>
      <c r="H113" s="195">
        <f t="shared" si="4"/>
        <v>-0.20456108985221677</v>
      </c>
    </row>
    <row r="114" spans="1:8" ht="11" customHeight="1" x14ac:dyDescent="0.15">
      <c r="A114" s="99" t="str">
        <f t="shared" ref="A114:B114" si="47">A52</f>
        <v>0713109020</v>
      </c>
      <c r="B114" s="39" t="str">
        <f t="shared" si="47"/>
        <v>Arvejas partidas excepto para la siembra</v>
      </c>
      <c r="C114" s="132">
        <v>16943.907090000001</v>
      </c>
      <c r="D114" s="132">
        <v>13908.724987</v>
      </c>
      <c r="E114" s="187">
        <f t="shared" si="3"/>
        <v>-0.17913118189790556</v>
      </c>
      <c r="F114" s="132">
        <v>987.37707999999998</v>
      </c>
      <c r="G114" s="132">
        <v>1699.4703509999999</v>
      </c>
      <c r="H114" s="195">
        <f t="shared" si="4"/>
        <v>0.72119688153992789</v>
      </c>
    </row>
    <row r="115" spans="1:8" ht="11" customHeight="1" x14ac:dyDescent="0.15">
      <c r="A115" s="99" t="str">
        <f t="shared" ref="A115:B115" si="48">A53</f>
        <v>1901101000</v>
      </c>
      <c r="B115" s="39" t="str">
        <f t="shared" si="48"/>
        <v>Fórmulas lácteas para niños de hasta 12 meses de edad</v>
      </c>
      <c r="C115" s="132">
        <v>17694.300127000002</v>
      </c>
      <c r="D115" s="132">
        <v>13078.335374999999</v>
      </c>
      <c r="E115" s="187">
        <f t="shared" si="3"/>
        <v>-0.26087297710952873</v>
      </c>
      <c r="F115" s="132">
        <v>2874.5879929999996</v>
      </c>
      <c r="G115" s="132">
        <v>2259.2475519999998</v>
      </c>
      <c r="H115" s="195">
        <f t="shared" si="4"/>
        <v>-0.21406213429487453</v>
      </c>
    </row>
    <row r="116" spans="1:8" ht="11" customHeight="1" x14ac:dyDescent="0.15">
      <c r="A116" s="99" t="str">
        <f>A54</f>
        <v>4403110000</v>
      </c>
      <c r="B116" s="39" t="str">
        <f>B54</f>
        <v>Madera en bruto de coníferas tratada con pintura u otros agentes de conservación</v>
      </c>
      <c r="C116" s="132">
        <v>8355.6186409999991</v>
      </c>
      <c r="D116" s="132">
        <v>12748.159439000001</v>
      </c>
      <c r="E116" s="187">
        <f t="shared" si="3"/>
        <v>0.52569905194647593</v>
      </c>
      <c r="F116" s="132">
        <v>1350.3575049999999</v>
      </c>
      <c r="G116" s="132">
        <v>2031.9931560000002</v>
      </c>
      <c r="H116" s="195">
        <f t="shared" si="4"/>
        <v>0.50478162151585204</v>
      </c>
    </row>
    <row r="117" spans="1:8" ht="11" customHeight="1" x14ac:dyDescent="0.15">
      <c r="A117" s="99" t="str">
        <f t="shared" ref="A117:B117" si="49">A55</f>
        <v>2301109000</v>
      </c>
      <c r="B117" s="39" t="str">
        <f t="shared" si="49"/>
        <v>Los demás harina, polvo y «pellets», de carne o despojos, impropios paraalimentación humana</v>
      </c>
      <c r="C117" s="132">
        <v>14337.027482</v>
      </c>
      <c r="D117" s="132">
        <v>12653.309244000002</v>
      </c>
      <c r="E117" s="187">
        <f t="shared" si="3"/>
        <v>-0.11743844671525461</v>
      </c>
      <c r="F117" s="132">
        <v>1566.556556</v>
      </c>
      <c r="G117" s="132">
        <v>1480.337239</v>
      </c>
      <c r="H117" s="195">
        <f t="shared" si="4"/>
        <v>-5.5037474816836407E-2</v>
      </c>
    </row>
    <row r="118" spans="1:8" ht="11" customHeight="1" x14ac:dyDescent="0.15">
      <c r="A118" s="99" t="str">
        <f t="shared" ref="A118:B118" si="50">A56</f>
        <v>0713339200</v>
      </c>
      <c r="B118" s="39" t="str">
        <f t="shared" si="50"/>
        <v>Frijol canario excepto para siembra</v>
      </c>
      <c r="C118" s="132">
        <v>7334.4073630000003</v>
      </c>
      <c r="D118" s="132">
        <v>12517.832538000001</v>
      </c>
      <c r="E118" s="187">
        <f t="shared" si="3"/>
        <v>0.70672719941203521</v>
      </c>
      <c r="F118" s="132">
        <v>2019.3358899999998</v>
      </c>
      <c r="G118" s="132">
        <v>1116.6818800000001</v>
      </c>
      <c r="H118" s="195">
        <f t="shared" si="4"/>
        <v>-0.44700538155640857</v>
      </c>
    </row>
    <row r="119" spans="1:8" ht="11" customHeight="1" x14ac:dyDescent="0.15">
      <c r="A119" s="146"/>
      <c r="B119" s="146" t="s">
        <v>18</v>
      </c>
      <c r="C119" s="133">
        <v>839224.6772200003</v>
      </c>
      <c r="D119" s="133">
        <v>863956.32089900039</v>
      </c>
      <c r="E119" s="191">
        <f t="shared" si="3"/>
        <v>2.9469633520460503E-2</v>
      </c>
      <c r="F119" s="133">
        <v>117440.13201899994</v>
      </c>
      <c r="G119" s="133">
        <v>133674.22469500039</v>
      </c>
      <c r="H119" s="196">
        <f t="shared" si="4"/>
        <v>0.13823292257006359</v>
      </c>
    </row>
    <row r="120" spans="1:8" ht="8" customHeight="1" x14ac:dyDescent="0.15">
      <c r="A120" s="70" t="s">
        <v>53</v>
      </c>
      <c r="B120" s="37"/>
      <c r="C120" s="21"/>
      <c r="D120" s="21"/>
      <c r="E120" s="21"/>
    </row>
    <row r="121" spans="1:8" ht="8" customHeight="1" x14ac:dyDescent="0.15">
      <c r="A121" s="40" t="s">
        <v>20</v>
      </c>
      <c r="B121" s="37"/>
      <c r="C121" s="21"/>
      <c r="D121" s="21"/>
      <c r="E121" s="21"/>
    </row>
    <row r="122" spans="1:8" ht="9" customHeight="1" x14ac:dyDescent="0.15">
      <c r="A122" s="211" t="s">
        <v>357</v>
      </c>
      <c r="B122" s="40"/>
      <c r="C122" s="40"/>
      <c r="D122" s="40"/>
      <c r="E122" s="40"/>
      <c r="F122" s="40"/>
      <c r="G122" s="40"/>
    </row>
    <row r="123" spans="1:8" ht="9" customHeight="1" x14ac:dyDescent="0.15">
      <c r="A123" s="212" t="s">
        <v>358</v>
      </c>
    </row>
  </sheetData>
  <mergeCells count="10">
    <mergeCell ref="A2:E2"/>
    <mergeCell ref="A4:A5"/>
    <mergeCell ref="B4:B5"/>
    <mergeCell ref="C4:D4"/>
    <mergeCell ref="F4:G4"/>
    <mergeCell ref="F65:G65"/>
    <mergeCell ref="A65:A66"/>
    <mergeCell ref="B65:B66"/>
    <mergeCell ref="C65:D65"/>
    <mergeCell ref="A67:B67"/>
  </mergeCells>
  <phoneticPr fontId="12" type="noConversion"/>
  <conditionalFormatting sqref="C7:H57">
    <cfRule type="containsBlanks" dxfId="53" priority="6">
      <formula>LEN(TRIM(C7))=0</formula>
    </cfRule>
  </conditionalFormatting>
  <conditionalFormatting sqref="C69:H119">
    <cfRule type="containsBlanks" dxfId="52" priority="1">
      <formula>LEN(TRIM(C69))=0</formula>
    </cfRule>
  </conditionalFormatting>
  <pageMargins left="0" right="0" top="0" bottom="0" header="0" footer="0"/>
  <pageSetup paperSize="9" orientation="portrait" horizontalDpi="0" verticalDpi="0"/>
  <ignoredErrors>
    <ignoredError sqref="B67 A67 A64 A3 B2:B3 B64 B58:B59 C2:E3 C64:E64 A58:A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G62"/>
  <sheetViews>
    <sheetView showGridLines="0" zoomScaleNormal="100" zoomScalePageLayoutView="150" workbookViewId="0">
      <selection sqref="A1:G62"/>
    </sheetView>
  </sheetViews>
  <sheetFormatPr baseColWidth="10" defaultColWidth="11.5" defaultRowHeight="12" x14ac:dyDescent="0.15"/>
  <cols>
    <col min="1" max="1" width="8.5" style="15" customWidth="1"/>
    <col min="2" max="2" width="52" style="15" customWidth="1"/>
    <col min="3" max="5" width="6.83203125" style="15" customWidth="1"/>
    <col min="6" max="6" width="6" style="15" customWidth="1"/>
    <col min="7" max="8" width="6.83203125" style="15" customWidth="1"/>
    <col min="9" max="16384" width="11.5" style="15"/>
  </cols>
  <sheetData>
    <row r="1" spans="1:7" ht="15" customHeight="1" x14ac:dyDescent="0.15">
      <c r="A1" s="82" t="s">
        <v>390</v>
      </c>
      <c r="B1" s="82"/>
      <c r="C1" s="82"/>
      <c r="D1" s="82"/>
      <c r="E1" s="82"/>
      <c r="F1" s="82"/>
      <c r="G1" s="82"/>
    </row>
    <row r="2" spans="1:7" ht="11.25" customHeight="1" x14ac:dyDescent="0.15">
      <c r="A2" s="307" t="s">
        <v>341</v>
      </c>
      <c r="B2" s="307"/>
      <c r="C2" s="307"/>
      <c r="D2" s="307"/>
      <c r="E2" s="307"/>
      <c r="F2" s="82"/>
      <c r="G2" s="82"/>
    </row>
    <row r="3" spans="1:7" ht="5" customHeight="1" x14ac:dyDescent="0.15">
      <c r="A3" s="48"/>
    </row>
    <row r="4" spans="1:7" s="38" customFormat="1" ht="15" customHeight="1" x14ac:dyDescent="0.15">
      <c r="A4" s="308" t="s">
        <v>31</v>
      </c>
      <c r="B4" s="308" t="s">
        <v>4</v>
      </c>
      <c r="C4" s="305" t="s">
        <v>340</v>
      </c>
      <c r="D4" s="306"/>
      <c r="E4" s="232" t="s">
        <v>29</v>
      </c>
      <c r="F4" s="233" t="s">
        <v>371</v>
      </c>
      <c r="G4" s="310" t="s">
        <v>391</v>
      </c>
    </row>
    <row r="5" spans="1:7" s="38" customFormat="1" ht="15" customHeight="1" x14ac:dyDescent="0.15">
      <c r="A5" s="309"/>
      <c r="B5" s="309"/>
      <c r="C5" s="158">
        <v>2023</v>
      </c>
      <c r="D5" s="159" t="s">
        <v>314</v>
      </c>
      <c r="E5" s="234" t="s">
        <v>332</v>
      </c>
      <c r="F5" s="235">
        <v>2023</v>
      </c>
      <c r="G5" s="311"/>
    </row>
    <row r="6" spans="1:7" s="38" customFormat="1" ht="14" customHeight="1" x14ac:dyDescent="0.15">
      <c r="A6" s="304" t="s">
        <v>45</v>
      </c>
      <c r="B6" s="304"/>
      <c r="C6" s="165">
        <f>SUM(C8:C58)</f>
        <v>4080733.5042650006</v>
      </c>
      <c r="D6" s="165">
        <f>SUM(D8:D58)</f>
        <v>3887796.842029999</v>
      </c>
      <c r="E6" s="184">
        <f>(D6/C6-1)</f>
        <v>-4.7279897605014609E-2</v>
      </c>
      <c r="F6" s="184">
        <f>SUM(F7:F58)</f>
        <v>1</v>
      </c>
      <c r="G6" s="185">
        <f>SUM(G7:G58)</f>
        <v>-4.7279897605014209</v>
      </c>
    </row>
    <row r="7" spans="1:7" ht="4" customHeight="1" x14ac:dyDescent="0.15">
      <c r="A7" s="42"/>
      <c r="B7" s="42"/>
      <c r="C7" s="107"/>
      <c r="D7" s="107"/>
      <c r="E7" s="107"/>
      <c r="F7" s="107"/>
      <c r="G7" s="186"/>
    </row>
    <row r="8" spans="1:7" ht="11" customHeight="1" x14ac:dyDescent="0.15">
      <c r="A8" s="98" t="s">
        <v>148</v>
      </c>
      <c r="B8" s="226" t="s">
        <v>277</v>
      </c>
      <c r="C8" s="132">
        <v>578059.23551900021</v>
      </c>
      <c r="D8" s="132">
        <v>509210.31833999971</v>
      </c>
      <c r="E8" s="187">
        <f>IFERROR(((D8/C8-1)),"")</f>
        <v>-0.11910356750409101</v>
      </c>
      <c r="F8" s="264">
        <f>C8/$C$6</f>
        <v>0.14165571824644724</v>
      </c>
      <c r="G8" s="189">
        <f>F8*E8*100</f>
        <v>-1.6871701400506225</v>
      </c>
    </row>
    <row r="9" spans="1:7" ht="11" customHeight="1" x14ac:dyDescent="0.15">
      <c r="A9" s="98" t="s">
        <v>150</v>
      </c>
      <c r="B9" s="226" t="s">
        <v>289</v>
      </c>
      <c r="C9" s="132">
        <v>487258.04693499999</v>
      </c>
      <c r="D9" s="132">
        <v>425245.23491200019</v>
      </c>
      <c r="E9" s="187">
        <f t="shared" ref="E9:E58" si="0">IFERROR(((D9/C9-1)),"")</f>
        <v>-0.12726893360320901</v>
      </c>
      <c r="F9" s="264">
        <f t="shared" ref="F9:F58" si="1">C9/$C$6</f>
        <v>0.11940452529569491</v>
      </c>
      <c r="G9" s="189">
        <f t="shared" ref="G9:G58" si="2">F9*E9*100</f>
        <v>-1.5196486601780488</v>
      </c>
    </row>
    <row r="10" spans="1:7" ht="11" customHeight="1" x14ac:dyDescent="0.15">
      <c r="A10" s="98" t="s">
        <v>149</v>
      </c>
      <c r="B10" s="226" t="s">
        <v>197</v>
      </c>
      <c r="C10" s="132">
        <v>436205.73057399999</v>
      </c>
      <c r="D10" s="132">
        <v>394481.40545800002</v>
      </c>
      <c r="E10" s="187">
        <f t="shared" si="0"/>
        <v>-9.5652858712092614E-2</v>
      </c>
      <c r="F10" s="264">
        <f t="shared" si="1"/>
        <v>0.10689395181481398</v>
      </c>
      <c r="G10" s="189">
        <f t="shared" si="2"/>
        <v>-1.0224712070119637</v>
      </c>
    </row>
    <row r="11" spans="1:7" ht="11" customHeight="1" x14ac:dyDescent="0.15">
      <c r="A11" s="98" t="s">
        <v>151</v>
      </c>
      <c r="B11" s="226" t="s">
        <v>284</v>
      </c>
      <c r="C11" s="132">
        <v>330442.32950499986</v>
      </c>
      <c r="D11" s="132">
        <v>250878.65625699997</v>
      </c>
      <c r="E11" s="187">
        <f t="shared" si="0"/>
        <v>-0.24077930139030823</v>
      </c>
      <c r="F11" s="264">
        <f t="shared" si="1"/>
        <v>8.097620909565309E-2</v>
      </c>
      <c r="G11" s="189">
        <f t="shared" si="2"/>
        <v>-1.9497395055286872</v>
      </c>
    </row>
    <row r="12" spans="1:7" ht="11" customHeight="1" x14ac:dyDescent="0.15">
      <c r="A12" s="98" t="s">
        <v>67</v>
      </c>
      <c r="B12" s="226" t="s">
        <v>253</v>
      </c>
      <c r="C12" s="132">
        <v>65929.538760999989</v>
      </c>
      <c r="D12" s="132">
        <v>81914.76518599999</v>
      </c>
      <c r="E12" s="187">
        <f t="shared" si="0"/>
        <v>0.24245924854635748</v>
      </c>
      <c r="F12" s="264">
        <f t="shared" si="1"/>
        <v>1.6156296090419377E-2</v>
      </c>
      <c r="G12" s="189">
        <f t="shared" si="2"/>
        <v>0.39172434093755354</v>
      </c>
    </row>
    <row r="13" spans="1:7" ht="11" customHeight="1" x14ac:dyDescent="0.15">
      <c r="A13" s="98" t="s">
        <v>155</v>
      </c>
      <c r="B13" s="226" t="s">
        <v>279</v>
      </c>
      <c r="C13" s="132">
        <v>68205.867943999969</v>
      </c>
      <c r="D13" s="132">
        <v>75451.380988999997</v>
      </c>
      <c r="E13" s="187">
        <f t="shared" si="0"/>
        <v>0.10623005414943054</v>
      </c>
      <c r="F13" s="264">
        <f t="shared" si="1"/>
        <v>1.6714119624012262E-2</v>
      </c>
      <c r="G13" s="189">
        <f t="shared" si="2"/>
        <v>0.17755418327188821</v>
      </c>
    </row>
    <row r="14" spans="1:7" ht="11" customHeight="1" x14ac:dyDescent="0.15">
      <c r="A14" s="98" t="s">
        <v>153</v>
      </c>
      <c r="B14" s="226" t="s">
        <v>269</v>
      </c>
      <c r="C14" s="132">
        <v>80210.906496999931</v>
      </c>
      <c r="D14" s="132">
        <v>74104.345614999955</v>
      </c>
      <c r="E14" s="187">
        <f t="shared" si="0"/>
        <v>-7.6131303692826058E-2</v>
      </c>
      <c r="F14" s="264">
        <f t="shared" si="1"/>
        <v>1.9656002141077596E-2</v>
      </c>
      <c r="G14" s="189">
        <f t="shared" si="2"/>
        <v>-0.14964370683892175</v>
      </c>
    </row>
    <row r="15" spans="1:7" ht="11" customHeight="1" x14ac:dyDescent="0.15">
      <c r="A15" s="98" t="s">
        <v>157</v>
      </c>
      <c r="B15" s="226" t="s">
        <v>286</v>
      </c>
      <c r="C15" s="132">
        <v>94746.739028000011</v>
      </c>
      <c r="D15" s="132">
        <v>69477.935847999994</v>
      </c>
      <c r="E15" s="187">
        <f t="shared" si="0"/>
        <v>-0.26669839446962351</v>
      </c>
      <c r="F15" s="264">
        <f t="shared" si="1"/>
        <v>2.3218065803359847E-2</v>
      </c>
      <c r="G15" s="189">
        <f t="shared" si="2"/>
        <v>-0.61922208724461403</v>
      </c>
    </row>
    <row r="16" spans="1:7" ht="11" customHeight="1" x14ac:dyDescent="0.15">
      <c r="A16" s="98" t="s">
        <v>35</v>
      </c>
      <c r="B16" s="226" t="s">
        <v>291</v>
      </c>
      <c r="C16" s="132">
        <v>66548.259835999997</v>
      </c>
      <c r="D16" s="132">
        <v>63583.954326999999</v>
      </c>
      <c r="E16" s="187">
        <f t="shared" si="0"/>
        <v>-4.4543696804471899E-2</v>
      </c>
      <c r="F16" s="264">
        <f t="shared" si="1"/>
        <v>1.6307916154398892E-2</v>
      </c>
      <c r="G16" s="189">
        <f t="shared" si="2"/>
        <v>-7.2641487269429358E-2</v>
      </c>
    </row>
    <row r="17" spans="1:7" ht="11" customHeight="1" x14ac:dyDescent="0.15">
      <c r="A17" s="98" t="s">
        <v>152</v>
      </c>
      <c r="B17" s="226" t="s">
        <v>238</v>
      </c>
      <c r="C17" s="132">
        <v>96338.387906000004</v>
      </c>
      <c r="D17" s="132">
        <v>59582.359855999995</v>
      </c>
      <c r="E17" s="187">
        <f t="shared" si="0"/>
        <v>-0.38153044543223902</v>
      </c>
      <c r="F17" s="264">
        <f t="shared" si="1"/>
        <v>2.3608105700926418E-2</v>
      </c>
      <c r="G17" s="189">
        <f t="shared" si="2"/>
        <v>-0.90072110838858388</v>
      </c>
    </row>
    <row r="18" spans="1:7" ht="11" customHeight="1" x14ac:dyDescent="0.15">
      <c r="A18" s="98" t="s">
        <v>34</v>
      </c>
      <c r="B18" s="226" t="s">
        <v>298</v>
      </c>
      <c r="C18" s="132">
        <v>45798.142776000015</v>
      </c>
      <c r="D18" s="132">
        <v>58115.672204000002</v>
      </c>
      <c r="E18" s="187">
        <f t="shared" si="0"/>
        <v>0.26895259679514449</v>
      </c>
      <c r="F18" s="264">
        <f t="shared" si="1"/>
        <v>1.1223017314934641E-2</v>
      </c>
      <c r="G18" s="189">
        <f t="shared" si="2"/>
        <v>0.30184596507285416</v>
      </c>
    </row>
    <row r="19" spans="1:7" ht="11" customHeight="1" x14ac:dyDescent="0.15">
      <c r="A19" s="98" t="s">
        <v>168</v>
      </c>
      <c r="B19" s="226" t="s">
        <v>287</v>
      </c>
      <c r="C19" s="132">
        <v>45904.998385000064</v>
      </c>
      <c r="D19" s="132">
        <v>51143.80484400002</v>
      </c>
      <c r="E19" s="187">
        <f t="shared" si="0"/>
        <v>0.1141227893107124</v>
      </c>
      <c r="F19" s="264">
        <f t="shared" si="1"/>
        <v>1.1249202707557896E-2</v>
      </c>
      <c r="G19" s="189">
        <f t="shared" si="2"/>
        <v>0.12837903905081252</v>
      </c>
    </row>
    <row r="20" spans="1:7" ht="23" customHeight="1" x14ac:dyDescent="0.15">
      <c r="A20" s="98" t="s">
        <v>154</v>
      </c>
      <c r="B20" s="226" t="s">
        <v>386</v>
      </c>
      <c r="C20" s="132">
        <v>81074.594780000014</v>
      </c>
      <c r="D20" s="132">
        <v>50829.975110999992</v>
      </c>
      <c r="E20" s="187">
        <f t="shared" si="0"/>
        <v>-0.3730468188101379</v>
      </c>
      <c r="F20" s="264">
        <f t="shared" si="1"/>
        <v>1.9867652395155054E-2</v>
      </c>
      <c r="G20" s="189">
        <f t="shared" si="2"/>
        <v>-0.74115645232382099</v>
      </c>
    </row>
    <row r="21" spans="1:7" ht="11" customHeight="1" x14ac:dyDescent="0.15">
      <c r="A21" s="98" t="s">
        <v>159</v>
      </c>
      <c r="B21" s="226" t="s">
        <v>224</v>
      </c>
      <c r="C21" s="132">
        <v>36863.553703000005</v>
      </c>
      <c r="D21" s="132">
        <v>46757.597022000002</v>
      </c>
      <c r="E21" s="187">
        <f t="shared" si="0"/>
        <v>0.26839635154857056</v>
      </c>
      <c r="F21" s="264">
        <f t="shared" si="1"/>
        <v>9.0335606734602645E-3</v>
      </c>
      <c r="G21" s="189">
        <f t="shared" si="2"/>
        <v>0.24245747262493828</v>
      </c>
    </row>
    <row r="22" spans="1:7" ht="23" customHeight="1" x14ac:dyDescent="0.15">
      <c r="A22" s="98" t="s">
        <v>156</v>
      </c>
      <c r="B22" s="226" t="s">
        <v>281</v>
      </c>
      <c r="C22" s="132">
        <v>29504.635996999998</v>
      </c>
      <c r="D22" s="132">
        <v>43047.903966999991</v>
      </c>
      <c r="E22" s="187">
        <f t="shared" si="0"/>
        <v>0.45902169311212848</v>
      </c>
      <c r="F22" s="264">
        <f t="shared" si="1"/>
        <v>7.2302285768387148E-3</v>
      </c>
      <c r="G22" s="189">
        <f t="shared" si="2"/>
        <v>0.33188317629282021</v>
      </c>
    </row>
    <row r="23" spans="1:7" ht="11" customHeight="1" x14ac:dyDescent="0.15">
      <c r="A23" s="98" t="s">
        <v>118</v>
      </c>
      <c r="B23" s="226" t="s">
        <v>295</v>
      </c>
      <c r="C23" s="132">
        <v>35653.363423999996</v>
      </c>
      <c r="D23" s="132">
        <v>39676.313416000012</v>
      </c>
      <c r="E23" s="187">
        <f t="shared" si="0"/>
        <v>0.11283507657210179</v>
      </c>
      <c r="F23" s="264">
        <f t="shared" si="1"/>
        <v>8.7369987250421263E-3</v>
      </c>
      <c r="G23" s="189">
        <f t="shared" si="2"/>
        <v>9.8583992015048416E-2</v>
      </c>
    </row>
    <row r="24" spans="1:7" ht="11" customHeight="1" x14ac:dyDescent="0.15">
      <c r="A24" s="98" t="s">
        <v>114</v>
      </c>
      <c r="B24" s="226" t="s">
        <v>264</v>
      </c>
      <c r="C24" s="132">
        <v>18494.565751999988</v>
      </c>
      <c r="D24" s="132">
        <v>36128.434983999985</v>
      </c>
      <c r="E24" s="187">
        <f t="shared" si="0"/>
        <v>0.95346219362263662</v>
      </c>
      <c r="F24" s="264">
        <f t="shared" si="1"/>
        <v>4.5321670069045899E-3</v>
      </c>
      <c r="G24" s="189">
        <f t="shared" si="2"/>
        <v>0.43212498962673895</v>
      </c>
    </row>
    <row r="25" spans="1:7" ht="11" customHeight="1" x14ac:dyDescent="0.15">
      <c r="A25" s="98" t="s">
        <v>66</v>
      </c>
      <c r="B25" s="226" t="s">
        <v>273</v>
      </c>
      <c r="C25" s="132">
        <v>39219.441276999984</v>
      </c>
      <c r="D25" s="132">
        <v>33832.661499999995</v>
      </c>
      <c r="E25" s="187">
        <f t="shared" si="0"/>
        <v>-0.13734973272449535</v>
      </c>
      <c r="F25" s="264">
        <f t="shared" si="1"/>
        <v>9.6108803076725233E-3</v>
      </c>
      <c r="G25" s="189">
        <f t="shared" si="2"/>
        <v>-0.13200518415059367</v>
      </c>
    </row>
    <row r="26" spans="1:7" ht="11" customHeight="1" x14ac:dyDescent="0.15">
      <c r="A26" s="98" t="s">
        <v>174</v>
      </c>
      <c r="B26" s="226" t="s">
        <v>280</v>
      </c>
      <c r="C26" s="132">
        <v>19194.695556999988</v>
      </c>
      <c r="D26" s="132">
        <v>31852.303413000001</v>
      </c>
      <c r="E26" s="187">
        <f t="shared" si="0"/>
        <v>0.65943259263541654</v>
      </c>
      <c r="F26" s="264">
        <f t="shared" si="1"/>
        <v>4.7037366044458797E-3</v>
      </c>
      <c r="G26" s="189">
        <f t="shared" si="2"/>
        <v>0.31017972241438568</v>
      </c>
    </row>
    <row r="27" spans="1:7" ht="11" customHeight="1" x14ac:dyDescent="0.15">
      <c r="A27" s="98" t="s">
        <v>162</v>
      </c>
      <c r="B27" s="226" t="s">
        <v>283</v>
      </c>
      <c r="C27" s="132">
        <v>28017.090892</v>
      </c>
      <c r="D27" s="132">
        <v>31471.420655999988</v>
      </c>
      <c r="E27" s="187">
        <f t="shared" si="0"/>
        <v>0.12329366304716305</v>
      </c>
      <c r="F27" s="264">
        <f t="shared" si="1"/>
        <v>6.8656997235222016E-3</v>
      </c>
      <c r="G27" s="189">
        <f t="shared" si="2"/>
        <v>8.4649726829494676E-2</v>
      </c>
    </row>
    <row r="28" spans="1:7" ht="11" customHeight="1" x14ac:dyDescent="0.15">
      <c r="A28" s="98" t="s">
        <v>160</v>
      </c>
      <c r="B28" s="226" t="s">
        <v>222</v>
      </c>
      <c r="C28" s="132">
        <v>20830.871603</v>
      </c>
      <c r="D28" s="132">
        <v>30661.083493999999</v>
      </c>
      <c r="E28" s="187">
        <f t="shared" si="0"/>
        <v>0.47190593261514224</v>
      </c>
      <c r="F28" s="264">
        <f t="shared" si="1"/>
        <v>5.1046880618958578E-3</v>
      </c>
      <c r="G28" s="189">
        <f t="shared" si="2"/>
        <v>0.24089325805583478</v>
      </c>
    </row>
    <row r="29" spans="1:7" ht="11" customHeight="1" x14ac:dyDescent="0.15">
      <c r="A29" s="98" t="s">
        <v>163</v>
      </c>
      <c r="B29" s="226" t="s">
        <v>387</v>
      </c>
      <c r="C29" s="132">
        <v>24308.888719999992</v>
      </c>
      <c r="D29" s="132">
        <v>29670.337864999998</v>
      </c>
      <c r="E29" s="187">
        <f t="shared" si="0"/>
        <v>0.22055509022874031</v>
      </c>
      <c r="F29" s="264">
        <f t="shared" si="1"/>
        <v>5.9569900103972548E-3</v>
      </c>
      <c r="G29" s="189">
        <f t="shared" si="2"/>
        <v>0.13138444692348711</v>
      </c>
    </row>
    <row r="30" spans="1:7" ht="11" customHeight="1" x14ac:dyDescent="0.15">
      <c r="A30" s="98" t="s">
        <v>117</v>
      </c>
      <c r="B30" s="226" t="s">
        <v>263</v>
      </c>
      <c r="C30" s="132">
        <v>24707.454084000001</v>
      </c>
      <c r="D30" s="132">
        <v>27724.695474999979</v>
      </c>
      <c r="E30" s="187">
        <f t="shared" si="0"/>
        <v>0.12211866834769824</v>
      </c>
      <c r="F30" s="264">
        <f t="shared" si="1"/>
        <v>6.0546600404502949E-3</v>
      </c>
      <c r="G30" s="189">
        <f t="shared" si="2"/>
        <v>7.3938702143781079E-2</v>
      </c>
    </row>
    <row r="31" spans="1:7" ht="11" customHeight="1" x14ac:dyDescent="0.15">
      <c r="A31" s="98" t="s">
        <v>137</v>
      </c>
      <c r="B31" s="226" t="s">
        <v>267</v>
      </c>
      <c r="C31" s="132">
        <v>25135.504050000007</v>
      </c>
      <c r="D31" s="132">
        <v>26125.289097000004</v>
      </c>
      <c r="E31" s="187">
        <f t="shared" si="0"/>
        <v>3.9377966920062457E-2</v>
      </c>
      <c r="F31" s="264">
        <f t="shared" si="1"/>
        <v>6.1595553896694058E-3</v>
      </c>
      <c r="G31" s="189">
        <f t="shared" si="2"/>
        <v>2.4255076837669427E-2</v>
      </c>
    </row>
    <row r="32" spans="1:7" ht="11" customHeight="1" x14ac:dyDescent="0.15">
      <c r="A32" s="98" t="s">
        <v>119</v>
      </c>
      <c r="B32" s="226" t="s">
        <v>256</v>
      </c>
      <c r="C32" s="132">
        <v>6715.2400229999994</v>
      </c>
      <c r="D32" s="132">
        <v>25979.12634499999</v>
      </c>
      <c r="E32" s="187">
        <f t="shared" si="0"/>
        <v>2.8686817233665978</v>
      </c>
      <c r="F32" s="264">
        <f t="shared" si="1"/>
        <v>1.6455963164420148E-3</v>
      </c>
      <c r="G32" s="189">
        <f t="shared" si="2"/>
        <v>0.47206920770166044</v>
      </c>
    </row>
    <row r="33" spans="1:7" ht="11" customHeight="1" x14ac:dyDescent="0.15">
      <c r="A33" s="98" t="s">
        <v>167</v>
      </c>
      <c r="B33" s="226" t="s">
        <v>274</v>
      </c>
      <c r="C33" s="132">
        <v>28781.142790999998</v>
      </c>
      <c r="D33" s="132">
        <v>25635.248705999998</v>
      </c>
      <c r="E33" s="187">
        <f t="shared" si="0"/>
        <v>-0.10930400185442724</v>
      </c>
      <c r="F33" s="264">
        <f t="shared" si="1"/>
        <v>7.0529336848189749E-3</v>
      </c>
      <c r="G33" s="189">
        <f t="shared" si="2"/>
        <v>-7.709138765646055E-2</v>
      </c>
    </row>
    <row r="34" spans="1:7" ht="11" customHeight="1" x14ac:dyDescent="0.15">
      <c r="A34" s="98" t="s">
        <v>161</v>
      </c>
      <c r="B34" s="226" t="s">
        <v>223</v>
      </c>
      <c r="C34" s="132">
        <v>25368.22460099998</v>
      </c>
      <c r="D34" s="132">
        <v>25451.694639999994</v>
      </c>
      <c r="E34" s="187">
        <f t="shared" si="0"/>
        <v>3.2903382208593346E-3</v>
      </c>
      <c r="F34" s="264">
        <f t="shared" si="1"/>
        <v>6.2165844876873834E-3</v>
      </c>
      <c r="G34" s="189">
        <f t="shared" si="2"/>
        <v>2.0454665543039041E-3</v>
      </c>
    </row>
    <row r="35" spans="1:7" ht="11" customHeight="1" x14ac:dyDescent="0.15">
      <c r="A35" s="98" t="s">
        <v>176</v>
      </c>
      <c r="B35" s="226" t="s">
        <v>266</v>
      </c>
      <c r="C35" s="132">
        <v>27130.100494000002</v>
      </c>
      <c r="D35" s="132">
        <v>25387.279440000002</v>
      </c>
      <c r="E35" s="187">
        <f t="shared" si="0"/>
        <v>-6.4239388069551651E-2</v>
      </c>
      <c r="F35" s="264">
        <f t="shared" si="1"/>
        <v>6.648339193344734E-3</v>
      </c>
      <c r="G35" s="189">
        <f t="shared" si="2"/>
        <v>-4.2708524145928239E-2</v>
      </c>
    </row>
    <row r="36" spans="1:7" ht="11" customHeight="1" x14ac:dyDescent="0.15">
      <c r="A36" s="98" t="s">
        <v>165</v>
      </c>
      <c r="B36" s="226" t="s">
        <v>300</v>
      </c>
      <c r="C36" s="132">
        <v>24401.571105999996</v>
      </c>
      <c r="D36" s="132">
        <v>25005.260847999984</v>
      </c>
      <c r="E36" s="187">
        <f t="shared" si="0"/>
        <v>2.473978988392056E-2</v>
      </c>
      <c r="F36" s="264">
        <f t="shared" si="1"/>
        <v>5.97970219826817E-3</v>
      </c>
      <c r="G36" s="189">
        <f t="shared" si="2"/>
        <v>1.4793657595357243E-2</v>
      </c>
    </row>
    <row r="37" spans="1:7" ht="11" customHeight="1" x14ac:dyDescent="0.15">
      <c r="A37" s="98" t="s">
        <v>139</v>
      </c>
      <c r="B37" s="226" t="s">
        <v>270</v>
      </c>
      <c r="C37" s="132">
        <v>5080.6700889999984</v>
      </c>
      <c r="D37" s="132">
        <v>24964.551906000012</v>
      </c>
      <c r="E37" s="187">
        <f t="shared" si="0"/>
        <v>3.9136337271829538</v>
      </c>
      <c r="F37" s="264">
        <f t="shared" si="1"/>
        <v>1.245038443135262E-3</v>
      </c>
      <c r="G37" s="189">
        <f t="shared" si="2"/>
        <v>0.48726244426935172</v>
      </c>
    </row>
    <row r="38" spans="1:7" ht="11" customHeight="1" x14ac:dyDescent="0.15">
      <c r="A38" s="98" t="s">
        <v>189</v>
      </c>
      <c r="B38" s="226" t="s">
        <v>282</v>
      </c>
      <c r="C38" s="132">
        <v>25113.236419999987</v>
      </c>
      <c r="D38" s="132">
        <v>23297.373288999999</v>
      </c>
      <c r="E38" s="187">
        <f t="shared" si="0"/>
        <v>-7.2307013744905002E-2</v>
      </c>
      <c r="F38" s="264">
        <f t="shared" si="1"/>
        <v>6.1540986182392829E-3</v>
      </c>
      <c r="G38" s="189">
        <f t="shared" si="2"/>
        <v>-4.4498449337652873E-2</v>
      </c>
    </row>
    <row r="39" spans="1:7" ht="11" customHeight="1" x14ac:dyDescent="0.15">
      <c r="A39" s="98" t="s">
        <v>188</v>
      </c>
      <c r="B39" s="226" t="s">
        <v>278</v>
      </c>
      <c r="C39" s="132">
        <v>18069.169781999994</v>
      </c>
      <c r="D39" s="132">
        <v>20153.709278999995</v>
      </c>
      <c r="E39" s="187">
        <f t="shared" si="0"/>
        <v>0.11536443135735897</v>
      </c>
      <c r="F39" s="264">
        <f t="shared" si="1"/>
        <v>4.4279220299769401E-3</v>
      </c>
      <c r="G39" s="189">
        <f t="shared" si="2"/>
        <v>5.1082470708301228E-2</v>
      </c>
    </row>
    <row r="40" spans="1:7" ht="11" customHeight="1" x14ac:dyDescent="0.15">
      <c r="A40" s="98" t="s">
        <v>191</v>
      </c>
      <c r="B40" s="226" t="s">
        <v>225</v>
      </c>
      <c r="C40" s="132">
        <v>28485.293906999999</v>
      </c>
      <c r="D40" s="132">
        <v>20080.014579999999</v>
      </c>
      <c r="E40" s="187">
        <f t="shared" si="0"/>
        <v>-0.29507434097193852</v>
      </c>
      <c r="F40" s="264">
        <f t="shared" si="1"/>
        <v>6.9804347373403439E-3</v>
      </c>
      <c r="G40" s="189">
        <f t="shared" si="2"/>
        <v>-0.20597471798183289</v>
      </c>
    </row>
    <row r="41" spans="1:7" ht="11" customHeight="1" x14ac:dyDescent="0.15">
      <c r="A41" s="98" t="s">
        <v>158</v>
      </c>
      <c r="B41" s="226" t="s">
        <v>226</v>
      </c>
      <c r="C41" s="132">
        <v>16250.602972000001</v>
      </c>
      <c r="D41" s="132">
        <v>19622.38464</v>
      </c>
      <c r="E41" s="187">
        <f t="shared" si="0"/>
        <v>0.20748655750248912</v>
      </c>
      <c r="F41" s="264">
        <f t="shared" si="1"/>
        <v>3.9822749892918993E-3</v>
      </c>
      <c r="G41" s="189">
        <f t="shared" si="2"/>
        <v>8.2626852855643793E-2</v>
      </c>
    </row>
    <row r="42" spans="1:7" ht="23" customHeight="1" x14ac:dyDescent="0.15">
      <c r="A42" s="98" t="s">
        <v>110</v>
      </c>
      <c r="B42" s="226" t="s">
        <v>367</v>
      </c>
      <c r="C42" s="132">
        <v>20645.943323</v>
      </c>
      <c r="D42" s="132">
        <v>19289.393357000001</v>
      </c>
      <c r="E42" s="187">
        <f t="shared" si="0"/>
        <v>-6.5705400076768283E-2</v>
      </c>
      <c r="F42" s="264">
        <f t="shared" si="1"/>
        <v>5.0593706502573077E-3</v>
      </c>
      <c r="G42" s="189">
        <f t="shared" si="2"/>
        <v>-3.3242797271181568E-2</v>
      </c>
    </row>
    <row r="43" spans="1:7" ht="11" customHeight="1" x14ac:dyDescent="0.15">
      <c r="A43" s="98" t="s">
        <v>190</v>
      </c>
      <c r="B43" s="226" t="s">
        <v>301</v>
      </c>
      <c r="C43" s="132">
        <v>8068.9066019999982</v>
      </c>
      <c r="D43" s="132">
        <v>18447.185974999997</v>
      </c>
      <c r="E43" s="187">
        <f t="shared" si="0"/>
        <v>1.2862064074985806</v>
      </c>
      <c r="F43" s="264">
        <f t="shared" si="1"/>
        <v>1.9773177036840894E-3</v>
      </c>
      <c r="G43" s="189">
        <f t="shared" si="2"/>
        <v>0.25432387001388557</v>
      </c>
    </row>
    <row r="44" spans="1:7" ht="23" customHeight="1" x14ac:dyDescent="0.15">
      <c r="A44" s="98" t="s">
        <v>169</v>
      </c>
      <c r="B44" s="226" t="s">
        <v>271</v>
      </c>
      <c r="C44" s="132">
        <v>16346.594013999997</v>
      </c>
      <c r="D44" s="132">
        <v>17930.297191000016</v>
      </c>
      <c r="E44" s="187">
        <f t="shared" si="0"/>
        <v>9.6882761977428622E-2</v>
      </c>
      <c r="F44" s="264">
        <f t="shared" si="1"/>
        <v>4.0057979764949771E-3</v>
      </c>
      <c r="G44" s="189">
        <f t="shared" si="2"/>
        <v>3.8809277188642806E-2</v>
      </c>
    </row>
    <row r="45" spans="1:7" ht="11" customHeight="1" x14ac:dyDescent="0.15">
      <c r="A45" s="98" t="s">
        <v>196</v>
      </c>
      <c r="B45" s="226" t="s">
        <v>288</v>
      </c>
      <c r="C45" s="132">
        <v>12875.632666000001</v>
      </c>
      <c r="D45" s="132">
        <v>17914.396052</v>
      </c>
      <c r="E45" s="187">
        <f t="shared" si="0"/>
        <v>0.39134103284148458</v>
      </c>
      <c r="F45" s="264">
        <f t="shared" si="1"/>
        <v>3.1552250722922644E-3</v>
      </c>
      <c r="G45" s="189">
        <f t="shared" si="2"/>
        <v>0.12347690386382026</v>
      </c>
    </row>
    <row r="46" spans="1:7" ht="11" customHeight="1" x14ac:dyDescent="0.15">
      <c r="A46" s="98" t="s">
        <v>166</v>
      </c>
      <c r="B46" s="226" t="s">
        <v>388</v>
      </c>
      <c r="C46" s="132">
        <v>15881.122439000001</v>
      </c>
      <c r="D46" s="132">
        <v>16821.288833000002</v>
      </c>
      <c r="E46" s="187">
        <f t="shared" si="0"/>
        <v>5.9200248446620529E-2</v>
      </c>
      <c r="F46" s="264">
        <f t="shared" si="1"/>
        <v>3.8917323129289772E-3</v>
      </c>
      <c r="G46" s="189">
        <f t="shared" si="2"/>
        <v>2.303915198131366E-2</v>
      </c>
    </row>
    <row r="47" spans="1:7" ht="11" customHeight="1" x14ac:dyDescent="0.15">
      <c r="A47" s="98" t="s">
        <v>177</v>
      </c>
      <c r="B47" s="226" t="s">
        <v>228</v>
      </c>
      <c r="C47" s="132">
        <v>13995.870304000002</v>
      </c>
      <c r="D47" s="132">
        <v>16212.753173000003</v>
      </c>
      <c r="E47" s="187">
        <f t="shared" si="0"/>
        <v>0.15839549959007693</v>
      </c>
      <c r="F47" s="264">
        <f t="shared" si="1"/>
        <v>3.4297437677251264E-3</v>
      </c>
      <c r="G47" s="189">
        <f t="shared" si="2"/>
        <v>5.432559775547742E-2</v>
      </c>
    </row>
    <row r="48" spans="1:7" ht="23" customHeight="1" x14ac:dyDescent="0.15">
      <c r="A48" s="98" t="s">
        <v>138</v>
      </c>
      <c r="B48" s="226" t="s">
        <v>268</v>
      </c>
      <c r="C48" s="132">
        <v>19009.300078</v>
      </c>
      <c r="D48" s="132">
        <v>16014.149739999999</v>
      </c>
      <c r="E48" s="187">
        <f t="shared" si="0"/>
        <v>-0.15756236819399649</v>
      </c>
      <c r="F48" s="264">
        <f t="shared" si="1"/>
        <v>4.6583047038313893E-3</v>
      </c>
      <c r="G48" s="189">
        <f t="shared" si="2"/>
        <v>-7.3397352090490711E-2</v>
      </c>
    </row>
    <row r="49" spans="1:7" ht="23" customHeight="1" x14ac:dyDescent="0.15">
      <c r="A49" s="98" t="s">
        <v>164</v>
      </c>
      <c r="B49" s="226" t="s">
        <v>275</v>
      </c>
      <c r="C49" s="132">
        <v>18724.940549999992</v>
      </c>
      <c r="D49" s="132">
        <v>15260.730739999999</v>
      </c>
      <c r="E49" s="187">
        <f t="shared" si="0"/>
        <v>-0.18500511661170504</v>
      </c>
      <c r="F49" s="264">
        <f t="shared" si="1"/>
        <v>4.5886212688060904E-3</v>
      </c>
      <c r="G49" s="189">
        <f t="shared" si="2"/>
        <v>-8.4891841292242073E-2</v>
      </c>
    </row>
    <row r="50" spans="1:7" ht="11" customHeight="1" x14ac:dyDescent="0.15">
      <c r="A50" s="98" t="s">
        <v>175</v>
      </c>
      <c r="B50" s="226" t="s">
        <v>389</v>
      </c>
      <c r="C50" s="132">
        <v>26646.851231000001</v>
      </c>
      <c r="D50" s="132">
        <v>14940.129140000005</v>
      </c>
      <c r="E50" s="187">
        <f t="shared" si="0"/>
        <v>-0.4393285341489358</v>
      </c>
      <c r="F50" s="264">
        <f t="shared" si="1"/>
        <v>6.5299170365204938E-3</v>
      </c>
      <c r="G50" s="189">
        <f t="shared" si="2"/>
        <v>-0.28687788797687114</v>
      </c>
    </row>
    <row r="51" spans="1:7" ht="11" customHeight="1" x14ac:dyDescent="0.15">
      <c r="A51" s="98" t="s">
        <v>192</v>
      </c>
      <c r="B51" s="226" t="s">
        <v>276</v>
      </c>
      <c r="C51" s="132">
        <v>21534.100556999998</v>
      </c>
      <c r="D51" s="132">
        <v>14936.808363999999</v>
      </c>
      <c r="E51" s="187">
        <f t="shared" si="0"/>
        <v>-0.30636488278380614</v>
      </c>
      <c r="F51" s="264">
        <f t="shared" si="1"/>
        <v>5.2770171182444326E-3</v>
      </c>
      <c r="G51" s="189">
        <f t="shared" si="2"/>
        <v>-0.1616692730879094</v>
      </c>
    </row>
    <row r="52" spans="1:7" ht="11" customHeight="1" x14ac:dyDescent="0.15">
      <c r="A52" s="98" t="s">
        <v>173</v>
      </c>
      <c r="B52" s="226" t="s">
        <v>299</v>
      </c>
      <c r="C52" s="132">
        <v>19066.208888000001</v>
      </c>
      <c r="D52" s="132">
        <v>14622.533474000002</v>
      </c>
      <c r="E52" s="187">
        <f>IFERROR(((D52/C52-1)),"")</f>
        <v>-0.23306549509151686</v>
      </c>
      <c r="F52" s="264">
        <f t="shared" si="1"/>
        <v>4.6722504344066697E-3</v>
      </c>
      <c r="G52" s="189">
        <f t="shared" si="2"/>
        <v>-0.10889403606865451</v>
      </c>
    </row>
    <row r="53" spans="1:7" ht="11" customHeight="1" x14ac:dyDescent="0.15">
      <c r="A53" s="98" t="s">
        <v>170</v>
      </c>
      <c r="B53" s="226" t="s">
        <v>227</v>
      </c>
      <c r="C53" s="132">
        <v>16943.907090000001</v>
      </c>
      <c r="D53" s="132">
        <v>13908.724987</v>
      </c>
      <c r="E53" s="187">
        <f t="shared" si="0"/>
        <v>-0.17913118189790556</v>
      </c>
      <c r="F53" s="264">
        <f t="shared" si="1"/>
        <v>4.1521719250450896E-3</v>
      </c>
      <c r="G53" s="189">
        <f t="shared" si="2"/>
        <v>-7.4378346437662862E-2</v>
      </c>
    </row>
    <row r="54" spans="1:7" ht="11" customHeight="1" x14ac:dyDescent="0.15">
      <c r="A54" s="98" t="s">
        <v>172</v>
      </c>
      <c r="B54" s="226" t="s">
        <v>285</v>
      </c>
      <c r="C54" s="132">
        <v>17694.300127000006</v>
      </c>
      <c r="D54" s="132">
        <v>13078.335375000004</v>
      </c>
      <c r="E54" s="187">
        <f t="shared" si="0"/>
        <v>-0.26087297710952861</v>
      </c>
      <c r="F54" s="264">
        <f t="shared" si="1"/>
        <v>4.3360587278014392E-3</v>
      </c>
      <c r="G54" s="189">
        <f t="shared" si="2"/>
        <v>-0.11311605492433166</v>
      </c>
    </row>
    <row r="55" spans="1:7" ht="11" customHeight="1" x14ac:dyDescent="0.15">
      <c r="A55" s="98" t="s">
        <v>202</v>
      </c>
      <c r="B55" s="226" t="s">
        <v>306</v>
      </c>
      <c r="C55" s="132">
        <v>8355.6186409999991</v>
      </c>
      <c r="D55" s="132">
        <v>12748.159438999997</v>
      </c>
      <c r="E55" s="187">
        <f t="shared" si="0"/>
        <v>0.52569905194647548</v>
      </c>
      <c r="F55" s="264">
        <f t="shared" si="1"/>
        <v>2.0475776309006898E-3</v>
      </c>
      <c r="G55" s="189">
        <f t="shared" si="2"/>
        <v>0.10764096193513029</v>
      </c>
    </row>
    <row r="56" spans="1:7" ht="11" customHeight="1" x14ac:dyDescent="0.15">
      <c r="A56" s="98" t="s">
        <v>187</v>
      </c>
      <c r="B56" s="226" t="s">
        <v>272</v>
      </c>
      <c r="C56" s="132">
        <v>14337.027482000001</v>
      </c>
      <c r="D56" s="132">
        <v>12653.309244000004</v>
      </c>
      <c r="E56" s="187">
        <f t="shared" si="0"/>
        <v>-0.11743844671525461</v>
      </c>
      <c r="F56" s="264">
        <f t="shared" si="1"/>
        <v>3.5133456931249196E-3</v>
      </c>
      <c r="G56" s="189">
        <f t="shared" si="2"/>
        <v>-4.1260186097432011E-2</v>
      </c>
    </row>
    <row r="57" spans="1:7" ht="11" customHeight="1" x14ac:dyDescent="0.15">
      <c r="A57" s="98" t="s">
        <v>198</v>
      </c>
      <c r="B57" s="226" t="s">
        <v>220</v>
      </c>
      <c r="C57" s="132">
        <v>7334.4073629999984</v>
      </c>
      <c r="D57" s="132">
        <v>12517.832538000001</v>
      </c>
      <c r="E57" s="187">
        <f t="shared" si="0"/>
        <v>0.70672719941203566</v>
      </c>
      <c r="F57" s="264">
        <f t="shared" si="1"/>
        <v>1.7973257394373837E-3</v>
      </c>
      <c r="G57" s="189">
        <f t="shared" si="2"/>
        <v>0.12702189862637484</v>
      </c>
    </row>
    <row r="58" spans="1:7" ht="11" customHeight="1" x14ac:dyDescent="0.15">
      <c r="A58" s="118"/>
      <c r="B58" s="265" t="s">
        <v>18</v>
      </c>
      <c r="C58" s="133">
        <v>839224.6772200003</v>
      </c>
      <c r="D58" s="133">
        <v>863956.32089900039</v>
      </c>
      <c r="E58" s="191">
        <f t="shared" si="0"/>
        <v>2.9469633520460503E-2</v>
      </c>
      <c r="F58" s="266">
        <f t="shared" si="1"/>
        <v>0.20565535003520327</v>
      </c>
      <c r="G58" s="193">
        <f t="shared" si="2"/>
        <v>0.60605877970594646</v>
      </c>
    </row>
    <row r="59" spans="1:7" ht="8" customHeight="1" x14ac:dyDescent="0.15">
      <c r="A59" s="8" t="s">
        <v>44</v>
      </c>
      <c r="B59" s="37"/>
      <c r="C59" s="21"/>
      <c r="D59" s="21"/>
      <c r="E59" s="21"/>
      <c r="F59" s="21"/>
      <c r="G59" s="21"/>
    </row>
    <row r="60" spans="1:7" ht="8" customHeight="1" x14ac:dyDescent="0.15">
      <c r="A60" s="11" t="s">
        <v>20</v>
      </c>
      <c r="B60" s="37"/>
      <c r="C60" s="21"/>
      <c r="D60" s="21"/>
      <c r="E60" s="21"/>
      <c r="F60" s="21"/>
      <c r="G60" s="21"/>
    </row>
    <row r="61" spans="1:7" ht="9" customHeight="1" x14ac:dyDescent="0.15">
      <c r="A61" s="211" t="s">
        <v>357</v>
      </c>
      <c r="B61" s="11"/>
      <c r="C61" s="11"/>
      <c r="D61" s="11"/>
      <c r="E61" s="11"/>
      <c r="F61" s="11"/>
      <c r="G61" s="11"/>
    </row>
    <row r="62" spans="1:7" ht="9" customHeight="1" x14ac:dyDescent="0.15">
      <c r="A62" s="212" t="s">
        <v>358</v>
      </c>
    </row>
  </sheetData>
  <mergeCells count="6">
    <mergeCell ref="G4:G5"/>
    <mergeCell ref="A6:B6"/>
    <mergeCell ref="A2:E2"/>
    <mergeCell ref="A4:A5"/>
    <mergeCell ref="B4:B5"/>
    <mergeCell ref="C4:D4"/>
  </mergeCells>
  <phoneticPr fontId="4" type="noConversion"/>
  <conditionalFormatting sqref="C8:G58">
    <cfRule type="containsBlanks" dxfId="51" priority="1">
      <formula>LEN(TRIM(C8))=0</formula>
    </cfRule>
  </conditionalFormatting>
  <pageMargins left="0" right="0" top="0" bottom="0" header="0" footer="0"/>
  <pageSetup paperSize="9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F63"/>
  <sheetViews>
    <sheetView showGridLines="0" zoomScaleNormal="100" zoomScalePageLayoutView="150" workbookViewId="0">
      <selection activeCell="M47" sqref="M47"/>
    </sheetView>
  </sheetViews>
  <sheetFormatPr baseColWidth="10" defaultColWidth="11.5" defaultRowHeight="12" x14ac:dyDescent="0.15"/>
  <cols>
    <col min="1" max="1" width="17.83203125" style="15" customWidth="1"/>
    <col min="2" max="6" width="8.83203125" style="15" customWidth="1"/>
    <col min="7" max="7" width="6.33203125" style="15" customWidth="1"/>
    <col min="8" max="8" width="6.83203125" style="15" customWidth="1"/>
    <col min="9" max="16384" width="11.5" style="15"/>
  </cols>
  <sheetData>
    <row r="1" spans="1:6" ht="12" customHeight="1" x14ac:dyDescent="0.15">
      <c r="A1" s="82" t="s">
        <v>359</v>
      </c>
      <c r="B1" s="82"/>
      <c r="C1" s="82"/>
      <c r="D1" s="82"/>
      <c r="E1" s="82"/>
      <c r="F1" s="82"/>
    </row>
    <row r="2" spans="1:6" ht="12" customHeight="1" x14ac:dyDescent="0.15">
      <c r="A2" s="82" t="s">
        <v>392</v>
      </c>
      <c r="B2" s="82"/>
      <c r="C2" s="82"/>
      <c r="D2" s="82"/>
      <c r="E2" s="82"/>
      <c r="F2" s="82"/>
    </row>
    <row r="3" spans="1:6" ht="12" customHeight="1" x14ac:dyDescent="0.15">
      <c r="A3" s="82" t="s">
        <v>341</v>
      </c>
      <c r="B3" s="82"/>
      <c r="C3" s="82"/>
      <c r="D3" s="82"/>
      <c r="E3" s="82"/>
      <c r="F3" s="82"/>
    </row>
    <row r="4" spans="1:6" ht="5" customHeight="1" x14ac:dyDescent="0.15"/>
    <row r="5" spans="1:6" s="38" customFormat="1" ht="15" customHeight="1" x14ac:dyDescent="0.15">
      <c r="A5" s="312" t="s">
        <v>23</v>
      </c>
      <c r="B5" s="305" t="s">
        <v>340</v>
      </c>
      <c r="C5" s="306"/>
      <c r="D5" s="232" t="s">
        <v>29</v>
      </c>
      <c r="E5" s="233" t="s">
        <v>371</v>
      </c>
      <c r="F5" s="310" t="s">
        <v>331</v>
      </c>
    </row>
    <row r="6" spans="1:6" s="38" customFormat="1" ht="15" customHeight="1" x14ac:dyDescent="0.15">
      <c r="A6" s="312"/>
      <c r="B6" s="158">
        <v>2023</v>
      </c>
      <c r="C6" s="159" t="s">
        <v>314</v>
      </c>
      <c r="D6" s="234" t="s">
        <v>332</v>
      </c>
      <c r="E6" s="235">
        <v>2023</v>
      </c>
      <c r="F6" s="311"/>
    </row>
    <row r="7" spans="1:6" s="38" customFormat="1" ht="14" customHeight="1" x14ac:dyDescent="0.15">
      <c r="A7" s="181"/>
      <c r="B7" s="165">
        <f>SUM(B9:B59)</f>
        <v>4080733.5042650029</v>
      </c>
      <c r="C7" s="165">
        <f>SUM(C9:C59)</f>
        <v>3887796.8420300013</v>
      </c>
      <c r="D7" s="184">
        <f>(C7/B7-1)</f>
        <v>-4.7279897605014609E-2</v>
      </c>
      <c r="E7" s="184">
        <f>SUM(E8:E59)</f>
        <v>0.99999999999999967</v>
      </c>
      <c r="F7" s="185">
        <f>SUM(F8:F59)</f>
        <v>-4.7279897605014307</v>
      </c>
    </row>
    <row r="8" spans="1:6" ht="4" customHeight="1" x14ac:dyDescent="0.15">
      <c r="A8" s="42"/>
      <c r="B8" s="107"/>
      <c r="C8" s="107"/>
      <c r="D8" s="107"/>
      <c r="E8" s="107"/>
      <c r="F8" s="186"/>
    </row>
    <row r="9" spans="1:6" ht="11" customHeight="1" x14ac:dyDescent="0.15">
      <c r="A9" s="13" t="s">
        <v>88</v>
      </c>
      <c r="B9" s="132">
        <v>1026393.1309390008</v>
      </c>
      <c r="C9" s="132">
        <v>993539.00940300128</v>
      </c>
      <c r="D9" s="187">
        <f>IFERROR(((C9/B9-1)),"")</f>
        <v>-3.2009295995524378E-2</v>
      </c>
      <c r="E9" s="267">
        <f>B9/$B$7</f>
        <v>0.25152172516687499</v>
      </c>
      <c r="F9" s="189">
        <f>E9*D9*100</f>
        <v>-0.80510333501714348</v>
      </c>
    </row>
    <row r="10" spans="1:6" ht="11" customHeight="1" x14ac:dyDescent="0.15">
      <c r="A10" s="13" t="s">
        <v>71</v>
      </c>
      <c r="B10" s="132">
        <v>622371.67000199982</v>
      </c>
      <c r="C10" s="132">
        <v>485505.39074499905</v>
      </c>
      <c r="D10" s="187">
        <f t="shared" ref="D10:D59" si="0">IFERROR(((C10/B10-1)),"")</f>
        <v>-0.21991084404044448</v>
      </c>
      <c r="E10" s="267">
        <f t="shared" ref="E10:E59" si="1">B10/$B$7</f>
        <v>0.15251465682616236</v>
      </c>
      <c r="F10" s="189">
        <f t="shared" ref="F10:F59" si="2">E10*D10*100</f>
        <v>-3.35396269111801</v>
      </c>
    </row>
    <row r="11" spans="1:6" ht="11" customHeight="1" x14ac:dyDescent="0.15">
      <c r="A11" s="13" t="s">
        <v>86</v>
      </c>
      <c r="B11" s="132">
        <v>434572.23049799999</v>
      </c>
      <c r="C11" s="132">
        <v>377579.41593100014</v>
      </c>
      <c r="D11" s="187">
        <f t="shared" si="0"/>
        <v>-0.13114693155080037</v>
      </c>
      <c r="E11" s="267">
        <f t="shared" si="1"/>
        <v>0.10649365611447163</v>
      </c>
      <c r="F11" s="189">
        <f t="shared" si="2"/>
        <v>-1.3966316229039084</v>
      </c>
    </row>
    <row r="12" spans="1:6" ht="11" customHeight="1" x14ac:dyDescent="0.15">
      <c r="A12" s="13" t="s">
        <v>87</v>
      </c>
      <c r="B12" s="132">
        <v>400499.05428400077</v>
      </c>
      <c r="C12" s="132">
        <v>376767.87929099996</v>
      </c>
      <c r="D12" s="187">
        <f t="shared" si="0"/>
        <v>-5.9254010063585882E-2</v>
      </c>
      <c r="E12" s="267">
        <f t="shared" si="1"/>
        <v>9.8143888559597631E-2</v>
      </c>
      <c r="F12" s="189">
        <f t="shared" si="2"/>
        <v>-0.58154189603898498</v>
      </c>
    </row>
    <row r="13" spans="1:6" ht="11" customHeight="1" x14ac:dyDescent="0.15">
      <c r="A13" s="13" t="s">
        <v>85</v>
      </c>
      <c r="B13" s="132">
        <v>311090.42962100025</v>
      </c>
      <c r="C13" s="132">
        <v>246410.56962800043</v>
      </c>
      <c r="D13" s="187">
        <f t="shared" si="0"/>
        <v>-0.2079133712721376</v>
      </c>
      <c r="E13" s="267">
        <f t="shared" si="1"/>
        <v>7.6233948944684146E-2</v>
      </c>
      <c r="F13" s="189">
        <f t="shared" si="2"/>
        <v>-1.5850057330477298</v>
      </c>
    </row>
    <row r="14" spans="1:6" ht="11" customHeight="1" x14ac:dyDescent="0.15">
      <c r="A14" s="13" t="s">
        <v>84</v>
      </c>
      <c r="B14" s="132">
        <v>106557.70735500001</v>
      </c>
      <c r="C14" s="132">
        <v>198228.59164200001</v>
      </c>
      <c r="D14" s="187">
        <f t="shared" si="0"/>
        <v>0.86029332426978633</v>
      </c>
      <c r="E14" s="267">
        <f t="shared" si="1"/>
        <v>2.6112390638504224E-2</v>
      </c>
      <c r="F14" s="189">
        <f t="shared" si="2"/>
        <v>2.2464315347030048</v>
      </c>
    </row>
    <row r="15" spans="1:6" ht="11" customHeight="1" x14ac:dyDescent="0.15">
      <c r="A15" s="13" t="s">
        <v>82</v>
      </c>
      <c r="B15" s="132">
        <v>171739.63910499966</v>
      </c>
      <c r="C15" s="132">
        <v>167163.04722000015</v>
      </c>
      <c r="D15" s="187">
        <f t="shared" si="0"/>
        <v>-2.6648430780743859E-2</v>
      </c>
      <c r="E15" s="267">
        <f t="shared" si="1"/>
        <v>4.2085482652936039E-2</v>
      </c>
      <c r="F15" s="189">
        <f t="shared" si="2"/>
        <v>-0.11215120713509626</v>
      </c>
    </row>
    <row r="16" spans="1:6" ht="11" customHeight="1" x14ac:dyDescent="0.15">
      <c r="A16" s="13" t="s">
        <v>181</v>
      </c>
      <c r="B16" s="132">
        <v>120198.92063700008</v>
      </c>
      <c r="C16" s="132">
        <v>137470.62290400011</v>
      </c>
      <c r="D16" s="187">
        <f t="shared" si="0"/>
        <v>0.14369265693458644</v>
      </c>
      <c r="E16" s="267">
        <f t="shared" si="1"/>
        <v>2.9455224290283466E-2</v>
      </c>
      <c r="F16" s="189">
        <f t="shared" si="2"/>
        <v>0.42324994388749992</v>
      </c>
    </row>
    <row r="17" spans="1:6" ht="11" customHeight="1" x14ac:dyDescent="0.15">
      <c r="A17" s="13" t="s">
        <v>120</v>
      </c>
      <c r="B17" s="132">
        <v>90071.580978000144</v>
      </c>
      <c r="C17" s="132">
        <v>100013.82436199991</v>
      </c>
      <c r="D17" s="187">
        <f t="shared" si="0"/>
        <v>0.11038157958422135</v>
      </c>
      <c r="E17" s="267">
        <f t="shared" si="1"/>
        <v>2.2072399700657074E-2</v>
      </c>
      <c r="F17" s="189">
        <f t="shared" si="2"/>
        <v>0.24363863441728223</v>
      </c>
    </row>
    <row r="18" spans="1:6" ht="11" customHeight="1" x14ac:dyDescent="0.15">
      <c r="A18" s="13" t="s">
        <v>79</v>
      </c>
      <c r="B18" s="132">
        <v>67073.000189999992</v>
      </c>
      <c r="C18" s="132">
        <v>83485.943179999987</v>
      </c>
      <c r="D18" s="187">
        <f t="shared" si="0"/>
        <v>0.24470268131001283</v>
      </c>
      <c r="E18" s="267">
        <f t="shared" si="1"/>
        <v>1.6436505868344071E-2</v>
      </c>
      <c r="F18" s="189">
        <f t="shared" si="2"/>
        <v>0.40220570573515546</v>
      </c>
    </row>
    <row r="19" spans="1:6" ht="11" customHeight="1" x14ac:dyDescent="0.15">
      <c r="A19" s="13" t="s">
        <v>74</v>
      </c>
      <c r="B19" s="132">
        <v>71595.878583999962</v>
      </c>
      <c r="C19" s="132">
        <v>57840.775305000025</v>
      </c>
      <c r="D19" s="187">
        <f t="shared" si="0"/>
        <v>-0.19212143982368679</v>
      </c>
      <c r="E19" s="267">
        <f t="shared" si="1"/>
        <v>1.7544855234768727E-2</v>
      </c>
      <c r="F19" s="189">
        <f t="shared" si="2"/>
        <v>-0.33707428492019159</v>
      </c>
    </row>
    <row r="20" spans="1:6" ht="11" customHeight="1" x14ac:dyDescent="0.15">
      <c r="A20" s="13" t="s">
        <v>234</v>
      </c>
      <c r="B20" s="132">
        <v>59953.499338000031</v>
      </c>
      <c r="C20" s="132">
        <v>53512.975794999984</v>
      </c>
      <c r="D20" s="187">
        <f t="shared" si="0"/>
        <v>-0.10742531485427209</v>
      </c>
      <c r="E20" s="267">
        <f t="shared" si="1"/>
        <v>1.4691843825464044E-2</v>
      </c>
      <c r="F20" s="189">
        <f t="shared" si="2"/>
        <v>-0.15782759487402684</v>
      </c>
    </row>
    <row r="21" spans="1:6" ht="11" customHeight="1" x14ac:dyDescent="0.15">
      <c r="A21" s="13" t="s">
        <v>72</v>
      </c>
      <c r="B21" s="132">
        <v>42064.151241999971</v>
      </c>
      <c r="C21" s="132">
        <v>50157.813889999947</v>
      </c>
      <c r="D21" s="187">
        <f t="shared" si="0"/>
        <v>0.1924123608589221</v>
      </c>
      <c r="E21" s="267">
        <f t="shared" si="1"/>
        <v>1.0307987815924851E-2</v>
      </c>
      <c r="F21" s="189">
        <f t="shared" si="2"/>
        <v>0.19833842713671049</v>
      </c>
    </row>
    <row r="22" spans="1:6" ht="11" customHeight="1" x14ac:dyDescent="0.15">
      <c r="A22" s="13" t="s">
        <v>81</v>
      </c>
      <c r="B22" s="132">
        <v>39976.409643999999</v>
      </c>
      <c r="C22" s="132">
        <v>49276.923469000001</v>
      </c>
      <c r="D22" s="187">
        <f t="shared" si="0"/>
        <v>0.23265005306438025</v>
      </c>
      <c r="E22" s="267">
        <f t="shared" si="1"/>
        <v>9.7963784212368732E-3</v>
      </c>
      <c r="F22" s="189">
        <f t="shared" si="2"/>
        <v>0.22791279595395084</v>
      </c>
    </row>
    <row r="23" spans="1:6" ht="11" customHeight="1" x14ac:dyDescent="0.15">
      <c r="A23" s="13" t="s">
        <v>80</v>
      </c>
      <c r="B23" s="132">
        <v>42540.193554999983</v>
      </c>
      <c r="C23" s="132">
        <v>47913.255726999996</v>
      </c>
      <c r="D23" s="187">
        <f t="shared" si="0"/>
        <v>0.12630554125366666</v>
      </c>
      <c r="E23" s="267">
        <f t="shared" si="1"/>
        <v>1.042464388094416E-2</v>
      </c>
      <c r="F23" s="189">
        <f t="shared" si="2"/>
        <v>0.13166902877593764</v>
      </c>
    </row>
    <row r="24" spans="1:6" ht="11" customHeight="1" x14ac:dyDescent="0.15">
      <c r="A24" s="13" t="s">
        <v>75</v>
      </c>
      <c r="B24" s="132">
        <v>29805.460791999991</v>
      </c>
      <c r="C24" s="132">
        <v>37509.419988999951</v>
      </c>
      <c r="D24" s="187">
        <f t="shared" si="0"/>
        <v>0.25847475570878475</v>
      </c>
      <c r="E24" s="267">
        <f t="shared" si="1"/>
        <v>7.3039468911284301E-3</v>
      </c>
      <c r="F24" s="189">
        <f t="shared" si="2"/>
        <v>0.18878858883943589</v>
      </c>
    </row>
    <row r="25" spans="1:6" ht="11" customHeight="1" x14ac:dyDescent="0.15">
      <c r="A25" s="13" t="s">
        <v>83</v>
      </c>
      <c r="B25" s="132">
        <v>37742.475194999992</v>
      </c>
      <c r="C25" s="132">
        <v>35903.613096000001</v>
      </c>
      <c r="D25" s="187">
        <f t="shared" si="0"/>
        <v>-4.8721290522132921E-2</v>
      </c>
      <c r="E25" s="267">
        <f t="shared" si="1"/>
        <v>9.2489438860815631E-3</v>
      </c>
      <c r="F25" s="189">
        <f t="shared" si="2"/>
        <v>-4.5062048209668491E-2</v>
      </c>
    </row>
    <row r="26" spans="1:6" ht="11" customHeight="1" x14ac:dyDescent="0.15">
      <c r="A26" s="13" t="s">
        <v>124</v>
      </c>
      <c r="B26" s="132">
        <v>37559.087106000006</v>
      </c>
      <c r="C26" s="132">
        <v>35393.121975999995</v>
      </c>
      <c r="D26" s="187">
        <f t="shared" si="0"/>
        <v>-5.7668204871092366E-2</v>
      </c>
      <c r="E26" s="267">
        <f t="shared" si="1"/>
        <v>9.2040039043826075E-3</v>
      </c>
      <c r="F26" s="189">
        <f t="shared" si="2"/>
        <v>-5.3077838279227019E-2</v>
      </c>
    </row>
    <row r="27" spans="1:6" ht="11" customHeight="1" x14ac:dyDescent="0.15">
      <c r="A27" s="13" t="s">
        <v>125</v>
      </c>
      <c r="B27" s="132">
        <v>9950.090358999998</v>
      </c>
      <c r="C27" s="132">
        <v>32317.354035000015</v>
      </c>
      <c r="D27" s="187">
        <f t="shared" si="0"/>
        <v>2.2479457843082309</v>
      </c>
      <c r="E27" s="267">
        <f t="shared" si="1"/>
        <v>2.4383092766534745E-3</v>
      </c>
      <c r="F27" s="189">
        <f t="shared" si="2"/>
        <v>0.54811870592928291</v>
      </c>
    </row>
    <row r="28" spans="1:6" ht="11" customHeight="1" x14ac:dyDescent="0.15">
      <c r="A28" s="13" t="s">
        <v>140</v>
      </c>
      <c r="B28" s="132">
        <v>15974.410164000004</v>
      </c>
      <c r="C28" s="132">
        <v>27900.351976000016</v>
      </c>
      <c r="D28" s="187">
        <f t="shared" si="0"/>
        <v>0.74656539362413277</v>
      </c>
      <c r="E28" s="267">
        <f t="shared" si="1"/>
        <v>3.914592841533086E-3</v>
      </c>
      <c r="F28" s="189">
        <f t="shared" si="2"/>
        <v>0.29224995456173608</v>
      </c>
    </row>
    <row r="29" spans="1:6" ht="11" customHeight="1" x14ac:dyDescent="0.15">
      <c r="A29" s="13" t="s">
        <v>136</v>
      </c>
      <c r="B29" s="132">
        <v>25452.459530000011</v>
      </c>
      <c r="C29" s="132">
        <v>27676.695919999987</v>
      </c>
      <c r="D29" s="187">
        <f t="shared" si="0"/>
        <v>8.7387876498864037E-2</v>
      </c>
      <c r="E29" s="267">
        <f t="shared" si="1"/>
        <v>6.2372265925717081E-3</v>
      </c>
      <c r="F29" s="189">
        <f t="shared" si="2"/>
        <v>5.4505798716708694E-2</v>
      </c>
    </row>
    <row r="30" spans="1:6" ht="11" customHeight="1" x14ac:dyDescent="0.15">
      <c r="A30" s="13" t="s">
        <v>231</v>
      </c>
      <c r="B30" s="132">
        <v>40037.552210999995</v>
      </c>
      <c r="C30" s="132">
        <v>24483.365560000017</v>
      </c>
      <c r="D30" s="187">
        <f t="shared" si="0"/>
        <v>-0.38848994986078567</v>
      </c>
      <c r="E30" s="267">
        <f t="shared" si="1"/>
        <v>9.8113616508293203E-3</v>
      </c>
      <c r="F30" s="189">
        <f t="shared" si="2"/>
        <v>-0.3811615395796718</v>
      </c>
    </row>
    <row r="31" spans="1:6" ht="11" customHeight="1" x14ac:dyDescent="0.15">
      <c r="A31" s="13" t="s">
        <v>77</v>
      </c>
      <c r="B31" s="132">
        <v>27788.010556999983</v>
      </c>
      <c r="C31" s="132">
        <v>21399.129234000004</v>
      </c>
      <c r="D31" s="187">
        <f t="shared" si="0"/>
        <v>-0.22991503151673365</v>
      </c>
      <c r="E31" s="267">
        <f t="shared" si="1"/>
        <v>6.8095626749350765E-3</v>
      </c>
      <c r="F31" s="189">
        <f t="shared" si="2"/>
        <v>-0.15656208170228711</v>
      </c>
    </row>
    <row r="32" spans="1:6" ht="11" customHeight="1" x14ac:dyDescent="0.15">
      <c r="A32" s="13" t="s">
        <v>130</v>
      </c>
      <c r="B32" s="132">
        <v>19480.878719000015</v>
      </c>
      <c r="C32" s="132">
        <v>20711.483360999991</v>
      </c>
      <c r="D32" s="187">
        <f t="shared" si="0"/>
        <v>6.3169873379466557E-2</v>
      </c>
      <c r="E32" s="267">
        <f t="shared" si="1"/>
        <v>4.7738669282469583E-3</v>
      </c>
      <c r="F32" s="189">
        <f t="shared" si="2"/>
        <v>3.0156456938778334E-2</v>
      </c>
    </row>
    <row r="33" spans="1:6" ht="11" customHeight="1" x14ac:dyDescent="0.15">
      <c r="A33" s="13" t="s">
        <v>123</v>
      </c>
      <c r="B33" s="132">
        <v>18819.002890000025</v>
      </c>
      <c r="C33" s="132">
        <v>17214.029984000001</v>
      </c>
      <c r="D33" s="187">
        <f t="shared" si="0"/>
        <v>-8.5284694166919417E-2</v>
      </c>
      <c r="E33" s="267">
        <f t="shared" si="1"/>
        <v>4.6116716199014795E-3</v>
      </c>
      <c r="F33" s="189">
        <f t="shared" si="2"/>
        <v>-3.9330500370155952E-2</v>
      </c>
    </row>
    <row r="34" spans="1:6" ht="11" customHeight="1" x14ac:dyDescent="0.15">
      <c r="A34" s="13" t="s">
        <v>141</v>
      </c>
      <c r="B34" s="132">
        <v>17794.722745999999</v>
      </c>
      <c r="C34" s="132">
        <v>16420.428766000001</v>
      </c>
      <c r="D34" s="187">
        <f t="shared" si="0"/>
        <v>-7.7230423851864738E-2</v>
      </c>
      <c r="E34" s="267">
        <f t="shared" si="1"/>
        <v>4.3606676906006578E-3</v>
      </c>
      <c r="F34" s="189">
        <f t="shared" si="2"/>
        <v>-3.3677621402222094E-2</v>
      </c>
    </row>
    <row r="35" spans="1:6" ht="11" customHeight="1" x14ac:dyDescent="0.15">
      <c r="A35" s="13" t="s">
        <v>131</v>
      </c>
      <c r="B35" s="132">
        <v>16840.894313999997</v>
      </c>
      <c r="C35" s="132">
        <v>16365.719017999996</v>
      </c>
      <c r="D35" s="187">
        <f t="shared" si="0"/>
        <v>-2.8215561901898778E-2</v>
      </c>
      <c r="E35" s="267">
        <f t="shared" si="1"/>
        <v>4.126928233955645E-3</v>
      </c>
      <c r="F35" s="189">
        <f t="shared" si="2"/>
        <v>-1.1644359904986931E-2</v>
      </c>
    </row>
    <row r="36" spans="1:6" ht="11" customHeight="1" x14ac:dyDescent="0.15">
      <c r="A36" s="13" t="s">
        <v>73</v>
      </c>
      <c r="B36" s="132">
        <v>30278.418929000021</v>
      </c>
      <c r="C36" s="132">
        <v>15481.497229000001</v>
      </c>
      <c r="D36" s="187">
        <f t="shared" si="0"/>
        <v>-0.48869532239108582</v>
      </c>
      <c r="E36" s="267">
        <f t="shared" si="1"/>
        <v>7.4198471665337497E-3</v>
      </c>
      <c r="F36" s="189">
        <f t="shared" si="2"/>
        <v>-0.36260446031417953</v>
      </c>
    </row>
    <row r="37" spans="1:6" ht="11" customHeight="1" x14ac:dyDescent="0.15">
      <c r="A37" s="13" t="s">
        <v>122</v>
      </c>
      <c r="B37" s="132">
        <v>13160.395963000003</v>
      </c>
      <c r="C37" s="132">
        <v>14799.011589</v>
      </c>
      <c r="D37" s="187">
        <f t="shared" si="0"/>
        <v>0.12451111886047417</v>
      </c>
      <c r="E37" s="267">
        <f t="shared" si="1"/>
        <v>3.2250074525193417E-3</v>
      </c>
      <c r="F37" s="189">
        <f t="shared" si="2"/>
        <v>4.015492862465507E-2</v>
      </c>
    </row>
    <row r="38" spans="1:6" ht="11" customHeight="1" x14ac:dyDescent="0.15">
      <c r="A38" s="13" t="s">
        <v>143</v>
      </c>
      <c r="B38" s="132">
        <v>10840.104083999999</v>
      </c>
      <c r="C38" s="132">
        <v>11417.233869000002</v>
      </c>
      <c r="D38" s="187">
        <f t="shared" si="0"/>
        <v>5.3240243869230541E-2</v>
      </c>
      <c r="E38" s="267">
        <f t="shared" si="1"/>
        <v>2.6564106851551072E-3</v>
      </c>
      <c r="F38" s="189">
        <f t="shared" si="2"/>
        <v>1.4142795269448772E-2</v>
      </c>
    </row>
    <row r="39" spans="1:6" ht="11" customHeight="1" x14ac:dyDescent="0.15">
      <c r="A39" s="13" t="s">
        <v>193</v>
      </c>
      <c r="B39" s="132">
        <v>6033.8404380000011</v>
      </c>
      <c r="C39" s="132">
        <v>11003.255616000008</v>
      </c>
      <c r="D39" s="187">
        <f t="shared" si="0"/>
        <v>0.8235907510419993</v>
      </c>
      <c r="E39" s="267">
        <f t="shared" si="1"/>
        <v>1.4786166339197835E-3</v>
      </c>
      <c r="F39" s="189">
        <f t="shared" si="2"/>
        <v>0.12177749840331874</v>
      </c>
    </row>
    <row r="40" spans="1:6" ht="11" customHeight="1" x14ac:dyDescent="0.15">
      <c r="A40" s="13" t="s">
        <v>232</v>
      </c>
      <c r="B40" s="132">
        <v>9648.2923389999978</v>
      </c>
      <c r="C40" s="132">
        <v>10624.611521999999</v>
      </c>
      <c r="D40" s="187">
        <f t="shared" si="0"/>
        <v>0.10119087903810264</v>
      </c>
      <c r="E40" s="267">
        <f t="shared" si="1"/>
        <v>2.3643524697008582E-3</v>
      </c>
      <c r="F40" s="189">
        <f t="shared" si="2"/>
        <v>2.3925090476493879E-2</v>
      </c>
    </row>
    <row r="41" spans="1:6" ht="11" customHeight="1" x14ac:dyDescent="0.15">
      <c r="A41" s="13" t="s">
        <v>142</v>
      </c>
      <c r="B41" s="132">
        <v>12269.160581000002</v>
      </c>
      <c r="C41" s="132">
        <v>9940.0127920000014</v>
      </c>
      <c r="D41" s="187">
        <f t="shared" si="0"/>
        <v>-0.18983758290741704</v>
      </c>
      <c r="E41" s="267">
        <f t="shared" si="1"/>
        <v>3.0066066721036342E-3</v>
      </c>
      <c r="F41" s="189">
        <f t="shared" si="2"/>
        <v>-5.7076694338546688E-2</v>
      </c>
    </row>
    <row r="42" spans="1:6" ht="11" customHeight="1" x14ac:dyDescent="0.15">
      <c r="A42" s="13" t="s">
        <v>134</v>
      </c>
      <c r="B42" s="132">
        <v>4339.0962679999993</v>
      </c>
      <c r="C42" s="132">
        <v>8317.1096940000007</v>
      </c>
      <c r="D42" s="187">
        <f t="shared" si="0"/>
        <v>0.91678386011785107</v>
      </c>
      <c r="E42" s="267">
        <f t="shared" si="1"/>
        <v>1.0633128243892837E-3</v>
      </c>
      <c r="F42" s="189">
        <f t="shared" si="2"/>
        <v>9.748280356564222E-2</v>
      </c>
    </row>
    <row r="43" spans="1:6" ht="11" customHeight="1" x14ac:dyDescent="0.15">
      <c r="A43" s="13" t="s">
        <v>128</v>
      </c>
      <c r="B43" s="132">
        <v>7372.8567879999982</v>
      </c>
      <c r="C43" s="132">
        <v>8199.4181769999996</v>
      </c>
      <c r="D43" s="187">
        <f t="shared" si="0"/>
        <v>0.11210869989300565</v>
      </c>
      <c r="E43" s="267">
        <f t="shared" si="1"/>
        <v>1.8067479241891716E-3</v>
      </c>
      <c r="F43" s="189">
        <f t="shared" si="2"/>
        <v>2.0255216081523475E-2</v>
      </c>
    </row>
    <row r="44" spans="1:6" ht="11" customHeight="1" x14ac:dyDescent="0.15">
      <c r="A44" s="13" t="s">
        <v>186</v>
      </c>
      <c r="B44" s="132">
        <v>6533.1426590000001</v>
      </c>
      <c r="C44" s="132">
        <v>6095.2954110000019</v>
      </c>
      <c r="D44" s="187">
        <f t="shared" si="0"/>
        <v>-6.7019391869060696E-2</v>
      </c>
      <c r="E44" s="267">
        <f t="shared" si="1"/>
        <v>1.6009726320456476E-3</v>
      </c>
      <c r="F44" s="189">
        <f t="shared" si="2"/>
        <v>-1.0729621219870877E-2</v>
      </c>
    </row>
    <row r="45" spans="1:6" ht="11" customHeight="1" x14ac:dyDescent="0.15">
      <c r="A45" s="13" t="s">
        <v>126</v>
      </c>
      <c r="B45" s="132">
        <v>5727.1048250000022</v>
      </c>
      <c r="C45" s="132">
        <v>5047.7979310000001</v>
      </c>
      <c r="D45" s="187">
        <f t="shared" si="0"/>
        <v>-0.1186126175017238</v>
      </c>
      <c r="E45" s="267">
        <f t="shared" si="1"/>
        <v>1.4034498501346105E-3</v>
      </c>
      <c r="F45" s="189">
        <f t="shared" si="2"/>
        <v>-1.6646686025686815E-2</v>
      </c>
    </row>
    <row r="46" spans="1:6" ht="11" customHeight="1" x14ac:dyDescent="0.15">
      <c r="A46" s="13" t="s">
        <v>144</v>
      </c>
      <c r="B46" s="132">
        <v>7529.8526300000012</v>
      </c>
      <c r="C46" s="132">
        <v>4659.8071790000022</v>
      </c>
      <c r="D46" s="187">
        <f t="shared" si="0"/>
        <v>-0.38115559387780451</v>
      </c>
      <c r="E46" s="267">
        <f t="shared" si="1"/>
        <v>1.8452203806325826E-3</v>
      </c>
      <c r="F46" s="189">
        <f t="shared" si="2"/>
        <v>-7.0331607001544061E-2</v>
      </c>
    </row>
    <row r="47" spans="1:6" ht="11" customHeight="1" x14ac:dyDescent="0.15">
      <c r="A47" s="13" t="s">
        <v>308</v>
      </c>
      <c r="B47" s="132">
        <v>1545.2643880000001</v>
      </c>
      <c r="C47" s="132">
        <v>4555.8633959999997</v>
      </c>
      <c r="D47" s="187">
        <f t="shared" si="0"/>
        <v>1.9482743738736827</v>
      </c>
      <c r="E47" s="267">
        <f t="shared" si="1"/>
        <v>3.7867319352880008E-4</v>
      </c>
      <c r="F47" s="189">
        <f t="shared" si="2"/>
        <v>7.3775927902507088E-2</v>
      </c>
    </row>
    <row r="48" spans="1:6" ht="11" customHeight="1" x14ac:dyDescent="0.15">
      <c r="A48" s="13" t="s">
        <v>185</v>
      </c>
      <c r="B48" s="132">
        <v>1645.46234</v>
      </c>
      <c r="C48" s="132">
        <v>3453.7721170000004</v>
      </c>
      <c r="D48" s="187">
        <f t="shared" si="0"/>
        <v>1.0989675868242603</v>
      </c>
      <c r="E48" s="267">
        <f t="shared" si="1"/>
        <v>4.0322710078475726E-4</v>
      </c>
      <c r="F48" s="189">
        <f t="shared" si="2"/>
        <v>4.4313351389156749E-2</v>
      </c>
    </row>
    <row r="49" spans="1:6" ht="11" customHeight="1" x14ac:dyDescent="0.15">
      <c r="A49" s="13" t="s">
        <v>78</v>
      </c>
      <c r="B49" s="132">
        <v>2850.556271999998</v>
      </c>
      <c r="C49" s="132">
        <v>3120.6040950000001</v>
      </c>
      <c r="D49" s="187">
        <f t="shared" si="0"/>
        <v>9.4735131403153039E-2</v>
      </c>
      <c r="E49" s="267">
        <f t="shared" si="1"/>
        <v>6.9854016907027188E-4</v>
      </c>
      <c r="F49" s="189">
        <f t="shared" si="2"/>
        <v>6.6176294707252946E-3</v>
      </c>
    </row>
    <row r="50" spans="1:6" ht="11" customHeight="1" x14ac:dyDescent="0.15">
      <c r="A50" s="13" t="s">
        <v>242</v>
      </c>
      <c r="B50" s="132">
        <v>2720.6617719999999</v>
      </c>
      <c r="C50" s="132">
        <v>2997.9490420000002</v>
      </c>
      <c r="D50" s="187">
        <f t="shared" si="0"/>
        <v>0.10191905250911137</v>
      </c>
      <c r="E50" s="267">
        <f t="shared" si="1"/>
        <v>6.6670900443669843E-4</v>
      </c>
      <c r="F50" s="189">
        <f t="shared" si="2"/>
        <v>6.7950350031481246E-3</v>
      </c>
    </row>
    <row r="51" spans="1:6" ht="11" customHeight="1" x14ac:dyDescent="0.15">
      <c r="A51" s="13" t="s">
        <v>317</v>
      </c>
      <c r="B51" s="132">
        <v>1203.5756730000003</v>
      </c>
      <c r="C51" s="132">
        <v>2797.7491080000004</v>
      </c>
      <c r="D51" s="187">
        <f t="shared" si="0"/>
        <v>1.3245311206950587</v>
      </c>
      <c r="E51" s="267">
        <f t="shared" si="1"/>
        <v>2.9494101286988626E-4</v>
      </c>
      <c r="F51" s="189">
        <f t="shared" si="2"/>
        <v>3.9065855031548621E-2</v>
      </c>
    </row>
    <row r="52" spans="1:6" ht="11" customHeight="1" x14ac:dyDescent="0.15">
      <c r="A52" s="13" t="s">
        <v>233</v>
      </c>
      <c r="B52" s="132">
        <v>659.19953899999996</v>
      </c>
      <c r="C52" s="132">
        <v>2718.5014800000004</v>
      </c>
      <c r="D52" s="187">
        <f t="shared" si="0"/>
        <v>3.1239432359493815</v>
      </c>
      <c r="E52" s="267">
        <f t="shared" si="1"/>
        <v>1.6153947282051957E-4</v>
      </c>
      <c r="F52" s="189">
        <f t="shared" si="2"/>
        <v>5.0464014345649101E-2</v>
      </c>
    </row>
    <row r="53" spans="1:6" ht="11" customHeight="1" x14ac:dyDescent="0.15">
      <c r="A53" s="13" t="s">
        <v>309</v>
      </c>
      <c r="B53" s="132">
        <v>1230.2674709999997</v>
      </c>
      <c r="C53" s="132">
        <v>1915.1503999999998</v>
      </c>
      <c r="D53" s="187">
        <f>IFERROR(((C53/B53-1)),"")</f>
        <v>0.55669433285373793</v>
      </c>
      <c r="E53" s="267">
        <f t="shared" si="1"/>
        <v>3.0148194429118646E-4</v>
      </c>
      <c r="F53" s="189">
        <f t="shared" si="2"/>
        <v>1.6783328984462983E-2</v>
      </c>
    </row>
    <row r="54" spans="1:6" ht="11" customHeight="1" x14ac:dyDescent="0.15">
      <c r="A54" s="13" t="s">
        <v>183</v>
      </c>
      <c r="B54" s="132">
        <v>1530.6007010000001</v>
      </c>
      <c r="C54" s="132">
        <v>1707.74909</v>
      </c>
      <c r="D54" s="187">
        <f t="shared" si="0"/>
        <v>0.11573782037618452</v>
      </c>
      <c r="E54" s="267">
        <f t="shared" si="1"/>
        <v>3.7507979861960692E-4</v>
      </c>
      <c r="F54" s="189">
        <f t="shared" si="2"/>
        <v>4.3410918359371529E-3</v>
      </c>
    </row>
    <row r="55" spans="1:6" ht="11" customHeight="1" x14ac:dyDescent="0.15">
      <c r="A55" s="13" t="s">
        <v>237</v>
      </c>
      <c r="B55" s="132">
        <v>1004.9311120000002</v>
      </c>
      <c r="C55" s="132">
        <v>1590.3612770000002</v>
      </c>
      <c r="D55" s="187">
        <f t="shared" si="0"/>
        <v>0.58255750867826639</v>
      </c>
      <c r="E55" s="267">
        <f t="shared" si="1"/>
        <v>2.4626237193624392E-4</v>
      </c>
      <c r="F55" s="189">
        <f t="shared" si="2"/>
        <v>1.4346199387637888E-2</v>
      </c>
    </row>
    <row r="56" spans="1:6" ht="11" customHeight="1" x14ac:dyDescent="0.15">
      <c r="A56" s="13" t="s">
        <v>236</v>
      </c>
      <c r="B56" s="132">
        <v>2331.8908940000006</v>
      </c>
      <c r="C56" s="132">
        <v>1587.973843</v>
      </c>
      <c r="D56" s="187">
        <f t="shared" si="0"/>
        <v>-0.31901880697510898</v>
      </c>
      <c r="E56" s="267">
        <f t="shared" si="1"/>
        <v>5.7143915219232295E-4</v>
      </c>
      <c r="F56" s="189">
        <f t="shared" si="2"/>
        <v>-1.8229983659126259E-2</v>
      </c>
    </row>
    <row r="57" spans="1:6" ht="11" customHeight="1" x14ac:dyDescent="0.15">
      <c r="A57" s="13" t="s">
        <v>307</v>
      </c>
      <c r="B57" s="132">
        <v>1291.7698220000004</v>
      </c>
      <c r="C57" s="132">
        <v>1522.9062039999999</v>
      </c>
      <c r="D57" s="187">
        <f t="shared" si="0"/>
        <v>0.17893000599916431</v>
      </c>
      <c r="E57" s="267">
        <f t="shared" si="1"/>
        <v>3.1655334038596238E-4</v>
      </c>
      <c r="F57" s="189">
        <f t="shared" si="2"/>
        <v>5.6640891094315755E-3</v>
      </c>
    </row>
    <row r="58" spans="1:6" ht="11" customHeight="1" x14ac:dyDescent="0.15">
      <c r="A58" s="13" t="s">
        <v>127</v>
      </c>
      <c r="B58" s="132">
        <v>1673.3753010000003</v>
      </c>
      <c r="C58" s="132">
        <v>1458.8488199999999</v>
      </c>
      <c r="D58" s="187">
        <f t="shared" si="0"/>
        <v>-0.12819986100655389</v>
      </c>
      <c r="E58" s="267">
        <f t="shared" si="1"/>
        <v>4.1006728306346445E-4</v>
      </c>
      <c r="F58" s="189">
        <f t="shared" si="2"/>
        <v>-5.2570568692071329E-3</v>
      </c>
    </row>
    <row r="59" spans="1:6" ht="11" customHeight="1" x14ac:dyDescent="0.15">
      <c r="A59" s="190" t="s">
        <v>18</v>
      </c>
      <c r="B59" s="133">
        <v>43371.142920999991</v>
      </c>
      <c r="C59" s="133">
        <v>14623.610742000003</v>
      </c>
      <c r="D59" s="191">
        <f t="shared" si="0"/>
        <v>-0.66282625365357029</v>
      </c>
      <c r="E59" s="268">
        <f t="shared" si="1"/>
        <v>1.0628271333001869E-2</v>
      </c>
      <c r="F59" s="193">
        <f t="shared" si="2"/>
        <v>-0.70446972704672661</v>
      </c>
    </row>
    <row r="60" spans="1:6" ht="9" customHeight="1" x14ac:dyDescent="0.15">
      <c r="A60" s="8" t="s">
        <v>44</v>
      </c>
      <c r="B60" s="21"/>
      <c r="C60" s="21"/>
      <c r="D60" s="21"/>
      <c r="E60" s="21"/>
      <c r="F60" s="21"/>
    </row>
    <row r="61" spans="1:6" ht="9" customHeight="1" x14ac:dyDescent="0.15">
      <c r="A61" s="11" t="s">
        <v>20</v>
      </c>
      <c r="B61" s="21"/>
      <c r="C61" s="21"/>
      <c r="D61" s="21"/>
      <c r="E61" s="21"/>
      <c r="F61" s="21"/>
    </row>
    <row r="62" spans="1:6" ht="9" customHeight="1" x14ac:dyDescent="0.15">
      <c r="A62" s="211" t="s">
        <v>357</v>
      </c>
      <c r="B62" s="11"/>
      <c r="C62" s="11"/>
      <c r="D62" s="11"/>
      <c r="E62" s="11"/>
      <c r="F62" s="11"/>
    </row>
    <row r="63" spans="1:6" ht="9" customHeight="1" x14ac:dyDescent="0.15">
      <c r="A63" s="212" t="s">
        <v>358</v>
      </c>
    </row>
  </sheetData>
  <mergeCells count="3">
    <mergeCell ref="B5:C5"/>
    <mergeCell ref="F5:F6"/>
    <mergeCell ref="A5:A6"/>
  </mergeCells>
  <phoneticPr fontId="12" type="noConversion"/>
  <conditionalFormatting sqref="B9:F59">
    <cfRule type="containsBlanks" dxfId="50" priority="1">
      <formula>LEN(TRIM(B9))=0</formula>
    </cfRule>
  </conditionalFormatting>
  <pageMargins left="0" right="0" top="0" bottom="0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J512"/>
  <sheetViews>
    <sheetView showGridLines="0" zoomScaleNormal="100" zoomScalePageLayoutView="150" workbookViewId="0">
      <selection sqref="A1:H63"/>
    </sheetView>
  </sheetViews>
  <sheetFormatPr baseColWidth="10" defaultColWidth="11.5" defaultRowHeight="12" x14ac:dyDescent="0.15"/>
  <cols>
    <col min="1" max="1" width="14.33203125" style="23" customWidth="1"/>
    <col min="2" max="8" width="7.83203125" style="23" customWidth="1"/>
    <col min="9" max="9" width="11.5" style="23"/>
    <col min="10" max="10" width="11.5" style="127"/>
    <col min="11" max="16384" width="11.5" style="23"/>
  </cols>
  <sheetData>
    <row r="1" spans="1:10" s="71" customFormat="1" ht="15" customHeight="1" x14ac:dyDescent="0.15">
      <c r="A1" s="82" t="s">
        <v>393</v>
      </c>
      <c r="B1" s="82"/>
      <c r="C1" s="82"/>
      <c r="D1" s="82"/>
      <c r="E1" s="82"/>
      <c r="F1" s="82"/>
      <c r="J1" s="138"/>
    </row>
    <row r="2" spans="1:10" ht="4.25" customHeight="1" x14ac:dyDescent="0.15"/>
    <row r="3" spans="1:10" ht="13.25" customHeight="1" x14ac:dyDescent="0.15">
      <c r="A3" s="312" t="s">
        <v>23</v>
      </c>
      <c r="B3" s="312" t="s">
        <v>14</v>
      </c>
      <c r="C3" s="312"/>
      <c r="D3" s="312"/>
      <c r="E3" s="312" t="s">
        <v>56</v>
      </c>
      <c r="F3" s="312"/>
      <c r="G3" s="312"/>
      <c r="H3" s="312"/>
    </row>
    <row r="4" spans="1:10" ht="24" x14ac:dyDescent="0.15">
      <c r="A4" s="312"/>
      <c r="B4" s="158">
        <v>2023</v>
      </c>
      <c r="C4" s="159" t="s">
        <v>314</v>
      </c>
      <c r="D4" s="169" t="s">
        <v>320</v>
      </c>
      <c r="E4" s="158">
        <v>2023</v>
      </c>
      <c r="F4" s="159" t="s">
        <v>314</v>
      </c>
      <c r="G4" s="169" t="s">
        <v>320</v>
      </c>
      <c r="H4" s="169" t="s">
        <v>324</v>
      </c>
    </row>
    <row r="5" spans="1:10" ht="16.25" customHeight="1" x14ac:dyDescent="0.15">
      <c r="A5" s="313" t="s">
        <v>45</v>
      </c>
      <c r="B5" s="313"/>
      <c r="C5" s="313"/>
      <c r="D5" s="313"/>
      <c r="E5" s="246">
        <f>SUM(E7:E57)</f>
        <v>4080733.5042650034</v>
      </c>
      <c r="F5" s="246">
        <f>SUM(F7:F57)</f>
        <v>3887796.8420300009</v>
      </c>
      <c r="G5" s="272">
        <f>(F5/E5-1)*100</f>
        <v>-4.7279897605014831</v>
      </c>
      <c r="H5" s="273">
        <f>SUM($H$7:$H$57)</f>
        <v>1</v>
      </c>
      <c r="I5" s="5"/>
      <c r="J5" s="136"/>
    </row>
    <row r="6" spans="1:10" ht="3" customHeight="1" x14ac:dyDescent="0.15">
      <c r="A6" s="42"/>
      <c r="B6" s="1"/>
      <c r="C6" s="1"/>
      <c r="D6" s="1"/>
      <c r="E6" s="111"/>
      <c r="F6" s="111"/>
      <c r="G6" s="274"/>
      <c r="H6" s="274"/>
      <c r="I6" s="5"/>
      <c r="J6" s="136"/>
    </row>
    <row r="7" spans="1:10" ht="12" customHeight="1" x14ac:dyDescent="0.15">
      <c r="A7" s="3" t="s">
        <v>88</v>
      </c>
      <c r="B7" s="132">
        <v>2116556.2808699999</v>
      </c>
      <c r="C7" s="132">
        <v>2958473.1481100009</v>
      </c>
      <c r="D7" s="269">
        <f>IFERROR(((C7/B7-1)),"")</f>
        <v>0.3977767446344187</v>
      </c>
      <c r="E7" s="150">
        <v>1026393.1309390008</v>
      </c>
      <c r="F7" s="150">
        <v>993539.00940300128</v>
      </c>
      <c r="G7" s="275">
        <f>IFERROR(((F7/E7-1)),"")</f>
        <v>-3.2009295995524378E-2</v>
      </c>
      <c r="H7" s="276">
        <f>(F7/$F$5)</f>
        <v>0.25555322198477531</v>
      </c>
    </row>
    <row r="8" spans="1:10" ht="12" customHeight="1" x14ac:dyDescent="0.15">
      <c r="A8" s="3" t="s">
        <v>71</v>
      </c>
      <c r="B8" s="132">
        <v>649740.016405</v>
      </c>
      <c r="C8" s="132">
        <v>376579.1579400014</v>
      </c>
      <c r="D8" s="269">
        <f t="shared" ref="D8:D57" si="0">IFERROR(((C8/B8-1)),"")</f>
        <v>-0.42041563020297379</v>
      </c>
      <c r="E8" s="151">
        <v>622371.67000199982</v>
      </c>
      <c r="F8" s="151">
        <v>485505.39074499905</v>
      </c>
      <c r="G8" s="275">
        <f t="shared" ref="G8:G57" si="1">IFERROR(((F8/E8-1)),"")</f>
        <v>-0.21991084404044448</v>
      </c>
      <c r="H8" s="276">
        <f t="shared" ref="H8:H57" si="2">(F8/$F$5)</f>
        <v>0.1248793109496673</v>
      </c>
      <c r="J8" s="136"/>
    </row>
    <row r="9" spans="1:10" ht="12" customHeight="1" x14ac:dyDescent="0.15">
      <c r="A9" s="3" t="s">
        <v>86</v>
      </c>
      <c r="B9" s="132">
        <v>988170.52471300017</v>
      </c>
      <c r="C9" s="132">
        <v>994539.87473100005</v>
      </c>
      <c r="D9" s="269">
        <f t="shared" si="0"/>
        <v>6.4455980609721131E-3</v>
      </c>
      <c r="E9" s="151">
        <v>434572.23049799999</v>
      </c>
      <c r="F9" s="151">
        <v>377579.41593100014</v>
      </c>
      <c r="G9" s="275">
        <f t="shared" si="1"/>
        <v>-0.13114693155080037</v>
      </c>
      <c r="H9" s="276">
        <f t="shared" si="2"/>
        <v>9.7119122030524682E-2</v>
      </c>
      <c r="J9" s="136"/>
    </row>
    <row r="10" spans="1:10" ht="12" customHeight="1" x14ac:dyDescent="0.15">
      <c r="A10" s="3" t="s">
        <v>87</v>
      </c>
      <c r="B10" s="132">
        <v>631365.27946399932</v>
      </c>
      <c r="C10" s="132">
        <v>699549.82742699899</v>
      </c>
      <c r="D10" s="269">
        <f t="shared" si="0"/>
        <v>0.10799540326462886</v>
      </c>
      <c r="E10" s="151">
        <v>400499.05428400077</v>
      </c>
      <c r="F10" s="151">
        <v>376767.87929099996</v>
      </c>
      <c r="G10" s="275">
        <f t="shared" si="1"/>
        <v>-5.9254010063585882E-2</v>
      </c>
      <c r="H10" s="276">
        <f t="shared" si="2"/>
        <v>9.6910382563681438E-2</v>
      </c>
      <c r="J10" s="136"/>
    </row>
    <row r="11" spans="1:10" ht="12" customHeight="1" x14ac:dyDescent="0.15">
      <c r="A11" s="3" t="s">
        <v>85</v>
      </c>
      <c r="B11" s="132">
        <v>273177.08739099966</v>
      </c>
      <c r="C11" s="132">
        <v>143393.57357000004</v>
      </c>
      <c r="D11" s="269">
        <f t="shared" si="0"/>
        <v>-0.47508930950435047</v>
      </c>
      <c r="E11" s="151">
        <v>311090.42962100025</v>
      </c>
      <c r="F11" s="151">
        <v>246410.56962800043</v>
      </c>
      <c r="G11" s="275">
        <f t="shared" si="1"/>
        <v>-0.2079133712721376</v>
      </c>
      <c r="H11" s="276">
        <f t="shared" si="2"/>
        <v>6.338051591691142E-2</v>
      </c>
    </row>
    <row r="12" spans="1:10" ht="12" customHeight="1" x14ac:dyDescent="0.15">
      <c r="A12" s="3" t="s">
        <v>82</v>
      </c>
      <c r="B12" s="132">
        <v>127211.71836800019</v>
      </c>
      <c r="C12" s="132">
        <v>134989.2955779999</v>
      </c>
      <c r="D12" s="269">
        <f t="shared" si="0"/>
        <v>6.1138842472834298E-2</v>
      </c>
      <c r="E12" s="151">
        <v>171739.63910499966</v>
      </c>
      <c r="F12" s="151">
        <v>167163.04722000015</v>
      </c>
      <c r="G12" s="275">
        <f t="shared" si="1"/>
        <v>-2.6648430780743859E-2</v>
      </c>
      <c r="H12" s="276">
        <f t="shared" si="2"/>
        <v>4.2996857606560662E-2</v>
      </c>
    </row>
    <row r="13" spans="1:10" ht="12" customHeight="1" x14ac:dyDescent="0.15">
      <c r="A13" s="3" t="s">
        <v>181</v>
      </c>
      <c r="B13" s="132">
        <v>40984.445994999944</v>
      </c>
      <c r="C13" s="132">
        <v>45513.925833999972</v>
      </c>
      <c r="D13" s="269">
        <f t="shared" si="0"/>
        <v>0.11051704443077304</v>
      </c>
      <c r="E13" s="151">
        <v>120198.92063700008</v>
      </c>
      <c r="F13" s="151">
        <v>137470.62290400011</v>
      </c>
      <c r="G13" s="275">
        <f t="shared" si="1"/>
        <v>0.14369265693458644</v>
      </c>
      <c r="H13" s="276">
        <f t="shared" si="2"/>
        <v>3.5359518125494503E-2</v>
      </c>
    </row>
    <row r="14" spans="1:10" ht="12" customHeight="1" x14ac:dyDescent="0.15">
      <c r="A14" s="3" t="s">
        <v>84</v>
      </c>
      <c r="B14" s="132">
        <v>225047.69587999998</v>
      </c>
      <c r="C14" s="132">
        <v>354302.23070900002</v>
      </c>
      <c r="D14" s="269">
        <f t="shared" si="0"/>
        <v>0.5743428490728526</v>
      </c>
      <c r="E14" s="151">
        <v>106557.70735500001</v>
      </c>
      <c r="F14" s="151">
        <v>198228.59164200001</v>
      </c>
      <c r="G14" s="275">
        <f t="shared" si="1"/>
        <v>0.86029332426978633</v>
      </c>
      <c r="H14" s="276">
        <f t="shared" si="2"/>
        <v>5.0987384294107194E-2</v>
      </c>
    </row>
    <row r="15" spans="1:10" ht="12" customHeight="1" x14ac:dyDescent="0.15">
      <c r="A15" s="3" t="s">
        <v>120</v>
      </c>
      <c r="B15" s="132">
        <v>60640.736025000078</v>
      </c>
      <c r="C15" s="132">
        <v>52215.043465000024</v>
      </c>
      <c r="D15" s="269">
        <f t="shared" si="0"/>
        <v>-0.13894443096017883</v>
      </c>
      <c r="E15" s="151">
        <v>90071.580978000144</v>
      </c>
      <c r="F15" s="151">
        <v>100013.82436199991</v>
      </c>
      <c r="G15" s="275">
        <f t="shared" si="1"/>
        <v>0.11038157958422135</v>
      </c>
      <c r="H15" s="276">
        <f t="shared" si="2"/>
        <v>2.5725064458300761E-2</v>
      </c>
    </row>
    <row r="16" spans="1:10" ht="12" customHeight="1" x14ac:dyDescent="0.15">
      <c r="A16" s="3" t="s">
        <v>74</v>
      </c>
      <c r="B16" s="132">
        <v>56048.715046999991</v>
      </c>
      <c r="C16" s="132">
        <v>36264.260922000052</v>
      </c>
      <c r="D16" s="269">
        <f t="shared" si="0"/>
        <v>-0.35298675640306054</v>
      </c>
      <c r="E16" s="151">
        <v>71595.878583999962</v>
      </c>
      <c r="F16" s="151">
        <v>57840.775305000025</v>
      </c>
      <c r="G16" s="275">
        <f t="shared" si="1"/>
        <v>-0.19212143982368679</v>
      </c>
      <c r="H16" s="276">
        <f t="shared" si="2"/>
        <v>1.4877520008169626E-2</v>
      </c>
    </row>
    <row r="17" spans="1:8" ht="12" customHeight="1" x14ac:dyDescent="0.15">
      <c r="A17" s="3" t="s">
        <v>79</v>
      </c>
      <c r="B17" s="132">
        <v>32302.13841300003</v>
      </c>
      <c r="C17" s="132">
        <v>47587.938507999999</v>
      </c>
      <c r="D17" s="269">
        <f t="shared" si="0"/>
        <v>0.4732132560254334</v>
      </c>
      <c r="E17" s="151">
        <v>67073.000189999992</v>
      </c>
      <c r="F17" s="151">
        <v>83485.943179999987</v>
      </c>
      <c r="G17" s="275">
        <f t="shared" si="1"/>
        <v>0.24470268131001283</v>
      </c>
      <c r="H17" s="276">
        <f t="shared" si="2"/>
        <v>2.1473844074735158E-2</v>
      </c>
    </row>
    <row r="18" spans="1:8" ht="12" customHeight="1" x14ac:dyDescent="0.15">
      <c r="A18" s="3" t="s">
        <v>234</v>
      </c>
      <c r="B18" s="132">
        <v>20662.963984000013</v>
      </c>
      <c r="C18" s="132">
        <v>19878.459314999989</v>
      </c>
      <c r="D18" s="269">
        <f t="shared" si="0"/>
        <v>-3.7966705532056833E-2</v>
      </c>
      <c r="E18" s="151">
        <v>59953.499338000031</v>
      </c>
      <c r="F18" s="151">
        <v>53512.975794999984</v>
      </c>
      <c r="G18" s="275">
        <f t="shared" si="1"/>
        <v>-0.10742531485427209</v>
      </c>
      <c r="H18" s="276">
        <f t="shared" si="2"/>
        <v>1.3764344683982601E-2</v>
      </c>
    </row>
    <row r="19" spans="1:8" ht="12" customHeight="1" x14ac:dyDescent="0.15">
      <c r="A19" s="3" t="s">
        <v>80</v>
      </c>
      <c r="B19" s="132">
        <v>64741.830016000007</v>
      </c>
      <c r="C19" s="132">
        <v>59990.724338999993</v>
      </c>
      <c r="D19" s="269">
        <f t="shared" si="0"/>
        <v>-7.3385409028843385E-2</v>
      </c>
      <c r="E19" s="151">
        <v>42540.193554999983</v>
      </c>
      <c r="F19" s="151">
        <v>47913.255726999996</v>
      </c>
      <c r="G19" s="275">
        <f t="shared" si="1"/>
        <v>0.12630554125366666</v>
      </c>
      <c r="H19" s="276">
        <f t="shared" si="2"/>
        <v>1.2324012203781265E-2</v>
      </c>
    </row>
    <row r="20" spans="1:8" ht="12" customHeight="1" x14ac:dyDescent="0.15">
      <c r="A20" s="3" t="s">
        <v>72</v>
      </c>
      <c r="B20" s="132">
        <v>9205.6186779999898</v>
      </c>
      <c r="C20" s="132">
        <v>11788.197905999996</v>
      </c>
      <c r="D20" s="269">
        <f t="shared" si="0"/>
        <v>0.28054379812320196</v>
      </c>
      <c r="E20" s="151">
        <v>42064.151241999971</v>
      </c>
      <c r="F20" s="151">
        <v>50157.813889999947</v>
      </c>
      <c r="G20" s="275">
        <f t="shared" si="1"/>
        <v>0.1924123608589221</v>
      </c>
      <c r="H20" s="276">
        <f t="shared" si="2"/>
        <v>1.290134642524433E-2</v>
      </c>
    </row>
    <row r="21" spans="1:8" ht="12" customHeight="1" x14ac:dyDescent="0.15">
      <c r="A21" s="3" t="s">
        <v>231</v>
      </c>
      <c r="B21" s="132">
        <v>6199.1713470000013</v>
      </c>
      <c r="C21" s="132">
        <v>6895.7646030000014</v>
      </c>
      <c r="D21" s="269">
        <f t="shared" si="0"/>
        <v>0.11236876947063346</v>
      </c>
      <c r="E21" s="151">
        <v>40037.552210999995</v>
      </c>
      <c r="F21" s="151">
        <v>24483.365560000017</v>
      </c>
      <c r="G21" s="275">
        <f t="shared" si="1"/>
        <v>-0.38848994986078567</v>
      </c>
      <c r="H21" s="276">
        <f t="shared" si="2"/>
        <v>6.2974909839208842E-3</v>
      </c>
    </row>
    <row r="22" spans="1:8" ht="12" customHeight="1" x14ac:dyDescent="0.15">
      <c r="A22" s="3" t="s">
        <v>81</v>
      </c>
      <c r="B22" s="132">
        <v>8819.3422860000028</v>
      </c>
      <c r="C22" s="132">
        <v>12153.043294999999</v>
      </c>
      <c r="D22" s="269">
        <f t="shared" si="0"/>
        <v>0.37799882359617443</v>
      </c>
      <c r="E22" s="151">
        <v>39976.409643999999</v>
      </c>
      <c r="F22" s="151">
        <v>49276.923469000001</v>
      </c>
      <c r="G22" s="275">
        <f t="shared" si="1"/>
        <v>0.23265005306438025</v>
      </c>
      <c r="H22" s="276">
        <f t="shared" si="2"/>
        <v>1.2674768119640276E-2</v>
      </c>
    </row>
    <row r="23" spans="1:8" ht="12" customHeight="1" x14ac:dyDescent="0.15">
      <c r="A23" s="3" t="s">
        <v>83</v>
      </c>
      <c r="B23" s="132">
        <v>38877.180886000002</v>
      </c>
      <c r="C23" s="132">
        <v>34064.03710799999</v>
      </c>
      <c r="D23" s="269">
        <f t="shared" si="0"/>
        <v>-0.12380382703451798</v>
      </c>
      <c r="E23" s="151">
        <v>37742.475194999992</v>
      </c>
      <c r="F23" s="151">
        <v>35903.613096000001</v>
      </c>
      <c r="G23" s="275">
        <f t="shared" si="1"/>
        <v>-4.8721290522132921E-2</v>
      </c>
      <c r="H23" s="276">
        <f t="shared" si="2"/>
        <v>9.234950938756625E-3</v>
      </c>
    </row>
    <row r="24" spans="1:8" ht="12" customHeight="1" x14ac:dyDescent="0.15">
      <c r="A24" s="3" t="s">
        <v>124</v>
      </c>
      <c r="B24" s="132">
        <v>64513.852844000008</v>
      </c>
      <c r="C24" s="132">
        <v>84122.176925000007</v>
      </c>
      <c r="D24" s="269">
        <f t="shared" si="0"/>
        <v>0.30393974652877409</v>
      </c>
      <c r="E24" s="151">
        <v>37559.087106000006</v>
      </c>
      <c r="F24" s="151">
        <v>35393.121975999995</v>
      </c>
      <c r="G24" s="275">
        <f t="shared" si="1"/>
        <v>-5.7668204871092366E-2</v>
      </c>
      <c r="H24" s="276">
        <f t="shared" si="2"/>
        <v>9.1036449213019038E-3</v>
      </c>
    </row>
    <row r="25" spans="1:8" ht="12" customHeight="1" x14ac:dyDescent="0.15">
      <c r="A25" s="3" t="s">
        <v>73</v>
      </c>
      <c r="B25" s="132">
        <v>10440.436294000001</v>
      </c>
      <c r="C25" s="132">
        <v>2542.0257199999996</v>
      </c>
      <c r="D25" s="269">
        <f t="shared" si="0"/>
        <v>-0.75652112149174522</v>
      </c>
      <c r="E25" s="151">
        <v>30278.418929000021</v>
      </c>
      <c r="F25" s="151">
        <v>15481.497229000001</v>
      </c>
      <c r="G25" s="275">
        <f t="shared" si="1"/>
        <v>-0.48869532239108582</v>
      </c>
      <c r="H25" s="276">
        <f t="shared" si="2"/>
        <v>3.9820746448562842E-3</v>
      </c>
    </row>
    <row r="26" spans="1:8" ht="12" customHeight="1" x14ac:dyDescent="0.15">
      <c r="A26" s="3" t="s">
        <v>75</v>
      </c>
      <c r="B26" s="132">
        <v>11223.367888000023</v>
      </c>
      <c r="C26" s="132">
        <v>37594.515608999995</v>
      </c>
      <c r="D26" s="269">
        <f t="shared" si="0"/>
        <v>2.349664377409912</v>
      </c>
      <c r="E26" s="151">
        <v>29805.460791999991</v>
      </c>
      <c r="F26" s="151">
        <v>37509.419988999951</v>
      </c>
      <c r="G26" s="275">
        <f t="shared" si="1"/>
        <v>0.25847475570878475</v>
      </c>
      <c r="H26" s="276">
        <f t="shared" si="2"/>
        <v>9.6479886972217731E-3</v>
      </c>
    </row>
    <row r="27" spans="1:8" ht="12" customHeight="1" x14ac:dyDescent="0.15">
      <c r="A27" s="3" t="s">
        <v>77</v>
      </c>
      <c r="B27" s="132">
        <v>11886.139843000004</v>
      </c>
      <c r="C27" s="132">
        <v>11313.665523999996</v>
      </c>
      <c r="D27" s="269">
        <f t="shared" si="0"/>
        <v>-4.8163182207312638E-2</v>
      </c>
      <c r="E27" s="151">
        <v>27788.010556999983</v>
      </c>
      <c r="F27" s="151">
        <v>21399.129234000004</v>
      </c>
      <c r="G27" s="275">
        <f t="shared" si="1"/>
        <v>-0.22991503151673365</v>
      </c>
      <c r="H27" s="276">
        <f t="shared" si="2"/>
        <v>5.5041788713492846E-3</v>
      </c>
    </row>
    <row r="28" spans="1:8" ht="12" customHeight="1" x14ac:dyDescent="0.15">
      <c r="A28" s="3" t="s">
        <v>121</v>
      </c>
      <c r="B28" s="132">
        <v>70623.865697000001</v>
      </c>
      <c r="C28" s="207" t="s">
        <v>356</v>
      </c>
      <c r="D28" s="270" t="s">
        <v>356</v>
      </c>
      <c r="E28" s="151">
        <v>26067.534360999998</v>
      </c>
      <c r="F28" s="207" t="s">
        <v>356</v>
      </c>
      <c r="G28" s="270" t="s">
        <v>356</v>
      </c>
      <c r="H28" s="277">
        <v>0</v>
      </c>
    </row>
    <row r="29" spans="1:8" ht="12" customHeight="1" x14ac:dyDescent="0.15">
      <c r="A29" s="3" t="s">
        <v>136</v>
      </c>
      <c r="B29" s="132">
        <v>34929.972366000002</v>
      </c>
      <c r="C29" s="132">
        <v>38644.083578999998</v>
      </c>
      <c r="D29" s="269">
        <f t="shared" si="0"/>
        <v>0.1063302075960193</v>
      </c>
      <c r="E29" s="151">
        <v>25452.459530000011</v>
      </c>
      <c r="F29" s="151">
        <v>27676.695919999987</v>
      </c>
      <c r="G29" s="275">
        <f t="shared" si="1"/>
        <v>8.7387876498864037E-2</v>
      </c>
      <c r="H29" s="276">
        <f t="shared" si="2"/>
        <v>7.1188637278558741E-3</v>
      </c>
    </row>
    <row r="30" spans="1:8" ht="12" customHeight="1" x14ac:dyDescent="0.15">
      <c r="A30" s="3" t="s">
        <v>130</v>
      </c>
      <c r="B30" s="132">
        <v>2673.3413839999994</v>
      </c>
      <c r="C30" s="132">
        <v>3334.5929259999989</v>
      </c>
      <c r="D30" s="269">
        <f t="shared" si="0"/>
        <v>0.24735020598476609</v>
      </c>
      <c r="E30" s="151">
        <v>19480.878719000015</v>
      </c>
      <c r="F30" s="151">
        <v>20711.483360999991</v>
      </c>
      <c r="G30" s="275">
        <f t="shared" si="1"/>
        <v>6.3169873379466557E-2</v>
      </c>
      <c r="H30" s="276">
        <f t="shared" si="2"/>
        <v>5.3273059788241286E-3</v>
      </c>
    </row>
    <row r="31" spans="1:8" ht="12" customHeight="1" x14ac:dyDescent="0.15">
      <c r="A31" s="3" t="s">
        <v>123</v>
      </c>
      <c r="B31" s="132">
        <v>5319.7225770000014</v>
      </c>
      <c r="C31" s="132">
        <v>4834.8082270000095</v>
      </c>
      <c r="D31" s="269">
        <f t="shared" si="0"/>
        <v>-9.1154067337371192E-2</v>
      </c>
      <c r="E31" s="151">
        <v>18819.002890000025</v>
      </c>
      <c r="F31" s="151">
        <v>17214.029984000001</v>
      </c>
      <c r="G31" s="275">
        <f t="shared" si="1"/>
        <v>-8.5284694166919417E-2</v>
      </c>
      <c r="H31" s="276">
        <f t="shared" si="2"/>
        <v>4.427708206844406E-3</v>
      </c>
    </row>
    <row r="32" spans="1:8" ht="12" customHeight="1" x14ac:dyDescent="0.15">
      <c r="A32" s="3" t="s">
        <v>141</v>
      </c>
      <c r="B32" s="132">
        <v>4660.3891380000023</v>
      </c>
      <c r="C32" s="132">
        <v>10333.5911</v>
      </c>
      <c r="D32" s="269">
        <f t="shared" si="0"/>
        <v>1.2173236598939123</v>
      </c>
      <c r="E32" s="151">
        <v>17794.722745999999</v>
      </c>
      <c r="F32" s="151">
        <v>16420.428766000001</v>
      </c>
      <c r="G32" s="275">
        <f t="shared" si="1"/>
        <v>-7.7230423851864738E-2</v>
      </c>
      <c r="H32" s="276">
        <f t="shared" si="2"/>
        <v>4.2235820011176624E-3</v>
      </c>
    </row>
    <row r="33" spans="1:8" ht="12" customHeight="1" x14ac:dyDescent="0.15">
      <c r="A33" s="3" t="s">
        <v>131</v>
      </c>
      <c r="B33" s="132">
        <v>7362.2480029999988</v>
      </c>
      <c r="C33" s="132">
        <v>4992.3267639999995</v>
      </c>
      <c r="D33" s="269">
        <f t="shared" si="0"/>
        <v>-0.32190184819015799</v>
      </c>
      <c r="E33" s="151">
        <v>16840.894313999997</v>
      </c>
      <c r="F33" s="151">
        <v>16365.719017999996</v>
      </c>
      <c r="G33" s="275">
        <f t="shared" si="1"/>
        <v>-2.8215561901898778E-2</v>
      </c>
      <c r="H33" s="276">
        <f t="shared" si="2"/>
        <v>4.2095098285677623E-3</v>
      </c>
    </row>
    <row r="34" spans="1:8" ht="12" customHeight="1" x14ac:dyDescent="0.15">
      <c r="A34" s="3" t="s">
        <v>140</v>
      </c>
      <c r="B34" s="132">
        <v>9894.4907949999961</v>
      </c>
      <c r="C34" s="132">
        <v>22330.428654000014</v>
      </c>
      <c r="D34" s="269">
        <f t="shared" si="0"/>
        <v>1.2568547605587037</v>
      </c>
      <c r="E34" s="151">
        <v>15974.410164000004</v>
      </c>
      <c r="F34" s="151">
        <v>27900.351976000016</v>
      </c>
      <c r="G34" s="275">
        <f t="shared" si="1"/>
        <v>0.74656539362413277</v>
      </c>
      <c r="H34" s="276">
        <f t="shared" si="2"/>
        <v>7.1763914395876552E-3</v>
      </c>
    </row>
    <row r="35" spans="1:8" ht="12" customHeight="1" x14ac:dyDescent="0.15">
      <c r="A35" s="3" t="s">
        <v>122</v>
      </c>
      <c r="B35" s="132">
        <v>4047.2538869999985</v>
      </c>
      <c r="C35" s="132">
        <v>4767.3464570000006</v>
      </c>
      <c r="D35" s="269">
        <f t="shared" si="0"/>
        <v>0.17792127454938744</v>
      </c>
      <c r="E35" s="151">
        <v>13160.395963000003</v>
      </c>
      <c r="F35" s="151">
        <v>14799.011589</v>
      </c>
      <c r="G35" s="275">
        <f t="shared" si="1"/>
        <v>0.12451111886047417</v>
      </c>
      <c r="H35" s="276">
        <f t="shared" si="2"/>
        <v>3.8065290421072369E-3</v>
      </c>
    </row>
    <row r="36" spans="1:8" ht="12" customHeight="1" x14ac:dyDescent="0.15">
      <c r="A36" s="3" t="s">
        <v>142</v>
      </c>
      <c r="B36" s="132">
        <v>953.40919199999996</v>
      </c>
      <c r="C36" s="132">
        <v>1098.0122239999998</v>
      </c>
      <c r="D36" s="269">
        <f t="shared" si="0"/>
        <v>0.1516694334535007</v>
      </c>
      <c r="E36" s="151">
        <v>12269.160581000002</v>
      </c>
      <c r="F36" s="151">
        <v>9940.0127920000014</v>
      </c>
      <c r="G36" s="275">
        <f t="shared" si="1"/>
        <v>-0.18983758290741704</v>
      </c>
      <c r="H36" s="276">
        <f>(F36/$F$5)</f>
        <v>2.5567212475047577E-3</v>
      </c>
    </row>
    <row r="37" spans="1:8" ht="12" customHeight="1" x14ac:dyDescent="0.15">
      <c r="A37" s="3" t="s">
        <v>143</v>
      </c>
      <c r="B37" s="132">
        <v>1831.519108</v>
      </c>
      <c r="C37" s="132">
        <v>1908.1456839999998</v>
      </c>
      <c r="D37" s="269">
        <f t="shared" si="0"/>
        <v>4.1837715842165224E-2</v>
      </c>
      <c r="E37" s="151">
        <v>10840.104083999999</v>
      </c>
      <c r="F37" s="151">
        <v>11417.233869000002</v>
      </c>
      <c r="G37" s="275">
        <f t="shared" si="1"/>
        <v>5.3240243869230541E-2</v>
      </c>
      <c r="H37" s="276">
        <f t="shared" si="2"/>
        <v>2.9366847942184473E-3</v>
      </c>
    </row>
    <row r="38" spans="1:8" ht="12" customHeight="1" x14ac:dyDescent="0.15">
      <c r="A38" s="3" t="s">
        <v>125</v>
      </c>
      <c r="B38" s="132">
        <v>5216.4594449999977</v>
      </c>
      <c r="C38" s="132">
        <v>22410.207619000012</v>
      </c>
      <c r="D38" s="269">
        <f t="shared" si="0"/>
        <v>3.2960570968265284</v>
      </c>
      <c r="E38" s="151">
        <v>9950.090358999998</v>
      </c>
      <c r="F38" s="151">
        <v>32317.354035000015</v>
      </c>
      <c r="G38" s="275">
        <f t="shared" si="1"/>
        <v>2.2479457843082309</v>
      </c>
      <c r="H38" s="276">
        <f t="shared" si="2"/>
        <v>8.3125110051083875E-3</v>
      </c>
    </row>
    <row r="39" spans="1:8" ht="12" customHeight="1" x14ac:dyDescent="0.15">
      <c r="A39" s="5" t="s">
        <v>232</v>
      </c>
      <c r="B39" s="132">
        <v>884.42643499999997</v>
      </c>
      <c r="C39" s="132">
        <v>2526.2439980000008</v>
      </c>
      <c r="D39" s="269">
        <f t="shared" si="0"/>
        <v>1.8563641904258561</v>
      </c>
      <c r="E39" s="151">
        <v>9648.2923389999978</v>
      </c>
      <c r="F39" s="151">
        <v>10624.611521999999</v>
      </c>
      <c r="G39" s="275">
        <f t="shared" si="1"/>
        <v>0.10119087903810264</v>
      </c>
      <c r="H39" s="276">
        <f t="shared" si="2"/>
        <v>2.7328103688803842E-3</v>
      </c>
    </row>
    <row r="40" spans="1:8" ht="12" customHeight="1" x14ac:dyDescent="0.15">
      <c r="A40" s="3" t="s">
        <v>144</v>
      </c>
      <c r="B40" s="132">
        <v>4098.0066400000014</v>
      </c>
      <c r="C40" s="132">
        <v>2803.9175100000002</v>
      </c>
      <c r="D40" s="269">
        <f t="shared" si="0"/>
        <v>-0.31578502517994966</v>
      </c>
      <c r="E40" s="151">
        <v>7529.8526300000012</v>
      </c>
      <c r="F40" s="151">
        <v>4659.8071790000022</v>
      </c>
      <c r="G40" s="275">
        <f t="shared" si="1"/>
        <v>-0.38115559387780451</v>
      </c>
      <c r="H40" s="276">
        <f t="shared" si="2"/>
        <v>1.1985727054006502E-3</v>
      </c>
    </row>
    <row r="41" spans="1:8" ht="12" customHeight="1" x14ac:dyDescent="0.15">
      <c r="A41" s="3" t="s">
        <v>128</v>
      </c>
      <c r="B41" s="132">
        <v>3427.7831039999983</v>
      </c>
      <c r="C41" s="132">
        <v>5161.309831999999</v>
      </c>
      <c r="D41" s="269">
        <f t="shared" si="0"/>
        <v>0.50572824341688616</v>
      </c>
      <c r="E41" s="151">
        <v>7372.8567879999982</v>
      </c>
      <c r="F41" s="151">
        <v>8199.4181769999996</v>
      </c>
      <c r="G41" s="275">
        <f t="shared" si="1"/>
        <v>0.11210869989300565</v>
      </c>
      <c r="H41" s="276">
        <f t="shared" si="2"/>
        <v>2.1090140535014938E-3</v>
      </c>
    </row>
    <row r="42" spans="1:8" ht="12" customHeight="1" x14ac:dyDescent="0.15">
      <c r="A42" s="3" t="s">
        <v>186</v>
      </c>
      <c r="B42" s="132">
        <v>469.88478399999997</v>
      </c>
      <c r="C42" s="132">
        <v>433.90313300000003</v>
      </c>
      <c r="D42" s="269">
        <f t="shared" si="0"/>
        <v>-7.6575476000090958E-2</v>
      </c>
      <c r="E42" s="151">
        <v>6533.1426590000001</v>
      </c>
      <c r="F42" s="151">
        <v>6095.2954110000019</v>
      </c>
      <c r="G42" s="275">
        <f t="shared" si="1"/>
        <v>-6.7019391869060696E-2</v>
      </c>
      <c r="H42" s="276">
        <f t="shared" si="2"/>
        <v>1.5678019347886919E-3</v>
      </c>
    </row>
    <row r="43" spans="1:8" ht="12" customHeight="1" x14ac:dyDescent="0.15">
      <c r="A43" s="3" t="s">
        <v>193</v>
      </c>
      <c r="B43" s="132">
        <v>3051.7056330000009</v>
      </c>
      <c r="C43" s="132">
        <v>7641.3512539999965</v>
      </c>
      <c r="D43" s="269">
        <f t="shared" si="0"/>
        <v>1.5039607920794484</v>
      </c>
      <c r="E43" s="151">
        <v>6033.8404380000011</v>
      </c>
      <c r="F43" s="151">
        <v>11003.255616000008</v>
      </c>
      <c r="G43" s="275">
        <f t="shared" si="1"/>
        <v>0.8235907510419993</v>
      </c>
      <c r="H43" s="276">
        <f t="shared" si="2"/>
        <v>2.8302033421722449E-3</v>
      </c>
    </row>
    <row r="44" spans="1:8" ht="12" customHeight="1" x14ac:dyDescent="0.15">
      <c r="A44" s="3" t="s">
        <v>126</v>
      </c>
      <c r="B44" s="132">
        <v>2261.3020719999995</v>
      </c>
      <c r="C44" s="132">
        <v>1728.6714089999998</v>
      </c>
      <c r="D44" s="269">
        <f t="shared" si="0"/>
        <v>-0.23554158004592307</v>
      </c>
      <c r="E44" s="151">
        <v>5727.1048250000022</v>
      </c>
      <c r="F44" s="151">
        <v>5047.7979310000001</v>
      </c>
      <c r="G44" s="275">
        <f t="shared" si="1"/>
        <v>-0.1186126175017238</v>
      </c>
      <c r="H44" s="276">
        <f t="shared" si="2"/>
        <v>1.2983697801360187E-3</v>
      </c>
    </row>
    <row r="45" spans="1:8" ht="12" customHeight="1" x14ac:dyDescent="0.15">
      <c r="A45" s="3" t="s">
        <v>194</v>
      </c>
      <c r="B45" s="132">
        <v>1733.0992250000004</v>
      </c>
      <c r="C45" s="132">
        <v>292.93821099999991</v>
      </c>
      <c r="D45" s="269">
        <f t="shared" si="0"/>
        <v>-0.83097435693562216</v>
      </c>
      <c r="E45" s="151">
        <v>4458.537217000001</v>
      </c>
      <c r="F45" s="151">
        <v>1353.3515400000001</v>
      </c>
      <c r="G45" s="275">
        <f t="shared" si="1"/>
        <v>-0.69645839562810141</v>
      </c>
      <c r="H45" s="276">
        <f t="shared" si="2"/>
        <v>3.4810243307192764E-4</v>
      </c>
    </row>
    <row r="46" spans="1:8" ht="12" customHeight="1" x14ac:dyDescent="0.15">
      <c r="A46" s="3" t="s">
        <v>134</v>
      </c>
      <c r="B46" s="132">
        <v>7095.3384000000005</v>
      </c>
      <c r="C46" s="132">
        <v>12354.323339999999</v>
      </c>
      <c r="D46" s="269">
        <f t="shared" si="0"/>
        <v>0.74118874161097059</v>
      </c>
      <c r="E46" s="151">
        <v>4339.0962679999993</v>
      </c>
      <c r="F46" s="151">
        <v>8317.1096940000007</v>
      </c>
      <c r="G46" s="275">
        <f t="shared" si="1"/>
        <v>0.91678386011785107</v>
      </c>
      <c r="H46" s="276">
        <f t="shared" si="2"/>
        <v>2.1392860871961737E-3</v>
      </c>
    </row>
    <row r="47" spans="1:8" ht="12" customHeight="1" x14ac:dyDescent="0.15">
      <c r="A47" s="3" t="s">
        <v>78</v>
      </c>
      <c r="B47" s="132">
        <v>646.33365900000001</v>
      </c>
      <c r="C47" s="132">
        <v>800.23628700000029</v>
      </c>
      <c r="D47" s="269">
        <f t="shared" si="0"/>
        <v>0.23811637512135242</v>
      </c>
      <c r="E47" s="151">
        <v>2850.556271999998</v>
      </c>
      <c r="F47" s="151">
        <v>3120.6040950000001</v>
      </c>
      <c r="G47" s="275">
        <f t="shared" si="1"/>
        <v>9.4735131403153039E-2</v>
      </c>
      <c r="H47" s="276">
        <f t="shared" si="2"/>
        <v>8.0266645141122822E-4</v>
      </c>
    </row>
    <row r="48" spans="1:8" ht="12" customHeight="1" x14ac:dyDescent="0.15">
      <c r="A48" s="3" t="s">
        <v>242</v>
      </c>
      <c r="B48" s="132">
        <v>1785.2830000000004</v>
      </c>
      <c r="C48" s="132">
        <v>1340.9650000000001</v>
      </c>
      <c r="D48" s="269">
        <f t="shared" si="0"/>
        <v>-0.24887818906022185</v>
      </c>
      <c r="E48" s="151">
        <v>2720.6617719999999</v>
      </c>
      <c r="F48" s="151">
        <v>2997.9490420000002</v>
      </c>
      <c r="G48" s="275">
        <f t="shared" si="1"/>
        <v>0.10191905250911137</v>
      </c>
      <c r="H48" s="276">
        <f t="shared" si="2"/>
        <v>7.7111772137626166E-4</v>
      </c>
    </row>
    <row r="49" spans="1:8" ht="12" customHeight="1" x14ac:dyDescent="0.15">
      <c r="A49" s="3" t="s">
        <v>236</v>
      </c>
      <c r="B49" s="132">
        <v>971.42623999999978</v>
      </c>
      <c r="C49" s="132">
        <v>710.09751900000003</v>
      </c>
      <c r="D49" s="269">
        <f t="shared" si="0"/>
        <v>-0.26901550549015418</v>
      </c>
      <c r="E49" s="151">
        <v>2331.8908940000006</v>
      </c>
      <c r="F49" s="151">
        <v>1587.973843</v>
      </c>
      <c r="G49" s="275">
        <f t="shared" si="1"/>
        <v>-0.31901880697510898</v>
      </c>
      <c r="H49" s="276">
        <f t="shared" si="2"/>
        <v>4.0845082897151706E-4</v>
      </c>
    </row>
    <row r="50" spans="1:8" ht="12" customHeight="1" x14ac:dyDescent="0.15">
      <c r="A50" s="3" t="s">
        <v>127</v>
      </c>
      <c r="B50" s="132">
        <v>263.84099599999985</v>
      </c>
      <c r="C50" s="132">
        <v>388.50904700000012</v>
      </c>
      <c r="D50" s="269">
        <f t="shared" si="0"/>
        <v>0.47251205419191322</v>
      </c>
      <c r="E50" s="151">
        <v>1673.3753010000003</v>
      </c>
      <c r="F50" s="151">
        <v>1458.8488199999999</v>
      </c>
      <c r="G50" s="275">
        <f t="shared" si="1"/>
        <v>-0.12819986100655389</v>
      </c>
      <c r="H50" s="276">
        <f t="shared" si="2"/>
        <v>3.7523792504504084E-4</v>
      </c>
    </row>
    <row r="51" spans="1:8" ht="12" customHeight="1" x14ac:dyDescent="0.15">
      <c r="A51" s="3" t="s">
        <v>185</v>
      </c>
      <c r="B51" s="132">
        <v>580.72741200000007</v>
      </c>
      <c r="C51" s="132">
        <v>1189.2166479999999</v>
      </c>
      <c r="D51" s="269">
        <f t="shared" si="0"/>
        <v>1.0478052584161461</v>
      </c>
      <c r="E51" s="151">
        <v>1645.46234</v>
      </c>
      <c r="F51" s="151">
        <v>3453.7721170000004</v>
      </c>
      <c r="G51" s="275">
        <f t="shared" si="1"/>
        <v>1.0989675868242603</v>
      </c>
      <c r="H51" s="276">
        <f t="shared" si="2"/>
        <v>8.8836229292182467E-4</v>
      </c>
    </row>
    <row r="52" spans="1:8" ht="12" customHeight="1" x14ac:dyDescent="0.15">
      <c r="A52" s="3" t="s">
        <v>308</v>
      </c>
      <c r="B52" s="132">
        <v>486.53899999999999</v>
      </c>
      <c r="C52" s="132">
        <v>1837.1420000000003</v>
      </c>
      <c r="D52" s="269">
        <f t="shared" si="0"/>
        <v>2.7759398527147883</v>
      </c>
      <c r="E52" s="151">
        <v>1545.2643880000001</v>
      </c>
      <c r="F52" s="151">
        <v>4555.8633959999997</v>
      </c>
      <c r="G52" s="275">
        <f t="shared" si="1"/>
        <v>1.9482743738736827</v>
      </c>
      <c r="H52" s="276">
        <f t="shared" si="2"/>
        <v>1.1718367962923624E-3</v>
      </c>
    </row>
    <row r="53" spans="1:8" ht="12" customHeight="1" x14ac:dyDescent="0.15">
      <c r="A53" s="3" t="s">
        <v>183</v>
      </c>
      <c r="B53" s="132">
        <v>277.94940300000002</v>
      </c>
      <c r="C53" s="132">
        <v>486.74015400000013</v>
      </c>
      <c r="D53" s="269">
        <f t="shared" si="0"/>
        <v>0.75118258483901146</v>
      </c>
      <c r="E53" s="151">
        <v>1530.6007010000001</v>
      </c>
      <c r="F53" s="151">
        <v>1707.74909</v>
      </c>
      <c r="G53" s="275">
        <f t="shared" si="1"/>
        <v>0.11573782037618452</v>
      </c>
      <c r="H53" s="276">
        <f t="shared" si="2"/>
        <v>4.3925882945784387E-4</v>
      </c>
    </row>
    <row r="54" spans="1:8" ht="12" customHeight="1" x14ac:dyDescent="0.15">
      <c r="A54" s="3" t="s">
        <v>307</v>
      </c>
      <c r="B54" s="132">
        <v>294.57716400000015</v>
      </c>
      <c r="C54" s="132">
        <v>289.25160199999988</v>
      </c>
      <c r="D54" s="269">
        <f t="shared" si="0"/>
        <v>-1.8078665459622223E-2</v>
      </c>
      <c r="E54" s="151">
        <v>1291.7698220000004</v>
      </c>
      <c r="F54" s="151">
        <v>1522.9062039999999</v>
      </c>
      <c r="G54" s="275">
        <f t="shared" si="1"/>
        <v>0.17893000599916431</v>
      </c>
      <c r="H54" s="276">
        <f t="shared" si="2"/>
        <v>3.9171445059480505E-4</v>
      </c>
    </row>
    <row r="55" spans="1:8" ht="12" customHeight="1" x14ac:dyDescent="0.15">
      <c r="A55" s="3" t="s">
        <v>327</v>
      </c>
      <c r="B55" s="132">
        <v>825.09177999999997</v>
      </c>
      <c r="C55" s="132">
        <v>216.9579</v>
      </c>
      <c r="D55" s="269">
        <f t="shared" si="0"/>
        <v>-0.73704998006403599</v>
      </c>
      <c r="E55" s="151">
        <v>1265.94471</v>
      </c>
      <c r="F55" s="151">
        <v>465.55188899999996</v>
      </c>
      <c r="G55" s="275">
        <f t="shared" si="1"/>
        <v>-0.63224942975590137</v>
      </c>
      <c r="H55" s="276">
        <f t="shared" si="2"/>
        <v>1.1974696927756994E-4</v>
      </c>
    </row>
    <row r="56" spans="1:8" ht="12" customHeight="1" x14ac:dyDescent="0.15">
      <c r="A56" s="3" t="s">
        <v>133</v>
      </c>
      <c r="B56" s="132">
        <v>1069.975107</v>
      </c>
      <c r="C56" s="132">
        <v>1032.632122</v>
      </c>
      <c r="D56" s="269">
        <f t="shared" si="0"/>
        <v>-3.4900797930432548E-2</v>
      </c>
      <c r="E56" s="151">
        <v>1235.6127990000002</v>
      </c>
      <c r="F56" s="151">
        <v>1081.9054250000004</v>
      </c>
      <c r="G56" s="275">
        <f t="shared" si="1"/>
        <v>-0.12439768681936403</v>
      </c>
      <c r="H56" s="276">
        <f t="shared" si="2"/>
        <v>2.7828239719313285E-4</v>
      </c>
    </row>
    <row r="57" spans="1:8" ht="12" customHeight="1" x14ac:dyDescent="0.15">
      <c r="A57" s="116" t="s">
        <v>18</v>
      </c>
      <c r="B57" s="133">
        <v>4098.2962669999997</v>
      </c>
      <c r="C57" s="133">
        <v>8210.0120059999972</v>
      </c>
      <c r="D57" s="271">
        <f t="shared" si="0"/>
        <v>1.0032744026116545</v>
      </c>
      <c r="E57" s="152">
        <v>14441.487628999999</v>
      </c>
      <c r="F57" s="152">
        <v>20744.564152999999</v>
      </c>
      <c r="G57" s="271">
        <f t="shared" si="1"/>
        <v>0.43645617999511144</v>
      </c>
      <c r="H57" s="278">
        <f t="shared" si="2"/>
        <v>5.3358148575912449E-3</v>
      </c>
    </row>
    <row r="58" spans="1:8" ht="8" customHeight="1" x14ac:dyDescent="0.15">
      <c r="A58" s="8" t="s">
        <v>44</v>
      </c>
      <c r="B58" s="32"/>
      <c r="C58" s="9"/>
      <c r="D58" s="35"/>
      <c r="E58" s="9"/>
      <c r="F58" s="9"/>
      <c r="G58" s="35"/>
      <c r="H58" s="10"/>
    </row>
    <row r="59" spans="1:8" ht="8" customHeight="1" x14ac:dyDescent="0.1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15">
      <c r="A60" s="211" t="s">
        <v>357</v>
      </c>
      <c r="B60" s="11"/>
      <c r="C60" s="11"/>
      <c r="D60" s="11"/>
      <c r="E60" s="11"/>
      <c r="F60" s="11"/>
      <c r="G60" s="11"/>
      <c r="H60" s="10"/>
    </row>
    <row r="61" spans="1:8" ht="9" customHeight="1" x14ac:dyDescent="0.15">
      <c r="A61" s="212" t="s">
        <v>358</v>
      </c>
      <c r="B61" s="9"/>
      <c r="C61" s="9"/>
      <c r="D61" s="35"/>
      <c r="E61" s="9"/>
      <c r="F61" s="9"/>
      <c r="G61" s="35"/>
      <c r="H61" s="10"/>
    </row>
    <row r="62" spans="1:8" x14ac:dyDescent="0.15">
      <c r="B62" s="28"/>
      <c r="C62" s="28"/>
      <c r="D62" s="36"/>
      <c r="E62" s="28"/>
      <c r="F62" s="28"/>
      <c r="G62" s="36"/>
    </row>
    <row r="63" spans="1:8" x14ac:dyDescent="0.15">
      <c r="B63" s="28"/>
      <c r="C63" s="28"/>
      <c r="D63" s="28"/>
      <c r="E63" s="28"/>
      <c r="F63" s="28"/>
      <c r="G63" s="28"/>
      <c r="H63" s="28"/>
    </row>
    <row r="64" spans="1:8" x14ac:dyDescent="0.15">
      <c r="B64" s="28"/>
      <c r="C64" s="28"/>
      <c r="D64" s="36"/>
      <c r="E64" s="28"/>
      <c r="F64" s="28"/>
      <c r="G64" s="36"/>
    </row>
    <row r="65" spans="2:7" x14ac:dyDescent="0.15">
      <c r="B65" s="28"/>
      <c r="C65" s="28"/>
      <c r="D65" s="36"/>
      <c r="E65" s="28"/>
      <c r="F65" s="28"/>
      <c r="G65" s="36"/>
    </row>
    <row r="66" spans="2:7" x14ac:dyDescent="0.15">
      <c r="B66" s="28"/>
      <c r="C66" s="28"/>
      <c r="D66" s="36"/>
      <c r="E66" s="28"/>
      <c r="F66" s="28"/>
      <c r="G66" s="36"/>
    </row>
    <row r="67" spans="2:7" x14ac:dyDescent="0.15">
      <c r="B67" s="28"/>
      <c r="C67" s="28"/>
      <c r="D67" s="36"/>
      <c r="E67" s="28"/>
      <c r="F67" s="28"/>
      <c r="G67" s="36"/>
    </row>
    <row r="68" spans="2:7" x14ac:dyDescent="0.15">
      <c r="B68" s="28"/>
      <c r="C68" s="28"/>
      <c r="D68" s="36"/>
      <c r="E68" s="28"/>
      <c r="F68" s="28"/>
      <c r="G68" s="36"/>
    </row>
    <row r="69" spans="2:7" x14ac:dyDescent="0.15">
      <c r="B69" s="28"/>
      <c r="C69" s="28"/>
      <c r="D69" s="36"/>
      <c r="E69" s="28"/>
      <c r="F69" s="28"/>
      <c r="G69" s="36"/>
    </row>
    <row r="70" spans="2:7" x14ac:dyDescent="0.15">
      <c r="B70" s="28"/>
      <c r="C70" s="28"/>
      <c r="D70" s="36"/>
      <c r="E70" s="28"/>
      <c r="F70" s="28"/>
      <c r="G70" s="36"/>
    </row>
    <row r="71" spans="2:7" x14ac:dyDescent="0.15">
      <c r="B71" s="28"/>
      <c r="C71" s="28"/>
      <c r="D71" s="36"/>
      <c r="E71" s="28"/>
      <c r="F71" s="28"/>
      <c r="G71" s="36"/>
    </row>
    <row r="72" spans="2:7" x14ac:dyDescent="0.15">
      <c r="B72" s="28"/>
      <c r="C72" s="28"/>
      <c r="D72" s="36"/>
      <c r="E72" s="28"/>
      <c r="F72" s="28"/>
      <c r="G72" s="36"/>
    </row>
    <row r="73" spans="2:7" x14ac:dyDescent="0.15">
      <c r="B73" s="28"/>
      <c r="C73" s="28"/>
      <c r="D73" s="36"/>
      <c r="E73" s="28"/>
      <c r="F73" s="28"/>
      <c r="G73" s="36"/>
    </row>
    <row r="74" spans="2:7" x14ac:dyDescent="0.15">
      <c r="B74" s="28"/>
      <c r="C74" s="28"/>
      <c r="D74" s="36"/>
      <c r="E74" s="28"/>
      <c r="F74" s="28"/>
      <c r="G74" s="36"/>
    </row>
    <row r="75" spans="2:7" x14ac:dyDescent="0.15">
      <c r="B75" s="28"/>
      <c r="C75" s="28"/>
      <c r="D75" s="36"/>
      <c r="E75" s="28"/>
      <c r="F75" s="28"/>
      <c r="G75" s="36"/>
    </row>
    <row r="76" spans="2:7" x14ac:dyDescent="0.15">
      <c r="B76" s="28"/>
      <c r="C76" s="28"/>
      <c r="D76" s="36"/>
      <c r="E76" s="28"/>
      <c r="F76" s="28"/>
      <c r="G76" s="36"/>
    </row>
    <row r="77" spans="2:7" x14ac:dyDescent="0.15">
      <c r="B77" s="28"/>
      <c r="C77" s="28"/>
      <c r="D77" s="36"/>
      <c r="E77" s="28"/>
      <c r="F77" s="28"/>
      <c r="G77" s="36"/>
    </row>
    <row r="78" spans="2:7" x14ac:dyDescent="0.15">
      <c r="B78" s="28"/>
      <c r="C78" s="28"/>
      <c r="D78" s="36"/>
      <c r="E78" s="28"/>
      <c r="F78" s="28"/>
      <c r="G78" s="36"/>
    </row>
    <row r="79" spans="2:7" x14ac:dyDescent="0.15">
      <c r="B79" s="28"/>
      <c r="C79" s="28"/>
      <c r="D79" s="36"/>
      <c r="E79" s="28"/>
      <c r="F79" s="28"/>
      <c r="G79" s="36"/>
    </row>
    <row r="80" spans="2:7" x14ac:dyDescent="0.15">
      <c r="B80" s="28"/>
      <c r="C80" s="28"/>
      <c r="D80" s="36"/>
      <c r="E80" s="28"/>
      <c r="F80" s="28"/>
      <c r="G80" s="36"/>
    </row>
    <row r="81" spans="2:7" x14ac:dyDescent="0.15">
      <c r="B81" s="28"/>
      <c r="C81" s="28"/>
      <c r="D81" s="36"/>
      <c r="E81" s="28"/>
      <c r="F81" s="28"/>
      <c r="G81" s="36"/>
    </row>
    <row r="82" spans="2:7" x14ac:dyDescent="0.15">
      <c r="B82" s="28"/>
      <c r="C82" s="28"/>
      <c r="D82" s="36"/>
      <c r="E82" s="28"/>
      <c r="F82" s="28"/>
      <c r="G82" s="36"/>
    </row>
    <row r="83" spans="2:7" x14ac:dyDescent="0.15">
      <c r="B83" s="28"/>
      <c r="C83" s="28"/>
      <c r="D83" s="36"/>
      <c r="E83" s="28"/>
      <c r="F83" s="28"/>
      <c r="G83" s="36"/>
    </row>
    <row r="84" spans="2:7" x14ac:dyDescent="0.15">
      <c r="B84" s="28"/>
      <c r="C84" s="28"/>
      <c r="D84" s="36"/>
      <c r="E84" s="28"/>
      <c r="F84" s="28"/>
      <c r="G84" s="36"/>
    </row>
    <row r="85" spans="2:7" x14ac:dyDescent="0.15">
      <c r="B85" s="28"/>
      <c r="C85" s="28"/>
      <c r="D85" s="36"/>
      <c r="E85" s="28"/>
      <c r="F85" s="28"/>
      <c r="G85" s="36"/>
    </row>
    <row r="86" spans="2:7" x14ac:dyDescent="0.15">
      <c r="B86" s="28"/>
      <c r="C86" s="28"/>
      <c r="D86" s="36"/>
      <c r="E86" s="28"/>
      <c r="F86" s="28"/>
      <c r="G86" s="36"/>
    </row>
    <row r="87" spans="2:7" x14ac:dyDescent="0.15">
      <c r="B87" s="28"/>
      <c r="C87" s="28"/>
      <c r="D87" s="36"/>
      <c r="E87" s="28"/>
      <c r="F87" s="28"/>
      <c r="G87" s="36"/>
    </row>
    <row r="88" spans="2:7" x14ac:dyDescent="0.15">
      <c r="B88" s="28"/>
      <c r="C88" s="28"/>
      <c r="D88" s="36"/>
      <c r="E88" s="28"/>
      <c r="F88" s="28"/>
      <c r="G88" s="36"/>
    </row>
    <row r="89" spans="2:7" x14ac:dyDescent="0.15">
      <c r="B89" s="28"/>
      <c r="C89" s="28"/>
      <c r="D89" s="36"/>
      <c r="E89" s="28"/>
      <c r="F89" s="28"/>
      <c r="G89" s="36"/>
    </row>
    <row r="90" spans="2:7" x14ac:dyDescent="0.15">
      <c r="B90" s="28"/>
      <c r="C90" s="28"/>
      <c r="D90" s="36"/>
      <c r="E90" s="28"/>
      <c r="F90" s="28"/>
      <c r="G90" s="36"/>
    </row>
    <row r="91" spans="2:7" x14ac:dyDescent="0.15">
      <c r="B91" s="28"/>
      <c r="C91" s="28"/>
      <c r="D91" s="36"/>
      <c r="E91" s="28"/>
      <c r="F91" s="28"/>
      <c r="G91" s="36"/>
    </row>
    <row r="92" spans="2:7" x14ac:dyDescent="0.15">
      <c r="B92" s="28"/>
      <c r="C92" s="28"/>
      <c r="D92" s="36"/>
      <c r="E92" s="28"/>
      <c r="F92" s="28"/>
      <c r="G92" s="36"/>
    </row>
    <row r="93" spans="2:7" x14ac:dyDescent="0.15">
      <c r="B93" s="28"/>
      <c r="C93" s="28"/>
      <c r="D93" s="36"/>
      <c r="E93" s="28"/>
      <c r="F93" s="28"/>
      <c r="G93" s="36"/>
    </row>
    <row r="94" spans="2:7" x14ac:dyDescent="0.15">
      <c r="B94" s="28"/>
      <c r="C94" s="28"/>
      <c r="D94" s="36"/>
      <c r="E94" s="28"/>
      <c r="F94" s="28"/>
      <c r="G94" s="36"/>
    </row>
    <row r="95" spans="2:7" x14ac:dyDescent="0.15">
      <c r="B95" s="28"/>
      <c r="C95" s="28"/>
      <c r="D95" s="36"/>
      <c r="E95" s="28"/>
      <c r="F95" s="28"/>
      <c r="G95" s="36"/>
    </row>
    <row r="96" spans="2:7" x14ac:dyDescent="0.15">
      <c r="B96" s="28"/>
      <c r="C96" s="28"/>
      <c r="D96" s="36"/>
      <c r="E96" s="28"/>
      <c r="F96" s="28"/>
      <c r="G96" s="36"/>
    </row>
    <row r="97" spans="2:7" x14ac:dyDescent="0.15">
      <c r="B97" s="28"/>
      <c r="C97" s="28"/>
      <c r="D97" s="36"/>
      <c r="E97" s="28"/>
      <c r="F97" s="28"/>
      <c r="G97" s="36"/>
    </row>
    <row r="98" spans="2:7" x14ac:dyDescent="0.15">
      <c r="B98" s="28"/>
      <c r="C98" s="28"/>
      <c r="D98" s="36"/>
      <c r="E98" s="28"/>
      <c r="F98" s="28"/>
      <c r="G98" s="36"/>
    </row>
    <row r="99" spans="2:7" x14ac:dyDescent="0.15">
      <c r="B99" s="28"/>
      <c r="C99" s="28"/>
      <c r="D99" s="36"/>
      <c r="E99" s="28"/>
      <c r="F99" s="28"/>
      <c r="G99" s="36"/>
    </row>
    <row r="100" spans="2:7" x14ac:dyDescent="0.15">
      <c r="B100" s="28"/>
      <c r="C100" s="28"/>
      <c r="D100" s="36"/>
      <c r="E100" s="28"/>
      <c r="F100" s="28"/>
      <c r="G100" s="36"/>
    </row>
    <row r="101" spans="2:7" x14ac:dyDescent="0.15">
      <c r="B101" s="28"/>
      <c r="C101" s="28"/>
      <c r="D101" s="36"/>
      <c r="E101" s="28"/>
      <c r="F101" s="28"/>
      <c r="G101" s="36"/>
    </row>
    <row r="102" spans="2:7" x14ac:dyDescent="0.15">
      <c r="B102" s="28"/>
      <c r="C102" s="28"/>
      <c r="D102" s="36"/>
      <c r="E102" s="28"/>
      <c r="F102" s="28"/>
      <c r="G102" s="36"/>
    </row>
    <row r="103" spans="2:7" x14ac:dyDescent="0.15">
      <c r="B103" s="28"/>
      <c r="C103" s="28"/>
      <c r="D103" s="36"/>
      <c r="E103" s="28"/>
      <c r="F103" s="28"/>
      <c r="G103" s="36"/>
    </row>
    <row r="104" spans="2:7" x14ac:dyDescent="0.15">
      <c r="B104" s="28"/>
      <c r="C104" s="28"/>
      <c r="D104" s="36"/>
      <c r="E104" s="28"/>
      <c r="F104" s="28"/>
      <c r="G104" s="36"/>
    </row>
    <row r="105" spans="2:7" x14ac:dyDescent="0.15">
      <c r="B105" s="28"/>
      <c r="C105" s="28"/>
      <c r="D105" s="36"/>
      <c r="E105" s="28"/>
      <c r="F105" s="28"/>
      <c r="G105" s="36"/>
    </row>
    <row r="106" spans="2:7" x14ac:dyDescent="0.15">
      <c r="B106" s="28"/>
      <c r="C106" s="28"/>
      <c r="D106" s="36"/>
      <c r="E106" s="28"/>
      <c r="F106" s="28"/>
      <c r="G106" s="36"/>
    </row>
    <row r="107" spans="2:7" x14ac:dyDescent="0.15">
      <c r="B107" s="28"/>
      <c r="C107" s="28"/>
      <c r="D107" s="36"/>
      <c r="E107" s="28"/>
      <c r="F107" s="28"/>
      <c r="G107" s="36"/>
    </row>
    <row r="108" spans="2:7" x14ac:dyDescent="0.15">
      <c r="B108" s="28"/>
      <c r="C108" s="28"/>
      <c r="D108" s="36"/>
      <c r="E108" s="28"/>
      <c r="F108" s="28"/>
      <c r="G108" s="36"/>
    </row>
    <row r="109" spans="2:7" x14ac:dyDescent="0.15">
      <c r="B109" s="28"/>
      <c r="C109" s="28"/>
      <c r="D109" s="36"/>
      <c r="E109" s="28"/>
      <c r="F109" s="28"/>
      <c r="G109" s="36"/>
    </row>
    <row r="110" spans="2:7" x14ac:dyDescent="0.15">
      <c r="B110" s="28"/>
      <c r="C110" s="28"/>
      <c r="D110" s="36"/>
      <c r="E110" s="28"/>
      <c r="F110" s="28"/>
      <c r="G110" s="36"/>
    </row>
    <row r="111" spans="2:7" x14ac:dyDescent="0.15">
      <c r="B111" s="28"/>
      <c r="C111" s="28"/>
      <c r="D111" s="36"/>
      <c r="E111" s="28"/>
      <c r="F111" s="28"/>
      <c r="G111" s="36"/>
    </row>
    <row r="112" spans="2:7" x14ac:dyDescent="0.15">
      <c r="B112" s="28"/>
      <c r="C112" s="28"/>
      <c r="D112" s="36"/>
      <c r="E112" s="28"/>
      <c r="F112" s="28"/>
      <c r="G112" s="36"/>
    </row>
    <row r="113" spans="2:7" x14ac:dyDescent="0.15">
      <c r="B113" s="28"/>
      <c r="C113" s="28"/>
      <c r="D113" s="36"/>
      <c r="E113" s="28"/>
      <c r="F113" s="28"/>
      <c r="G113" s="36"/>
    </row>
    <row r="114" spans="2:7" x14ac:dyDescent="0.15">
      <c r="B114" s="28"/>
      <c r="C114" s="28"/>
      <c r="D114" s="36"/>
      <c r="E114" s="28"/>
      <c r="F114" s="28"/>
      <c r="G114" s="36"/>
    </row>
    <row r="115" spans="2:7" x14ac:dyDescent="0.15">
      <c r="B115" s="28"/>
      <c r="C115" s="28"/>
      <c r="D115" s="36"/>
      <c r="E115" s="28"/>
      <c r="F115" s="28"/>
      <c r="G115" s="36"/>
    </row>
    <row r="116" spans="2:7" x14ac:dyDescent="0.15">
      <c r="B116" s="28"/>
      <c r="C116" s="28"/>
      <c r="D116" s="36"/>
      <c r="E116" s="28"/>
      <c r="F116" s="28"/>
      <c r="G116" s="36"/>
    </row>
    <row r="117" spans="2:7" x14ac:dyDescent="0.15">
      <c r="B117" s="28"/>
      <c r="C117" s="28"/>
      <c r="D117" s="36"/>
      <c r="E117" s="28"/>
      <c r="F117" s="28"/>
      <c r="G117" s="36"/>
    </row>
    <row r="118" spans="2:7" x14ac:dyDescent="0.15">
      <c r="B118" s="28"/>
      <c r="C118" s="28"/>
      <c r="D118" s="36"/>
      <c r="E118" s="28"/>
      <c r="F118" s="28"/>
      <c r="G118" s="36"/>
    </row>
    <row r="119" spans="2:7" x14ac:dyDescent="0.15">
      <c r="B119" s="28"/>
      <c r="C119" s="28"/>
      <c r="D119" s="36"/>
      <c r="E119" s="28"/>
      <c r="F119" s="28"/>
      <c r="G119" s="36"/>
    </row>
    <row r="120" spans="2:7" x14ac:dyDescent="0.15">
      <c r="B120" s="28"/>
      <c r="C120" s="28"/>
      <c r="D120" s="36"/>
      <c r="E120" s="28"/>
      <c r="F120" s="28"/>
      <c r="G120" s="36"/>
    </row>
    <row r="121" spans="2:7" x14ac:dyDescent="0.15">
      <c r="B121" s="28"/>
      <c r="C121" s="28"/>
      <c r="D121" s="36"/>
      <c r="E121" s="28"/>
      <c r="F121" s="28"/>
      <c r="G121" s="36"/>
    </row>
    <row r="122" spans="2:7" x14ac:dyDescent="0.15">
      <c r="B122" s="28"/>
      <c r="C122" s="28"/>
      <c r="D122" s="36"/>
      <c r="E122" s="28"/>
      <c r="F122" s="28"/>
      <c r="G122" s="36"/>
    </row>
    <row r="123" spans="2:7" x14ac:dyDescent="0.15">
      <c r="B123" s="28"/>
      <c r="C123" s="28"/>
      <c r="D123" s="36"/>
      <c r="E123" s="28"/>
      <c r="F123" s="28"/>
      <c r="G123" s="36"/>
    </row>
    <row r="124" spans="2:7" x14ac:dyDescent="0.15">
      <c r="B124" s="28"/>
      <c r="C124" s="28"/>
      <c r="D124" s="36"/>
      <c r="E124" s="28"/>
      <c r="F124" s="28"/>
      <c r="G124" s="36"/>
    </row>
    <row r="125" spans="2:7" x14ac:dyDescent="0.15">
      <c r="B125" s="28"/>
      <c r="C125" s="28"/>
      <c r="D125" s="36"/>
      <c r="E125" s="28"/>
      <c r="F125" s="28"/>
      <c r="G125" s="36"/>
    </row>
    <row r="126" spans="2:7" x14ac:dyDescent="0.15">
      <c r="B126" s="28"/>
      <c r="C126" s="28"/>
      <c r="D126" s="36"/>
      <c r="E126" s="28"/>
      <c r="F126" s="28"/>
      <c r="G126" s="36"/>
    </row>
    <row r="127" spans="2:7" x14ac:dyDescent="0.15">
      <c r="B127" s="28"/>
      <c r="C127" s="28"/>
      <c r="D127" s="36"/>
      <c r="E127" s="28"/>
      <c r="F127" s="28"/>
      <c r="G127" s="36"/>
    </row>
    <row r="128" spans="2:7" x14ac:dyDescent="0.15">
      <c r="B128" s="28"/>
      <c r="C128" s="28"/>
      <c r="D128" s="36"/>
      <c r="E128" s="28"/>
      <c r="F128" s="28"/>
      <c r="G128" s="36"/>
    </row>
    <row r="129" spans="2:7" x14ac:dyDescent="0.15">
      <c r="B129" s="28"/>
      <c r="C129" s="28"/>
      <c r="D129" s="36"/>
      <c r="E129" s="28"/>
      <c r="F129" s="28"/>
      <c r="G129" s="36"/>
    </row>
    <row r="130" spans="2:7" x14ac:dyDescent="0.15">
      <c r="B130" s="28"/>
      <c r="C130" s="28"/>
      <c r="D130" s="36"/>
      <c r="E130" s="28"/>
      <c r="F130" s="28"/>
      <c r="G130" s="36"/>
    </row>
    <row r="131" spans="2:7" x14ac:dyDescent="0.15">
      <c r="B131" s="28"/>
      <c r="C131" s="28"/>
      <c r="D131" s="36"/>
      <c r="E131" s="28"/>
      <c r="F131" s="28"/>
      <c r="G131" s="36"/>
    </row>
    <row r="132" spans="2:7" x14ac:dyDescent="0.15">
      <c r="B132" s="28"/>
      <c r="C132" s="28"/>
      <c r="D132" s="36"/>
      <c r="E132" s="28"/>
      <c r="F132" s="28"/>
      <c r="G132" s="36"/>
    </row>
    <row r="133" spans="2:7" x14ac:dyDescent="0.15">
      <c r="B133" s="28"/>
      <c r="C133" s="28"/>
      <c r="D133" s="36"/>
      <c r="E133" s="28"/>
      <c r="F133" s="28"/>
      <c r="G133" s="36"/>
    </row>
    <row r="134" spans="2:7" x14ac:dyDescent="0.15">
      <c r="B134" s="28"/>
      <c r="C134" s="28"/>
      <c r="D134" s="36"/>
      <c r="E134" s="28"/>
      <c r="F134" s="28"/>
      <c r="G134" s="36"/>
    </row>
    <row r="135" spans="2:7" x14ac:dyDescent="0.15">
      <c r="B135" s="28"/>
      <c r="C135" s="28"/>
      <c r="D135" s="36"/>
      <c r="E135" s="28"/>
      <c r="F135" s="28"/>
      <c r="G135" s="36"/>
    </row>
    <row r="136" spans="2:7" x14ac:dyDescent="0.15">
      <c r="B136" s="28"/>
      <c r="C136" s="28"/>
      <c r="D136" s="36"/>
      <c r="E136" s="28"/>
      <c r="F136" s="28"/>
      <c r="G136" s="36"/>
    </row>
    <row r="137" spans="2:7" x14ac:dyDescent="0.15">
      <c r="B137" s="28"/>
      <c r="C137" s="28"/>
      <c r="D137" s="36"/>
      <c r="E137" s="28"/>
      <c r="F137" s="28"/>
      <c r="G137" s="36"/>
    </row>
    <row r="138" spans="2:7" x14ac:dyDescent="0.15">
      <c r="B138" s="28"/>
      <c r="C138" s="28"/>
      <c r="D138" s="36"/>
      <c r="E138" s="28"/>
      <c r="F138" s="28"/>
      <c r="G138" s="36"/>
    </row>
    <row r="139" spans="2:7" x14ac:dyDescent="0.15">
      <c r="B139" s="28"/>
      <c r="C139" s="28"/>
      <c r="D139" s="36"/>
      <c r="E139" s="28"/>
      <c r="F139" s="28"/>
      <c r="G139" s="36"/>
    </row>
    <row r="140" spans="2:7" x14ac:dyDescent="0.15">
      <c r="B140" s="28"/>
      <c r="C140" s="28"/>
      <c r="D140" s="36"/>
      <c r="E140" s="28"/>
      <c r="F140" s="28"/>
      <c r="G140" s="36"/>
    </row>
    <row r="141" spans="2:7" x14ac:dyDescent="0.15">
      <c r="B141" s="28"/>
      <c r="C141" s="28"/>
      <c r="D141" s="36"/>
      <c r="E141" s="28"/>
      <c r="F141" s="28"/>
      <c r="G141" s="36"/>
    </row>
    <row r="142" spans="2:7" x14ac:dyDescent="0.15">
      <c r="B142" s="28"/>
      <c r="C142" s="28"/>
      <c r="D142" s="36"/>
      <c r="E142" s="28"/>
      <c r="F142" s="28"/>
      <c r="G142" s="36"/>
    </row>
    <row r="143" spans="2:7" x14ac:dyDescent="0.15">
      <c r="B143" s="28"/>
      <c r="C143" s="28"/>
      <c r="D143" s="36"/>
      <c r="E143" s="28"/>
      <c r="F143" s="28"/>
      <c r="G143" s="36"/>
    </row>
    <row r="144" spans="2:7" x14ac:dyDescent="0.15">
      <c r="B144" s="28"/>
      <c r="C144" s="28"/>
      <c r="D144" s="36"/>
      <c r="E144" s="28"/>
      <c r="F144" s="28"/>
      <c r="G144" s="36"/>
    </row>
    <row r="145" spans="2:7" x14ac:dyDescent="0.15">
      <c r="B145" s="28"/>
      <c r="C145" s="28"/>
      <c r="D145" s="36"/>
      <c r="E145" s="28"/>
      <c r="F145" s="28"/>
      <c r="G145" s="36"/>
    </row>
    <row r="146" spans="2:7" x14ac:dyDescent="0.15">
      <c r="B146" s="28"/>
      <c r="C146" s="28"/>
      <c r="D146" s="36"/>
      <c r="E146" s="28"/>
      <c r="F146" s="28"/>
      <c r="G146" s="36"/>
    </row>
    <row r="147" spans="2:7" x14ac:dyDescent="0.15">
      <c r="B147" s="28"/>
      <c r="C147" s="28"/>
      <c r="D147" s="36"/>
      <c r="E147" s="28"/>
      <c r="F147" s="28"/>
      <c r="G147" s="36"/>
    </row>
    <row r="148" spans="2:7" x14ac:dyDescent="0.15">
      <c r="B148" s="28"/>
      <c r="C148" s="28"/>
      <c r="D148" s="36"/>
      <c r="E148" s="28"/>
      <c r="F148" s="28"/>
      <c r="G148" s="36"/>
    </row>
    <row r="149" spans="2:7" x14ac:dyDescent="0.15">
      <c r="B149" s="28"/>
      <c r="C149" s="28"/>
      <c r="D149" s="36"/>
      <c r="E149" s="28"/>
      <c r="F149" s="28"/>
      <c r="G149" s="36"/>
    </row>
    <row r="150" spans="2:7" x14ac:dyDescent="0.15">
      <c r="B150" s="28"/>
      <c r="C150" s="28"/>
      <c r="D150" s="36"/>
      <c r="E150" s="28"/>
      <c r="F150" s="28"/>
      <c r="G150" s="36"/>
    </row>
    <row r="151" spans="2:7" x14ac:dyDescent="0.15">
      <c r="B151" s="28"/>
      <c r="C151" s="28"/>
      <c r="D151" s="36"/>
      <c r="E151" s="28"/>
      <c r="F151" s="28"/>
      <c r="G151" s="36"/>
    </row>
    <row r="152" spans="2:7" x14ac:dyDescent="0.15">
      <c r="B152" s="28"/>
      <c r="C152" s="28"/>
      <c r="D152" s="36"/>
      <c r="E152" s="28"/>
      <c r="F152" s="28"/>
      <c r="G152" s="36"/>
    </row>
    <row r="153" spans="2:7" x14ac:dyDescent="0.15">
      <c r="B153" s="28"/>
      <c r="C153" s="28"/>
      <c r="D153" s="36"/>
      <c r="E153" s="28"/>
      <c r="F153" s="28"/>
      <c r="G153" s="36"/>
    </row>
    <row r="154" spans="2:7" x14ac:dyDescent="0.15">
      <c r="B154" s="28"/>
      <c r="C154" s="28"/>
      <c r="D154" s="36"/>
      <c r="E154" s="28"/>
      <c r="F154" s="28"/>
      <c r="G154" s="36"/>
    </row>
    <row r="155" spans="2:7" x14ac:dyDescent="0.15">
      <c r="B155" s="28"/>
      <c r="C155" s="28"/>
      <c r="D155" s="36"/>
      <c r="E155" s="28"/>
      <c r="F155" s="28"/>
      <c r="G155" s="36"/>
    </row>
    <row r="156" spans="2:7" x14ac:dyDescent="0.15">
      <c r="B156" s="28"/>
      <c r="C156" s="28"/>
      <c r="D156" s="36"/>
      <c r="E156" s="28"/>
      <c r="F156" s="28"/>
      <c r="G156" s="36"/>
    </row>
    <row r="157" spans="2:7" x14ac:dyDescent="0.15">
      <c r="B157" s="28"/>
      <c r="C157" s="28"/>
      <c r="D157" s="36"/>
      <c r="E157" s="28"/>
      <c r="F157" s="28"/>
      <c r="G157" s="36"/>
    </row>
    <row r="158" spans="2:7" x14ac:dyDescent="0.15">
      <c r="B158" s="28"/>
      <c r="C158" s="28"/>
      <c r="D158" s="36"/>
      <c r="E158" s="28"/>
      <c r="F158" s="28"/>
      <c r="G158" s="36"/>
    </row>
    <row r="159" spans="2:7" x14ac:dyDescent="0.15">
      <c r="B159" s="28"/>
      <c r="C159" s="28"/>
      <c r="D159" s="36"/>
      <c r="E159" s="28"/>
      <c r="F159" s="28"/>
      <c r="G159" s="36"/>
    </row>
    <row r="160" spans="2:7" x14ac:dyDescent="0.15">
      <c r="B160" s="28"/>
      <c r="C160" s="28"/>
      <c r="D160" s="36"/>
      <c r="E160" s="28"/>
      <c r="F160" s="28"/>
      <c r="G160" s="36"/>
    </row>
    <row r="161" spans="2:7" x14ac:dyDescent="0.15">
      <c r="B161" s="28"/>
      <c r="C161" s="28"/>
      <c r="D161" s="36"/>
      <c r="E161" s="28"/>
      <c r="F161" s="28"/>
      <c r="G161" s="36"/>
    </row>
    <row r="162" spans="2:7" x14ac:dyDescent="0.15">
      <c r="B162" s="28"/>
      <c r="C162" s="28"/>
      <c r="D162" s="36"/>
      <c r="E162" s="28"/>
      <c r="F162" s="28"/>
      <c r="G162" s="36"/>
    </row>
    <row r="163" spans="2:7" x14ac:dyDescent="0.15">
      <c r="B163" s="28"/>
      <c r="C163" s="28"/>
      <c r="D163" s="36"/>
      <c r="E163" s="28"/>
      <c r="F163" s="28"/>
      <c r="G163" s="36"/>
    </row>
    <row r="164" spans="2:7" x14ac:dyDescent="0.15">
      <c r="B164" s="28"/>
      <c r="C164" s="28"/>
      <c r="D164" s="36"/>
      <c r="E164" s="28"/>
      <c r="F164" s="28"/>
      <c r="G164" s="36"/>
    </row>
    <row r="165" spans="2:7" x14ac:dyDescent="0.15">
      <c r="B165" s="28"/>
      <c r="C165" s="28"/>
      <c r="D165" s="36"/>
      <c r="E165" s="28"/>
      <c r="F165" s="28"/>
      <c r="G165" s="36"/>
    </row>
    <row r="166" spans="2:7" x14ac:dyDescent="0.15">
      <c r="B166" s="28"/>
      <c r="C166" s="28"/>
      <c r="D166" s="36"/>
      <c r="E166" s="28"/>
      <c r="F166" s="28"/>
      <c r="G166" s="36"/>
    </row>
    <row r="167" spans="2:7" x14ac:dyDescent="0.15">
      <c r="B167" s="28"/>
      <c r="C167" s="28"/>
      <c r="D167" s="36"/>
      <c r="E167" s="28"/>
      <c r="F167" s="28"/>
      <c r="G167" s="36"/>
    </row>
    <row r="168" spans="2:7" x14ac:dyDescent="0.15">
      <c r="B168" s="28"/>
      <c r="C168" s="28"/>
      <c r="D168" s="36"/>
      <c r="E168" s="28"/>
      <c r="F168" s="28"/>
      <c r="G168" s="36"/>
    </row>
    <row r="169" spans="2:7" x14ac:dyDescent="0.15">
      <c r="B169" s="28"/>
      <c r="C169" s="28"/>
      <c r="D169" s="36"/>
      <c r="E169" s="28"/>
      <c r="F169" s="28"/>
      <c r="G169" s="36"/>
    </row>
    <row r="170" spans="2:7" x14ac:dyDescent="0.15">
      <c r="B170" s="28"/>
      <c r="C170" s="28"/>
      <c r="D170" s="36"/>
      <c r="E170" s="28"/>
      <c r="F170" s="28"/>
      <c r="G170" s="36"/>
    </row>
    <row r="171" spans="2:7" x14ac:dyDescent="0.15">
      <c r="B171" s="28"/>
      <c r="C171" s="28"/>
      <c r="D171" s="36"/>
      <c r="E171" s="28"/>
      <c r="F171" s="28"/>
      <c r="G171" s="36"/>
    </row>
    <row r="172" spans="2:7" x14ac:dyDescent="0.15">
      <c r="B172" s="28"/>
      <c r="C172" s="28"/>
      <c r="D172" s="36"/>
      <c r="E172" s="28"/>
      <c r="F172" s="28"/>
      <c r="G172" s="36"/>
    </row>
    <row r="173" spans="2:7" x14ac:dyDescent="0.15">
      <c r="B173" s="28"/>
      <c r="C173" s="28"/>
      <c r="D173" s="36"/>
      <c r="E173" s="28"/>
      <c r="F173" s="28"/>
      <c r="G173" s="36"/>
    </row>
    <row r="174" spans="2:7" x14ac:dyDescent="0.15">
      <c r="B174" s="28"/>
      <c r="C174" s="28"/>
      <c r="D174" s="36"/>
      <c r="E174" s="28"/>
      <c r="F174" s="28"/>
      <c r="G174" s="36"/>
    </row>
    <row r="175" spans="2:7" x14ac:dyDescent="0.15">
      <c r="B175" s="28"/>
      <c r="C175" s="28"/>
      <c r="D175" s="36"/>
      <c r="E175" s="28"/>
      <c r="F175" s="28"/>
      <c r="G175" s="36"/>
    </row>
    <row r="176" spans="2:7" x14ac:dyDescent="0.15">
      <c r="B176" s="28"/>
      <c r="C176" s="28"/>
      <c r="D176" s="36"/>
      <c r="E176" s="28"/>
      <c r="F176" s="28"/>
      <c r="G176" s="36"/>
    </row>
    <row r="177" spans="2:7" x14ac:dyDescent="0.15">
      <c r="B177" s="28"/>
      <c r="C177" s="28"/>
      <c r="D177" s="36"/>
      <c r="E177" s="28"/>
      <c r="F177" s="28"/>
      <c r="G177" s="36"/>
    </row>
    <row r="178" spans="2:7" x14ac:dyDescent="0.15">
      <c r="B178" s="28"/>
      <c r="C178" s="28"/>
      <c r="D178" s="36"/>
      <c r="E178" s="28"/>
      <c r="F178" s="28"/>
      <c r="G178" s="36"/>
    </row>
    <row r="179" spans="2:7" x14ac:dyDescent="0.15">
      <c r="B179" s="28"/>
      <c r="C179" s="28"/>
      <c r="D179" s="36"/>
      <c r="E179" s="28"/>
      <c r="F179" s="28"/>
      <c r="G179" s="36"/>
    </row>
    <row r="180" spans="2:7" x14ac:dyDescent="0.15">
      <c r="B180" s="28"/>
      <c r="C180" s="28"/>
      <c r="D180" s="36"/>
      <c r="E180" s="28"/>
      <c r="F180" s="28"/>
      <c r="G180" s="36"/>
    </row>
    <row r="181" spans="2:7" x14ac:dyDescent="0.15">
      <c r="B181" s="28"/>
      <c r="C181" s="28"/>
      <c r="D181" s="36"/>
      <c r="E181" s="28"/>
      <c r="F181" s="28"/>
      <c r="G181" s="36"/>
    </row>
    <row r="182" spans="2:7" x14ac:dyDescent="0.15">
      <c r="B182" s="28"/>
      <c r="C182" s="28"/>
      <c r="D182" s="36"/>
      <c r="E182" s="28"/>
      <c r="F182" s="28"/>
      <c r="G182" s="36"/>
    </row>
    <row r="183" spans="2:7" x14ac:dyDescent="0.15">
      <c r="B183" s="28"/>
      <c r="C183" s="28"/>
      <c r="D183" s="36"/>
      <c r="E183" s="28"/>
      <c r="F183" s="28"/>
      <c r="G183" s="36"/>
    </row>
    <row r="184" spans="2:7" x14ac:dyDescent="0.15">
      <c r="B184" s="28"/>
      <c r="C184" s="28"/>
      <c r="D184" s="36"/>
      <c r="E184" s="28"/>
      <c r="F184" s="28"/>
      <c r="G184" s="36"/>
    </row>
    <row r="185" spans="2:7" x14ac:dyDescent="0.15">
      <c r="B185" s="28"/>
      <c r="C185" s="28"/>
      <c r="D185" s="36"/>
      <c r="E185" s="28"/>
      <c r="F185" s="28"/>
      <c r="G185" s="36"/>
    </row>
    <row r="186" spans="2:7" x14ac:dyDescent="0.15">
      <c r="B186" s="28"/>
      <c r="C186" s="28"/>
      <c r="D186" s="36"/>
      <c r="E186" s="28"/>
      <c r="F186" s="28"/>
      <c r="G186" s="36"/>
    </row>
    <row r="187" spans="2:7" x14ac:dyDescent="0.15">
      <c r="B187" s="28"/>
      <c r="C187" s="28"/>
      <c r="D187" s="36"/>
      <c r="E187" s="28"/>
      <c r="F187" s="28"/>
      <c r="G187" s="36"/>
    </row>
    <row r="188" spans="2:7" x14ac:dyDescent="0.15">
      <c r="B188" s="28"/>
      <c r="C188" s="28"/>
      <c r="D188" s="36"/>
      <c r="E188" s="28"/>
      <c r="F188" s="28"/>
      <c r="G188" s="36"/>
    </row>
    <row r="189" spans="2:7" x14ac:dyDescent="0.15">
      <c r="B189" s="28"/>
      <c r="C189" s="28"/>
      <c r="D189" s="36"/>
      <c r="E189" s="28"/>
      <c r="F189" s="28"/>
      <c r="G189" s="36"/>
    </row>
    <row r="190" spans="2:7" x14ac:dyDescent="0.15">
      <c r="B190" s="28"/>
      <c r="C190" s="28"/>
      <c r="D190" s="36"/>
      <c r="E190" s="28"/>
      <c r="F190" s="28"/>
      <c r="G190" s="36"/>
    </row>
    <row r="191" spans="2:7" x14ac:dyDescent="0.15">
      <c r="B191" s="28"/>
      <c r="C191" s="28"/>
      <c r="D191" s="36"/>
      <c r="E191" s="28"/>
      <c r="F191" s="28"/>
      <c r="G191" s="36"/>
    </row>
    <row r="192" spans="2:7" x14ac:dyDescent="0.15">
      <c r="B192" s="28"/>
      <c r="C192" s="28"/>
      <c r="D192" s="36"/>
      <c r="E192" s="28"/>
      <c r="F192" s="28"/>
      <c r="G192" s="36"/>
    </row>
    <row r="193" spans="2:7" x14ac:dyDescent="0.15">
      <c r="B193" s="28"/>
      <c r="C193" s="28"/>
      <c r="D193" s="36"/>
      <c r="E193" s="28"/>
      <c r="F193" s="28"/>
      <c r="G193" s="36"/>
    </row>
    <row r="194" spans="2:7" x14ac:dyDescent="0.15">
      <c r="B194" s="28"/>
      <c r="C194" s="28"/>
      <c r="D194" s="36"/>
      <c r="E194" s="28"/>
      <c r="F194" s="28"/>
      <c r="G194" s="36"/>
    </row>
    <row r="195" spans="2:7" x14ac:dyDescent="0.15">
      <c r="B195" s="28"/>
      <c r="C195" s="28"/>
      <c r="D195" s="36"/>
      <c r="E195" s="28"/>
      <c r="F195" s="28"/>
      <c r="G195" s="36"/>
    </row>
    <row r="196" spans="2:7" x14ac:dyDescent="0.15">
      <c r="B196" s="28"/>
      <c r="C196" s="28"/>
      <c r="D196" s="36"/>
      <c r="E196" s="28"/>
      <c r="F196" s="28"/>
      <c r="G196" s="36"/>
    </row>
    <row r="197" spans="2:7" x14ac:dyDescent="0.15">
      <c r="B197" s="28"/>
      <c r="C197" s="28"/>
      <c r="D197" s="36"/>
      <c r="E197" s="28"/>
      <c r="F197" s="28"/>
      <c r="G197" s="36"/>
    </row>
    <row r="198" spans="2:7" x14ac:dyDescent="0.15">
      <c r="B198" s="28"/>
      <c r="C198" s="28"/>
      <c r="D198" s="36"/>
      <c r="E198" s="28"/>
      <c r="F198" s="28"/>
      <c r="G198" s="36"/>
    </row>
    <row r="199" spans="2:7" x14ac:dyDescent="0.15">
      <c r="B199" s="28"/>
      <c r="C199" s="28"/>
      <c r="D199" s="36"/>
      <c r="E199" s="28"/>
      <c r="F199" s="28"/>
      <c r="G199" s="36"/>
    </row>
    <row r="200" spans="2:7" x14ac:dyDescent="0.15">
      <c r="B200" s="28"/>
      <c r="C200" s="28"/>
      <c r="D200" s="36"/>
      <c r="E200" s="28"/>
      <c r="F200" s="28"/>
      <c r="G200" s="36"/>
    </row>
    <row r="201" spans="2:7" x14ac:dyDescent="0.15">
      <c r="B201" s="28"/>
      <c r="C201" s="28"/>
      <c r="D201" s="36"/>
      <c r="E201" s="28"/>
      <c r="F201" s="28"/>
      <c r="G201" s="36"/>
    </row>
    <row r="202" spans="2:7" x14ac:dyDescent="0.15">
      <c r="B202" s="28"/>
      <c r="C202" s="28"/>
      <c r="D202" s="36"/>
      <c r="E202" s="28"/>
      <c r="F202" s="28"/>
      <c r="G202" s="36"/>
    </row>
    <row r="203" spans="2:7" x14ac:dyDescent="0.15">
      <c r="B203" s="28"/>
      <c r="C203" s="28"/>
      <c r="D203" s="36"/>
      <c r="E203" s="28"/>
      <c r="F203" s="28"/>
      <c r="G203" s="36"/>
    </row>
    <row r="204" spans="2:7" x14ac:dyDescent="0.15">
      <c r="B204" s="28"/>
      <c r="C204" s="28"/>
      <c r="D204" s="36"/>
      <c r="E204" s="28"/>
      <c r="F204" s="28"/>
      <c r="G204" s="36"/>
    </row>
    <row r="205" spans="2:7" x14ac:dyDescent="0.15">
      <c r="B205" s="28"/>
      <c r="C205" s="28"/>
      <c r="D205" s="36"/>
      <c r="E205" s="28"/>
      <c r="F205" s="28"/>
      <c r="G205" s="36"/>
    </row>
    <row r="206" spans="2:7" x14ac:dyDescent="0.15">
      <c r="B206" s="28"/>
      <c r="C206" s="28"/>
      <c r="D206" s="36"/>
      <c r="E206" s="28"/>
      <c r="F206" s="28"/>
      <c r="G206" s="36"/>
    </row>
    <row r="207" spans="2:7" x14ac:dyDescent="0.15">
      <c r="B207" s="28"/>
      <c r="C207" s="28"/>
      <c r="D207" s="36"/>
      <c r="E207" s="28"/>
      <c r="F207" s="28"/>
      <c r="G207" s="36"/>
    </row>
    <row r="208" spans="2:7" x14ac:dyDescent="0.15">
      <c r="B208" s="28"/>
      <c r="C208" s="28"/>
      <c r="D208" s="36"/>
      <c r="E208" s="28"/>
      <c r="F208" s="28"/>
      <c r="G208" s="36"/>
    </row>
    <row r="209" spans="2:7" x14ac:dyDescent="0.15">
      <c r="B209" s="28"/>
      <c r="C209" s="28"/>
      <c r="D209" s="36"/>
      <c r="E209" s="28"/>
      <c r="F209" s="28"/>
      <c r="G209" s="36"/>
    </row>
    <row r="210" spans="2:7" x14ac:dyDescent="0.15">
      <c r="B210" s="28"/>
      <c r="C210" s="28"/>
      <c r="D210" s="36"/>
      <c r="E210" s="28"/>
      <c r="F210" s="28"/>
      <c r="G210" s="36"/>
    </row>
    <row r="211" spans="2:7" x14ac:dyDescent="0.15">
      <c r="B211" s="28"/>
      <c r="C211" s="28"/>
      <c r="D211" s="36"/>
      <c r="E211" s="28"/>
      <c r="F211" s="28"/>
      <c r="G211" s="36"/>
    </row>
    <row r="212" spans="2:7" x14ac:dyDescent="0.15">
      <c r="B212" s="28"/>
      <c r="C212" s="28"/>
      <c r="D212" s="36"/>
      <c r="E212" s="28"/>
      <c r="F212" s="28"/>
      <c r="G212" s="36"/>
    </row>
    <row r="213" spans="2:7" x14ac:dyDescent="0.15">
      <c r="B213" s="28"/>
      <c r="C213" s="28"/>
      <c r="D213" s="36"/>
      <c r="E213" s="28"/>
      <c r="F213" s="28"/>
      <c r="G213" s="36"/>
    </row>
    <row r="214" spans="2:7" x14ac:dyDescent="0.15">
      <c r="B214" s="28"/>
      <c r="C214" s="28"/>
      <c r="D214" s="36"/>
      <c r="E214" s="28"/>
      <c r="F214" s="28"/>
      <c r="G214" s="36"/>
    </row>
    <row r="215" spans="2:7" x14ac:dyDescent="0.15">
      <c r="B215" s="28"/>
      <c r="C215" s="28"/>
      <c r="D215" s="36"/>
      <c r="E215" s="28"/>
      <c r="F215" s="28"/>
      <c r="G215" s="36"/>
    </row>
    <row r="216" spans="2:7" x14ac:dyDescent="0.15">
      <c r="B216" s="28"/>
      <c r="C216" s="28"/>
      <c r="D216" s="36"/>
      <c r="E216" s="28"/>
      <c r="F216" s="28"/>
      <c r="G216" s="36"/>
    </row>
    <row r="217" spans="2:7" x14ac:dyDescent="0.15">
      <c r="B217" s="28"/>
      <c r="C217" s="28"/>
      <c r="D217" s="36"/>
      <c r="E217" s="28"/>
      <c r="F217" s="28"/>
      <c r="G217" s="36"/>
    </row>
    <row r="218" spans="2:7" x14ac:dyDescent="0.15">
      <c r="B218" s="28"/>
      <c r="C218" s="28"/>
      <c r="D218" s="36"/>
      <c r="E218" s="28"/>
      <c r="F218" s="28"/>
      <c r="G218" s="36"/>
    </row>
    <row r="219" spans="2:7" x14ac:dyDescent="0.15">
      <c r="B219" s="28"/>
      <c r="C219" s="28"/>
      <c r="D219" s="36"/>
      <c r="E219" s="28"/>
      <c r="F219" s="28"/>
      <c r="G219" s="36"/>
    </row>
    <row r="220" spans="2:7" x14ac:dyDescent="0.15">
      <c r="B220" s="28"/>
      <c r="C220" s="28"/>
      <c r="D220" s="36"/>
      <c r="E220" s="28"/>
      <c r="F220" s="28"/>
      <c r="G220" s="36"/>
    </row>
    <row r="221" spans="2:7" x14ac:dyDescent="0.15">
      <c r="B221" s="28"/>
      <c r="C221" s="28"/>
      <c r="D221" s="36"/>
      <c r="E221" s="28"/>
      <c r="F221" s="28"/>
      <c r="G221" s="36"/>
    </row>
    <row r="222" spans="2:7" x14ac:dyDescent="0.15">
      <c r="B222" s="28"/>
      <c r="C222" s="28"/>
      <c r="D222" s="36"/>
      <c r="E222" s="28"/>
      <c r="F222" s="28"/>
      <c r="G222" s="36"/>
    </row>
    <row r="223" spans="2:7" x14ac:dyDescent="0.15">
      <c r="B223" s="28"/>
      <c r="C223" s="28"/>
      <c r="D223" s="36"/>
      <c r="E223" s="28"/>
      <c r="F223" s="28"/>
      <c r="G223" s="36"/>
    </row>
    <row r="224" spans="2:7" x14ac:dyDescent="0.15">
      <c r="B224" s="28"/>
      <c r="C224" s="28"/>
      <c r="D224" s="36"/>
      <c r="E224" s="28"/>
      <c r="F224" s="28"/>
      <c r="G224" s="36"/>
    </row>
    <row r="225" spans="2:7" x14ac:dyDescent="0.15">
      <c r="B225" s="28"/>
      <c r="C225" s="28"/>
      <c r="D225" s="36"/>
      <c r="E225" s="28"/>
      <c r="F225" s="28"/>
      <c r="G225" s="36"/>
    </row>
    <row r="226" spans="2:7" x14ac:dyDescent="0.15">
      <c r="B226" s="28"/>
      <c r="C226" s="28"/>
      <c r="D226" s="36"/>
      <c r="E226" s="28"/>
      <c r="F226" s="28"/>
      <c r="G226" s="36"/>
    </row>
    <row r="227" spans="2:7" x14ac:dyDescent="0.15">
      <c r="B227" s="28"/>
      <c r="C227" s="28"/>
      <c r="D227" s="36"/>
      <c r="E227" s="28"/>
      <c r="F227" s="28"/>
      <c r="G227" s="36"/>
    </row>
    <row r="228" spans="2:7" x14ac:dyDescent="0.15">
      <c r="B228" s="28"/>
      <c r="C228" s="28"/>
      <c r="D228" s="36"/>
      <c r="E228" s="28"/>
      <c r="F228" s="28"/>
      <c r="G228" s="36"/>
    </row>
    <row r="229" spans="2:7" x14ac:dyDescent="0.15">
      <c r="B229" s="28"/>
      <c r="C229" s="28"/>
      <c r="D229" s="36"/>
      <c r="E229" s="28"/>
      <c r="F229" s="28"/>
      <c r="G229" s="36"/>
    </row>
    <row r="230" spans="2:7" x14ac:dyDescent="0.15">
      <c r="B230" s="28"/>
      <c r="C230" s="28"/>
      <c r="D230" s="36"/>
      <c r="E230" s="28"/>
      <c r="F230" s="28"/>
      <c r="G230" s="36"/>
    </row>
    <row r="231" spans="2:7" x14ac:dyDescent="0.15">
      <c r="B231" s="28"/>
      <c r="C231" s="28"/>
      <c r="D231" s="36"/>
      <c r="E231" s="28"/>
      <c r="F231" s="28"/>
      <c r="G231" s="36"/>
    </row>
    <row r="232" spans="2:7" x14ac:dyDescent="0.15">
      <c r="B232" s="28"/>
      <c r="C232" s="28"/>
      <c r="D232" s="36"/>
      <c r="E232" s="28"/>
      <c r="F232" s="28"/>
      <c r="G232" s="36"/>
    </row>
    <row r="233" spans="2:7" x14ac:dyDescent="0.15">
      <c r="B233" s="28"/>
      <c r="C233" s="28"/>
      <c r="D233" s="36"/>
      <c r="E233" s="28"/>
      <c r="F233" s="28"/>
      <c r="G233" s="36"/>
    </row>
    <row r="234" spans="2:7" x14ac:dyDescent="0.15">
      <c r="B234" s="28"/>
      <c r="C234" s="28"/>
      <c r="D234" s="36"/>
      <c r="E234" s="28"/>
      <c r="F234" s="28"/>
      <c r="G234" s="36"/>
    </row>
    <row r="235" spans="2:7" x14ac:dyDescent="0.15">
      <c r="B235" s="28"/>
      <c r="C235" s="28"/>
      <c r="D235" s="36"/>
      <c r="E235" s="28"/>
      <c r="F235" s="28"/>
      <c r="G235" s="36"/>
    </row>
    <row r="236" spans="2:7" x14ac:dyDescent="0.15">
      <c r="B236" s="28"/>
      <c r="C236" s="28"/>
      <c r="D236" s="36"/>
      <c r="E236" s="28"/>
      <c r="F236" s="28"/>
      <c r="G236" s="36"/>
    </row>
    <row r="237" spans="2:7" x14ac:dyDescent="0.15">
      <c r="B237" s="28"/>
      <c r="C237" s="28"/>
      <c r="D237" s="36"/>
      <c r="E237" s="28"/>
      <c r="F237" s="28"/>
      <c r="G237" s="36"/>
    </row>
    <row r="238" spans="2:7" x14ac:dyDescent="0.15">
      <c r="B238" s="28"/>
      <c r="C238" s="28"/>
      <c r="D238" s="36"/>
      <c r="E238" s="28"/>
      <c r="F238" s="28"/>
      <c r="G238" s="36"/>
    </row>
    <row r="239" spans="2:7" x14ac:dyDescent="0.15">
      <c r="B239" s="28"/>
      <c r="C239" s="28"/>
      <c r="D239" s="36"/>
      <c r="E239" s="28"/>
      <c r="F239" s="28"/>
      <c r="G239" s="36"/>
    </row>
    <row r="240" spans="2:7" x14ac:dyDescent="0.15">
      <c r="B240" s="28"/>
      <c r="C240" s="28"/>
      <c r="D240" s="36"/>
      <c r="E240" s="28"/>
      <c r="F240" s="28"/>
      <c r="G240" s="36"/>
    </row>
    <row r="241" spans="2:7" x14ac:dyDescent="0.15">
      <c r="B241" s="28"/>
      <c r="C241" s="28"/>
      <c r="D241" s="36"/>
      <c r="E241" s="28"/>
      <c r="F241" s="28"/>
      <c r="G241" s="36"/>
    </row>
    <row r="242" spans="2:7" x14ac:dyDescent="0.15">
      <c r="B242" s="28"/>
      <c r="C242" s="28"/>
      <c r="D242" s="36"/>
      <c r="E242" s="28"/>
      <c r="F242" s="28"/>
      <c r="G242" s="36"/>
    </row>
    <row r="243" spans="2:7" x14ac:dyDescent="0.15">
      <c r="B243" s="28"/>
      <c r="C243" s="28"/>
      <c r="D243" s="36"/>
      <c r="E243" s="28"/>
      <c r="F243" s="28"/>
      <c r="G243" s="36"/>
    </row>
    <row r="244" spans="2:7" x14ac:dyDescent="0.15">
      <c r="B244" s="28"/>
      <c r="C244" s="28"/>
      <c r="D244" s="36"/>
      <c r="E244" s="28"/>
      <c r="F244" s="28"/>
      <c r="G244" s="36"/>
    </row>
    <row r="245" spans="2:7" x14ac:dyDescent="0.15">
      <c r="B245" s="28"/>
      <c r="C245" s="28"/>
      <c r="D245" s="36"/>
      <c r="E245" s="28"/>
      <c r="F245" s="28"/>
      <c r="G245" s="36"/>
    </row>
    <row r="246" spans="2:7" x14ac:dyDescent="0.15">
      <c r="B246" s="28"/>
      <c r="C246" s="28"/>
      <c r="D246" s="36"/>
      <c r="E246" s="28"/>
      <c r="F246" s="28"/>
      <c r="G246" s="36"/>
    </row>
    <row r="247" spans="2:7" x14ac:dyDescent="0.15">
      <c r="B247" s="28"/>
      <c r="C247" s="28"/>
      <c r="D247" s="36"/>
      <c r="E247" s="28"/>
      <c r="F247" s="28"/>
      <c r="G247" s="36"/>
    </row>
    <row r="248" spans="2:7" x14ac:dyDescent="0.15">
      <c r="B248" s="28"/>
      <c r="C248" s="28"/>
      <c r="D248" s="36"/>
      <c r="E248" s="28"/>
      <c r="F248" s="28"/>
      <c r="G248" s="36"/>
    </row>
    <row r="249" spans="2:7" x14ac:dyDescent="0.15">
      <c r="B249" s="28"/>
      <c r="C249" s="28"/>
      <c r="D249" s="36"/>
      <c r="E249" s="28"/>
      <c r="F249" s="28"/>
      <c r="G249" s="36"/>
    </row>
    <row r="250" spans="2:7" x14ac:dyDescent="0.15">
      <c r="B250" s="28"/>
      <c r="C250" s="28"/>
      <c r="D250" s="36"/>
      <c r="E250" s="28"/>
      <c r="F250" s="28"/>
      <c r="G250" s="36"/>
    </row>
    <row r="251" spans="2:7" x14ac:dyDescent="0.15">
      <c r="B251" s="28"/>
      <c r="C251" s="28"/>
      <c r="D251" s="36"/>
      <c r="E251" s="28"/>
      <c r="F251" s="28"/>
      <c r="G251" s="36"/>
    </row>
    <row r="252" spans="2:7" x14ac:dyDescent="0.15">
      <c r="B252" s="28"/>
      <c r="C252" s="28"/>
      <c r="D252" s="36"/>
      <c r="E252" s="28"/>
      <c r="F252" s="28"/>
      <c r="G252" s="36"/>
    </row>
    <row r="253" spans="2:7" x14ac:dyDescent="0.15">
      <c r="B253" s="28"/>
      <c r="C253" s="28"/>
      <c r="D253" s="36"/>
      <c r="E253" s="28"/>
      <c r="F253" s="28"/>
      <c r="G253" s="36"/>
    </row>
    <row r="254" spans="2:7" x14ac:dyDescent="0.15">
      <c r="B254" s="28"/>
      <c r="C254" s="28"/>
      <c r="D254" s="36"/>
      <c r="E254" s="28"/>
      <c r="F254" s="28"/>
      <c r="G254" s="36"/>
    </row>
    <row r="255" spans="2:7" x14ac:dyDescent="0.15">
      <c r="B255" s="28"/>
      <c r="C255" s="28"/>
      <c r="D255" s="36"/>
      <c r="E255" s="28"/>
      <c r="F255" s="28"/>
      <c r="G255" s="36"/>
    </row>
    <row r="256" spans="2:7" x14ac:dyDescent="0.15">
      <c r="B256" s="28"/>
      <c r="C256" s="28"/>
      <c r="D256" s="36"/>
      <c r="E256" s="28"/>
      <c r="F256" s="28"/>
      <c r="G256" s="36"/>
    </row>
    <row r="257" spans="2:7" x14ac:dyDescent="0.15">
      <c r="B257" s="28"/>
      <c r="C257" s="28"/>
      <c r="D257" s="36"/>
      <c r="E257" s="28"/>
      <c r="F257" s="28"/>
      <c r="G257" s="36"/>
    </row>
    <row r="258" spans="2:7" x14ac:dyDescent="0.15">
      <c r="B258" s="28"/>
      <c r="C258" s="28"/>
      <c r="D258" s="36"/>
      <c r="E258" s="28"/>
      <c r="F258" s="28"/>
      <c r="G258" s="36"/>
    </row>
    <row r="259" spans="2:7" x14ac:dyDescent="0.15">
      <c r="B259" s="28"/>
      <c r="C259" s="28"/>
      <c r="D259" s="36"/>
      <c r="E259" s="28"/>
      <c r="F259" s="28"/>
      <c r="G259" s="36"/>
    </row>
    <row r="260" spans="2:7" x14ac:dyDescent="0.15">
      <c r="B260" s="28"/>
      <c r="C260" s="28"/>
      <c r="D260" s="36"/>
      <c r="E260" s="28"/>
      <c r="F260" s="28"/>
      <c r="G260" s="36"/>
    </row>
    <row r="261" spans="2:7" x14ac:dyDescent="0.15">
      <c r="B261" s="28"/>
      <c r="C261" s="28"/>
      <c r="D261" s="36"/>
      <c r="E261" s="28"/>
      <c r="F261" s="28"/>
      <c r="G261" s="36"/>
    </row>
    <row r="262" spans="2:7" x14ac:dyDescent="0.15">
      <c r="B262" s="28"/>
      <c r="C262" s="28"/>
      <c r="D262" s="36"/>
      <c r="E262" s="28"/>
      <c r="F262" s="28"/>
      <c r="G262" s="36"/>
    </row>
    <row r="263" spans="2:7" x14ac:dyDescent="0.15">
      <c r="B263" s="28"/>
      <c r="C263" s="28"/>
      <c r="D263" s="36"/>
      <c r="E263" s="28"/>
      <c r="F263" s="28"/>
      <c r="G263" s="36"/>
    </row>
    <row r="264" spans="2:7" x14ac:dyDescent="0.15">
      <c r="B264" s="28"/>
      <c r="C264" s="28"/>
      <c r="D264" s="36"/>
      <c r="E264" s="28"/>
      <c r="F264" s="28"/>
      <c r="G264" s="36"/>
    </row>
    <row r="265" spans="2:7" x14ac:dyDescent="0.15">
      <c r="B265" s="28"/>
      <c r="C265" s="28"/>
      <c r="D265" s="36"/>
      <c r="E265" s="28"/>
      <c r="F265" s="28"/>
      <c r="G265" s="36"/>
    </row>
    <row r="266" spans="2:7" x14ac:dyDescent="0.15">
      <c r="B266" s="28"/>
      <c r="C266" s="28"/>
      <c r="D266" s="36"/>
      <c r="E266" s="28"/>
      <c r="F266" s="28"/>
      <c r="G266" s="36"/>
    </row>
    <row r="267" spans="2:7" x14ac:dyDescent="0.15">
      <c r="B267" s="28"/>
      <c r="C267" s="28"/>
      <c r="D267" s="36"/>
      <c r="E267" s="28"/>
      <c r="F267" s="28"/>
      <c r="G267" s="36"/>
    </row>
    <row r="268" spans="2:7" x14ac:dyDescent="0.15">
      <c r="B268" s="28"/>
      <c r="C268" s="28"/>
      <c r="D268" s="36"/>
      <c r="E268" s="28"/>
      <c r="F268" s="28"/>
      <c r="G268" s="36"/>
    </row>
    <row r="269" spans="2:7" x14ac:dyDescent="0.15">
      <c r="B269" s="28"/>
      <c r="C269" s="28"/>
      <c r="D269" s="36"/>
      <c r="E269" s="28"/>
      <c r="F269" s="28"/>
      <c r="G269" s="36"/>
    </row>
    <row r="270" spans="2:7" x14ac:dyDescent="0.15">
      <c r="B270" s="28"/>
      <c r="C270" s="28"/>
      <c r="D270" s="36"/>
      <c r="E270" s="28"/>
      <c r="F270" s="28"/>
      <c r="G270" s="36"/>
    </row>
    <row r="271" spans="2:7" x14ac:dyDescent="0.15">
      <c r="B271" s="28"/>
      <c r="C271" s="28"/>
      <c r="D271" s="36"/>
      <c r="E271" s="28"/>
      <c r="F271" s="28"/>
      <c r="G271" s="36"/>
    </row>
    <row r="272" spans="2:7" x14ac:dyDescent="0.15">
      <c r="B272" s="28"/>
      <c r="C272" s="28"/>
      <c r="D272" s="36"/>
      <c r="E272" s="28"/>
      <c r="F272" s="28"/>
      <c r="G272" s="36"/>
    </row>
    <row r="273" spans="2:7" x14ac:dyDescent="0.15">
      <c r="B273" s="28"/>
      <c r="C273" s="28"/>
      <c r="D273" s="36"/>
      <c r="E273" s="28"/>
      <c r="F273" s="28"/>
      <c r="G273" s="36"/>
    </row>
    <row r="274" spans="2:7" x14ac:dyDescent="0.15">
      <c r="B274" s="28"/>
      <c r="C274" s="28"/>
      <c r="D274" s="36"/>
      <c r="E274" s="28"/>
      <c r="F274" s="28"/>
      <c r="G274" s="36"/>
    </row>
    <row r="275" spans="2:7" x14ac:dyDescent="0.15">
      <c r="B275" s="28"/>
      <c r="C275" s="28"/>
      <c r="D275" s="36"/>
      <c r="E275" s="28"/>
      <c r="F275" s="28"/>
      <c r="G275" s="36"/>
    </row>
    <row r="276" spans="2:7" x14ac:dyDescent="0.15">
      <c r="B276" s="28"/>
      <c r="C276" s="28"/>
      <c r="D276" s="36"/>
      <c r="E276" s="28"/>
      <c r="F276" s="28"/>
      <c r="G276" s="36"/>
    </row>
    <row r="277" spans="2:7" x14ac:dyDescent="0.15">
      <c r="B277" s="28"/>
      <c r="C277" s="28"/>
      <c r="D277" s="36"/>
      <c r="E277" s="28"/>
      <c r="F277" s="28"/>
      <c r="G277" s="36"/>
    </row>
    <row r="278" spans="2:7" x14ac:dyDescent="0.15">
      <c r="B278" s="28"/>
      <c r="C278" s="28"/>
      <c r="D278" s="36"/>
      <c r="E278" s="28"/>
      <c r="F278" s="28"/>
      <c r="G278" s="36"/>
    </row>
    <row r="279" spans="2:7" x14ac:dyDescent="0.15">
      <c r="B279" s="28"/>
      <c r="C279" s="28"/>
      <c r="D279" s="36"/>
      <c r="E279" s="28"/>
      <c r="F279" s="28"/>
      <c r="G279" s="36"/>
    </row>
    <row r="280" spans="2:7" x14ac:dyDescent="0.15">
      <c r="B280" s="28"/>
      <c r="C280" s="28"/>
      <c r="D280" s="36"/>
      <c r="E280" s="28"/>
      <c r="F280" s="28"/>
      <c r="G280" s="36"/>
    </row>
    <row r="281" spans="2:7" x14ac:dyDescent="0.15">
      <c r="B281" s="28"/>
      <c r="C281" s="28"/>
      <c r="D281" s="36"/>
      <c r="E281" s="28"/>
      <c r="F281" s="28"/>
      <c r="G281" s="36"/>
    </row>
    <row r="282" spans="2:7" x14ac:dyDescent="0.15">
      <c r="B282" s="28"/>
      <c r="C282" s="28"/>
      <c r="D282" s="36"/>
      <c r="E282" s="28"/>
      <c r="F282" s="28"/>
      <c r="G282" s="36"/>
    </row>
    <row r="283" spans="2:7" x14ac:dyDescent="0.15">
      <c r="B283" s="28"/>
      <c r="C283" s="28"/>
      <c r="D283" s="36"/>
      <c r="E283" s="28"/>
      <c r="F283" s="28"/>
      <c r="G283" s="36"/>
    </row>
    <row r="284" spans="2:7" x14ac:dyDescent="0.15">
      <c r="B284" s="28"/>
      <c r="C284" s="28"/>
      <c r="D284" s="36"/>
      <c r="E284" s="28"/>
      <c r="F284" s="28"/>
      <c r="G284" s="36"/>
    </row>
    <row r="285" spans="2:7" x14ac:dyDescent="0.15">
      <c r="B285" s="28"/>
      <c r="C285" s="28"/>
      <c r="D285" s="36"/>
      <c r="E285" s="28"/>
      <c r="F285" s="28"/>
      <c r="G285" s="36"/>
    </row>
    <row r="286" spans="2:7" x14ac:dyDescent="0.15">
      <c r="B286" s="28"/>
      <c r="C286" s="28"/>
      <c r="D286" s="36"/>
      <c r="E286" s="28"/>
      <c r="F286" s="28"/>
      <c r="G286" s="36"/>
    </row>
    <row r="287" spans="2:7" x14ac:dyDescent="0.15">
      <c r="B287" s="28"/>
      <c r="C287" s="28"/>
      <c r="D287" s="36"/>
      <c r="E287" s="28"/>
      <c r="F287" s="28"/>
      <c r="G287" s="36"/>
    </row>
    <row r="288" spans="2:7" x14ac:dyDescent="0.15">
      <c r="B288" s="28"/>
      <c r="C288" s="28"/>
      <c r="D288" s="36"/>
      <c r="E288" s="28"/>
      <c r="F288" s="28"/>
      <c r="G288" s="36"/>
    </row>
    <row r="289" spans="2:7" x14ac:dyDescent="0.15">
      <c r="B289" s="28"/>
      <c r="C289" s="28"/>
      <c r="D289" s="36"/>
      <c r="E289" s="28"/>
      <c r="F289" s="28"/>
      <c r="G289" s="36"/>
    </row>
    <row r="290" spans="2:7" x14ac:dyDescent="0.15">
      <c r="B290" s="28"/>
      <c r="C290" s="28"/>
      <c r="D290" s="36"/>
      <c r="E290" s="28"/>
      <c r="F290" s="28"/>
      <c r="G290" s="36"/>
    </row>
    <row r="291" spans="2:7" x14ac:dyDescent="0.15">
      <c r="B291" s="28"/>
      <c r="C291" s="28"/>
      <c r="D291" s="36"/>
      <c r="E291" s="28"/>
      <c r="F291" s="28"/>
      <c r="G291" s="36"/>
    </row>
    <row r="292" spans="2:7" x14ac:dyDescent="0.15">
      <c r="B292" s="28"/>
      <c r="C292" s="28"/>
      <c r="D292" s="36"/>
      <c r="E292" s="28"/>
      <c r="F292" s="28"/>
      <c r="G292" s="36"/>
    </row>
    <row r="293" spans="2:7" x14ac:dyDescent="0.15">
      <c r="B293" s="28"/>
      <c r="C293" s="28"/>
      <c r="D293" s="36"/>
      <c r="E293" s="28"/>
      <c r="F293" s="28"/>
      <c r="G293" s="36"/>
    </row>
    <row r="294" spans="2:7" x14ac:dyDescent="0.15">
      <c r="B294" s="28"/>
      <c r="C294" s="28"/>
      <c r="D294" s="36"/>
      <c r="E294" s="28"/>
      <c r="F294" s="28"/>
      <c r="G294" s="36"/>
    </row>
    <row r="295" spans="2:7" x14ac:dyDescent="0.15">
      <c r="B295" s="28"/>
      <c r="C295" s="28"/>
      <c r="D295" s="36"/>
      <c r="E295" s="28"/>
      <c r="F295" s="28"/>
      <c r="G295" s="36"/>
    </row>
    <row r="296" spans="2:7" x14ac:dyDescent="0.15">
      <c r="B296" s="28"/>
      <c r="C296" s="28"/>
      <c r="D296" s="36"/>
      <c r="E296" s="28"/>
      <c r="F296" s="28"/>
      <c r="G296" s="36"/>
    </row>
    <row r="297" spans="2:7" x14ac:dyDescent="0.15">
      <c r="B297" s="28"/>
      <c r="C297" s="28"/>
      <c r="D297" s="36"/>
      <c r="E297" s="28"/>
      <c r="F297" s="28"/>
      <c r="G297" s="36"/>
    </row>
    <row r="298" spans="2:7" x14ac:dyDescent="0.15">
      <c r="B298" s="28"/>
      <c r="C298" s="28"/>
      <c r="D298" s="36"/>
      <c r="E298" s="28"/>
      <c r="F298" s="28"/>
      <c r="G298" s="36"/>
    </row>
    <row r="299" spans="2:7" x14ac:dyDescent="0.15">
      <c r="B299" s="28"/>
      <c r="C299" s="28"/>
      <c r="D299" s="36"/>
      <c r="E299" s="28"/>
      <c r="F299" s="28"/>
      <c r="G299" s="36"/>
    </row>
    <row r="300" spans="2:7" x14ac:dyDescent="0.15">
      <c r="B300" s="28"/>
      <c r="C300" s="28"/>
      <c r="D300" s="36"/>
      <c r="E300" s="28"/>
      <c r="F300" s="28"/>
      <c r="G300" s="36"/>
    </row>
    <row r="301" spans="2:7" x14ac:dyDescent="0.15">
      <c r="B301" s="28"/>
      <c r="C301" s="28"/>
      <c r="D301" s="36"/>
      <c r="E301" s="28"/>
      <c r="F301" s="28"/>
      <c r="G301" s="36"/>
    </row>
    <row r="302" spans="2:7" x14ac:dyDescent="0.15">
      <c r="B302" s="28"/>
      <c r="C302" s="28"/>
      <c r="D302" s="36"/>
      <c r="E302" s="28"/>
      <c r="F302" s="28"/>
      <c r="G302" s="36"/>
    </row>
    <row r="303" spans="2:7" x14ac:dyDescent="0.15">
      <c r="B303" s="28"/>
      <c r="C303" s="28"/>
      <c r="D303" s="36"/>
      <c r="E303" s="28"/>
      <c r="F303" s="28"/>
      <c r="G303" s="36"/>
    </row>
    <row r="304" spans="2:7" x14ac:dyDescent="0.15">
      <c r="B304" s="28"/>
      <c r="C304" s="28"/>
      <c r="D304" s="36"/>
      <c r="E304" s="28"/>
      <c r="F304" s="28"/>
      <c r="G304" s="36"/>
    </row>
    <row r="305" spans="2:7" x14ac:dyDescent="0.15">
      <c r="B305" s="28"/>
      <c r="C305" s="28"/>
      <c r="D305" s="36"/>
      <c r="E305" s="28"/>
      <c r="F305" s="28"/>
      <c r="G305" s="36"/>
    </row>
    <row r="306" spans="2:7" x14ac:dyDescent="0.15">
      <c r="B306" s="28"/>
      <c r="C306" s="28"/>
      <c r="D306" s="36"/>
      <c r="E306" s="28"/>
      <c r="F306" s="28"/>
      <c r="G306" s="36"/>
    </row>
    <row r="307" spans="2:7" x14ac:dyDescent="0.15">
      <c r="B307" s="28"/>
      <c r="C307" s="28"/>
      <c r="D307" s="36"/>
      <c r="E307" s="28"/>
      <c r="F307" s="28"/>
      <c r="G307" s="36"/>
    </row>
    <row r="308" spans="2:7" x14ac:dyDescent="0.15">
      <c r="B308" s="28"/>
      <c r="C308" s="28"/>
      <c r="D308" s="36"/>
      <c r="E308" s="28"/>
      <c r="F308" s="28"/>
      <c r="G308" s="36"/>
    </row>
    <row r="309" spans="2:7" x14ac:dyDescent="0.15">
      <c r="B309" s="28"/>
      <c r="C309" s="28"/>
      <c r="D309" s="36"/>
      <c r="E309" s="28"/>
      <c r="F309" s="28"/>
      <c r="G309" s="36"/>
    </row>
    <row r="310" spans="2:7" x14ac:dyDescent="0.15">
      <c r="B310" s="28"/>
      <c r="C310" s="28"/>
      <c r="D310" s="36"/>
      <c r="E310" s="28"/>
      <c r="F310" s="28"/>
      <c r="G310" s="36"/>
    </row>
    <row r="311" spans="2:7" x14ac:dyDescent="0.15">
      <c r="B311" s="28"/>
      <c r="C311" s="28"/>
      <c r="D311" s="36"/>
      <c r="E311" s="28"/>
      <c r="F311" s="28"/>
      <c r="G311" s="36"/>
    </row>
    <row r="312" spans="2:7" x14ac:dyDescent="0.15">
      <c r="B312" s="28"/>
      <c r="C312" s="28"/>
      <c r="D312" s="36"/>
      <c r="E312" s="28"/>
      <c r="F312" s="28"/>
      <c r="G312" s="36"/>
    </row>
    <row r="313" spans="2:7" x14ac:dyDescent="0.15">
      <c r="B313" s="28"/>
      <c r="C313" s="28"/>
      <c r="D313" s="36"/>
      <c r="E313" s="28"/>
      <c r="F313" s="28"/>
      <c r="G313" s="36"/>
    </row>
    <row r="314" spans="2:7" x14ac:dyDescent="0.15">
      <c r="B314" s="28"/>
      <c r="C314" s="28"/>
      <c r="D314" s="36"/>
      <c r="E314" s="28"/>
      <c r="F314" s="28"/>
      <c r="G314" s="36"/>
    </row>
    <row r="315" spans="2:7" x14ac:dyDescent="0.15">
      <c r="B315" s="28"/>
      <c r="C315" s="28"/>
      <c r="D315" s="36"/>
      <c r="E315" s="28"/>
      <c r="F315" s="28"/>
      <c r="G315" s="36"/>
    </row>
    <row r="316" spans="2:7" x14ac:dyDescent="0.15">
      <c r="B316" s="28"/>
      <c r="C316" s="28"/>
      <c r="D316" s="36"/>
      <c r="E316" s="28"/>
      <c r="F316" s="28"/>
      <c r="G316" s="36"/>
    </row>
    <row r="317" spans="2:7" x14ac:dyDescent="0.15">
      <c r="B317" s="28"/>
      <c r="C317" s="28"/>
      <c r="D317" s="36"/>
      <c r="E317" s="28"/>
      <c r="F317" s="28"/>
      <c r="G317" s="36"/>
    </row>
    <row r="318" spans="2:7" x14ac:dyDescent="0.15">
      <c r="B318" s="28"/>
      <c r="C318" s="28"/>
      <c r="D318" s="36"/>
      <c r="E318" s="28"/>
      <c r="F318" s="28"/>
      <c r="G318" s="36"/>
    </row>
    <row r="319" spans="2:7" x14ac:dyDescent="0.15">
      <c r="B319" s="28"/>
      <c r="C319" s="28"/>
      <c r="D319" s="36"/>
      <c r="E319" s="28"/>
      <c r="F319" s="28"/>
      <c r="G319" s="36"/>
    </row>
    <row r="320" spans="2:7" x14ac:dyDescent="0.15">
      <c r="B320" s="28"/>
      <c r="C320" s="28"/>
      <c r="D320" s="36"/>
      <c r="E320" s="28"/>
      <c r="F320" s="28"/>
      <c r="G320" s="36"/>
    </row>
    <row r="321" spans="2:7" x14ac:dyDescent="0.15">
      <c r="B321" s="28"/>
      <c r="C321" s="28"/>
      <c r="D321" s="36"/>
      <c r="E321" s="28"/>
      <c r="F321" s="28"/>
      <c r="G321" s="36"/>
    </row>
    <row r="322" spans="2:7" x14ac:dyDescent="0.15">
      <c r="B322" s="28"/>
      <c r="C322" s="28"/>
      <c r="D322" s="36"/>
      <c r="E322" s="28"/>
      <c r="F322" s="28"/>
      <c r="G322" s="36"/>
    </row>
    <row r="323" spans="2:7" x14ac:dyDescent="0.15">
      <c r="B323" s="28"/>
      <c r="C323" s="28"/>
      <c r="D323" s="36"/>
      <c r="E323" s="28"/>
      <c r="F323" s="28"/>
      <c r="G323" s="36"/>
    </row>
    <row r="324" spans="2:7" x14ac:dyDescent="0.15">
      <c r="B324" s="28"/>
      <c r="C324" s="28"/>
      <c r="D324" s="36"/>
      <c r="E324" s="28"/>
      <c r="F324" s="28"/>
      <c r="G324" s="36"/>
    </row>
    <row r="325" spans="2:7" x14ac:dyDescent="0.15">
      <c r="B325" s="28"/>
      <c r="C325" s="28"/>
      <c r="D325" s="36"/>
      <c r="E325" s="28"/>
      <c r="F325" s="28"/>
      <c r="G325" s="36"/>
    </row>
    <row r="326" spans="2:7" x14ac:dyDescent="0.15">
      <c r="B326" s="28"/>
      <c r="C326" s="28"/>
      <c r="D326" s="36"/>
      <c r="E326" s="28"/>
      <c r="F326" s="28"/>
      <c r="G326" s="36"/>
    </row>
    <row r="327" spans="2:7" x14ac:dyDescent="0.15">
      <c r="B327" s="28"/>
      <c r="C327" s="28"/>
      <c r="D327" s="36"/>
      <c r="E327" s="28"/>
      <c r="F327" s="28"/>
      <c r="G327" s="36"/>
    </row>
    <row r="328" spans="2:7" x14ac:dyDescent="0.15">
      <c r="B328" s="28"/>
      <c r="C328" s="28"/>
      <c r="D328" s="36"/>
      <c r="E328" s="28"/>
      <c r="F328" s="28"/>
      <c r="G328" s="36"/>
    </row>
    <row r="329" spans="2:7" x14ac:dyDescent="0.15">
      <c r="B329" s="28"/>
      <c r="C329" s="28"/>
      <c r="D329" s="36"/>
      <c r="E329" s="28"/>
      <c r="F329" s="28"/>
      <c r="G329" s="36"/>
    </row>
    <row r="330" spans="2:7" x14ac:dyDescent="0.15">
      <c r="B330" s="28"/>
      <c r="C330" s="28"/>
      <c r="D330" s="36"/>
      <c r="E330" s="28"/>
      <c r="F330" s="28"/>
      <c r="G330" s="36"/>
    </row>
    <row r="331" spans="2:7" x14ac:dyDescent="0.15">
      <c r="B331" s="28"/>
      <c r="C331" s="28"/>
      <c r="D331" s="36"/>
      <c r="E331" s="28"/>
      <c r="F331" s="28"/>
      <c r="G331" s="36"/>
    </row>
    <row r="332" spans="2:7" x14ac:dyDescent="0.15">
      <c r="B332" s="28"/>
      <c r="C332" s="28"/>
      <c r="D332" s="36"/>
      <c r="E332" s="28"/>
      <c r="F332" s="28"/>
      <c r="G332" s="36"/>
    </row>
    <row r="333" spans="2:7" x14ac:dyDescent="0.15">
      <c r="B333" s="28"/>
      <c r="C333" s="28"/>
      <c r="D333" s="36"/>
      <c r="E333" s="28"/>
      <c r="F333" s="28"/>
      <c r="G333" s="36"/>
    </row>
    <row r="334" spans="2:7" x14ac:dyDescent="0.15">
      <c r="B334" s="28"/>
      <c r="C334" s="28"/>
      <c r="D334" s="36"/>
      <c r="E334" s="28"/>
      <c r="F334" s="28"/>
      <c r="G334" s="36"/>
    </row>
    <row r="335" spans="2:7" x14ac:dyDescent="0.15">
      <c r="B335" s="28"/>
      <c r="C335" s="28"/>
      <c r="D335" s="36"/>
      <c r="E335" s="28"/>
      <c r="F335" s="28"/>
      <c r="G335" s="36"/>
    </row>
    <row r="336" spans="2:7" x14ac:dyDescent="0.15">
      <c r="B336" s="28"/>
      <c r="C336" s="28"/>
      <c r="D336" s="36"/>
      <c r="E336" s="28"/>
      <c r="F336" s="28"/>
      <c r="G336" s="36"/>
    </row>
    <row r="337" spans="2:7" x14ac:dyDescent="0.15">
      <c r="B337" s="28"/>
      <c r="C337" s="28"/>
      <c r="D337" s="36"/>
      <c r="E337" s="28"/>
      <c r="F337" s="28"/>
      <c r="G337" s="36"/>
    </row>
    <row r="338" spans="2:7" x14ac:dyDescent="0.15">
      <c r="B338" s="28"/>
      <c r="C338" s="28"/>
      <c r="D338" s="36"/>
      <c r="E338" s="28"/>
      <c r="F338" s="28"/>
      <c r="G338" s="36"/>
    </row>
    <row r="339" spans="2:7" x14ac:dyDescent="0.15">
      <c r="B339" s="28"/>
      <c r="C339" s="28"/>
      <c r="D339" s="36"/>
      <c r="E339" s="28"/>
      <c r="F339" s="28"/>
      <c r="G339" s="36"/>
    </row>
    <row r="340" spans="2:7" x14ac:dyDescent="0.15">
      <c r="B340" s="28"/>
      <c r="C340" s="28"/>
      <c r="D340" s="36"/>
      <c r="E340" s="28"/>
      <c r="F340" s="28"/>
      <c r="G340" s="36"/>
    </row>
    <row r="341" spans="2:7" x14ac:dyDescent="0.15">
      <c r="B341" s="28"/>
      <c r="C341" s="28"/>
      <c r="D341" s="36"/>
      <c r="E341" s="28"/>
      <c r="F341" s="28"/>
      <c r="G341" s="36"/>
    </row>
    <row r="342" spans="2:7" x14ac:dyDescent="0.15">
      <c r="B342" s="28"/>
      <c r="C342" s="28"/>
      <c r="D342" s="36"/>
      <c r="E342" s="28"/>
      <c r="F342" s="28"/>
      <c r="G342" s="36"/>
    </row>
    <row r="343" spans="2:7" x14ac:dyDescent="0.15">
      <c r="B343" s="28"/>
      <c r="C343" s="28"/>
      <c r="D343" s="36"/>
      <c r="E343" s="28"/>
      <c r="F343" s="28"/>
      <c r="G343" s="36"/>
    </row>
    <row r="344" spans="2:7" x14ac:dyDescent="0.15">
      <c r="B344" s="28"/>
      <c r="C344" s="28"/>
      <c r="D344" s="36"/>
      <c r="E344" s="28"/>
      <c r="F344" s="28"/>
      <c r="G344" s="36"/>
    </row>
    <row r="345" spans="2:7" x14ac:dyDescent="0.15">
      <c r="B345" s="28"/>
      <c r="C345" s="28"/>
      <c r="D345" s="36"/>
      <c r="E345" s="28"/>
      <c r="F345" s="28"/>
      <c r="G345" s="36"/>
    </row>
    <row r="346" spans="2:7" x14ac:dyDescent="0.15">
      <c r="B346" s="28"/>
      <c r="C346" s="28"/>
      <c r="D346" s="36"/>
      <c r="E346" s="28"/>
      <c r="F346" s="28"/>
      <c r="G346" s="36"/>
    </row>
    <row r="347" spans="2:7" x14ac:dyDescent="0.15">
      <c r="B347" s="28"/>
      <c r="C347" s="28"/>
      <c r="D347" s="36"/>
      <c r="E347" s="28"/>
      <c r="F347" s="28"/>
      <c r="G347" s="36"/>
    </row>
    <row r="348" spans="2:7" x14ac:dyDescent="0.15">
      <c r="B348" s="28"/>
      <c r="C348" s="28"/>
      <c r="D348" s="36"/>
      <c r="E348" s="28"/>
      <c r="F348" s="28"/>
      <c r="G348" s="36"/>
    </row>
    <row r="349" spans="2:7" x14ac:dyDescent="0.15">
      <c r="B349" s="28"/>
      <c r="C349" s="28"/>
      <c r="D349" s="36"/>
      <c r="E349" s="28"/>
      <c r="F349" s="28"/>
      <c r="G349" s="36"/>
    </row>
    <row r="350" spans="2:7" x14ac:dyDescent="0.15">
      <c r="B350" s="28"/>
      <c r="C350" s="28"/>
      <c r="D350" s="36"/>
      <c r="E350" s="28"/>
      <c r="F350" s="28"/>
      <c r="G350" s="36"/>
    </row>
    <row r="351" spans="2:7" x14ac:dyDescent="0.15">
      <c r="B351" s="28"/>
      <c r="C351" s="28"/>
      <c r="D351" s="36"/>
      <c r="E351" s="28"/>
      <c r="F351" s="28"/>
      <c r="G351" s="36"/>
    </row>
    <row r="352" spans="2:7" x14ac:dyDescent="0.15">
      <c r="B352" s="28"/>
      <c r="C352" s="28"/>
      <c r="D352" s="36"/>
      <c r="E352" s="28"/>
      <c r="F352" s="28"/>
      <c r="G352" s="36"/>
    </row>
    <row r="353" spans="2:7" x14ac:dyDescent="0.15">
      <c r="B353" s="28"/>
      <c r="C353" s="28"/>
      <c r="D353" s="36"/>
      <c r="E353" s="28"/>
      <c r="F353" s="28"/>
      <c r="G353" s="36"/>
    </row>
    <row r="354" spans="2:7" x14ac:dyDescent="0.15">
      <c r="B354" s="28"/>
      <c r="C354" s="28"/>
      <c r="D354" s="36"/>
      <c r="E354" s="28"/>
      <c r="F354" s="28"/>
      <c r="G354" s="36"/>
    </row>
    <row r="355" spans="2:7" x14ac:dyDescent="0.15">
      <c r="B355" s="28"/>
      <c r="C355" s="28"/>
      <c r="D355" s="36"/>
      <c r="E355" s="28"/>
      <c r="F355" s="28"/>
      <c r="G355" s="36"/>
    </row>
    <row r="356" spans="2:7" x14ac:dyDescent="0.15">
      <c r="B356" s="28"/>
      <c r="C356" s="28"/>
      <c r="D356" s="36"/>
      <c r="E356" s="28"/>
      <c r="F356" s="28"/>
      <c r="G356" s="36"/>
    </row>
    <row r="357" spans="2:7" x14ac:dyDescent="0.15">
      <c r="B357" s="28"/>
      <c r="C357" s="28"/>
      <c r="D357" s="36"/>
      <c r="E357" s="28"/>
      <c r="F357" s="28"/>
      <c r="G357" s="36"/>
    </row>
    <row r="358" spans="2:7" x14ac:dyDescent="0.15">
      <c r="B358" s="28"/>
      <c r="C358" s="28"/>
      <c r="D358" s="36"/>
      <c r="E358" s="28"/>
      <c r="F358" s="28"/>
      <c r="G358" s="36"/>
    </row>
    <row r="359" spans="2:7" x14ac:dyDescent="0.15">
      <c r="B359" s="28"/>
      <c r="C359" s="28"/>
      <c r="D359" s="36"/>
      <c r="E359" s="28"/>
      <c r="F359" s="28"/>
      <c r="G359" s="36"/>
    </row>
    <row r="360" spans="2:7" x14ac:dyDescent="0.15">
      <c r="B360" s="28"/>
      <c r="C360" s="28"/>
      <c r="D360" s="36"/>
      <c r="E360" s="28"/>
      <c r="F360" s="28"/>
      <c r="G360" s="36"/>
    </row>
    <row r="361" spans="2:7" x14ac:dyDescent="0.15">
      <c r="B361" s="28"/>
      <c r="C361" s="28"/>
      <c r="D361" s="36"/>
      <c r="E361" s="28"/>
      <c r="F361" s="28"/>
      <c r="G361" s="36"/>
    </row>
    <row r="362" spans="2:7" x14ac:dyDescent="0.15">
      <c r="B362" s="28"/>
      <c r="C362" s="28"/>
      <c r="D362" s="36"/>
      <c r="E362" s="28"/>
      <c r="F362" s="28"/>
      <c r="G362" s="36"/>
    </row>
    <row r="363" spans="2:7" x14ac:dyDescent="0.15">
      <c r="B363" s="28"/>
      <c r="C363" s="28"/>
      <c r="D363" s="36"/>
      <c r="E363" s="28"/>
      <c r="F363" s="28"/>
      <c r="G363" s="36"/>
    </row>
    <row r="364" spans="2:7" x14ac:dyDescent="0.15">
      <c r="B364" s="28"/>
      <c r="C364" s="28"/>
      <c r="D364" s="36"/>
      <c r="E364" s="28"/>
      <c r="F364" s="28"/>
      <c r="G364" s="36"/>
    </row>
    <row r="365" spans="2:7" x14ac:dyDescent="0.15">
      <c r="B365" s="28"/>
      <c r="C365" s="28"/>
      <c r="D365" s="36"/>
      <c r="E365" s="28"/>
      <c r="F365" s="28"/>
      <c r="G365" s="36"/>
    </row>
    <row r="366" spans="2:7" x14ac:dyDescent="0.15">
      <c r="B366" s="28"/>
      <c r="C366" s="28"/>
      <c r="D366" s="36"/>
      <c r="E366" s="28"/>
      <c r="F366" s="28"/>
      <c r="G366" s="36"/>
    </row>
    <row r="367" spans="2:7" x14ac:dyDescent="0.15">
      <c r="B367" s="28"/>
      <c r="C367" s="28"/>
      <c r="D367" s="36"/>
      <c r="E367" s="28"/>
      <c r="F367" s="28"/>
      <c r="G367" s="36"/>
    </row>
    <row r="368" spans="2:7" x14ac:dyDescent="0.15">
      <c r="B368" s="28"/>
      <c r="C368" s="28"/>
      <c r="D368" s="36"/>
      <c r="E368" s="28"/>
      <c r="F368" s="28"/>
      <c r="G368" s="36"/>
    </row>
    <row r="369" spans="2:7" x14ac:dyDescent="0.15">
      <c r="B369" s="28"/>
      <c r="C369" s="28"/>
      <c r="D369" s="36"/>
      <c r="E369" s="28"/>
      <c r="F369" s="28"/>
      <c r="G369" s="36"/>
    </row>
    <row r="370" spans="2:7" x14ac:dyDescent="0.15">
      <c r="B370" s="28"/>
      <c r="C370" s="28"/>
      <c r="D370" s="36"/>
      <c r="E370" s="28"/>
      <c r="F370" s="28"/>
      <c r="G370" s="36"/>
    </row>
    <row r="371" spans="2:7" x14ac:dyDescent="0.15">
      <c r="B371" s="28"/>
      <c r="C371" s="28"/>
      <c r="D371" s="36"/>
      <c r="E371" s="28"/>
      <c r="F371" s="28"/>
      <c r="G371" s="36"/>
    </row>
    <row r="372" spans="2:7" x14ac:dyDescent="0.15">
      <c r="B372" s="28"/>
      <c r="C372" s="28"/>
      <c r="D372" s="36"/>
      <c r="E372" s="28"/>
      <c r="F372" s="28"/>
      <c r="G372" s="36"/>
    </row>
    <row r="373" spans="2:7" x14ac:dyDescent="0.15">
      <c r="B373" s="28"/>
      <c r="C373" s="28"/>
      <c r="D373" s="36"/>
      <c r="E373" s="28"/>
      <c r="F373" s="28"/>
      <c r="G373" s="36"/>
    </row>
    <row r="374" spans="2:7" x14ac:dyDescent="0.15">
      <c r="B374" s="28"/>
      <c r="C374" s="28"/>
      <c r="D374" s="36"/>
      <c r="E374" s="28"/>
      <c r="F374" s="28"/>
      <c r="G374" s="36"/>
    </row>
    <row r="375" spans="2:7" x14ac:dyDescent="0.15">
      <c r="B375" s="28"/>
      <c r="C375" s="28"/>
      <c r="D375" s="36"/>
      <c r="E375" s="28"/>
      <c r="F375" s="28"/>
      <c r="G375" s="36"/>
    </row>
    <row r="376" spans="2:7" x14ac:dyDescent="0.15">
      <c r="B376" s="28"/>
      <c r="C376" s="28"/>
      <c r="D376" s="36"/>
      <c r="E376" s="28"/>
      <c r="F376" s="28"/>
      <c r="G376" s="36"/>
    </row>
    <row r="377" spans="2:7" x14ac:dyDescent="0.15">
      <c r="B377" s="28"/>
      <c r="C377" s="28"/>
      <c r="D377" s="36"/>
      <c r="E377" s="28"/>
      <c r="F377" s="28"/>
      <c r="G377" s="36"/>
    </row>
    <row r="378" spans="2:7" x14ac:dyDescent="0.15">
      <c r="B378" s="28"/>
      <c r="C378" s="28"/>
      <c r="D378" s="36"/>
      <c r="E378" s="28"/>
      <c r="F378" s="28"/>
      <c r="G378" s="36"/>
    </row>
    <row r="379" spans="2:7" x14ac:dyDescent="0.15">
      <c r="B379" s="28"/>
      <c r="C379" s="28"/>
      <c r="D379" s="36"/>
      <c r="E379" s="28"/>
      <c r="F379" s="28"/>
      <c r="G379" s="36"/>
    </row>
    <row r="380" spans="2:7" x14ac:dyDescent="0.15">
      <c r="B380" s="28"/>
      <c r="C380" s="28"/>
      <c r="D380" s="36"/>
      <c r="E380" s="28"/>
      <c r="F380" s="28"/>
      <c r="G380" s="36"/>
    </row>
    <row r="381" spans="2:7" x14ac:dyDescent="0.15">
      <c r="B381" s="28"/>
      <c r="C381" s="28"/>
      <c r="D381" s="36"/>
      <c r="E381" s="28"/>
      <c r="F381" s="28"/>
      <c r="G381" s="36"/>
    </row>
    <row r="382" spans="2:7" x14ac:dyDescent="0.15">
      <c r="B382" s="28"/>
      <c r="C382" s="28"/>
      <c r="D382" s="36"/>
      <c r="E382" s="28"/>
      <c r="F382" s="28"/>
      <c r="G382" s="36"/>
    </row>
    <row r="383" spans="2:7" x14ac:dyDescent="0.15">
      <c r="B383" s="28"/>
      <c r="C383" s="28"/>
      <c r="D383" s="36"/>
      <c r="E383" s="28"/>
      <c r="F383" s="28"/>
      <c r="G383" s="36"/>
    </row>
    <row r="384" spans="2:7" x14ac:dyDescent="0.15">
      <c r="B384" s="28"/>
      <c r="C384" s="28"/>
      <c r="D384" s="36"/>
      <c r="E384" s="28"/>
      <c r="F384" s="28"/>
      <c r="G384" s="36"/>
    </row>
    <row r="385" spans="2:7" x14ac:dyDescent="0.15">
      <c r="B385" s="28"/>
      <c r="C385" s="28"/>
      <c r="D385" s="36"/>
      <c r="E385" s="28"/>
      <c r="F385" s="28"/>
      <c r="G385" s="36"/>
    </row>
    <row r="386" spans="2:7" x14ac:dyDescent="0.15">
      <c r="B386" s="28"/>
      <c r="C386" s="28"/>
      <c r="D386" s="36"/>
      <c r="E386" s="28"/>
      <c r="F386" s="28"/>
      <c r="G386" s="36"/>
    </row>
    <row r="387" spans="2:7" x14ac:dyDescent="0.15">
      <c r="B387" s="28"/>
      <c r="C387" s="28"/>
      <c r="D387" s="36"/>
      <c r="E387" s="28"/>
      <c r="F387" s="28"/>
      <c r="G387" s="36"/>
    </row>
    <row r="388" spans="2:7" x14ac:dyDescent="0.15">
      <c r="B388" s="28"/>
      <c r="C388" s="28"/>
      <c r="D388" s="36"/>
      <c r="E388" s="28"/>
      <c r="F388" s="28"/>
      <c r="G388" s="36"/>
    </row>
    <row r="389" spans="2:7" x14ac:dyDescent="0.15">
      <c r="B389" s="28"/>
      <c r="C389" s="28"/>
      <c r="D389" s="36"/>
      <c r="E389" s="28"/>
      <c r="F389" s="28"/>
      <c r="G389" s="36"/>
    </row>
    <row r="390" spans="2:7" x14ac:dyDescent="0.15">
      <c r="B390" s="28"/>
      <c r="C390" s="28"/>
      <c r="D390" s="36"/>
      <c r="E390" s="28"/>
      <c r="F390" s="28"/>
      <c r="G390" s="36"/>
    </row>
    <row r="391" spans="2:7" x14ac:dyDescent="0.15">
      <c r="B391" s="28"/>
      <c r="C391" s="28"/>
      <c r="D391" s="36"/>
      <c r="E391" s="28"/>
      <c r="F391" s="28"/>
      <c r="G391" s="36"/>
    </row>
    <row r="392" spans="2:7" x14ac:dyDescent="0.15">
      <c r="B392" s="28"/>
      <c r="C392" s="28"/>
      <c r="D392" s="36"/>
      <c r="E392" s="28"/>
      <c r="F392" s="28"/>
      <c r="G392" s="36"/>
    </row>
    <row r="393" spans="2:7" x14ac:dyDescent="0.15">
      <c r="B393" s="28"/>
      <c r="C393" s="28"/>
      <c r="D393" s="36"/>
      <c r="E393" s="28"/>
      <c r="F393" s="28"/>
      <c r="G393" s="36"/>
    </row>
    <row r="394" spans="2:7" x14ac:dyDescent="0.15">
      <c r="B394" s="28"/>
      <c r="C394" s="28"/>
      <c r="D394" s="36"/>
      <c r="E394" s="28"/>
      <c r="F394" s="28"/>
      <c r="G394" s="36"/>
    </row>
    <row r="395" spans="2:7" x14ac:dyDescent="0.15">
      <c r="B395" s="28"/>
      <c r="C395" s="28"/>
      <c r="D395" s="36"/>
      <c r="E395" s="28"/>
      <c r="F395" s="28"/>
      <c r="G395" s="36"/>
    </row>
    <row r="396" spans="2:7" x14ac:dyDescent="0.15">
      <c r="B396" s="28"/>
      <c r="C396" s="28"/>
      <c r="D396" s="36"/>
      <c r="E396" s="28"/>
      <c r="F396" s="28"/>
      <c r="G396" s="36"/>
    </row>
    <row r="397" spans="2:7" x14ac:dyDescent="0.15">
      <c r="B397" s="28"/>
      <c r="C397" s="28"/>
      <c r="D397" s="36"/>
      <c r="E397" s="28"/>
      <c r="F397" s="28"/>
      <c r="G397" s="36"/>
    </row>
    <row r="398" spans="2:7" x14ac:dyDescent="0.15">
      <c r="B398" s="28"/>
      <c r="C398" s="28"/>
      <c r="D398" s="36"/>
      <c r="E398" s="28"/>
      <c r="F398" s="28"/>
      <c r="G398" s="36"/>
    </row>
    <row r="399" spans="2:7" x14ac:dyDescent="0.15">
      <c r="B399" s="28"/>
      <c r="C399" s="28"/>
      <c r="D399" s="36"/>
      <c r="E399" s="28"/>
      <c r="F399" s="28"/>
      <c r="G399" s="36"/>
    </row>
    <row r="400" spans="2:7" x14ac:dyDescent="0.15">
      <c r="B400" s="28"/>
      <c r="C400" s="28"/>
      <c r="D400" s="36"/>
      <c r="E400" s="28"/>
      <c r="F400" s="28"/>
      <c r="G400" s="36"/>
    </row>
    <row r="401" spans="2:7" x14ac:dyDescent="0.15">
      <c r="B401" s="28"/>
      <c r="C401" s="28"/>
      <c r="D401" s="36"/>
      <c r="E401" s="28"/>
      <c r="F401" s="28"/>
      <c r="G401" s="36"/>
    </row>
    <row r="402" spans="2:7" x14ac:dyDescent="0.15">
      <c r="B402" s="28"/>
      <c r="C402" s="28"/>
      <c r="D402" s="36"/>
      <c r="E402" s="28"/>
      <c r="F402" s="28"/>
      <c r="G402" s="36"/>
    </row>
    <row r="403" spans="2:7" x14ac:dyDescent="0.15">
      <c r="B403" s="28"/>
      <c r="C403" s="28"/>
      <c r="D403" s="36"/>
      <c r="E403" s="28"/>
      <c r="F403" s="28"/>
      <c r="G403" s="36"/>
    </row>
    <row r="404" spans="2:7" x14ac:dyDescent="0.15">
      <c r="B404" s="28"/>
      <c r="C404" s="28"/>
      <c r="D404" s="36"/>
      <c r="E404" s="28"/>
      <c r="F404" s="28"/>
      <c r="G404" s="36"/>
    </row>
    <row r="405" spans="2:7" x14ac:dyDescent="0.15">
      <c r="B405" s="28"/>
      <c r="C405" s="28"/>
      <c r="D405" s="36"/>
      <c r="E405" s="28"/>
      <c r="F405" s="28"/>
      <c r="G405" s="36"/>
    </row>
    <row r="406" spans="2:7" x14ac:dyDescent="0.15">
      <c r="B406" s="28"/>
      <c r="C406" s="28"/>
      <c r="D406" s="36"/>
      <c r="E406" s="28"/>
      <c r="F406" s="28"/>
      <c r="G406" s="36"/>
    </row>
    <row r="407" spans="2:7" x14ac:dyDescent="0.15">
      <c r="B407" s="28"/>
      <c r="C407" s="28"/>
      <c r="D407" s="36"/>
      <c r="E407" s="28"/>
      <c r="F407" s="28"/>
      <c r="G407" s="36"/>
    </row>
    <row r="408" spans="2:7" x14ac:dyDescent="0.15">
      <c r="B408" s="28"/>
      <c r="C408" s="28"/>
      <c r="D408" s="36"/>
      <c r="E408" s="28"/>
      <c r="F408" s="28"/>
      <c r="G408" s="36"/>
    </row>
    <row r="409" spans="2:7" x14ac:dyDescent="0.15">
      <c r="B409" s="28"/>
      <c r="C409" s="28"/>
      <c r="D409" s="36"/>
      <c r="E409" s="28"/>
      <c r="F409" s="28"/>
      <c r="G409" s="36"/>
    </row>
    <row r="410" spans="2:7" x14ac:dyDescent="0.15">
      <c r="B410" s="28"/>
      <c r="C410" s="28"/>
      <c r="D410" s="36"/>
      <c r="E410" s="28"/>
      <c r="F410" s="28"/>
      <c r="G410" s="36"/>
    </row>
    <row r="411" spans="2:7" x14ac:dyDescent="0.15">
      <c r="B411" s="28"/>
      <c r="C411" s="28"/>
      <c r="D411" s="36"/>
      <c r="E411" s="28"/>
      <c r="F411" s="28"/>
      <c r="G411" s="36"/>
    </row>
    <row r="412" spans="2:7" x14ac:dyDescent="0.15">
      <c r="B412" s="28"/>
      <c r="C412" s="28"/>
      <c r="D412" s="36"/>
      <c r="E412" s="28"/>
      <c r="F412" s="28"/>
      <c r="G412" s="36"/>
    </row>
    <row r="413" spans="2:7" x14ac:dyDescent="0.15">
      <c r="B413" s="28"/>
      <c r="C413" s="28"/>
      <c r="D413" s="36"/>
      <c r="E413" s="28"/>
      <c r="F413" s="28"/>
      <c r="G413" s="36"/>
    </row>
    <row r="414" spans="2:7" x14ac:dyDescent="0.15">
      <c r="B414" s="28"/>
      <c r="C414" s="28"/>
      <c r="D414" s="36"/>
      <c r="E414" s="28"/>
      <c r="F414" s="28"/>
      <c r="G414" s="36"/>
    </row>
    <row r="415" spans="2:7" x14ac:dyDescent="0.15">
      <c r="B415" s="28"/>
      <c r="C415" s="28"/>
      <c r="D415" s="36"/>
      <c r="E415" s="28"/>
      <c r="F415" s="28"/>
      <c r="G415" s="36"/>
    </row>
    <row r="416" spans="2:7" x14ac:dyDescent="0.15">
      <c r="B416" s="28"/>
      <c r="C416" s="28"/>
      <c r="D416" s="36"/>
      <c r="E416" s="28"/>
      <c r="F416" s="28"/>
      <c r="G416" s="36"/>
    </row>
    <row r="417" spans="2:7" x14ac:dyDescent="0.15">
      <c r="B417" s="28"/>
      <c r="C417" s="28"/>
      <c r="D417" s="36"/>
      <c r="E417" s="28"/>
      <c r="F417" s="28"/>
      <c r="G417" s="36"/>
    </row>
    <row r="418" spans="2:7" x14ac:dyDescent="0.15">
      <c r="B418" s="28"/>
      <c r="C418" s="28"/>
      <c r="D418" s="36"/>
      <c r="E418" s="28"/>
      <c r="F418" s="28"/>
      <c r="G418" s="36"/>
    </row>
    <row r="419" spans="2:7" x14ac:dyDescent="0.15">
      <c r="B419" s="28"/>
      <c r="C419" s="28"/>
      <c r="D419" s="36"/>
      <c r="E419" s="28"/>
      <c r="F419" s="28"/>
      <c r="G419" s="36"/>
    </row>
    <row r="420" spans="2:7" x14ac:dyDescent="0.15">
      <c r="B420" s="28"/>
      <c r="C420" s="28"/>
      <c r="D420" s="36"/>
      <c r="E420" s="28"/>
      <c r="F420" s="28"/>
      <c r="G420" s="36"/>
    </row>
    <row r="421" spans="2:7" x14ac:dyDescent="0.15">
      <c r="B421" s="28"/>
      <c r="C421" s="28"/>
      <c r="D421" s="36"/>
      <c r="E421" s="28"/>
      <c r="F421" s="28"/>
      <c r="G421" s="36"/>
    </row>
    <row r="422" spans="2:7" x14ac:dyDescent="0.15">
      <c r="B422" s="28"/>
      <c r="C422" s="28"/>
      <c r="D422" s="36"/>
      <c r="E422" s="28"/>
      <c r="F422" s="28"/>
      <c r="G422" s="36"/>
    </row>
    <row r="423" spans="2:7" x14ac:dyDescent="0.15">
      <c r="B423" s="28"/>
      <c r="C423" s="28"/>
      <c r="D423" s="36"/>
      <c r="E423" s="28"/>
      <c r="F423" s="28"/>
      <c r="G423" s="36"/>
    </row>
    <row r="424" spans="2:7" x14ac:dyDescent="0.15">
      <c r="B424" s="28"/>
      <c r="C424" s="28"/>
      <c r="D424" s="36"/>
      <c r="E424" s="28"/>
      <c r="F424" s="28"/>
      <c r="G424" s="36"/>
    </row>
    <row r="425" spans="2:7" x14ac:dyDescent="0.15">
      <c r="B425" s="28"/>
      <c r="C425" s="28"/>
      <c r="D425" s="36"/>
      <c r="E425" s="28"/>
      <c r="F425" s="28"/>
      <c r="G425" s="36"/>
    </row>
    <row r="426" spans="2:7" x14ac:dyDescent="0.15">
      <c r="B426" s="28"/>
      <c r="C426" s="28"/>
      <c r="D426" s="36"/>
      <c r="E426" s="28"/>
      <c r="F426" s="28"/>
      <c r="G426" s="36"/>
    </row>
    <row r="427" spans="2:7" x14ac:dyDescent="0.15">
      <c r="B427" s="28"/>
      <c r="C427" s="28"/>
      <c r="D427" s="36"/>
      <c r="E427" s="28"/>
      <c r="F427" s="28"/>
      <c r="G427" s="36"/>
    </row>
    <row r="428" spans="2:7" x14ac:dyDescent="0.15">
      <c r="B428" s="28"/>
      <c r="C428" s="28"/>
      <c r="D428" s="36"/>
      <c r="E428" s="28"/>
      <c r="F428" s="28"/>
      <c r="G428" s="36"/>
    </row>
    <row r="429" spans="2:7" x14ac:dyDescent="0.15">
      <c r="B429" s="28"/>
      <c r="C429" s="28"/>
      <c r="D429" s="36"/>
      <c r="E429" s="28"/>
      <c r="F429" s="28"/>
      <c r="G429" s="36"/>
    </row>
    <row r="430" spans="2:7" x14ac:dyDescent="0.15">
      <c r="B430" s="28"/>
      <c r="C430" s="28"/>
      <c r="D430" s="36"/>
      <c r="E430" s="28"/>
      <c r="F430" s="28"/>
      <c r="G430" s="36"/>
    </row>
    <row r="431" spans="2:7" x14ac:dyDescent="0.15">
      <c r="B431" s="28"/>
      <c r="C431" s="28"/>
      <c r="D431" s="36"/>
      <c r="E431" s="28"/>
      <c r="F431" s="28"/>
      <c r="G431" s="36"/>
    </row>
    <row r="432" spans="2:7" x14ac:dyDescent="0.15">
      <c r="B432" s="28"/>
      <c r="C432" s="28"/>
      <c r="D432" s="36"/>
      <c r="E432" s="28"/>
      <c r="F432" s="28"/>
      <c r="G432" s="36"/>
    </row>
    <row r="433" spans="2:7" x14ac:dyDescent="0.15">
      <c r="B433" s="28"/>
      <c r="C433" s="28"/>
      <c r="D433" s="36"/>
      <c r="E433" s="28"/>
      <c r="F433" s="28"/>
      <c r="G433" s="36"/>
    </row>
    <row r="434" spans="2:7" x14ac:dyDescent="0.15">
      <c r="B434" s="28"/>
      <c r="C434" s="28"/>
      <c r="D434" s="36"/>
      <c r="E434" s="28"/>
      <c r="F434" s="28"/>
      <c r="G434" s="36"/>
    </row>
    <row r="435" spans="2:7" x14ac:dyDescent="0.15">
      <c r="B435" s="28"/>
      <c r="C435" s="28"/>
      <c r="D435" s="36"/>
      <c r="E435" s="28"/>
      <c r="F435" s="28"/>
      <c r="G435" s="36"/>
    </row>
    <row r="436" spans="2:7" x14ac:dyDescent="0.15">
      <c r="B436" s="28"/>
      <c r="C436" s="28"/>
      <c r="D436" s="36"/>
      <c r="E436" s="28"/>
      <c r="F436" s="28"/>
      <c r="G436" s="36"/>
    </row>
    <row r="437" spans="2:7" x14ac:dyDescent="0.15">
      <c r="B437" s="28"/>
      <c r="C437" s="28"/>
      <c r="D437" s="36"/>
      <c r="E437" s="28"/>
      <c r="F437" s="28"/>
      <c r="G437" s="36"/>
    </row>
    <row r="438" spans="2:7" x14ac:dyDescent="0.15">
      <c r="B438" s="28"/>
      <c r="C438" s="28"/>
      <c r="D438" s="36"/>
      <c r="E438" s="28"/>
      <c r="F438" s="28"/>
      <c r="G438" s="36"/>
    </row>
    <row r="439" spans="2:7" x14ac:dyDescent="0.15">
      <c r="B439" s="28"/>
      <c r="C439" s="28"/>
      <c r="D439" s="36"/>
      <c r="E439" s="28"/>
      <c r="F439" s="28"/>
      <c r="G439" s="36"/>
    </row>
    <row r="440" spans="2:7" x14ac:dyDescent="0.15">
      <c r="B440" s="28"/>
      <c r="C440" s="28"/>
      <c r="D440" s="36"/>
      <c r="E440" s="28"/>
      <c r="F440" s="28"/>
      <c r="G440" s="36"/>
    </row>
    <row r="441" spans="2:7" x14ac:dyDescent="0.15">
      <c r="B441" s="28"/>
      <c r="C441" s="28"/>
      <c r="D441" s="36"/>
      <c r="E441" s="28"/>
      <c r="F441" s="28"/>
      <c r="G441" s="36"/>
    </row>
    <row r="442" spans="2:7" x14ac:dyDescent="0.15">
      <c r="B442" s="28"/>
      <c r="C442" s="28"/>
      <c r="D442" s="36"/>
      <c r="E442" s="28"/>
      <c r="F442" s="28"/>
      <c r="G442" s="36"/>
    </row>
    <row r="443" spans="2:7" x14ac:dyDescent="0.15">
      <c r="B443" s="28"/>
      <c r="C443" s="28"/>
      <c r="D443" s="36"/>
      <c r="E443" s="28"/>
      <c r="F443" s="28"/>
      <c r="G443" s="36"/>
    </row>
    <row r="444" spans="2:7" x14ac:dyDescent="0.15">
      <c r="B444" s="28"/>
      <c r="C444" s="28"/>
      <c r="D444" s="36"/>
      <c r="E444" s="28"/>
      <c r="F444" s="28"/>
      <c r="G444" s="36"/>
    </row>
    <row r="445" spans="2:7" x14ac:dyDescent="0.15">
      <c r="B445" s="28"/>
      <c r="C445" s="28"/>
      <c r="D445" s="36"/>
      <c r="E445" s="28"/>
      <c r="F445" s="28"/>
      <c r="G445" s="36"/>
    </row>
    <row r="446" spans="2:7" x14ac:dyDescent="0.15">
      <c r="B446" s="28"/>
      <c r="C446" s="28"/>
      <c r="D446" s="36"/>
      <c r="E446" s="28"/>
      <c r="F446" s="28"/>
      <c r="G446" s="36"/>
    </row>
    <row r="447" spans="2:7" x14ac:dyDescent="0.15">
      <c r="B447" s="28"/>
      <c r="C447" s="28"/>
      <c r="D447" s="36"/>
      <c r="E447" s="28"/>
      <c r="F447" s="28"/>
      <c r="G447" s="36"/>
    </row>
    <row r="448" spans="2:7" x14ac:dyDescent="0.15">
      <c r="B448" s="28"/>
      <c r="C448" s="28"/>
      <c r="D448" s="36"/>
      <c r="E448" s="28"/>
      <c r="F448" s="28"/>
      <c r="G448" s="36"/>
    </row>
    <row r="449" spans="2:7" x14ac:dyDescent="0.15">
      <c r="B449" s="28"/>
      <c r="C449" s="28"/>
      <c r="D449" s="36"/>
      <c r="E449" s="28"/>
      <c r="F449" s="28"/>
      <c r="G449" s="36"/>
    </row>
    <row r="450" spans="2:7" x14ac:dyDescent="0.15">
      <c r="B450" s="28"/>
      <c r="C450" s="28"/>
      <c r="D450" s="36"/>
      <c r="E450" s="28"/>
      <c r="F450" s="28"/>
      <c r="G450" s="36"/>
    </row>
    <row r="451" spans="2:7" x14ac:dyDescent="0.15">
      <c r="B451" s="28"/>
      <c r="C451" s="28"/>
      <c r="D451" s="36"/>
      <c r="E451" s="28"/>
      <c r="F451" s="28"/>
      <c r="G451" s="36"/>
    </row>
    <row r="452" spans="2:7" x14ac:dyDescent="0.15">
      <c r="B452" s="28"/>
      <c r="C452" s="28"/>
      <c r="D452" s="36"/>
      <c r="E452" s="28"/>
      <c r="F452" s="28"/>
      <c r="G452" s="36"/>
    </row>
    <row r="453" spans="2:7" x14ac:dyDescent="0.15">
      <c r="B453" s="28"/>
      <c r="C453" s="28"/>
      <c r="D453" s="36"/>
      <c r="E453" s="28"/>
      <c r="F453" s="28"/>
      <c r="G453" s="36"/>
    </row>
    <row r="454" spans="2:7" x14ac:dyDescent="0.15">
      <c r="B454" s="28"/>
      <c r="C454" s="28"/>
      <c r="D454" s="36"/>
      <c r="E454" s="28"/>
      <c r="F454" s="28"/>
      <c r="G454" s="36"/>
    </row>
    <row r="455" spans="2:7" x14ac:dyDescent="0.15">
      <c r="B455" s="28"/>
      <c r="C455" s="28"/>
      <c r="D455" s="36"/>
      <c r="E455" s="28"/>
      <c r="F455" s="28"/>
      <c r="G455" s="36"/>
    </row>
    <row r="456" spans="2:7" x14ac:dyDescent="0.15">
      <c r="B456" s="28"/>
      <c r="C456" s="28"/>
      <c r="D456" s="36"/>
      <c r="E456" s="28"/>
      <c r="F456" s="28"/>
      <c r="G456" s="36"/>
    </row>
    <row r="457" spans="2:7" x14ac:dyDescent="0.15">
      <c r="B457" s="28"/>
      <c r="C457" s="28"/>
      <c r="D457" s="36"/>
      <c r="E457" s="28"/>
      <c r="F457" s="28"/>
      <c r="G457" s="36"/>
    </row>
    <row r="458" spans="2:7" x14ac:dyDescent="0.15">
      <c r="B458" s="28"/>
      <c r="C458" s="28"/>
      <c r="D458" s="36"/>
      <c r="E458" s="28"/>
      <c r="F458" s="28"/>
      <c r="G458" s="36"/>
    </row>
    <row r="459" spans="2:7" x14ac:dyDescent="0.15">
      <c r="B459" s="28"/>
      <c r="C459" s="28"/>
      <c r="D459" s="36"/>
      <c r="E459" s="28"/>
      <c r="F459" s="28"/>
      <c r="G459" s="36"/>
    </row>
    <row r="460" spans="2:7" x14ac:dyDescent="0.15">
      <c r="B460" s="28"/>
      <c r="C460" s="28"/>
      <c r="D460" s="36"/>
      <c r="E460" s="28"/>
      <c r="F460" s="28"/>
      <c r="G460" s="36"/>
    </row>
    <row r="461" spans="2:7" x14ac:dyDescent="0.15">
      <c r="B461" s="28"/>
      <c r="C461" s="28"/>
      <c r="D461" s="36"/>
      <c r="E461" s="28"/>
      <c r="F461" s="28"/>
      <c r="G461" s="36"/>
    </row>
    <row r="462" spans="2:7" x14ac:dyDescent="0.15">
      <c r="B462" s="28"/>
      <c r="C462" s="28"/>
      <c r="D462" s="36"/>
      <c r="E462" s="28"/>
      <c r="F462" s="28"/>
      <c r="G462" s="36"/>
    </row>
    <row r="463" spans="2:7" x14ac:dyDescent="0.15">
      <c r="B463" s="28"/>
      <c r="C463" s="28"/>
      <c r="D463" s="36"/>
      <c r="E463" s="28"/>
      <c r="F463" s="28"/>
      <c r="G463" s="36"/>
    </row>
    <row r="464" spans="2:7" x14ac:dyDescent="0.15">
      <c r="B464" s="28"/>
      <c r="C464" s="28"/>
      <c r="D464" s="36"/>
      <c r="E464" s="28"/>
      <c r="F464" s="28"/>
      <c r="G464" s="36"/>
    </row>
    <row r="465" spans="2:7" x14ac:dyDescent="0.15">
      <c r="B465" s="28"/>
      <c r="C465" s="28"/>
      <c r="D465" s="36"/>
      <c r="E465" s="28"/>
      <c r="F465" s="28"/>
      <c r="G465" s="36"/>
    </row>
    <row r="466" spans="2:7" x14ac:dyDescent="0.15">
      <c r="B466" s="28"/>
      <c r="C466" s="28"/>
      <c r="D466" s="36"/>
      <c r="E466" s="28"/>
      <c r="F466" s="28"/>
      <c r="G466" s="36"/>
    </row>
    <row r="467" spans="2:7" x14ac:dyDescent="0.15">
      <c r="B467" s="28"/>
      <c r="C467" s="28"/>
      <c r="D467" s="36"/>
      <c r="E467" s="28"/>
      <c r="F467" s="28"/>
      <c r="G467" s="36"/>
    </row>
    <row r="468" spans="2:7" x14ac:dyDescent="0.15">
      <c r="B468" s="28"/>
      <c r="C468" s="28"/>
      <c r="D468" s="36"/>
      <c r="E468" s="28"/>
      <c r="F468" s="28"/>
      <c r="G468" s="36"/>
    </row>
    <row r="469" spans="2:7" x14ac:dyDescent="0.15">
      <c r="B469" s="28"/>
      <c r="C469" s="28"/>
      <c r="D469" s="36"/>
      <c r="E469" s="28"/>
      <c r="F469" s="28"/>
      <c r="G469" s="36"/>
    </row>
    <row r="470" spans="2:7" x14ac:dyDescent="0.15">
      <c r="B470" s="28"/>
      <c r="C470" s="28"/>
      <c r="D470" s="36"/>
      <c r="E470" s="28"/>
      <c r="F470" s="28"/>
      <c r="G470" s="36"/>
    </row>
    <row r="471" spans="2:7" x14ac:dyDescent="0.15">
      <c r="B471" s="28"/>
      <c r="C471" s="28"/>
      <c r="D471" s="36"/>
      <c r="E471" s="28"/>
      <c r="F471" s="28"/>
      <c r="G471" s="36"/>
    </row>
    <row r="472" spans="2:7" x14ac:dyDescent="0.15">
      <c r="B472" s="28"/>
      <c r="C472" s="28"/>
      <c r="D472" s="36"/>
      <c r="E472" s="28"/>
      <c r="F472" s="28"/>
      <c r="G472" s="36"/>
    </row>
    <row r="473" spans="2:7" x14ac:dyDescent="0.15">
      <c r="B473" s="28"/>
      <c r="C473" s="28"/>
      <c r="D473" s="36"/>
      <c r="E473" s="28"/>
      <c r="F473" s="28"/>
      <c r="G473" s="36"/>
    </row>
    <row r="474" spans="2:7" x14ac:dyDescent="0.15">
      <c r="B474" s="28"/>
      <c r="C474" s="28"/>
      <c r="D474" s="36"/>
      <c r="E474" s="28"/>
      <c r="F474" s="28"/>
      <c r="G474" s="36"/>
    </row>
    <row r="475" spans="2:7" x14ac:dyDescent="0.15">
      <c r="B475" s="28"/>
      <c r="C475" s="28"/>
      <c r="D475" s="36"/>
      <c r="E475" s="28"/>
      <c r="F475" s="28"/>
      <c r="G475" s="36"/>
    </row>
    <row r="476" spans="2:7" x14ac:dyDescent="0.15">
      <c r="B476" s="28"/>
      <c r="C476" s="28"/>
      <c r="D476" s="36"/>
      <c r="E476" s="28"/>
      <c r="F476" s="28"/>
      <c r="G476" s="36"/>
    </row>
    <row r="477" spans="2:7" x14ac:dyDescent="0.15">
      <c r="B477" s="28"/>
      <c r="C477" s="28"/>
      <c r="D477" s="36"/>
      <c r="E477" s="28"/>
      <c r="F477" s="28"/>
      <c r="G477" s="36"/>
    </row>
    <row r="478" spans="2:7" x14ac:dyDescent="0.15">
      <c r="B478" s="28"/>
      <c r="C478" s="28"/>
      <c r="D478" s="36"/>
      <c r="E478" s="28"/>
      <c r="F478" s="28"/>
      <c r="G478" s="36"/>
    </row>
    <row r="479" spans="2:7" x14ac:dyDescent="0.15">
      <c r="B479" s="28"/>
      <c r="C479" s="28"/>
      <c r="D479" s="36"/>
      <c r="E479" s="28"/>
      <c r="F479" s="28"/>
      <c r="G479" s="36"/>
    </row>
    <row r="480" spans="2:7" x14ac:dyDescent="0.15">
      <c r="B480" s="28"/>
      <c r="C480" s="28"/>
      <c r="D480" s="36"/>
      <c r="E480" s="28"/>
      <c r="F480" s="28"/>
      <c r="G480" s="36"/>
    </row>
    <row r="481" spans="2:7" x14ac:dyDescent="0.15">
      <c r="B481" s="28"/>
      <c r="C481" s="28"/>
      <c r="D481" s="36"/>
      <c r="E481" s="28"/>
      <c r="F481" s="28"/>
      <c r="G481" s="36"/>
    </row>
    <row r="482" spans="2:7" x14ac:dyDescent="0.15">
      <c r="B482" s="28"/>
      <c r="C482" s="28"/>
      <c r="D482" s="36"/>
      <c r="E482" s="28"/>
      <c r="F482" s="28"/>
      <c r="G482" s="36"/>
    </row>
    <row r="483" spans="2:7" x14ac:dyDescent="0.15">
      <c r="B483" s="28"/>
      <c r="C483" s="28"/>
      <c r="D483" s="36"/>
      <c r="E483" s="28"/>
      <c r="F483" s="28"/>
      <c r="G483" s="36"/>
    </row>
    <row r="484" spans="2:7" x14ac:dyDescent="0.15">
      <c r="B484" s="28"/>
      <c r="C484" s="28"/>
      <c r="D484" s="36"/>
      <c r="E484" s="28"/>
      <c r="F484" s="28"/>
      <c r="G484" s="36"/>
    </row>
    <row r="485" spans="2:7" x14ac:dyDescent="0.15">
      <c r="B485" s="28"/>
      <c r="C485" s="28"/>
      <c r="D485" s="36"/>
      <c r="E485" s="28"/>
      <c r="F485" s="28"/>
      <c r="G485" s="36"/>
    </row>
    <row r="486" spans="2:7" x14ac:dyDescent="0.15">
      <c r="B486" s="28"/>
      <c r="C486" s="28"/>
      <c r="D486" s="36"/>
      <c r="E486" s="28"/>
      <c r="F486" s="28"/>
      <c r="G486" s="36"/>
    </row>
    <row r="487" spans="2:7" x14ac:dyDescent="0.15">
      <c r="B487" s="28"/>
      <c r="C487" s="28"/>
      <c r="D487" s="36"/>
      <c r="E487" s="28"/>
      <c r="F487" s="28"/>
      <c r="G487" s="36"/>
    </row>
    <row r="488" spans="2:7" x14ac:dyDescent="0.15">
      <c r="B488" s="28"/>
      <c r="C488" s="28"/>
      <c r="D488" s="36"/>
      <c r="E488" s="28"/>
      <c r="F488" s="28"/>
      <c r="G488" s="36"/>
    </row>
    <row r="489" spans="2:7" x14ac:dyDescent="0.15">
      <c r="B489" s="28"/>
      <c r="C489" s="28"/>
      <c r="D489" s="36"/>
      <c r="E489" s="28"/>
      <c r="F489" s="28"/>
      <c r="G489" s="36"/>
    </row>
    <row r="490" spans="2:7" x14ac:dyDescent="0.15">
      <c r="B490" s="28"/>
      <c r="C490" s="28"/>
      <c r="D490" s="36"/>
      <c r="E490" s="28"/>
      <c r="F490" s="28"/>
      <c r="G490" s="36"/>
    </row>
    <row r="491" spans="2:7" x14ac:dyDescent="0.15">
      <c r="B491" s="28"/>
      <c r="C491" s="28"/>
      <c r="D491" s="36"/>
      <c r="E491" s="28"/>
      <c r="F491" s="28"/>
      <c r="G491" s="36"/>
    </row>
    <row r="492" spans="2:7" x14ac:dyDescent="0.15">
      <c r="B492" s="28"/>
      <c r="C492" s="28"/>
      <c r="D492" s="36"/>
      <c r="E492" s="28"/>
      <c r="F492" s="28"/>
      <c r="G492" s="36"/>
    </row>
    <row r="493" spans="2:7" x14ac:dyDescent="0.15">
      <c r="B493" s="28"/>
      <c r="C493" s="28"/>
      <c r="D493" s="36"/>
      <c r="E493" s="28"/>
      <c r="F493" s="28"/>
      <c r="G493" s="36"/>
    </row>
    <row r="494" spans="2:7" x14ac:dyDescent="0.15">
      <c r="B494" s="28"/>
      <c r="C494" s="28"/>
      <c r="D494" s="36"/>
      <c r="E494" s="28"/>
      <c r="F494" s="28"/>
      <c r="G494" s="36"/>
    </row>
    <row r="495" spans="2:7" x14ac:dyDescent="0.15">
      <c r="B495" s="28"/>
      <c r="C495" s="28"/>
      <c r="D495" s="36"/>
      <c r="E495" s="28"/>
      <c r="F495" s="28"/>
      <c r="G495" s="36"/>
    </row>
    <row r="496" spans="2:7" x14ac:dyDescent="0.15">
      <c r="B496" s="28"/>
      <c r="C496" s="28"/>
      <c r="D496" s="36"/>
      <c r="E496" s="28"/>
      <c r="F496" s="28"/>
      <c r="G496" s="36"/>
    </row>
    <row r="497" spans="2:7" x14ac:dyDescent="0.15">
      <c r="B497" s="28"/>
      <c r="C497" s="28"/>
      <c r="D497" s="36"/>
      <c r="E497" s="28"/>
      <c r="F497" s="28"/>
      <c r="G497" s="36"/>
    </row>
    <row r="498" spans="2:7" x14ac:dyDescent="0.15">
      <c r="B498" s="28"/>
      <c r="C498" s="28"/>
      <c r="D498" s="36"/>
      <c r="E498" s="28"/>
      <c r="F498" s="28"/>
      <c r="G498" s="36"/>
    </row>
    <row r="499" spans="2:7" x14ac:dyDescent="0.15">
      <c r="B499" s="28"/>
      <c r="C499" s="28"/>
      <c r="D499" s="36"/>
      <c r="E499" s="28"/>
      <c r="F499" s="28"/>
      <c r="G499" s="36"/>
    </row>
    <row r="500" spans="2:7" x14ac:dyDescent="0.15">
      <c r="B500" s="28"/>
      <c r="C500" s="28"/>
      <c r="D500" s="36"/>
      <c r="E500" s="28"/>
      <c r="F500" s="28"/>
      <c r="G500" s="36"/>
    </row>
    <row r="501" spans="2:7" x14ac:dyDescent="0.15">
      <c r="B501" s="28"/>
      <c r="C501" s="28"/>
      <c r="D501" s="36"/>
      <c r="E501" s="28"/>
      <c r="F501" s="28"/>
      <c r="G501" s="36"/>
    </row>
    <row r="502" spans="2:7" x14ac:dyDescent="0.15">
      <c r="B502" s="28"/>
      <c r="C502" s="28"/>
      <c r="D502" s="36"/>
      <c r="E502" s="28"/>
      <c r="F502" s="28"/>
      <c r="G502" s="36"/>
    </row>
    <row r="503" spans="2:7" x14ac:dyDescent="0.15">
      <c r="B503" s="28"/>
      <c r="C503" s="28"/>
      <c r="D503" s="36"/>
      <c r="E503" s="28"/>
      <c r="F503" s="28"/>
      <c r="G503" s="36"/>
    </row>
    <row r="504" spans="2:7" x14ac:dyDescent="0.15">
      <c r="B504" s="28"/>
      <c r="C504" s="28"/>
      <c r="D504" s="36"/>
      <c r="E504" s="28"/>
      <c r="F504" s="28"/>
      <c r="G504" s="36"/>
    </row>
    <row r="505" spans="2:7" x14ac:dyDescent="0.15">
      <c r="B505" s="28"/>
      <c r="C505" s="28"/>
      <c r="D505" s="36"/>
      <c r="E505" s="28"/>
      <c r="F505" s="28"/>
      <c r="G505" s="36"/>
    </row>
    <row r="506" spans="2:7" x14ac:dyDescent="0.15">
      <c r="B506" s="28"/>
      <c r="C506" s="28"/>
      <c r="D506" s="36"/>
      <c r="E506" s="28"/>
      <c r="F506" s="28"/>
      <c r="G506" s="36"/>
    </row>
    <row r="507" spans="2:7" x14ac:dyDescent="0.15">
      <c r="B507" s="28"/>
      <c r="C507" s="28"/>
      <c r="D507" s="36"/>
      <c r="E507" s="28"/>
      <c r="F507" s="28"/>
      <c r="G507" s="36"/>
    </row>
    <row r="508" spans="2:7" x14ac:dyDescent="0.15">
      <c r="B508" s="28"/>
      <c r="C508" s="28"/>
      <c r="D508" s="36"/>
      <c r="E508" s="28"/>
      <c r="F508" s="28"/>
      <c r="G508" s="36"/>
    </row>
    <row r="509" spans="2:7" x14ac:dyDescent="0.15">
      <c r="B509" s="28"/>
      <c r="C509" s="28"/>
      <c r="D509" s="36"/>
      <c r="E509" s="28"/>
      <c r="F509" s="28"/>
      <c r="G509" s="36"/>
    </row>
    <row r="510" spans="2:7" x14ac:dyDescent="0.15">
      <c r="B510" s="28"/>
      <c r="C510" s="28"/>
      <c r="D510" s="36"/>
      <c r="E510" s="28"/>
      <c r="F510" s="28"/>
      <c r="G510" s="36"/>
    </row>
    <row r="511" spans="2:7" x14ac:dyDescent="0.15">
      <c r="B511" s="28"/>
      <c r="C511" s="28"/>
      <c r="D511" s="36"/>
      <c r="E511" s="28"/>
      <c r="F511" s="28"/>
      <c r="G511" s="36"/>
    </row>
    <row r="512" spans="2:7" x14ac:dyDescent="0.1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9" type="noConversion"/>
  <conditionalFormatting sqref="B7:H57">
    <cfRule type="containsBlanks" dxfId="49" priority="1">
      <formula>LEN(TRIM(B7))=0</formula>
    </cfRule>
  </conditionalFormatting>
  <conditionalFormatting sqref="E5:F5">
    <cfRule type="containsBlanks" dxfId="48" priority="23">
      <formula>LEN(TRIM(E5))=0</formula>
    </cfRule>
  </conditionalFormatting>
  <pageMargins left="0" right="0" top="0" bottom="0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92"/>
  <sheetViews>
    <sheetView showGridLines="0" topLeftCell="A6" zoomScaleNormal="100" zoomScalePageLayoutView="150" workbookViewId="0">
      <selection activeCell="K75" sqref="K75"/>
    </sheetView>
  </sheetViews>
  <sheetFormatPr baseColWidth="10" defaultColWidth="30.33203125" defaultRowHeight="12" x14ac:dyDescent="0.15"/>
  <cols>
    <col min="1" max="1" width="8.1640625" style="23" customWidth="1"/>
    <col min="2" max="2" width="1" style="23" customWidth="1"/>
    <col min="3" max="3" width="33.83203125" style="23" customWidth="1"/>
    <col min="4" max="10" width="6.83203125" style="23" customWidth="1"/>
    <col min="11" max="16384" width="30.33203125" style="23"/>
  </cols>
  <sheetData>
    <row r="1" spans="1:10" ht="15" customHeight="1" x14ac:dyDescent="0.15">
      <c r="A1" s="82" t="s">
        <v>394</v>
      </c>
    </row>
    <row r="2" spans="1:10" ht="5" customHeight="1" x14ac:dyDescent="0.15">
      <c r="A2" s="48"/>
      <c r="B2" s="24"/>
      <c r="C2" s="25"/>
      <c r="D2" s="26"/>
      <c r="E2" s="26"/>
      <c r="F2" s="25"/>
      <c r="G2" s="26"/>
      <c r="H2" s="26"/>
      <c r="I2" s="25"/>
    </row>
    <row r="3" spans="1:10" s="3" customFormat="1" ht="16" customHeight="1" x14ac:dyDescent="0.15">
      <c r="A3" s="316" t="s">
        <v>5</v>
      </c>
      <c r="B3" s="318" t="s">
        <v>63</v>
      </c>
      <c r="C3" s="319"/>
      <c r="D3" s="312" t="s">
        <v>14</v>
      </c>
      <c r="E3" s="312"/>
      <c r="F3" s="312"/>
      <c r="G3" s="312" t="s">
        <v>56</v>
      </c>
      <c r="H3" s="312"/>
      <c r="I3" s="312"/>
      <c r="J3" s="312"/>
    </row>
    <row r="4" spans="1:10" s="27" customFormat="1" ht="22.25" customHeight="1" x14ac:dyDescent="0.15">
      <c r="A4" s="317"/>
      <c r="B4" s="320"/>
      <c r="C4" s="321"/>
      <c r="D4" s="158">
        <v>2023</v>
      </c>
      <c r="E4" s="159" t="s">
        <v>314</v>
      </c>
      <c r="F4" s="169" t="s">
        <v>320</v>
      </c>
      <c r="G4" s="158">
        <v>2023</v>
      </c>
      <c r="H4" s="159" t="s">
        <v>314</v>
      </c>
      <c r="I4" s="169" t="s">
        <v>320</v>
      </c>
      <c r="J4" s="169" t="s">
        <v>324</v>
      </c>
    </row>
    <row r="5" spans="1:10" s="27" customFormat="1" ht="4.25" customHeight="1" x14ac:dyDescent="0.15">
      <c r="A5" s="77"/>
      <c r="B5" s="77"/>
      <c r="C5" s="77"/>
      <c r="D5" s="75"/>
      <c r="E5" s="75"/>
      <c r="F5" s="76"/>
      <c r="G5" s="75"/>
      <c r="H5" s="75"/>
      <c r="I5" s="76"/>
      <c r="J5" s="76"/>
    </row>
    <row r="6" spans="1:10" s="3" customFormat="1" ht="16" customHeight="1" x14ac:dyDescent="0.15">
      <c r="A6" s="179" t="s">
        <v>148</v>
      </c>
      <c r="B6" s="178" t="s">
        <v>277</v>
      </c>
      <c r="C6" s="178"/>
      <c r="D6" s="260">
        <v>1847555.3500000006</v>
      </c>
      <c r="E6" s="260">
        <v>2202937.9159999997</v>
      </c>
      <c r="F6" s="256">
        <v>0.19235286563945109</v>
      </c>
      <c r="G6" s="260">
        <v>578059.2355190001</v>
      </c>
      <c r="H6" s="260">
        <v>509210.31833999988</v>
      </c>
      <c r="I6" s="256">
        <v>-0.11910356750409057</v>
      </c>
      <c r="J6" s="256">
        <v>1.0000000000000002</v>
      </c>
    </row>
    <row r="7" spans="1:10" ht="12" customHeight="1" x14ac:dyDescent="0.15">
      <c r="A7" s="153"/>
      <c r="B7" s="16"/>
      <c r="C7" s="281" t="s">
        <v>88</v>
      </c>
      <c r="D7" s="5">
        <v>1451755.4100000004</v>
      </c>
      <c r="E7" s="5">
        <v>2174922.0299999998</v>
      </c>
      <c r="F7" s="275">
        <v>0.49813254699701748</v>
      </c>
      <c r="G7" s="5">
        <v>449668.34044800006</v>
      </c>
      <c r="H7" s="5">
        <v>503012.61082799995</v>
      </c>
      <c r="I7" s="275">
        <v>0.11863025608352484</v>
      </c>
      <c r="J7" s="275">
        <v>0.98782878647823924</v>
      </c>
    </row>
    <row r="8" spans="1:10" ht="12" customHeight="1" x14ac:dyDescent="0.15">
      <c r="A8" s="153"/>
      <c r="B8" s="16"/>
      <c r="C8" s="281" t="s">
        <v>75</v>
      </c>
      <c r="D8" s="282" t="s">
        <v>356</v>
      </c>
      <c r="E8" s="5">
        <v>22349.33</v>
      </c>
      <c r="F8" s="283">
        <v>0</v>
      </c>
      <c r="G8" s="282" t="s">
        <v>356</v>
      </c>
      <c r="H8" s="5">
        <v>4963.83446</v>
      </c>
      <c r="I8" s="283">
        <v>0</v>
      </c>
      <c r="J8" s="275">
        <v>9.7481026625341211E-3</v>
      </c>
    </row>
    <row r="9" spans="1:10" ht="12" customHeight="1" x14ac:dyDescent="0.15">
      <c r="A9" s="153"/>
      <c r="B9" s="16"/>
      <c r="C9" s="281" t="s">
        <v>87</v>
      </c>
      <c r="D9" s="282" t="s">
        <v>356</v>
      </c>
      <c r="E9" s="5">
        <v>3176.2060000000001</v>
      </c>
      <c r="F9" s="283">
        <v>0</v>
      </c>
      <c r="G9" s="282" t="s">
        <v>356</v>
      </c>
      <c r="H9" s="5">
        <v>719.96602600000006</v>
      </c>
      <c r="I9" s="283">
        <v>0</v>
      </c>
      <c r="J9" s="275">
        <v>1.413887346876735E-3</v>
      </c>
    </row>
    <row r="10" spans="1:10" ht="12" customHeight="1" x14ac:dyDescent="0.15">
      <c r="A10" s="16"/>
      <c r="B10" s="16"/>
      <c r="C10" s="3" t="s">
        <v>18</v>
      </c>
      <c r="D10" s="5">
        <v>395799.94000000018</v>
      </c>
      <c r="E10" s="5">
        <v>2490.3500000000931</v>
      </c>
      <c r="F10" s="275">
        <v>-0.99370805867226741</v>
      </c>
      <c r="G10" s="5">
        <v>128390.89507100004</v>
      </c>
      <c r="H10" s="5">
        <v>513.90702599997167</v>
      </c>
      <c r="I10" s="275">
        <v>-0.99599732499944194</v>
      </c>
      <c r="J10" s="275">
        <v>1.0092235123500301E-3</v>
      </c>
    </row>
    <row r="11" spans="1:10" s="3" customFormat="1" ht="25" customHeight="1" x14ac:dyDescent="0.15">
      <c r="A11" s="284" t="s">
        <v>150</v>
      </c>
      <c r="B11" s="314" t="s">
        <v>289</v>
      </c>
      <c r="C11" s="323"/>
      <c r="D11" s="260">
        <v>872712.00200000021</v>
      </c>
      <c r="E11" s="260">
        <v>934804.66300000006</v>
      </c>
      <c r="F11" s="256">
        <v>7.1149085675115797E-2</v>
      </c>
      <c r="G11" s="260">
        <v>487258.04693499999</v>
      </c>
      <c r="H11" s="260">
        <v>425245.2349119999</v>
      </c>
      <c r="I11" s="256">
        <v>-0.12726893360320957</v>
      </c>
      <c r="J11" s="256">
        <v>1</v>
      </c>
    </row>
    <row r="12" spans="1:10" ht="12" customHeight="1" x14ac:dyDescent="0.15">
      <c r="A12" s="153"/>
      <c r="B12" s="16"/>
      <c r="C12" s="281" t="s">
        <v>87</v>
      </c>
      <c r="D12" s="5">
        <v>443269.04200000013</v>
      </c>
      <c r="E12" s="5">
        <v>443678.68700000009</v>
      </c>
      <c r="F12" s="275">
        <v>9.24145295939649E-4</v>
      </c>
      <c r="G12" s="5">
        <v>234227.90800199998</v>
      </c>
      <c r="H12" s="5">
        <v>196773.79293799991</v>
      </c>
      <c r="I12" s="275">
        <v>-0.15990457919164891</v>
      </c>
      <c r="J12" s="275">
        <v>0.46273015376344007</v>
      </c>
    </row>
    <row r="13" spans="1:10" ht="12" customHeight="1" x14ac:dyDescent="0.15">
      <c r="A13" s="153"/>
      <c r="B13" s="16"/>
      <c r="C13" s="281" t="s">
        <v>84</v>
      </c>
      <c r="D13" s="5">
        <v>58089.649999999994</v>
      </c>
      <c r="E13" s="5">
        <v>263450.43499999994</v>
      </c>
      <c r="F13" s="275">
        <v>3.5352388076016981</v>
      </c>
      <c r="G13" s="5">
        <v>33066.222061</v>
      </c>
      <c r="H13" s="5">
        <v>121829.059389</v>
      </c>
      <c r="I13" s="275">
        <v>2.6843960935195996</v>
      </c>
      <c r="J13" s="275">
        <v>0.28649129816636576</v>
      </c>
    </row>
    <row r="14" spans="1:10" ht="12" customHeight="1" x14ac:dyDescent="0.15">
      <c r="A14" s="153"/>
      <c r="B14" s="16"/>
      <c r="C14" s="281" t="s">
        <v>88</v>
      </c>
      <c r="D14" s="282">
        <v>281260.71000000008</v>
      </c>
      <c r="E14" s="5">
        <v>227426.24500000005</v>
      </c>
      <c r="F14" s="275">
        <v>-0.19140414244136694</v>
      </c>
      <c r="G14" s="282">
        <v>169594.91835999995</v>
      </c>
      <c r="H14" s="5">
        <v>106518.01739299997</v>
      </c>
      <c r="I14" s="275">
        <v>-0.37192683352166445</v>
      </c>
      <c r="J14" s="275">
        <v>0.25048609284250478</v>
      </c>
    </row>
    <row r="15" spans="1:10" ht="12" customHeight="1" x14ac:dyDescent="0.15">
      <c r="A15" s="153"/>
      <c r="B15" s="16"/>
      <c r="C15" s="3" t="s">
        <v>18</v>
      </c>
      <c r="D15" s="5">
        <v>90092.599999999977</v>
      </c>
      <c r="E15" s="5">
        <v>249.29599999997299</v>
      </c>
      <c r="F15" s="275">
        <v>-0.99723289149164329</v>
      </c>
      <c r="G15" s="5">
        <v>50368.998512000078</v>
      </c>
      <c r="H15" s="5">
        <v>124.36519200005569</v>
      </c>
      <c r="I15" s="275">
        <v>-0.99753091791232607</v>
      </c>
      <c r="J15" s="275">
        <v>2.9245522768948083E-4</v>
      </c>
    </row>
    <row r="16" spans="1:10" s="3" customFormat="1" ht="16" customHeight="1" x14ac:dyDescent="0.15">
      <c r="A16" s="179" t="s">
        <v>149</v>
      </c>
      <c r="B16" s="178" t="s">
        <v>197</v>
      </c>
      <c r="C16" s="178"/>
      <c r="D16" s="260">
        <v>1100868.7719999996</v>
      </c>
      <c r="E16" s="260">
        <v>1255880.8689999999</v>
      </c>
      <c r="F16" s="256">
        <v>0.14080887835375933</v>
      </c>
      <c r="G16" s="260">
        <v>436205.73057399993</v>
      </c>
      <c r="H16" s="260">
        <v>394481.40545799996</v>
      </c>
      <c r="I16" s="256">
        <v>-9.5652858712092614E-2</v>
      </c>
      <c r="J16" s="256">
        <v>0.99999999999999989</v>
      </c>
    </row>
    <row r="17" spans="1:10" ht="12" customHeight="1" x14ac:dyDescent="0.15">
      <c r="A17" s="153"/>
      <c r="B17" s="29"/>
      <c r="C17" s="3" t="s">
        <v>86</v>
      </c>
      <c r="D17" s="5">
        <v>848843.46999999986</v>
      </c>
      <c r="E17" s="5">
        <v>851625.20899999992</v>
      </c>
      <c r="F17" s="275">
        <v>3.2770930075012306E-3</v>
      </c>
      <c r="G17" s="5">
        <v>337557.35353799997</v>
      </c>
      <c r="H17" s="5">
        <v>275340.18755499995</v>
      </c>
      <c r="I17" s="275">
        <v>-0.18431583649679262</v>
      </c>
      <c r="J17" s="275">
        <v>0.69798014239815709</v>
      </c>
    </row>
    <row r="18" spans="1:10" ht="12" customHeight="1" x14ac:dyDescent="0.15">
      <c r="A18" s="153"/>
      <c r="B18" s="29"/>
      <c r="C18" s="3" t="s">
        <v>88</v>
      </c>
      <c r="D18" s="5">
        <v>100954.05799999999</v>
      </c>
      <c r="E18" s="5">
        <v>275717.59000000003</v>
      </c>
      <c r="F18" s="275">
        <v>1.7311194365262668</v>
      </c>
      <c r="G18" s="5">
        <v>40731.829698000001</v>
      </c>
      <c r="H18" s="5">
        <v>80756.226251</v>
      </c>
      <c r="I18" s="275">
        <v>0.98263193305468577</v>
      </c>
      <c r="J18" s="275">
        <v>0.20471491211921783</v>
      </c>
    </row>
    <row r="19" spans="1:10" ht="12" customHeight="1" x14ac:dyDescent="0.15">
      <c r="A19" s="153"/>
      <c r="B19" s="29"/>
      <c r="C19" s="3" t="s">
        <v>71</v>
      </c>
      <c r="D19" s="5">
        <v>78024.373999999996</v>
      </c>
      <c r="E19" s="5">
        <v>128538.06999999999</v>
      </c>
      <c r="F19" s="275">
        <v>0.64740918011082016</v>
      </c>
      <c r="G19" s="5">
        <v>30881.033856000002</v>
      </c>
      <c r="H19" s="5">
        <v>38384.991652000004</v>
      </c>
      <c r="I19" s="275">
        <v>0.24299567919232823</v>
      </c>
      <c r="J19" s="275">
        <v>9.7304945482625069E-2</v>
      </c>
    </row>
    <row r="20" spans="1:10" ht="12" customHeight="1" x14ac:dyDescent="0.15">
      <c r="A20" s="153"/>
      <c r="B20" s="29"/>
      <c r="C20" s="3" t="s">
        <v>18</v>
      </c>
      <c r="D20" s="5">
        <v>73046.869999999879</v>
      </c>
      <c r="E20" s="5">
        <v>0</v>
      </c>
      <c r="F20" s="275">
        <v>-1</v>
      </c>
      <c r="G20" s="5">
        <v>27035.51348199998</v>
      </c>
      <c r="H20" s="5">
        <v>0</v>
      </c>
      <c r="I20" s="275">
        <v>-1</v>
      </c>
      <c r="J20" s="275">
        <v>0</v>
      </c>
    </row>
    <row r="21" spans="1:10" s="3" customFormat="1" ht="16" customHeight="1" x14ac:dyDescent="0.15">
      <c r="A21" s="179" t="s">
        <v>151</v>
      </c>
      <c r="B21" s="178" t="s">
        <v>284</v>
      </c>
      <c r="C21" s="178"/>
      <c r="D21" s="260">
        <v>270645.766</v>
      </c>
      <c r="E21" s="260">
        <v>259087.56699999998</v>
      </c>
      <c r="F21" s="256">
        <v>-4.2706003388946479E-2</v>
      </c>
      <c r="G21" s="260">
        <v>330442.32950500003</v>
      </c>
      <c r="H21" s="260">
        <v>250878.656257</v>
      </c>
      <c r="I21" s="256">
        <v>-0.24077930139030845</v>
      </c>
      <c r="J21" s="256">
        <v>1</v>
      </c>
    </row>
    <row r="22" spans="1:10" ht="12" customHeight="1" x14ac:dyDescent="0.15">
      <c r="A22" s="153"/>
      <c r="B22" s="29"/>
      <c r="C22" s="3" t="s">
        <v>88</v>
      </c>
      <c r="D22" s="5">
        <v>199690.26600000003</v>
      </c>
      <c r="E22" s="5">
        <v>186965.34599999999</v>
      </c>
      <c r="F22" s="275">
        <v>-6.3723286341859198E-2</v>
      </c>
      <c r="G22" s="5">
        <v>247164.74349999998</v>
      </c>
      <c r="H22" s="5">
        <v>183602.88617500002</v>
      </c>
      <c r="I22" s="275">
        <v>-0.25716393214066946</v>
      </c>
      <c r="J22" s="275">
        <v>0.7318394036155762</v>
      </c>
    </row>
    <row r="23" spans="1:10" ht="12" customHeight="1" x14ac:dyDescent="0.15">
      <c r="A23" s="153"/>
      <c r="B23" s="29"/>
      <c r="C23" s="3" t="s">
        <v>84</v>
      </c>
      <c r="D23" s="5">
        <v>17763.57</v>
      </c>
      <c r="E23" s="5">
        <v>60404.370999999999</v>
      </c>
      <c r="F23" s="275">
        <v>2.4004634766547492</v>
      </c>
      <c r="G23" s="5">
        <v>21661.559075000001</v>
      </c>
      <c r="H23" s="5">
        <v>56767.974153999996</v>
      </c>
      <c r="I23" s="275">
        <v>1.6206781311284719</v>
      </c>
      <c r="J23" s="275">
        <v>0.22627661914709438</v>
      </c>
    </row>
    <row r="24" spans="1:10" ht="12" customHeight="1" x14ac:dyDescent="0.15">
      <c r="A24" s="153"/>
      <c r="B24" s="29"/>
      <c r="C24" s="3" t="s">
        <v>87</v>
      </c>
      <c r="D24" s="5">
        <v>31399.532000000007</v>
      </c>
      <c r="E24" s="5">
        <v>9321.5499999999993</v>
      </c>
      <c r="F24" s="275">
        <v>-0.7031309256456435</v>
      </c>
      <c r="G24" s="5">
        <v>34526.222912000005</v>
      </c>
      <c r="H24" s="5">
        <v>8421.6348140000009</v>
      </c>
      <c r="I24" s="275">
        <v>-0.75608004282817276</v>
      </c>
      <c r="J24" s="275">
        <v>3.3568558360631849E-2</v>
      </c>
    </row>
    <row r="25" spans="1:10" ht="12" customHeight="1" x14ac:dyDescent="0.15">
      <c r="A25" s="16"/>
      <c r="B25" s="29"/>
      <c r="C25" s="3" t="s">
        <v>18</v>
      </c>
      <c r="D25" s="5">
        <v>21792.397999999957</v>
      </c>
      <c r="E25" s="5">
        <v>2396.2999999999884</v>
      </c>
      <c r="F25" s="275">
        <v>-0.89003963675773579</v>
      </c>
      <c r="G25" s="5">
        <v>27089.804018000024</v>
      </c>
      <c r="H25" s="5">
        <v>2086.1611139999877</v>
      </c>
      <c r="I25" s="275">
        <v>-0.92299091153949209</v>
      </c>
      <c r="J25" s="275">
        <v>8.3154188766976066E-3</v>
      </c>
    </row>
    <row r="26" spans="1:10" s="3" customFormat="1" ht="25" customHeight="1" x14ac:dyDescent="0.15">
      <c r="A26" s="179" t="s">
        <v>67</v>
      </c>
      <c r="B26" s="314" t="s">
        <v>395</v>
      </c>
      <c r="C26" s="323"/>
      <c r="D26" s="260">
        <v>101969.71</v>
      </c>
      <c r="E26" s="260">
        <v>116067.74200000001</v>
      </c>
      <c r="F26" s="256">
        <v>0.13825705692406109</v>
      </c>
      <c r="G26" s="260">
        <v>65929.538761000003</v>
      </c>
      <c r="H26" s="260">
        <v>81914.765186000019</v>
      </c>
      <c r="I26" s="256">
        <v>0.24245924854635748</v>
      </c>
      <c r="J26" s="256">
        <v>0.87402093400905312</v>
      </c>
    </row>
    <row r="27" spans="1:10" s="3" customFormat="1" ht="12" customHeight="1" x14ac:dyDescent="0.15">
      <c r="A27" s="153"/>
      <c r="B27" s="16"/>
      <c r="C27" s="150" t="s">
        <v>80</v>
      </c>
      <c r="D27" s="5">
        <v>37922.695</v>
      </c>
      <c r="E27" s="5">
        <v>40591.500999999997</v>
      </c>
      <c r="F27" s="275">
        <v>7.037490347139097E-2</v>
      </c>
      <c r="G27" s="5">
        <v>23862.042201999993</v>
      </c>
      <c r="H27" s="5">
        <v>31036.061440000009</v>
      </c>
      <c r="I27" s="275">
        <v>0.30064565208918825</v>
      </c>
      <c r="J27" s="275">
        <v>0.37888238304203009</v>
      </c>
    </row>
    <row r="28" spans="1:10" s="3" customFormat="1" ht="12" customHeight="1" x14ac:dyDescent="0.15">
      <c r="A28" s="153"/>
      <c r="B28" s="16"/>
      <c r="C28" s="150" t="s">
        <v>136</v>
      </c>
      <c r="D28" s="5">
        <v>8160.91</v>
      </c>
      <c r="E28" s="119">
        <v>24861.975000000002</v>
      </c>
      <c r="F28" s="275">
        <v>2.0464709205223439</v>
      </c>
      <c r="G28" s="5">
        <v>5104.9486269999998</v>
      </c>
      <c r="H28" s="5">
        <v>16730.373587999995</v>
      </c>
      <c r="I28" s="275">
        <v>2.2772853970583151</v>
      </c>
      <c r="J28" s="275">
        <v>0.20424124454255738</v>
      </c>
    </row>
    <row r="29" spans="1:10" s="3" customFormat="1" ht="12" customHeight="1" x14ac:dyDescent="0.15">
      <c r="A29" s="153"/>
      <c r="B29" s="16"/>
      <c r="C29" s="150" t="s">
        <v>120</v>
      </c>
      <c r="D29" s="5">
        <v>26982.173999999999</v>
      </c>
      <c r="E29" s="119">
        <v>18037.416000000001</v>
      </c>
      <c r="F29" s="275">
        <v>-0.33150620109410012</v>
      </c>
      <c r="G29" s="5">
        <v>17931.781025</v>
      </c>
      <c r="H29" s="5">
        <v>12626.363832000001</v>
      </c>
      <c r="I29" s="275">
        <v>-0.29586671762293615</v>
      </c>
      <c r="J29" s="275">
        <v>0.15414026767127889</v>
      </c>
    </row>
    <row r="30" spans="1:10" s="3" customFormat="1" ht="12" customHeight="1" x14ac:dyDescent="0.15">
      <c r="A30" s="153"/>
      <c r="B30" s="16"/>
      <c r="C30" s="150" t="s">
        <v>85</v>
      </c>
      <c r="D30" s="5">
        <v>14864.785</v>
      </c>
      <c r="E30" s="119">
        <v>16251.005000000005</v>
      </c>
      <c r="F30" s="275">
        <v>9.3255301035299443E-2</v>
      </c>
      <c r="G30" s="5">
        <v>9843.7732849999993</v>
      </c>
      <c r="H30" s="5">
        <v>11202.420717000001</v>
      </c>
      <c r="I30" s="275">
        <v>0.13802099994219863</v>
      </c>
      <c r="J30" s="275">
        <v>0.13675703875318679</v>
      </c>
    </row>
    <row r="31" spans="1:10" s="3" customFormat="1" ht="12" customHeight="1" x14ac:dyDescent="0.15">
      <c r="A31" s="153"/>
      <c r="B31" s="16"/>
      <c r="C31" s="150" t="s">
        <v>87</v>
      </c>
      <c r="D31" s="5">
        <v>13226.871999999999</v>
      </c>
      <c r="E31" s="119">
        <v>15476.5</v>
      </c>
      <c r="F31" s="275">
        <v>0.17008012174004561</v>
      </c>
      <c r="G31" s="5">
        <v>8562.9323479999985</v>
      </c>
      <c r="H31" s="5">
        <v>9715.4416090000013</v>
      </c>
      <c r="I31" s="275">
        <v>0.13459282570055442</v>
      </c>
      <c r="J31" s="275">
        <v>0.11860427832442177</v>
      </c>
    </row>
    <row r="32" spans="1:10" s="3" customFormat="1" ht="12" customHeight="1" x14ac:dyDescent="0.15">
      <c r="A32" s="153"/>
      <c r="B32" s="16"/>
      <c r="C32" s="3" t="s">
        <v>18</v>
      </c>
      <c r="D32" s="5">
        <v>812.27400000000489</v>
      </c>
      <c r="E32" s="5">
        <v>849.34500000001572</v>
      </c>
      <c r="F32" s="275">
        <v>4.5638540689484808E-2</v>
      </c>
      <c r="G32" s="5">
        <v>624.06127400000696</v>
      </c>
      <c r="H32" s="5">
        <v>604.10400000000664</v>
      </c>
      <c r="I32" s="275">
        <v>-3.1979670637278024E-2</v>
      </c>
      <c r="J32" s="275">
        <v>7.3747876665250277E-3</v>
      </c>
    </row>
    <row r="33" spans="1:10" s="3" customFormat="1" ht="25" customHeight="1" x14ac:dyDescent="0.15">
      <c r="A33" s="284" t="s">
        <v>155</v>
      </c>
      <c r="B33" s="314" t="s">
        <v>279</v>
      </c>
      <c r="C33" s="323"/>
      <c r="D33" s="260">
        <v>45460.685833999996</v>
      </c>
      <c r="E33" s="260">
        <v>63182.772674999993</v>
      </c>
      <c r="F33" s="256">
        <v>0.38983324857245494</v>
      </c>
      <c r="G33" s="260">
        <v>68205.867943999998</v>
      </c>
      <c r="H33" s="260">
        <v>75451.380988999997</v>
      </c>
      <c r="I33" s="256">
        <v>0.1062300541494301</v>
      </c>
      <c r="J33" s="256">
        <v>1</v>
      </c>
    </row>
    <row r="34" spans="1:10" s="3" customFormat="1" ht="12" customHeight="1" x14ac:dyDescent="0.15">
      <c r="A34" s="153"/>
      <c r="B34" s="29"/>
      <c r="C34" s="150" t="s">
        <v>87</v>
      </c>
      <c r="D34" s="5">
        <v>28203.545990000002</v>
      </c>
      <c r="E34" s="5">
        <v>45474.749279999989</v>
      </c>
      <c r="F34" s="275">
        <v>0.61237701444079962</v>
      </c>
      <c r="G34" s="5">
        <v>39403.279777999989</v>
      </c>
      <c r="H34" s="5">
        <v>52478.456460000001</v>
      </c>
      <c r="I34" s="275">
        <v>0.33182965366502981</v>
      </c>
      <c r="J34" s="275">
        <v>0.69552678522412725</v>
      </c>
    </row>
    <row r="35" spans="1:10" s="3" customFormat="1" ht="12" customHeight="1" x14ac:dyDescent="0.15">
      <c r="A35" s="153"/>
      <c r="B35" s="29"/>
      <c r="C35" s="150" t="s">
        <v>85</v>
      </c>
      <c r="D35" s="5">
        <v>12466.899139999998</v>
      </c>
      <c r="E35" s="5">
        <v>13057.960594</v>
      </c>
      <c r="F35" s="275">
        <v>4.7410462486504379E-2</v>
      </c>
      <c r="G35" s="5">
        <v>19086.862706000004</v>
      </c>
      <c r="H35" s="5">
        <v>16931.846645000001</v>
      </c>
      <c r="I35" s="275">
        <v>-0.11290572443435487</v>
      </c>
      <c r="J35" s="275">
        <v>0.22440737893808044</v>
      </c>
    </row>
    <row r="36" spans="1:10" s="3" customFormat="1" ht="12" customHeight="1" x14ac:dyDescent="0.15">
      <c r="A36" s="153"/>
      <c r="B36" s="29"/>
      <c r="C36" s="150" t="s">
        <v>88</v>
      </c>
      <c r="D36" s="5">
        <v>4757.3478400000004</v>
      </c>
      <c r="E36" s="5">
        <v>4425.2149230000005</v>
      </c>
      <c r="F36" s="275">
        <v>-6.9814722019569619E-2</v>
      </c>
      <c r="G36" s="5">
        <v>9533.0933100000002</v>
      </c>
      <c r="H36" s="5">
        <v>5515.6340110000001</v>
      </c>
      <c r="I36" s="275">
        <v>-0.42142242484774339</v>
      </c>
      <c r="J36" s="275">
        <v>7.3101829796914125E-2</v>
      </c>
    </row>
    <row r="37" spans="1:10" s="3" customFormat="1" ht="12" customHeight="1" x14ac:dyDescent="0.15">
      <c r="A37" s="153"/>
      <c r="B37" s="29"/>
      <c r="C37" s="150" t="s">
        <v>72</v>
      </c>
      <c r="D37" s="282" t="s">
        <v>356</v>
      </c>
      <c r="E37" s="5">
        <v>174.04</v>
      </c>
      <c r="F37" s="283">
        <v>0</v>
      </c>
      <c r="G37" s="282" t="s">
        <v>356</v>
      </c>
      <c r="H37" s="5">
        <v>256.709</v>
      </c>
      <c r="I37" s="283">
        <v>0</v>
      </c>
      <c r="J37" s="275">
        <v>3.4023101583445562E-3</v>
      </c>
    </row>
    <row r="38" spans="1:10" s="3" customFormat="1" ht="12" customHeight="1" x14ac:dyDescent="0.15">
      <c r="A38" s="16"/>
      <c r="B38" s="29"/>
      <c r="C38" s="150" t="s">
        <v>18</v>
      </c>
      <c r="D38" s="5">
        <v>32.892863999994006</v>
      </c>
      <c r="E38" s="5">
        <v>50.807877999999619</v>
      </c>
      <c r="F38" s="275">
        <v>0.54464743477518041</v>
      </c>
      <c r="G38" s="5">
        <v>182.63215000000491</v>
      </c>
      <c r="H38" s="5">
        <v>268.73487299999397</v>
      </c>
      <c r="I38" s="275">
        <v>0.4714543578443704</v>
      </c>
      <c r="J38" s="275">
        <v>3.5616958825335832E-3</v>
      </c>
    </row>
    <row r="39" spans="1:10" s="3" customFormat="1" ht="12" customHeight="1" x14ac:dyDescent="0.15">
      <c r="A39" s="60"/>
      <c r="B39" s="61"/>
      <c r="C39" s="62"/>
      <c r="D39" s="62"/>
      <c r="E39" s="62"/>
      <c r="F39" s="62"/>
      <c r="G39" s="62"/>
      <c r="H39" s="62"/>
      <c r="I39" s="62"/>
      <c r="J39" s="59" t="s">
        <v>22</v>
      </c>
    </row>
    <row r="40" spans="1:10" s="3" customFormat="1" ht="12" customHeight="1" x14ac:dyDescent="0.15">
      <c r="A40" s="322" t="s">
        <v>396</v>
      </c>
      <c r="B40" s="322"/>
      <c r="C40" s="322"/>
      <c r="D40" s="322"/>
      <c r="E40" s="322"/>
      <c r="F40" s="322"/>
      <c r="G40" s="58"/>
      <c r="H40" s="58"/>
      <c r="I40" s="65"/>
      <c r="J40" s="65"/>
    </row>
    <row r="41" spans="1:10" s="3" customFormat="1" ht="16" customHeight="1" x14ac:dyDescent="0.15">
      <c r="A41" s="316" t="s">
        <v>5</v>
      </c>
      <c r="B41" s="318" t="s">
        <v>63</v>
      </c>
      <c r="C41" s="319"/>
      <c r="D41" s="312" t="s">
        <v>14</v>
      </c>
      <c r="E41" s="312"/>
      <c r="F41" s="312"/>
      <c r="G41" s="312" t="s">
        <v>56</v>
      </c>
      <c r="H41" s="312"/>
      <c r="I41" s="312"/>
      <c r="J41" s="312"/>
    </row>
    <row r="42" spans="1:10" s="3" customFormat="1" ht="24" customHeight="1" x14ac:dyDescent="0.15">
      <c r="A42" s="317"/>
      <c r="B42" s="320"/>
      <c r="C42" s="321"/>
      <c r="D42" s="158">
        <v>2023</v>
      </c>
      <c r="E42" s="159" t="s">
        <v>314</v>
      </c>
      <c r="F42" s="169" t="s">
        <v>320</v>
      </c>
      <c r="G42" s="158">
        <v>2023</v>
      </c>
      <c r="H42" s="159" t="s">
        <v>314</v>
      </c>
      <c r="I42" s="169" t="s">
        <v>320</v>
      </c>
      <c r="J42" s="169" t="s">
        <v>324</v>
      </c>
    </row>
    <row r="43" spans="1:10" s="3" customFormat="1" ht="5" customHeight="1" x14ac:dyDescent="0.15"/>
    <row r="44" spans="1:10" s="3" customFormat="1" ht="25" customHeight="1" x14ac:dyDescent="0.15">
      <c r="A44" s="284" t="s">
        <v>153</v>
      </c>
      <c r="B44" s="314" t="s">
        <v>269</v>
      </c>
      <c r="C44" s="323"/>
      <c r="D44" s="260">
        <v>11496.907911999999</v>
      </c>
      <c r="E44" s="260">
        <v>11862.364417999999</v>
      </c>
      <c r="F44" s="256">
        <v>3.1787373509233108E-2</v>
      </c>
      <c r="G44" s="260">
        <v>80210.906497000004</v>
      </c>
      <c r="H44" s="260">
        <v>74104.345615000013</v>
      </c>
      <c r="I44" s="256">
        <v>-7.6131303692826169E-2</v>
      </c>
      <c r="J44" s="256">
        <v>0.99999999999999989</v>
      </c>
    </row>
    <row r="45" spans="1:10" s="3" customFormat="1" ht="12" customHeight="1" x14ac:dyDescent="0.15">
      <c r="A45" s="153"/>
      <c r="B45" s="29"/>
      <c r="C45" s="3" t="s">
        <v>181</v>
      </c>
      <c r="D45" s="5">
        <v>1460.283087</v>
      </c>
      <c r="E45" s="5">
        <v>2131.5231229999995</v>
      </c>
      <c r="F45" s="275">
        <v>0.45966432260678469</v>
      </c>
      <c r="G45" s="5">
        <v>9764.7508620000008</v>
      </c>
      <c r="H45" s="5">
        <v>12011.271833000003</v>
      </c>
      <c r="I45" s="275">
        <v>0.23006434088784045</v>
      </c>
      <c r="J45" s="275">
        <v>0.16208593076852854</v>
      </c>
    </row>
    <row r="46" spans="1:10" s="3" customFormat="1" ht="12" customHeight="1" x14ac:dyDescent="0.15">
      <c r="A46" s="153"/>
      <c r="B46" s="29"/>
      <c r="C46" s="3" t="s">
        <v>234</v>
      </c>
      <c r="D46" s="5">
        <v>1118.9977369999999</v>
      </c>
      <c r="E46" s="5">
        <v>760.93209500000023</v>
      </c>
      <c r="F46" s="275">
        <v>-0.31998781602540427</v>
      </c>
      <c r="G46" s="5">
        <v>15775.145515</v>
      </c>
      <c r="H46" s="5">
        <v>9994.8794250000028</v>
      </c>
      <c r="I46" s="275">
        <v>-0.36641602351647129</v>
      </c>
      <c r="J46" s="275">
        <v>0.1348757531296095</v>
      </c>
    </row>
    <row r="47" spans="1:10" s="3" customFormat="1" ht="12" customHeight="1" x14ac:dyDescent="0.15">
      <c r="A47" s="153"/>
      <c r="B47" s="29"/>
      <c r="C47" s="3" t="s">
        <v>72</v>
      </c>
      <c r="D47" s="5">
        <v>146.65501500000002</v>
      </c>
      <c r="E47" s="5">
        <v>461.13455400000004</v>
      </c>
      <c r="F47" s="275">
        <v>2.1443490289097853</v>
      </c>
      <c r="G47" s="5">
        <v>2229.3105629999995</v>
      </c>
      <c r="H47" s="5">
        <v>7558.880107</v>
      </c>
      <c r="I47" s="275">
        <v>2.3906806133049314</v>
      </c>
      <c r="J47" s="275">
        <v>0.10200319622645654</v>
      </c>
    </row>
    <row r="48" spans="1:10" s="3" customFormat="1" ht="12" customHeight="1" x14ac:dyDescent="0.15">
      <c r="A48" s="153"/>
      <c r="B48" s="29"/>
      <c r="C48" s="3" t="s">
        <v>142</v>
      </c>
      <c r="D48" s="5">
        <v>708.47279999999989</v>
      </c>
      <c r="E48" s="5">
        <v>562.1799729999999</v>
      </c>
      <c r="F48" s="275">
        <v>-0.2064903931385933</v>
      </c>
      <c r="G48" s="5">
        <v>9579.657231000001</v>
      </c>
      <c r="H48" s="5">
        <v>7294.4097039999988</v>
      </c>
      <c r="I48" s="275">
        <v>-0.23855211850429114</v>
      </c>
      <c r="J48" s="275">
        <v>9.8434304270051912E-2</v>
      </c>
    </row>
    <row r="49" spans="1:10" s="3" customFormat="1" ht="12" customHeight="1" x14ac:dyDescent="0.15">
      <c r="A49" s="153"/>
      <c r="B49" s="29"/>
      <c r="C49" s="3" t="s">
        <v>71</v>
      </c>
      <c r="D49" s="5">
        <v>1460.3224210000001</v>
      </c>
      <c r="E49" s="5">
        <v>1677.4190839999994</v>
      </c>
      <c r="F49" s="275">
        <v>0.14866351421991841</v>
      </c>
      <c r="G49" s="5">
        <v>6068.6159609999995</v>
      </c>
      <c r="H49" s="5">
        <v>6517.377954999999</v>
      </c>
      <c r="I49" s="275">
        <v>7.3947996855291409E-2</v>
      </c>
      <c r="J49" s="275">
        <v>8.7948660782462509E-2</v>
      </c>
    </row>
    <row r="50" spans="1:10" s="3" customFormat="1" ht="12" customHeight="1" x14ac:dyDescent="0.15">
      <c r="A50" s="153"/>
      <c r="B50" s="29"/>
      <c r="C50" s="3" t="s">
        <v>186</v>
      </c>
      <c r="D50" s="5">
        <v>301.11053800000002</v>
      </c>
      <c r="E50" s="5">
        <v>260.81423900000004</v>
      </c>
      <c r="F50" s="275">
        <v>-0.13382560194555515</v>
      </c>
      <c r="G50" s="5">
        <v>5178.8157510000001</v>
      </c>
      <c r="H50" s="5">
        <v>5074.574372</v>
      </c>
      <c r="I50" s="275">
        <v>-2.0128420089066013E-2</v>
      </c>
      <c r="J50" s="275">
        <v>6.8478769090875261E-2</v>
      </c>
    </row>
    <row r="51" spans="1:10" s="3" customFormat="1" ht="12" customHeight="1" x14ac:dyDescent="0.15">
      <c r="A51" s="153"/>
      <c r="B51" s="29"/>
      <c r="C51" s="3" t="s">
        <v>82</v>
      </c>
      <c r="D51" s="5">
        <v>533.38717800000018</v>
      </c>
      <c r="E51" s="5">
        <v>530.26573300000007</v>
      </c>
      <c r="F51" s="275">
        <v>-5.8521185524262886E-3</v>
      </c>
      <c r="G51" s="5">
        <v>4214.631519999999</v>
      </c>
      <c r="H51" s="5">
        <v>4602.2865149999998</v>
      </c>
      <c r="I51" s="275">
        <v>9.197838367611344E-2</v>
      </c>
      <c r="J51" s="275">
        <v>6.2105487563585159E-2</v>
      </c>
    </row>
    <row r="52" spans="1:10" s="3" customFormat="1" ht="12" customHeight="1" x14ac:dyDescent="0.15">
      <c r="A52" s="153"/>
      <c r="B52" s="29"/>
      <c r="C52" s="3" t="s">
        <v>85</v>
      </c>
      <c r="D52" s="5">
        <v>1157.1038750000002</v>
      </c>
      <c r="E52" s="5">
        <v>1582.0124120000005</v>
      </c>
      <c r="F52" s="275">
        <v>0.36721727943396631</v>
      </c>
      <c r="G52" s="5">
        <v>2567.2084389999995</v>
      </c>
      <c r="H52" s="5">
        <v>4479.5217679999996</v>
      </c>
      <c r="I52" s="275">
        <v>0.74489990759959501</v>
      </c>
      <c r="J52" s="275">
        <v>6.0448840494089273E-2</v>
      </c>
    </row>
    <row r="53" spans="1:10" s="3" customFormat="1" ht="12" customHeight="1" x14ac:dyDescent="0.15">
      <c r="A53" s="153"/>
      <c r="B53" s="29"/>
      <c r="C53" s="3" t="s">
        <v>231</v>
      </c>
      <c r="D53" s="5">
        <v>685.97500700000001</v>
      </c>
      <c r="E53" s="5">
        <v>680.72202600000014</v>
      </c>
      <c r="F53" s="275">
        <v>-7.657685697577965E-3</v>
      </c>
      <c r="G53" s="5">
        <v>9165.819254</v>
      </c>
      <c r="H53" s="5">
        <v>3062.147833</v>
      </c>
      <c r="I53" s="275">
        <v>-0.66591662478357661</v>
      </c>
      <c r="J53" s="275">
        <v>4.1322108812741044E-2</v>
      </c>
    </row>
    <row r="54" spans="1:10" s="3" customFormat="1" ht="12" customHeight="1" x14ac:dyDescent="0.15">
      <c r="A54" s="153"/>
      <c r="B54" s="29"/>
      <c r="C54" s="3" t="s">
        <v>77</v>
      </c>
      <c r="D54" s="5">
        <v>1060.06584</v>
      </c>
      <c r="E54" s="5">
        <v>1029.9588800000001</v>
      </c>
      <c r="F54" s="275">
        <v>-2.8401028373860049E-2</v>
      </c>
      <c r="G54" s="5">
        <v>2023.0687699999999</v>
      </c>
      <c r="H54" s="5">
        <v>1900.847507</v>
      </c>
      <c r="I54" s="275">
        <v>-6.041379552312498E-2</v>
      </c>
      <c r="J54" s="275">
        <v>2.5650958674888227E-2</v>
      </c>
    </row>
    <row r="55" spans="1:10" s="3" customFormat="1" ht="12" customHeight="1" x14ac:dyDescent="0.15">
      <c r="A55" s="153"/>
      <c r="B55" s="29"/>
      <c r="C55" s="3" t="s">
        <v>18</v>
      </c>
      <c r="D55" s="5">
        <v>2864.5344139999979</v>
      </c>
      <c r="E55" s="5">
        <v>2185.4022989999994</v>
      </c>
      <c r="F55" s="275">
        <v>-0.23708289615263078</v>
      </c>
      <c r="G55" s="5">
        <v>13643.882631</v>
      </c>
      <c r="H55" s="5">
        <v>11608.148596000006</v>
      </c>
      <c r="I55" s="275">
        <v>-0.14920489204258047</v>
      </c>
      <c r="J55" s="275">
        <v>0.15664599018671199</v>
      </c>
    </row>
    <row r="56" spans="1:10" s="3" customFormat="1" ht="25" customHeight="1" x14ac:dyDescent="0.15">
      <c r="A56" s="284" t="s">
        <v>157</v>
      </c>
      <c r="B56" s="314" t="s">
        <v>286</v>
      </c>
      <c r="C56" s="323"/>
      <c r="D56" s="260">
        <v>101237.62578799999</v>
      </c>
      <c r="E56" s="260">
        <v>93346.239101999992</v>
      </c>
      <c r="F56" s="256">
        <v>-7.7949148101568611E-2</v>
      </c>
      <c r="G56" s="260">
        <v>94746.739028000011</v>
      </c>
      <c r="H56" s="260">
        <v>69477.935848000008</v>
      </c>
      <c r="I56" s="256">
        <v>-0.26669839446962329</v>
      </c>
      <c r="J56" s="256">
        <v>0.99997726642306328</v>
      </c>
    </row>
    <row r="57" spans="1:10" s="3" customFormat="1" ht="12" customHeight="1" x14ac:dyDescent="0.15">
      <c r="A57" s="153"/>
      <c r="B57" s="29"/>
      <c r="C57" s="3" t="s">
        <v>71</v>
      </c>
      <c r="D57" s="5">
        <v>101237.61899999999</v>
      </c>
      <c r="E57" s="5">
        <v>93346.173999999999</v>
      </c>
      <c r="F57" s="275">
        <v>-7.7949729339248819E-2</v>
      </c>
      <c r="G57" s="5">
        <v>94746.155342000013</v>
      </c>
      <c r="H57" s="5">
        <v>69476.356366000007</v>
      </c>
      <c r="I57" s="275">
        <v>-0.26671054761837032</v>
      </c>
      <c r="J57" s="275">
        <v>0.99997726642306328</v>
      </c>
    </row>
    <row r="58" spans="1:10" s="3" customFormat="1" ht="12" customHeight="1" x14ac:dyDescent="0.15">
      <c r="A58" s="153"/>
      <c r="B58" s="29"/>
      <c r="C58" s="3" t="s">
        <v>82</v>
      </c>
      <c r="D58" s="5">
        <v>2.0890000000000001E-3</v>
      </c>
      <c r="E58" s="5">
        <v>3.2301999999999997E-2</v>
      </c>
      <c r="F58" s="275">
        <v>14.462900909526086</v>
      </c>
      <c r="G58" s="5">
        <v>0.47724299999999997</v>
      </c>
      <c r="H58" s="5">
        <v>1.03762</v>
      </c>
      <c r="I58" s="275">
        <v>1.1741963737550893</v>
      </c>
      <c r="J58" s="275">
        <v>1.4934525433657783E-5</v>
      </c>
    </row>
    <row r="59" spans="1:10" s="3" customFormat="1" ht="12" customHeight="1" x14ac:dyDescent="0.15">
      <c r="A59" s="153"/>
      <c r="B59" s="29"/>
      <c r="C59" s="3" t="s">
        <v>128</v>
      </c>
      <c r="D59" s="5">
        <v>4.6990000000000001E-3</v>
      </c>
      <c r="E59" s="5">
        <v>3.2800000000000003E-2</v>
      </c>
      <c r="F59" s="275">
        <v>5.9802085550117052</v>
      </c>
      <c r="G59" s="5">
        <v>0.106443</v>
      </c>
      <c r="H59" s="5">
        <v>0.54186199999999995</v>
      </c>
      <c r="I59" s="275">
        <v>4.090630666178142</v>
      </c>
      <c r="J59" s="275">
        <v>7.7990515029901824E-6</v>
      </c>
    </row>
    <row r="60" spans="1:10" s="3" customFormat="1" ht="25" customHeight="1" x14ac:dyDescent="0.15">
      <c r="A60" s="284" t="s">
        <v>35</v>
      </c>
      <c r="B60" s="314" t="s">
        <v>291</v>
      </c>
      <c r="C60" s="323"/>
      <c r="D60" s="260">
        <v>41519.922332999995</v>
      </c>
      <c r="E60" s="260">
        <v>36231.003700000001</v>
      </c>
      <c r="F60" s="256">
        <v>-0.12738267163848638</v>
      </c>
      <c r="G60" s="260">
        <v>66548.259836000012</v>
      </c>
      <c r="H60" s="260">
        <v>63583.954326999978</v>
      </c>
      <c r="I60" s="256">
        <v>-4.4543696804472455E-2</v>
      </c>
      <c r="J60" s="256">
        <v>0.99999999999999967</v>
      </c>
    </row>
    <row r="61" spans="1:10" s="3" customFormat="1" ht="12" customHeight="1" x14ac:dyDescent="0.15">
      <c r="A61" s="153"/>
      <c r="B61" s="16"/>
      <c r="C61" s="281" t="s">
        <v>74</v>
      </c>
      <c r="D61" s="5">
        <v>26351.989999999998</v>
      </c>
      <c r="E61" s="5">
        <v>13216.235999999997</v>
      </c>
      <c r="F61" s="275">
        <v>-0.49847294265063102</v>
      </c>
      <c r="G61" s="5">
        <v>29531.781008999998</v>
      </c>
      <c r="H61" s="5">
        <v>14910.569601999998</v>
      </c>
      <c r="I61" s="275">
        <v>-0.49510090172157561</v>
      </c>
      <c r="J61" s="275">
        <v>0.23450208090735947</v>
      </c>
    </row>
    <row r="62" spans="1:10" s="3" customFormat="1" ht="12" customHeight="1" x14ac:dyDescent="0.15">
      <c r="A62" s="153"/>
      <c r="B62" s="16"/>
      <c r="C62" s="281" t="s">
        <v>82</v>
      </c>
      <c r="D62" s="5">
        <v>7399.9</v>
      </c>
      <c r="E62" s="5">
        <v>6592.4199999999983</v>
      </c>
      <c r="F62" s="275">
        <v>-0.10912039351883152</v>
      </c>
      <c r="G62" s="5">
        <v>14243.98322</v>
      </c>
      <c r="H62" s="5">
        <v>12550.35331</v>
      </c>
      <c r="I62" s="275">
        <v>-0.11890142552414484</v>
      </c>
      <c r="J62" s="275">
        <v>0.19738239690875406</v>
      </c>
    </row>
    <row r="63" spans="1:10" s="3" customFormat="1" ht="12" customHeight="1" x14ac:dyDescent="0.15">
      <c r="A63" s="153"/>
      <c r="B63" s="16"/>
      <c r="C63" s="281" t="s">
        <v>71</v>
      </c>
      <c r="D63" s="5">
        <v>1255.3021139999998</v>
      </c>
      <c r="E63" s="5">
        <v>6102.2078590000019</v>
      </c>
      <c r="F63" s="275">
        <v>3.8611468035813434</v>
      </c>
      <c r="G63" s="5">
        <v>4292.7940779999999</v>
      </c>
      <c r="H63" s="5">
        <v>9609.4261449999976</v>
      </c>
      <c r="I63" s="275">
        <v>1.238501537785619</v>
      </c>
      <c r="J63" s="275">
        <v>0.1511297346431236</v>
      </c>
    </row>
    <row r="64" spans="1:10" s="3" customFormat="1" ht="12" customHeight="1" x14ac:dyDescent="0.15">
      <c r="A64" s="153"/>
      <c r="B64" s="16"/>
      <c r="C64" s="281" t="s">
        <v>85</v>
      </c>
      <c r="D64" s="5">
        <v>2165.1706150000005</v>
      </c>
      <c r="E64" s="5">
        <v>2459.8152159999995</v>
      </c>
      <c r="F64" s="275">
        <v>0.13608377970712437</v>
      </c>
      <c r="G64" s="5">
        <v>5218.8155989999987</v>
      </c>
      <c r="H64" s="5">
        <v>6711.7001920000002</v>
      </c>
      <c r="I64" s="275">
        <v>0.28605812270624398</v>
      </c>
      <c r="J64" s="275">
        <v>0.10555650813227224</v>
      </c>
    </row>
    <row r="65" spans="1:10" s="3" customFormat="1" ht="12" customHeight="1" x14ac:dyDescent="0.15">
      <c r="A65" s="153"/>
      <c r="B65" s="16"/>
      <c r="C65" s="281" t="s">
        <v>140</v>
      </c>
      <c r="D65" s="5">
        <v>475.87501999999989</v>
      </c>
      <c r="E65" s="5">
        <v>1096.1675899999998</v>
      </c>
      <c r="F65" s="275">
        <v>1.3034778963602669</v>
      </c>
      <c r="G65" s="5">
        <v>1343.7402360000001</v>
      </c>
      <c r="H65" s="5">
        <v>3162.3265229999997</v>
      </c>
      <c r="I65" s="275">
        <v>1.3533763731102559</v>
      </c>
      <c r="J65" s="275">
        <v>4.9734662722245394E-2</v>
      </c>
    </row>
    <row r="66" spans="1:10" s="3" customFormat="1" ht="12" customHeight="1" x14ac:dyDescent="0.15">
      <c r="A66" s="153"/>
      <c r="B66" s="16"/>
      <c r="C66" s="281" t="s">
        <v>79</v>
      </c>
      <c r="D66" s="5">
        <v>671.87789900000007</v>
      </c>
      <c r="E66" s="5">
        <v>2321.2338</v>
      </c>
      <c r="F66" s="275">
        <v>2.4548447023705413</v>
      </c>
      <c r="G66" s="5">
        <v>1979.8234669999995</v>
      </c>
      <c r="H66" s="5">
        <v>2932.4985039999997</v>
      </c>
      <c r="I66" s="275">
        <v>0.48119191073312018</v>
      </c>
      <c r="J66" s="275">
        <v>4.6120102705766414E-2</v>
      </c>
    </row>
    <row r="67" spans="1:10" s="3" customFormat="1" ht="12" customHeight="1" x14ac:dyDescent="0.15">
      <c r="A67" s="153"/>
      <c r="B67" s="16"/>
      <c r="C67" s="281" t="s">
        <v>122</v>
      </c>
      <c r="D67" s="5">
        <v>73.374900999999994</v>
      </c>
      <c r="E67" s="5">
        <v>132.22789999999998</v>
      </c>
      <c r="F67" s="275">
        <v>0.80208624744856527</v>
      </c>
      <c r="G67" s="5">
        <v>1234.3886320000001</v>
      </c>
      <c r="H67" s="5">
        <v>1770.6644509999996</v>
      </c>
      <c r="I67" s="275">
        <v>0.43444649853191408</v>
      </c>
      <c r="J67" s="275">
        <v>2.7847661721286079E-2</v>
      </c>
    </row>
    <row r="68" spans="1:10" s="3" customFormat="1" ht="12" customHeight="1" x14ac:dyDescent="0.15">
      <c r="A68" s="153"/>
      <c r="B68" s="16"/>
      <c r="C68" s="281" t="s">
        <v>72</v>
      </c>
      <c r="D68" s="5">
        <v>652.08485600000006</v>
      </c>
      <c r="E68" s="5">
        <v>617.82569700000022</v>
      </c>
      <c r="F68" s="275">
        <v>-5.2537884731983175E-2</v>
      </c>
      <c r="G68" s="5">
        <v>2199.2019639999994</v>
      </c>
      <c r="H68" s="5">
        <v>1743.1605249999996</v>
      </c>
      <c r="I68" s="275">
        <v>-0.20736678416316656</v>
      </c>
      <c r="J68" s="275">
        <v>2.741510092365854E-2</v>
      </c>
    </row>
    <row r="69" spans="1:10" s="3" customFormat="1" ht="12" customHeight="1" x14ac:dyDescent="0.15">
      <c r="A69" s="153"/>
      <c r="B69" s="16"/>
      <c r="C69" s="281" t="s">
        <v>77</v>
      </c>
      <c r="D69" s="5">
        <v>243.1635</v>
      </c>
      <c r="E69" s="5">
        <v>457.30355299999997</v>
      </c>
      <c r="F69" s="275">
        <v>0.8806422551081885</v>
      </c>
      <c r="G69" s="5">
        <v>911.62997700000005</v>
      </c>
      <c r="H69" s="5">
        <v>1553.3001709999999</v>
      </c>
      <c r="I69" s="275">
        <v>0.70387131861505225</v>
      </c>
      <c r="J69" s="275">
        <v>2.4429121897824688E-2</v>
      </c>
    </row>
    <row r="70" spans="1:10" s="3" customFormat="1" ht="12" customHeight="1" x14ac:dyDescent="0.15">
      <c r="A70" s="153"/>
      <c r="B70" s="16"/>
      <c r="C70" s="281" t="s">
        <v>317</v>
      </c>
      <c r="D70" s="5">
        <v>209.2</v>
      </c>
      <c r="E70" s="5">
        <v>318.8</v>
      </c>
      <c r="F70" s="275">
        <v>0.52390057361376696</v>
      </c>
      <c r="G70" s="5">
        <v>710.36284000000001</v>
      </c>
      <c r="H70" s="5">
        <v>1224.8197709999999</v>
      </c>
      <c r="I70" s="275">
        <v>0.72421712121090098</v>
      </c>
      <c r="J70" s="275">
        <v>1.9263032379222417E-2</v>
      </c>
    </row>
    <row r="71" spans="1:10" s="3" customFormat="1" ht="12" customHeight="1" x14ac:dyDescent="0.15">
      <c r="A71" s="153"/>
      <c r="B71" s="16"/>
      <c r="C71" s="3" t="s">
        <v>18</v>
      </c>
      <c r="D71" s="5">
        <v>2021.9834279999923</v>
      </c>
      <c r="E71" s="5">
        <v>2916.7660849999957</v>
      </c>
      <c r="F71" s="275">
        <v>0.44252719612299751</v>
      </c>
      <c r="G71" s="5">
        <v>4881.7388140000112</v>
      </c>
      <c r="H71" s="5">
        <v>7415.1351329999743</v>
      </c>
      <c r="I71" s="275">
        <v>0.51895367931905856</v>
      </c>
      <c r="J71" s="275">
        <v>0.11661959705848694</v>
      </c>
    </row>
    <row r="72" spans="1:10" s="3" customFormat="1" ht="16" customHeight="1" x14ac:dyDescent="0.15">
      <c r="A72" s="179" t="s">
        <v>152</v>
      </c>
      <c r="B72" s="178" t="s">
        <v>238</v>
      </c>
      <c r="C72" s="180"/>
      <c r="D72" s="260">
        <v>161294.34000000003</v>
      </c>
      <c r="E72" s="260">
        <v>124857.70000000001</v>
      </c>
      <c r="F72" s="256">
        <v>-0.22590154124441075</v>
      </c>
      <c r="G72" s="260">
        <v>96338.387906000018</v>
      </c>
      <c r="H72" s="260">
        <v>59582.35985600001</v>
      </c>
      <c r="I72" s="256">
        <v>-0.38153044543223891</v>
      </c>
      <c r="J72" s="256">
        <v>1</v>
      </c>
    </row>
    <row r="73" spans="1:10" s="3" customFormat="1" ht="12" customHeight="1" x14ac:dyDescent="0.15">
      <c r="A73" s="153"/>
      <c r="B73" s="16"/>
      <c r="C73" s="29" t="s">
        <v>87</v>
      </c>
      <c r="D73" s="5">
        <v>35464.590000000004</v>
      </c>
      <c r="E73" s="5">
        <v>66659.406000000003</v>
      </c>
      <c r="F73" s="257">
        <v>0.87960458587001833</v>
      </c>
      <c r="G73" s="5">
        <v>19455.119492000002</v>
      </c>
      <c r="H73" s="5">
        <v>31195.303621000006</v>
      </c>
      <c r="I73" s="257">
        <v>0.60344960275507953</v>
      </c>
      <c r="J73" s="257">
        <v>0.52356609735488013</v>
      </c>
    </row>
    <row r="74" spans="1:10" s="3" customFormat="1" ht="12" customHeight="1" x14ac:dyDescent="0.15">
      <c r="A74" s="153"/>
      <c r="B74" s="16"/>
      <c r="C74" s="29" t="s">
        <v>88</v>
      </c>
      <c r="D74" s="279" t="s">
        <v>356</v>
      </c>
      <c r="E74" s="5">
        <v>28173.530000000002</v>
      </c>
      <c r="F74" s="280">
        <v>0</v>
      </c>
      <c r="G74" s="279" t="s">
        <v>356</v>
      </c>
      <c r="H74" s="5">
        <v>13805.613112999999</v>
      </c>
      <c r="I74" s="280">
        <v>0</v>
      </c>
      <c r="J74" s="257">
        <v>0.231706383338386</v>
      </c>
    </row>
    <row r="75" spans="1:10" s="3" customFormat="1" ht="12" customHeight="1" x14ac:dyDescent="0.15">
      <c r="A75" s="153"/>
      <c r="B75" s="16"/>
      <c r="C75" s="29" t="s">
        <v>84</v>
      </c>
      <c r="D75" s="279" t="s">
        <v>356</v>
      </c>
      <c r="E75" s="5">
        <v>25002.434000000001</v>
      </c>
      <c r="F75" s="280">
        <v>0</v>
      </c>
      <c r="G75" s="279" t="s">
        <v>356</v>
      </c>
      <c r="H75" s="5">
        <v>12007.713632000001</v>
      </c>
      <c r="I75" s="280">
        <v>0</v>
      </c>
      <c r="J75" s="257">
        <v>0.20153135359224633</v>
      </c>
    </row>
    <row r="76" spans="1:10" s="3" customFormat="1" ht="12" customHeight="1" x14ac:dyDescent="0.15">
      <c r="A76" s="153"/>
      <c r="B76" s="16"/>
      <c r="C76" s="29" t="s">
        <v>82</v>
      </c>
      <c r="D76" s="279" t="s">
        <v>356</v>
      </c>
      <c r="E76" s="5">
        <v>4946.6400000000003</v>
      </c>
      <c r="F76" s="280">
        <v>0</v>
      </c>
      <c r="G76" s="279" t="s">
        <v>356</v>
      </c>
      <c r="H76" s="5">
        <v>2543.5230900000001</v>
      </c>
      <c r="I76" s="280">
        <v>0</v>
      </c>
      <c r="J76" s="259">
        <v>4.2689196872148803E-2</v>
      </c>
    </row>
    <row r="77" spans="1:10" s="3" customFormat="1" ht="12" customHeight="1" x14ac:dyDescent="0.15">
      <c r="A77" s="155"/>
      <c r="B77" s="117"/>
      <c r="C77" s="197" t="s">
        <v>18</v>
      </c>
      <c r="D77" s="262">
        <v>125829.75000000003</v>
      </c>
      <c r="E77" s="262">
        <v>75.69000000001688</v>
      </c>
      <c r="F77" s="258">
        <v>-0.99939847293664641</v>
      </c>
      <c r="G77" s="262">
        <v>76883.26841400002</v>
      </c>
      <c r="H77" s="262">
        <v>30.206400000002759</v>
      </c>
      <c r="I77" s="258">
        <v>-0.99960711347705267</v>
      </c>
      <c r="J77" s="258">
        <v>5.0696884233867657E-4</v>
      </c>
    </row>
    <row r="78" spans="1:10" ht="8" customHeight="1" x14ac:dyDescent="0.15">
      <c r="A78" s="8" t="s">
        <v>44</v>
      </c>
      <c r="B78" s="32"/>
      <c r="C78" s="9"/>
      <c r="D78" s="35"/>
      <c r="E78" s="9"/>
      <c r="F78" s="9"/>
      <c r="G78" s="35"/>
      <c r="H78" s="10"/>
      <c r="I78" s="9"/>
      <c r="J78" s="33"/>
    </row>
    <row r="79" spans="1:10" ht="9" customHeight="1" x14ac:dyDescent="0.15">
      <c r="A79" s="11" t="s">
        <v>20</v>
      </c>
      <c r="B79" s="32"/>
      <c r="C79" s="9"/>
      <c r="D79" s="35"/>
      <c r="E79" s="9"/>
      <c r="F79" s="9"/>
      <c r="G79" s="35"/>
      <c r="H79" s="10"/>
      <c r="I79" s="9"/>
      <c r="J79" s="33"/>
    </row>
    <row r="80" spans="1:10" ht="9" customHeight="1" x14ac:dyDescent="0.15">
      <c r="A80" s="211" t="s">
        <v>357</v>
      </c>
      <c r="B80" s="11"/>
      <c r="C80" s="11"/>
      <c r="D80" s="11"/>
      <c r="F80" s="28"/>
      <c r="I80" s="28"/>
    </row>
    <row r="81" spans="1:9" ht="9" customHeight="1" x14ac:dyDescent="0.15">
      <c r="A81" s="212" t="s">
        <v>358</v>
      </c>
      <c r="B81" s="9"/>
      <c r="C81" s="9"/>
      <c r="D81" s="35"/>
      <c r="F81" s="28"/>
      <c r="I81" s="28"/>
    </row>
    <row r="82" spans="1:9" ht="13" x14ac:dyDescent="0.15">
      <c r="C82" s="34" t="s">
        <v>30</v>
      </c>
      <c r="F82" s="28"/>
      <c r="I82" s="28"/>
    </row>
    <row r="83" spans="1:9" ht="13" x14ac:dyDescent="0.15">
      <c r="C83" s="34" t="s">
        <v>30</v>
      </c>
      <c r="F83" s="28"/>
      <c r="I83" s="28"/>
    </row>
    <row r="84" spans="1:9" ht="13" x14ac:dyDescent="0.15">
      <c r="C84" s="34" t="s">
        <v>30</v>
      </c>
      <c r="F84" s="28"/>
      <c r="I84" s="28"/>
    </row>
    <row r="85" spans="1:9" ht="13" x14ac:dyDescent="0.15">
      <c r="C85" s="34" t="s">
        <v>30</v>
      </c>
      <c r="F85" s="28"/>
      <c r="I85" s="28"/>
    </row>
    <row r="86" spans="1:9" ht="13" x14ac:dyDescent="0.15">
      <c r="C86" s="34" t="s">
        <v>30</v>
      </c>
      <c r="F86" s="28"/>
      <c r="I86" s="28"/>
    </row>
    <row r="87" spans="1:9" ht="13" x14ac:dyDescent="0.15">
      <c r="C87" s="34" t="s">
        <v>30</v>
      </c>
      <c r="F87" s="28"/>
      <c r="I87" s="28"/>
    </row>
    <row r="88" spans="1:9" ht="13" x14ac:dyDescent="0.15">
      <c r="C88" s="34" t="s">
        <v>30</v>
      </c>
      <c r="F88" s="28"/>
      <c r="I88" s="28"/>
    </row>
    <row r="89" spans="1:9" ht="13" x14ac:dyDescent="0.15">
      <c r="C89" s="34" t="s">
        <v>30</v>
      </c>
      <c r="F89" s="28"/>
      <c r="I89" s="28"/>
    </row>
    <row r="90" spans="1:9" ht="13" x14ac:dyDescent="0.15">
      <c r="C90" s="34" t="s">
        <v>30</v>
      </c>
      <c r="F90" s="28"/>
      <c r="I90" s="28"/>
    </row>
    <row r="91" spans="1:9" ht="13" x14ac:dyDescent="0.15">
      <c r="C91" s="34" t="s">
        <v>30</v>
      </c>
      <c r="F91" s="28"/>
      <c r="I91" s="28"/>
    </row>
    <row r="92" spans="1:9" ht="13" x14ac:dyDescent="0.15">
      <c r="C92" s="34" t="s">
        <v>30</v>
      </c>
      <c r="F92" s="28"/>
      <c r="I92" s="28"/>
    </row>
    <row r="93" spans="1:9" ht="13" x14ac:dyDescent="0.15">
      <c r="C93" s="34" t="s">
        <v>30</v>
      </c>
      <c r="F93" s="28"/>
      <c r="I93" s="28"/>
    </row>
    <row r="94" spans="1:9" ht="13" x14ac:dyDescent="0.15">
      <c r="C94" s="34" t="s">
        <v>30</v>
      </c>
      <c r="F94" s="28"/>
      <c r="I94" s="28"/>
    </row>
    <row r="95" spans="1:9" ht="13" x14ac:dyDescent="0.15">
      <c r="C95" s="34" t="s">
        <v>30</v>
      </c>
      <c r="F95" s="28"/>
      <c r="I95" s="28"/>
    </row>
    <row r="96" spans="1:9" ht="13" x14ac:dyDescent="0.15">
      <c r="C96" s="34" t="s">
        <v>30</v>
      </c>
      <c r="F96" s="28"/>
      <c r="I96" s="28"/>
    </row>
    <row r="97" spans="3:9" ht="13" x14ac:dyDescent="0.15">
      <c r="C97" s="34" t="s">
        <v>30</v>
      </c>
      <c r="F97" s="28"/>
      <c r="I97" s="28"/>
    </row>
    <row r="98" spans="3:9" ht="13" x14ac:dyDescent="0.15">
      <c r="C98" s="34" t="s">
        <v>30</v>
      </c>
      <c r="F98" s="28"/>
      <c r="I98" s="28"/>
    </row>
    <row r="99" spans="3:9" ht="13" x14ac:dyDescent="0.15">
      <c r="C99" s="34" t="s">
        <v>30</v>
      </c>
      <c r="F99" s="28"/>
      <c r="I99" s="28"/>
    </row>
    <row r="100" spans="3:9" ht="13" x14ac:dyDescent="0.15">
      <c r="C100" s="34" t="s">
        <v>30</v>
      </c>
      <c r="F100" s="28"/>
      <c r="I100" s="28"/>
    </row>
    <row r="101" spans="3:9" ht="13" x14ac:dyDescent="0.15">
      <c r="C101" s="34" t="s">
        <v>30</v>
      </c>
      <c r="F101" s="28"/>
      <c r="I101" s="28"/>
    </row>
    <row r="102" spans="3:9" ht="13" x14ac:dyDescent="0.15">
      <c r="C102" s="34" t="s">
        <v>30</v>
      </c>
      <c r="F102" s="28"/>
      <c r="I102" s="28"/>
    </row>
    <row r="103" spans="3:9" ht="13" x14ac:dyDescent="0.15">
      <c r="C103" s="34" t="s">
        <v>30</v>
      </c>
      <c r="F103" s="28"/>
      <c r="I103" s="28"/>
    </row>
    <row r="104" spans="3:9" ht="13" x14ac:dyDescent="0.15">
      <c r="C104" s="34" t="s">
        <v>30</v>
      </c>
      <c r="F104" s="28"/>
      <c r="I104" s="28"/>
    </row>
    <row r="105" spans="3:9" ht="13" x14ac:dyDescent="0.15">
      <c r="C105" s="34" t="s">
        <v>30</v>
      </c>
      <c r="F105" s="28"/>
      <c r="I105" s="28"/>
    </row>
    <row r="106" spans="3:9" ht="13" x14ac:dyDescent="0.15">
      <c r="C106" s="34" t="s">
        <v>30</v>
      </c>
      <c r="F106" s="28"/>
      <c r="I106" s="28"/>
    </row>
    <row r="107" spans="3:9" ht="13" x14ac:dyDescent="0.15">
      <c r="C107" s="34" t="s">
        <v>30</v>
      </c>
      <c r="F107" s="28"/>
      <c r="I107" s="28"/>
    </row>
    <row r="108" spans="3:9" ht="13" x14ac:dyDescent="0.15">
      <c r="C108" s="34" t="s">
        <v>30</v>
      </c>
      <c r="F108" s="28"/>
      <c r="I108" s="28"/>
    </row>
    <row r="109" spans="3:9" ht="13" x14ac:dyDescent="0.15">
      <c r="C109" s="34" t="s">
        <v>30</v>
      </c>
      <c r="F109" s="28"/>
      <c r="I109" s="28"/>
    </row>
    <row r="110" spans="3:9" ht="13" x14ac:dyDescent="0.15">
      <c r="C110" s="34" t="s">
        <v>30</v>
      </c>
      <c r="F110" s="28"/>
      <c r="I110" s="28"/>
    </row>
    <row r="111" spans="3:9" ht="13" x14ac:dyDescent="0.15">
      <c r="C111" s="34" t="s">
        <v>30</v>
      </c>
      <c r="F111" s="28"/>
      <c r="I111" s="28"/>
    </row>
    <row r="112" spans="3:9" ht="13" x14ac:dyDescent="0.15">
      <c r="C112" s="34" t="s">
        <v>30</v>
      </c>
      <c r="F112" s="28"/>
      <c r="I112" s="28"/>
    </row>
    <row r="113" spans="3:9" ht="13" x14ac:dyDescent="0.15">
      <c r="C113" s="34" t="s">
        <v>30</v>
      </c>
      <c r="F113" s="28"/>
      <c r="I113" s="28"/>
    </row>
    <row r="114" spans="3:9" ht="13" x14ac:dyDescent="0.15">
      <c r="C114" s="34" t="s">
        <v>30</v>
      </c>
      <c r="F114" s="28"/>
      <c r="I114" s="28"/>
    </row>
    <row r="115" spans="3:9" ht="13" x14ac:dyDescent="0.15">
      <c r="C115" s="34" t="s">
        <v>30</v>
      </c>
      <c r="F115" s="28"/>
      <c r="I115" s="28"/>
    </row>
    <row r="116" spans="3:9" ht="13" x14ac:dyDescent="0.15">
      <c r="C116" s="34" t="s">
        <v>30</v>
      </c>
      <c r="F116" s="28"/>
      <c r="I116" s="28"/>
    </row>
    <row r="117" spans="3:9" ht="13" x14ac:dyDescent="0.15">
      <c r="C117" s="34" t="s">
        <v>30</v>
      </c>
      <c r="F117" s="28"/>
      <c r="I117" s="28"/>
    </row>
    <row r="118" spans="3:9" ht="13" x14ac:dyDescent="0.15">
      <c r="C118" s="34" t="s">
        <v>30</v>
      </c>
      <c r="F118" s="28"/>
      <c r="I118" s="28"/>
    </row>
    <row r="119" spans="3:9" ht="13" x14ac:dyDescent="0.15">
      <c r="C119" s="34" t="s">
        <v>30</v>
      </c>
      <c r="F119" s="28"/>
      <c r="I119" s="28"/>
    </row>
    <row r="120" spans="3:9" ht="13" x14ac:dyDescent="0.15">
      <c r="C120" s="34" t="s">
        <v>30</v>
      </c>
      <c r="F120" s="28"/>
      <c r="I120" s="28"/>
    </row>
    <row r="121" spans="3:9" ht="13" x14ac:dyDescent="0.15">
      <c r="C121" s="34" t="s">
        <v>30</v>
      </c>
      <c r="F121" s="28"/>
      <c r="I121" s="28"/>
    </row>
    <row r="122" spans="3:9" ht="13" x14ac:dyDescent="0.15">
      <c r="C122" s="34" t="s">
        <v>30</v>
      </c>
      <c r="F122" s="28"/>
      <c r="I122" s="28"/>
    </row>
    <row r="123" spans="3:9" ht="13" x14ac:dyDescent="0.15">
      <c r="C123" s="34" t="s">
        <v>30</v>
      </c>
      <c r="F123" s="28"/>
      <c r="I123" s="28"/>
    </row>
    <row r="124" spans="3:9" ht="13" x14ac:dyDescent="0.15">
      <c r="C124" s="34" t="s">
        <v>30</v>
      </c>
      <c r="F124" s="28"/>
      <c r="I124" s="28"/>
    </row>
    <row r="125" spans="3:9" ht="13" x14ac:dyDescent="0.15">
      <c r="C125" s="34" t="s">
        <v>30</v>
      </c>
      <c r="F125" s="28"/>
      <c r="I125" s="28"/>
    </row>
    <row r="126" spans="3:9" ht="13" x14ac:dyDescent="0.15">
      <c r="C126" s="34" t="s">
        <v>30</v>
      </c>
      <c r="F126" s="28"/>
      <c r="I126" s="28"/>
    </row>
    <row r="127" spans="3:9" ht="13" x14ac:dyDescent="0.15">
      <c r="C127" s="34" t="s">
        <v>30</v>
      </c>
      <c r="F127" s="28"/>
      <c r="I127" s="28"/>
    </row>
    <row r="128" spans="3:9" ht="13" x14ac:dyDescent="0.15">
      <c r="C128" s="34" t="s">
        <v>30</v>
      </c>
      <c r="F128" s="28"/>
      <c r="I128" s="28"/>
    </row>
    <row r="129" spans="3:9" ht="13" x14ac:dyDescent="0.15">
      <c r="C129" s="34" t="s">
        <v>30</v>
      </c>
      <c r="F129" s="28"/>
      <c r="I129" s="28"/>
    </row>
    <row r="130" spans="3:9" ht="13" x14ac:dyDescent="0.15">
      <c r="C130" s="34" t="s">
        <v>30</v>
      </c>
      <c r="F130" s="28"/>
      <c r="I130" s="28"/>
    </row>
    <row r="131" spans="3:9" ht="13" x14ac:dyDescent="0.15">
      <c r="C131" s="34" t="s">
        <v>30</v>
      </c>
      <c r="F131" s="28"/>
      <c r="I131" s="28"/>
    </row>
    <row r="132" spans="3:9" ht="13" x14ac:dyDescent="0.15">
      <c r="C132" s="34" t="s">
        <v>30</v>
      </c>
      <c r="F132" s="28"/>
      <c r="I132" s="28"/>
    </row>
    <row r="133" spans="3:9" ht="13" x14ac:dyDescent="0.15">
      <c r="C133" s="34" t="s">
        <v>30</v>
      </c>
      <c r="F133" s="28"/>
      <c r="I133" s="28"/>
    </row>
    <row r="134" spans="3:9" ht="13" x14ac:dyDescent="0.15">
      <c r="C134" s="34" t="s">
        <v>30</v>
      </c>
      <c r="F134" s="28"/>
      <c r="I134" s="28"/>
    </row>
    <row r="135" spans="3:9" ht="13" x14ac:dyDescent="0.15">
      <c r="C135" s="34" t="s">
        <v>30</v>
      </c>
      <c r="F135" s="28"/>
      <c r="I135" s="28"/>
    </row>
    <row r="136" spans="3:9" ht="13" x14ac:dyDescent="0.15">
      <c r="C136" s="34" t="s">
        <v>30</v>
      </c>
      <c r="F136" s="28"/>
      <c r="I136" s="28"/>
    </row>
    <row r="137" spans="3:9" ht="13" x14ac:dyDescent="0.15">
      <c r="C137" s="34" t="s">
        <v>30</v>
      </c>
      <c r="F137" s="28"/>
      <c r="I137" s="28"/>
    </row>
    <row r="138" spans="3:9" ht="13" x14ac:dyDescent="0.15">
      <c r="C138" s="34" t="s">
        <v>30</v>
      </c>
      <c r="F138" s="28"/>
      <c r="I138" s="28"/>
    </row>
    <row r="139" spans="3:9" ht="13" x14ac:dyDescent="0.15">
      <c r="C139" s="34" t="s">
        <v>30</v>
      </c>
      <c r="F139" s="28"/>
      <c r="I139" s="28"/>
    </row>
    <row r="140" spans="3:9" ht="13" x14ac:dyDescent="0.15">
      <c r="C140" s="34" t="s">
        <v>30</v>
      </c>
      <c r="F140" s="28"/>
      <c r="I140" s="28"/>
    </row>
    <row r="141" spans="3:9" ht="13" x14ac:dyDescent="0.15">
      <c r="C141" s="34" t="s">
        <v>30</v>
      </c>
      <c r="F141" s="28"/>
      <c r="I141" s="28"/>
    </row>
    <row r="142" spans="3:9" ht="13" x14ac:dyDescent="0.15">
      <c r="C142" s="34" t="s">
        <v>30</v>
      </c>
      <c r="F142" s="28"/>
      <c r="I142" s="28"/>
    </row>
    <row r="143" spans="3:9" ht="13" x14ac:dyDescent="0.15">
      <c r="C143" s="34" t="s">
        <v>30</v>
      </c>
      <c r="F143" s="28"/>
      <c r="I143" s="28"/>
    </row>
    <row r="144" spans="3:9" ht="13" x14ac:dyDescent="0.15">
      <c r="C144" s="34" t="s">
        <v>30</v>
      </c>
      <c r="F144" s="28"/>
      <c r="I144" s="28"/>
    </row>
    <row r="145" spans="3:9" ht="13" x14ac:dyDescent="0.15">
      <c r="C145" s="34" t="s">
        <v>30</v>
      </c>
      <c r="F145" s="28"/>
      <c r="I145" s="28"/>
    </row>
    <row r="146" spans="3:9" ht="13" x14ac:dyDescent="0.15">
      <c r="C146" s="34" t="s">
        <v>30</v>
      </c>
      <c r="F146" s="28"/>
      <c r="I146" s="28"/>
    </row>
    <row r="147" spans="3:9" ht="13" x14ac:dyDescent="0.15">
      <c r="C147" s="34" t="s">
        <v>30</v>
      </c>
      <c r="F147" s="28"/>
      <c r="I147" s="28"/>
    </row>
    <row r="148" spans="3:9" ht="13" x14ac:dyDescent="0.15">
      <c r="C148" s="34" t="s">
        <v>30</v>
      </c>
      <c r="F148" s="28"/>
      <c r="I148" s="28"/>
    </row>
    <row r="149" spans="3:9" ht="13" x14ac:dyDescent="0.15">
      <c r="C149" s="34" t="s">
        <v>30</v>
      </c>
      <c r="F149" s="28"/>
      <c r="I149" s="28"/>
    </row>
    <row r="150" spans="3:9" ht="13" x14ac:dyDescent="0.15">
      <c r="C150" s="34" t="s">
        <v>30</v>
      </c>
      <c r="F150" s="28"/>
      <c r="I150" s="28"/>
    </row>
    <row r="151" spans="3:9" ht="13" x14ac:dyDescent="0.15">
      <c r="C151" s="34" t="s">
        <v>30</v>
      </c>
      <c r="F151" s="28"/>
      <c r="I151" s="28"/>
    </row>
    <row r="152" spans="3:9" ht="13" x14ac:dyDescent="0.15">
      <c r="C152" s="34" t="s">
        <v>30</v>
      </c>
      <c r="F152" s="28"/>
      <c r="I152" s="28"/>
    </row>
    <row r="153" spans="3:9" ht="13" x14ac:dyDescent="0.15">
      <c r="C153" s="34" t="s">
        <v>30</v>
      </c>
      <c r="F153" s="28"/>
      <c r="I153" s="28"/>
    </row>
    <row r="154" spans="3:9" ht="13" x14ac:dyDescent="0.15">
      <c r="C154" s="34" t="s">
        <v>30</v>
      </c>
      <c r="F154" s="28"/>
      <c r="I154" s="28"/>
    </row>
    <row r="155" spans="3:9" ht="13" x14ac:dyDescent="0.15">
      <c r="C155" s="34" t="s">
        <v>30</v>
      </c>
      <c r="F155" s="28"/>
      <c r="I155" s="28"/>
    </row>
    <row r="156" spans="3:9" ht="13" x14ac:dyDescent="0.15">
      <c r="C156" s="34" t="s">
        <v>30</v>
      </c>
      <c r="F156" s="28"/>
      <c r="I156" s="28"/>
    </row>
    <row r="157" spans="3:9" ht="13" x14ac:dyDescent="0.15">
      <c r="C157" s="34" t="s">
        <v>30</v>
      </c>
      <c r="F157" s="28"/>
      <c r="I157" s="28"/>
    </row>
    <row r="158" spans="3:9" ht="13" x14ac:dyDescent="0.15">
      <c r="C158" s="34" t="s">
        <v>30</v>
      </c>
      <c r="F158" s="28"/>
      <c r="I158" s="28"/>
    </row>
    <row r="159" spans="3:9" ht="13" x14ac:dyDescent="0.15">
      <c r="C159" s="34" t="s">
        <v>30</v>
      </c>
      <c r="F159" s="28"/>
      <c r="I159" s="28"/>
    </row>
    <row r="160" spans="3:9" ht="13" x14ac:dyDescent="0.15">
      <c r="C160" s="34" t="s">
        <v>30</v>
      </c>
      <c r="F160" s="28"/>
      <c r="I160" s="28"/>
    </row>
    <row r="161" spans="3:9" ht="13" x14ac:dyDescent="0.15">
      <c r="C161" s="34" t="s">
        <v>30</v>
      </c>
      <c r="F161" s="28"/>
      <c r="I161" s="28"/>
    </row>
    <row r="162" spans="3:9" ht="13" x14ac:dyDescent="0.15">
      <c r="C162" s="34" t="s">
        <v>30</v>
      </c>
      <c r="F162" s="28"/>
      <c r="I162" s="28"/>
    </row>
    <row r="163" spans="3:9" ht="13" x14ac:dyDescent="0.15">
      <c r="C163" s="34" t="s">
        <v>30</v>
      </c>
      <c r="F163" s="28"/>
      <c r="I163" s="28"/>
    </row>
    <row r="164" spans="3:9" ht="13" x14ac:dyDescent="0.15">
      <c r="C164" s="34" t="s">
        <v>30</v>
      </c>
      <c r="F164" s="28"/>
      <c r="I164" s="28"/>
    </row>
    <row r="165" spans="3:9" ht="13" x14ac:dyDescent="0.15">
      <c r="C165" s="34" t="s">
        <v>30</v>
      </c>
      <c r="F165" s="28"/>
      <c r="I165" s="28"/>
    </row>
    <row r="166" spans="3:9" ht="13" x14ac:dyDescent="0.15">
      <c r="C166" s="34" t="s">
        <v>30</v>
      </c>
      <c r="F166" s="28"/>
      <c r="I166" s="28"/>
    </row>
    <row r="167" spans="3:9" ht="13" x14ac:dyDescent="0.15">
      <c r="C167" s="34" t="s">
        <v>30</v>
      </c>
      <c r="F167" s="28"/>
      <c r="I167" s="28"/>
    </row>
    <row r="168" spans="3:9" ht="13" x14ac:dyDescent="0.15">
      <c r="C168" s="34" t="s">
        <v>30</v>
      </c>
      <c r="F168" s="28"/>
      <c r="I168" s="28"/>
    </row>
    <row r="169" spans="3:9" ht="13" x14ac:dyDescent="0.15">
      <c r="C169" s="34" t="s">
        <v>30</v>
      </c>
      <c r="F169" s="28"/>
      <c r="I169" s="28"/>
    </row>
    <row r="170" spans="3:9" ht="13" x14ac:dyDescent="0.15">
      <c r="C170" s="34" t="s">
        <v>30</v>
      </c>
      <c r="F170" s="28"/>
      <c r="I170" s="28"/>
    </row>
    <row r="171" spans="3:9" ht="13" x14ac:dyDescent="0.15">
      <c r="C171" s="34" t="s">
        <v>30</v>
      </c>
      <c r="F171" s="28"/>
      <c r="I171" s="28"/>
    </row>
    <row r="172" spans="3:9" ht="13" x14ac:dyDescent="0.15">
      <c r="C172" s="34" t="s">
        <v>30</v>
      </c>
      <c r="F172" s="28"/>
      <c r="I172" s="28"/>
    </row>
    <row r="173" spans="3:9" ht="13" x14ac:dyDescent="0.15">
      <c r="C173" s="34" t="s">
        <v>30</v>
      </c>
      <c r="F173" s="28"/>
      <c r="I173" s="28"/>
    </row>
    <row r="174" spans="3:9" ht="13" x14ac:dyDescent="0.15">
      <c r="C174" s="34" t="s">
        <v>30</v>
      </c>
      <c r="F174" s="28"/>
      <c r="I174" s="28"/>
    </row>
    <row r="175" spans="3:9" ht="13" x14ac:dyDescent="0.15">
      <c r="C175" s="34" t="s">
        <v>30</v>
      </c>
      <c r="F175" s="28"/>
      <c r="I175" s="28"/>
    </row>
    <row r="176" spans="3:9" ht="13" x14ac:dyDescent="0.15">
      <c r="C176" s="34" t="s">
        <v>30</v>
      </c>
      <c r="F176" s="28"/>
      <c r="I176" s="28"/>
    </row>
    <row r="177" spans="3:9" ht="13" x14ac:dyDescent="0.15">
      <c r="C177" s="34" t="s">
        <v>30</v>
      </c>
      <c r="F177" s="28"/>
      <c r="I177" s="28"/>
    </row>
    <row r="178" spans="3:9" ht="13" x14ac:dyDescent="0.15">
      <c r="C178" s="34" t="s">
        <v>30</v>
      </c>
      <c r="F178" s="28"/>
      <c r="I178" s="28"/>
    </row>
    <row r="179" spans="3:9" ht="13" x14ac:dyDescent="0.15">
      <c r="C179" s="34" t="s">
        <v>30</v>
      </c>
      <c r="F179" s="28"/>
      <c r="I179" s="28"/>
    </row>
    <row r="180" spans="3:9" ht="13" x14ac:dyDescent="0.15">
      <c r="C180" s="34" t="s">
        <v>30</v>
      </c>
      <c r="F180" s="28"/>
      <c r="I180" s="28"/>
    </row>
    <row r="181" spans="3:9" ht="13" x14ac:dyDescent="0.15">
      <c r="C181" s="34" t="s">
        <v>30</v>
      </c>
      <c r="F181" s="28"/>
      <c r="I181" s="28"/>
    </row>
    <row r="182" spans="3:9" ht="13" x14ac:dyDescent="0.15">
      <c r="C182" s="34" t="s">
        <v>30</v>
      </c>
      <c r="F182" s="28"/>
      <c r="I182" s="28"/>
    </row>
    <row r="183" spans="3:9" ht="13" x14ac:dyDescent="0.15">
      <c r="C183" s="34" t="s">
        <v>30</v>
      </c>
      <c r="F183" s="28"/>
      <c r="I183" s="28"/>
    </row>
    <row r="184" spans="3:9" ht="13" x14ac:dyDescent="0.15">
      <c r="C184" s="34" t="s">
        <v>30</v>
      </c>
      <c r="F184" s="28"/>
      <c r="I184" s="28"/>
    </row>
    <row r="185" spans="3:9" ht="13" x14ac:dyDescent="0.15">
      <c r="C185" s="34" t="s">
        <v>30</v>
      </c>
      <c r="F185" s="28"/>
      <c r="I185" s="28"/>
    </row>
    <row r="186" spans="3:9" ht="13" x14ac:dyDescent="0.15">
      <c r="C186" s="34" t="s">
        <v>30</v>
      </c>
      <c r="F186" s="28"/>
      <c r="I186" s="28"/>
    </row>
    <row r="187" spans="3:9" ht="13" x14ac:dyDescent="0.15">
      <c r="C187" s="34" t="s">
        <v>30</v>
      </c>
      <c r="F187" s="28"/>
      <c r="I187" s="28"/>
    </row>
    <row r="188" spans="3:9" ht="13" x14ac:dyDescent="0.15">
      <c r="C188" s="34" t="s">
        <v>30</v>
      </c>
      <c r="F188" s="28"/>
      <c r="I188" s="28"/>
    </row>
    <row r="189" spans="3:9" ht="13" x14ac:dyDescent="0.15">
      <c r="C189" s="34" t="s">
        <v>30</v>
      </c>
      <c r="F189" s="28"/>
      <c r="I189" s="28"/>
    </row>
    <row r="190" spans="3:9" ht="13" x14ac:dyDescent="0.15">
      <c r="C190" s="34" t="s">
        <v>30</v>
      </c>
      <c r="F190" s="28"/>
      <c r="I190" s="28"/>
    </row>
    <row r="191" spans="3:9" ht="13" x14ac:dyDescent="0.15">
      <c r="C191" s="34" t="s">
        <v>30</v>
      </c>
      <c r="F191" s="28"/>
      <c r="I191" s="28"/>
    </row>
    <row r="192" spans="3:9" ht="13" x14ac:dyDescent="0.15">
      <c r="C192" s="34" t="s">
        <v>30</v>
      </c>
      <c r="F192" s="28"/>
      <c r="I192" s="28"/>
    </row>
    <row r="193" spans="3:9" ht="13" x14ac:dyDescent="0.15">
      <c r="C193" s="34" t="s">
        <v>30</v>
      </c>
      <c r="F193" s="28"/>
      <c r="I193" s="28"/>
    </row>
    <row r="194" spans="3:9" ht="13" x14ac:dyDescent="0.15">
      <c r="C194" s="34" t="s">
        <v>30</v>
      </c>
      <c r="F194" s="28"/>
      <c r="I194" s="28"/>
    </row>
    <row r="195" spans="3:9" ht="13" x14ac:dyDescent="0.15">
      <c r="C195" s="34" t="s">
        <v>30</v>
      </c>
      <c r="F195" s="28"/>
      <c r="I195" s="28"/>
    </row>
    <row r="196" spans="3:9" ht="13" x14ac:dyDescent="0.15">
      <c r="C196" s="34" t="s">
        <v>30</v>
      </c>
      <c r="F196" s="28"/>
      <c r="I196" s="28"/>
    </row>
    <row r="197" spans="3:9" x14ac:dyDescent="0.15">
      <c r="C197" s="23" t="s">
        <v>30</v>
      </c>
      <c r="F197" s="28"/>
      <c r="I197" s="28"/>
    </row>
    <row r="198" spans="3:9" x14ac:dyDescent="0.15">
      <c r="C198" s="23" t="s">
        <v>30</v>
      </c>
      <c r="F198" s="28"/>
      <c r="I198" s="28"/>
    </row>
    <row r="199" spans="3:9" x14ac:dyDescent="0.15">
      <c r="C199" s="23" t="s">
        <v>30</v>
      </c>
      <c r="F199" s="28"/>
      <c r="I199" s="28"/>
    </row>
    <row r="200" spans="3:9" x14ac:dyDescent="0.15">
      <c r="C200" s="23" t="s">
        <v>30</v>
      </c>
      <c r="F200" s="28"/>
      <c r="I200" s="28"/>
    </row>
    <row r="201" spans="3:9" x14ac:dyDescent="0.15">
      <c r="C201" s="23" t="s">
        <v>30</v>
      </c>
      <c r="F201" s="28"/>
      <c r="I201" s="28"/>
    </row>
    <row r="202" spans="3:9" x14ac:dyDescent="0.15">
      <c r="C202" s="23" t="s">
        <v>30</v>
      </c>
      <c r="F202" s="28"/>
      <c r="I202" s="28"/>
    </row>
    <row r="203" spans="3:9" x14ac:dyDescent="0.15">
      <c r="C203" s="23" t="s">
        <v>30</v>
      </c>
      <c r="F203" s="28"/>
      <c r="I203" s="28"/>
    </row>
    <row r="204" spans="3:9" x14ac:dyDescent="0.15">
      <c r="C204" s="23" t="s">
        <v>30</v>
      </c>
      <c r="F204" s="28"/>
      <c r="I204" s="28"/>
    </row>
    <row r="205" spans="3:9" x14ac:dyDescent="0.15">
      <c r="C205" s="23" t="s">
        <v>30</v>
      </c>
      <c r="F205" s="28"/>
      <c r="I205" s="28"/>
    </row>
    <row r="206" spans="3:9" x14ac:dyDescent="0.15">
      <c r="C206" s="23" t="s">
        <v>30</v>
      </c>
      <c r="F206" s="28"/>
      <c r="I206" s="28"/>
    </row>
    <row r="207" spans="3:9" x14ac:dyDescent="0.15">
      <c r="C207" s="23" t="s">
        <v>30</v>
      </c>
      <c r="F207" s="28"/>
      <c r="I207" s="28"/>
    </row>
    <row r="208" spans="3:9" x14ac:dyDescent="0.15">
      <c r="C208" s="23" t="s">
        <v>30</v>
      </c>
      <c r="F208" s="28"/>
      <c r="I208" s="28"/>
    </row>
    <row r="209" spans="3:9" x14ac:dyDescent="0.15">
      <c r="C209" s="23" t="s">
        <v>30</v>
      </c>
      <c r="F209" s="28"/>
      <c r="I209" s="28"/>
    </row>
    <row r="210" spans="3:9" x14ac:dyDescent="0.15">
      <c r="F210" s="28"/>
      <c r="I210" s="28"/>
    </row>
    <row r="211" spans="3:9" x14ac:dyDescent="0.15">
      <c r="F211" s="28"/>
      <c r="I211" s="28"/>
    </row>
    <row r="212" spans="3:9" x14ac:dyDescent="0.15">
      <c r="F212" s="28"/>
      <c r="I212" s="28"/>
    </row>
    <row r="213" spans="3:9" x14ac:dyDescent="0.15">
      <c r="F213" s="28"/>
      <c r="I213" s="28"/>
    </row>
    <row r="214" spans="3:9" x14ac:dyDescent="0.15">
      <c r="F214" s="28"/>
      <c r="I214" s="28"/>
    </row>
    <row r="215" spans="3:9" x14ac:dyDescent="0.15">
      <c r="F215" s="28"/>
      <c r="I215" s="28"/>
    </row>
    <row r="216" spans="3:9" x14ac:dyDescent="0.15">
      <c r="F216" s="28"/>
      <c r="I216" s="28"/>
    </row>
    <row r="217" spans="3:9" x14ac:dyDescent="0.15">
      <c r="F217" s="28"/>
      <c r="I217" s="28"/>
    </row>
    <row r="218" spans="3:9" x14ac:dyDescent="0.15">
      <c r="F218" s="28"/>
      <c r="I218" s="28"/>
    </row>
    <row r="219" spans="3:9" x14ac:dyDescent="0.15">
      <c r="F219" s="28"/>
      <c r="I219" s="28"/>
    </row>
    <row r="220" spans="3:9" x14ac:dyDescent="0.15">
      <c r="F220" s="28"/>
      <c r="I220" s="28"/>
    </row>
    <row r="221" spans="3:9" x14ac:dyDescent="0.15">
      <c r="F221" s="28"/>
      <c r="I221" s="28"/>
    </row>
    <row r="222" spans="3:9" x14ac:dyDescent="0.15">
      <c r="F222" s="28"/>
      <c r="I222" s="28"/>
    </row>
    <row r="223" spans="3:9" x14ac:dyDescent="0.15">
      <c r="F223" s="28"/>
      <c r="I223" s="28"/>
    </row>
    <row r="224" spans="3:9" x14ac:dyDescent="0.15">
      <c r="F224" s="28"/>
      <c r="I224" s="28"/>
    </row>
    <row r="225" spans="6:9" x14ac:dyDescent="0.15">
      <c r="F225" s="28"/>
      <c r="I225" s="28"/>
    </row>
    <row r="226" spans="6:9" x14ac:dyDescent="0.15">
      <c r="F226" s="28"/>
      <c r="I226" s="28"/>
    </row>
    <row r="227" spans="6:9" x14ac:dyDescent="0.15">
      <c r="F227" s="28"/>
      <c r="I227" s="28"/>
    </row>
    <row r="228" spans="6:9" x14ac:dyDescent="0.15">
      <c r="F228" s="28"/>
      <c r="I228" s="28"/>
    </row>
    <row r="229" spans="6:9" x14ac:dyDescent="0.15">
      <c r="F229" s="28"/>
      <c r="I229" s="28"/>
    </row>
    <row r="230" spans="6:9" x14ac:dyDescent="0.15">
      <c r="F230" s="28"/>
      <c r="I230" s="28"/>
    </row>
    <row r="231" spans="6:9" x14ac:dyDescent="0.15">
      <c r="F231" s="28"/>
      <c r="I231" s="28"/>
    </row>
    <row r="232" spans="6:9" x14ac:dyDescent="0.15">
      <c r="F232" s="28"/>
      <c r="I232" s="28"/>
    </row>
    <row r="233" spans="6:9" x14ac:dyDescent="0.15">
      <c r="F233" s="28"/>
      <c r="I233" s="28"/>
    </row>
    <row r="234" spans="6:9" x14ac:dyDescent="0.15">
      <c r="F234" s="28"/>
      <c r="I234" s="28"/>
    </row>
    <row r="235" spans="6:9" x14ac:dyDescent="0.15">
      <c r="F235" s="28"/>
      <c r="I235" s="28"/>
    </row>
    <row r="236" spans="6:9" x14ac:dyDescent="0.15">
      <c r="F236" s="28"/>
      <c r="I236" s="28"/>
    </row>
    <row r="237" spans="6:9" x14ac:dyDescent="0.15">
      <c r="F237" s="28"/>
      <c r="I237" s="28"/>
    </row>
    <row r="238" spans="6:9" x14ac:dyDescent="0.15">
      <c r="F238" s="28"/>
      <c r="I238" s="28"/>
    </row>
    <row r="239" spans="6:9" x14ac:dyDescent="0.15">
      <c r="F239" s="28"/>
      <c r="I239" s="28"/>
    </row>
    <row r="240" spans="6:9" x14ac:dyDescent="0.15">
      <c r="F240" s="28"/>
      <c r="I240" s="28"/>
    </row>
    <row r="241" spans="6:9" x14ac:dyDescent="0.15">
      <c r="F241" s="28"/>
      <c r="I241" s="28"/>
    </row>
    <row r="242" spans="6:9" x14ac:dyDescent="0.15">
      <c r="F242" s="28"/>
      <c r="I242" s="28"/>
    </row>
    <row r="243" spans="6:9" x14ac:dyDescent="0.15">
      <c r="F243" s="28"/>
      <c r="I243" s="28"/>
    </row>
    <row r="244" spans="6:9" x14ac:dyDescent="0.15">
      <c r="F244" s="28"/>
      <c r="I244" s="28"/>
    </row>
    <row r="245" spans="6:9" x14ac:dyDescent="0.15">
      <c r="F245" s="28"/>
      <c r="I245" s="28"/>
    </row>
    <row r="246" spans="6:9" x14ac:dyDescent="0.15">
      <c r="F246" s="28"/>
      <c r="I246" s="28"/>
    </row>
    <row r="247" spans="6:9" x14ac:dyDescent="0.15">
      <c r="F247" s="28"/>
      <c r="I247" s="28"/>
    </row>
    <row r="248" spans="6:9" x14ac:dyDescent="0.15">
      <c r="F248" s="28"/>
      <c r="I248" s="28"/>
    </row>
    <row r="249" spans="6:9" x14ac:dyDescent="0.15">
      <c r="F249" s="28"/>
      <c r="I249" s="28"/>
    </row>
    <row r="250" spans="6:9" x14ac:dyDescent="0.15">
      <c r="F250" s="28"/>
      <c r="I250" s="28"/>
    </row>
    <row r="251" spans="6:9" x14ac:dyDescent="0.15">
      <c r="F251" s="28"/>
      <c r="I251" s="28"/>
    </row>
    <row r="252" spans="6:9" x14ac:dyDescent="0.15">
      <c r="F252" s="28"/>
      <c r="I252" s="28"/>
    </row>
    <row r="253" spans="6:9" x14ac:dyDescent="0.15">
      <c r="F253" s="28"/>
      <c r="I253" s="28"/>
    </row>
    <row r="254" spans="6:9" x14ac:dyDescent="0.15">
      <c r="F254" s="28"/>
      <c r="I254" s="28"/>
    </row>
    <row r="255" spans="6:9" x14ac:dyDescent="0.15">
      <c r="F255" s="28"/>
      <c r="I255" s="28"/>
    </row>
    <row r="256" spans="6:9" x14ac:dyDescent="0.15">
      <c r="F256" s="28"/>
      <c r="I256" s="28"/>
    </row>
    <row r="257" spans="6:9" x14ac:dyDescent="0.15">
      <c r="F257" s="28"/>
      <c r="I257" s="28"/>
    </row>
    <row r="258" spans="6:9" x14ac:dyDescent="0.15">
      <c r="F258" s="28"/>
      <c r="I258" s="28"/>
    </row>
    <row r="259" spans="6:9" x14ac:dyDescent="0.15">
      <c r="F259" s="28"/>
      <c r="I259" s="28"/>
    </row>
    <row r="260" spans="6:9" x14ac:dyDescent="0.15">
      <c r="F260" s="28"/>
      <c r="I260" s="28"/>
    </row>
    <row r="261" spans="6:9" x14ac:dyDescent="0.15">
      <c r="F261" s="28"/>
      <c r="I261" s="28"/>
    </row>
    <row r="262" spans="6:9" x14ac:dyDescent="0.15">
      <c r="F262" s="28"/>
      <c r="I262" s="28"/>
    </row>
    <row r="263" spans="6:9" x14ac:dyDescent="0.15">
      <c r="F263" s="28"/>
      <c r="I263" s="28"/>
    </row>
    <row r="264" spans="6:9" x14ac:dyDescent="0.15">
      <c r="F264" s="28"/>
      <c r="I264" s="28"/>
    </row>
    <row r="265" spans="6:9" x14ac:dyDescent="0.15">
      <c r="F265" s="28"/>
      <c r="I265" s="28"/>
    </row>
    <row r="266" spans="6:9" x14ac:dyDescent="0.15">
      <c r="F266" s="28"/>
      <c r="I266" s="28"/>
    </row>
    <row r="267" spans="6:9" x14ac:dyDescent="0.15">
      <c r="F267" s="28"/>
      <c r="I267" s="28"/>
    </row>
    <row r="268" spans="6:9" x14ac:dyDescent="0.15">
      <c r="F268" s="28"/>
      <c r="I268" s="28"/>
    </row>
    <row r="269" spans="6:9" x14ac:dyDescent="0.15">
      <c r="F269" s="28"/>
      <c r="I269" s="28"/>
    </row>
    <row r="270" spans="6:9" x14ac:dyDescent="0.15">
      <c r="F270" s="28"/>
      <c r="I270" s="28"/>
    </row>
    <row r="271" spans="6:9" x14ac:dyDescent="0.15">
      <c r="F271" s="28"/>
      <c r="I271" s="28"/>
    </row>
    <row r="272" spans="6:9" x14ac:dyDescent="0.15">
      <c r="F272" s="28"/>
      <c r="I272" s="28"/>
    </row>
    <row r="273" spans="6:9" x14ac:dyDescent="0.15">
      <c r="F273" s="28"/>
      <c r="I273" s="28"/>
    </row>
    <row r="274" spans="6:9" x14ac:dyDescent="0.15">
      <c r="F274" s="28"/>
      <c r="I274" s="28"/>
    </row>
    <row r="275" spans="6:9" x14ac:dyDescent="0.15">
      <c r="F275" s="28"/>
      <c r="I275" s="28"/>
    </row>
    <row r="276" spans="6:9" x14ac:dyDescent="0.15">
      <c r="F276" s="28"/>
      <c r="I276" s="28"/>
    </row>
    <row r="277" spans="6:9" x14ac:dyDescent="0.15">
      <c r="F277" s="28"/>
      <c r="I277" s="28"/>
    </row>
    <row r="278" spans="6:9" x14ac:dyDescent="0.15">
      <c r="F278" s="28"/>
      <c r="I278" s="28"/>
    </row>
    <row r="279" spans="6:9" x14ac:dyDescent="0.15">
      <c r="F279" s="28"/>
      <c r="I279" s="28"/>
    </row>
    <row r="280" spans="6:9" x14ac:dyDescent="0.15">
      <c r="F280" s="28"/>
      <c r="I280" s="28"/>
    </row>
    <row r="281" spans="6:9" x14ac:dyDescent="0.15">
      <c r="F281" s="28"/>
      <c r="I281" s="28"/>
    </row>
    <row r="282" spans="6:9" x14ac:dyDescent="0.15">
      <c r="F282" s="28"/>
      <c r="I282" s="28"/>
    </row>
    <row r="283" spans="6:9" x14ac:dyDescent="0.15">
      <c r="F283" s="28"/>
      <c r="I283" s="28"/>
    </row>
    <row r="284" spans="6:9" x14ac:dyDescent="0.15">
      <c r="F284" s="28"/>
      <c r="I284" s="28"/>
    </row>
    <row r="285" spans="6:9" x14ac:dyDescent="0.15">
      <c r="F285" s="28"/>
      <c r="I285" s="28"/>
    </row>
    <row r="286" spans="6:9" x14ac:dyDescent="0.15">
      <c r="F286" s="28"/>
      <c r="I286" s="28"/>
    </row>
    <row r="287" spans="6:9" x14ac:dyDescent="0.15">
      <c r="F287" s="28"/>
      <c r="I287" s="28"/>
    </row>
    <row r="288" spans="6:9" x14ac:dyDescent="0.15">
      <c r="F288" s="28"/>
      <c r="I288" s="28"/>
    </row>
    <row r="289" spans="6:9" x14ac:dyDescent="0.15">
      <c r="F289" s="28"/>
      <c r="I289" s="28"/>
    </row>
    <row r="290" spans="6:9" x14ac:dyDescent="0.15">
      <c r="F290" s="28"/>
      <c r="I290" s="28"/>
    </row>
    <row r="291" spans="6:9" x14ac:dyDescent="0.15">
      <c r="F291" s="28"/>
      <c r="I291" s="28"/>
    </row>
    <row r="292" spans="6:9" x14ac:dyDescent="0.15">
      <c r="F292" s="28"/>
      <c r="I292" s="28"/>
    </row>
    <row r="293" spans="6:9" x14ac:dyDescent="0.15">
      <c r="F293" s="28"/>
      <c r="I293" s="28"/>
    </row>
    <row r="294" spans="6:9" x14ac:dyDescent="0.15">
      <c r="F294" s="28"/>
      <c r="I294" s="28"/>
    </row>
    <row r="295" spans="6:9" x14ac:dyDescent="0.15">
      <c r="F295" s="28"/>
      <c r="I295" s="28"/>
    </row>
    <row r="296" spans="6:9" x14ac:dyDescent="0.15">
      <c r="F296" s="28"/>
      <c r="I296" s="28"/>
    </row>
    <row r="297" spans="6:9" x14ac:dyDescent="0.15">
      <c r="F297" s="28"/>
      <c r="I297" s="28"/>
    </row>
    <row r="298" spans="6:9" x14ac:dyDescent="0.15">
      <c r="F298" s="28"/>
      <c r="I298" s="28"/>
    </row>
    <row r="299" spans="6:9" x14ac:dyDescent="0.15">
      <c r="F299" s="28"/>
      <c r="I299" s="28"/>
    </row>
    <row r="300" spans="6:9" x14ac:dyDescent="0.15">
      <c r="F300" s="28"/>
      <c r="I300" s="28"/>
    </row>
    <row r="301" spans="6:9" x14ac:dyDescent="0.15">
      <c r="F301" s="28"/>
      <c r="I301" s="28"/>
    </row>
    <row r="302" spans="6:9" x14ac:dyDescent="0.15">
      <c r="F302" s="28"/>
      <c r="I302" s="28"/>
    </row>
    <row r="303" spans="6:9" x14ac:dyDescent="0.15">
      <c r="F303" s="28"/>
      <c r="I303" s="28"/>
    </row>
    <row r="304" spans="6:9" x14ac:dyDescent="0.15">
      <c r="F304" s="28"/>
      <c r="I304" s="28"/>
    </row>
    <row r="305" spans="6:9" x14ac:dyDescent="0.15">
      <c r="F305" s="28"/>
      <c r="I305" s="28"/>
    </row>
    <row r="306" spans="6:9" x14ac:dyDescent="0.15">
      <c r="F306" s="28"/>
      <c r="I306" s="28"/>
    </row>
    <row r="307" spans="6:9" x14ac:dyDescent="0.15">
      <c r="F307" s="28"/>
      <c r="I307" s="28"/>
    </row>
    <row r="308" spans="6:9" x14ac:dyDescent="0.15">
      <c r="F308" s="28"/>
      <c r="I308" s="28"/>
    </row>
    <row r="309" spans="6:9" x14ac:dyDescent="0.15">
      <c r="F309" s="28"/>
      <c r="I309" s="28"/>
    </row>
    <row r="310" spans="6:9" x14ac:dyDescent="0.15">
      <c r="F310" s="28"/>
      <c r="I310" s="28"/>
    </row>
    <row r="311" spans="6:9" x14ac:dyDescent="0.15">
      <c r="F311" s="28"/>
      <c r="I311" s="28"/>
    </row>
    <row r="312" spans="6:9" x14ac:dyDescent="0.15">
      <c r="F312" s="28"/>
      <c r="I312" s="28"/>
    </row>
    <row r="313" spans="6:9" x14ac:dyDescent="0.15">
      <c r="F313" s="28"/>
      <c r="I313" s="28"/>
    </row>
    <row r="314" spans="6:9" x14ac:dyDescent="0.15">
      <c r="F314" s="28"/>
      <c r="I314" s="28"/>
    </row>
    <row r="315" spans="6:9" x14ac:dyDescent="0.15">
      <c r="F315" s="28"/>
      <c r="I315" s="28"/>
    </row>
    <row r="316" spans="6:9" x14ac:dyDescent="0.15">
      <c r="F316" s="28"/>
      <c r="I316" s="28"/>
    </row>
    <row r="317" spans="6:9" x14ac:dyDescent="0.15">
      <c r="F317" s="28"/>
      <c r="I317" s="28"/>
    </row>
    <row r="318" spans="6:9" x14ac:dyDescent="0.15">
      <c r="F318" s="28"/>
      <c r="I318" s="28"/>
    </row>
    <row r="319" spans="6:9" x14ac:dyDescent="0.15">
      <c r="F319" s="28"/>
      <c r="I319" s="28"/>
    </row>
    <row r="320" spans="6:9" x14ac:dyDescent="0.15">
      <c r="F320" s="28"/>
      <c r="I320" s="28"/>
    </row>
    <row r="321" spans="6:9" x14ac:dyDescent="0.15">
      <c r="F321" s="28"/>
      <c r="I321" s="28"/>
    </row>
    <row r="322" spans="6:9" x14ac:dyDescent="0.15">
      <c r="F322" s="28"/>
      <c r="I322" s="28"/>
    </row>
    <row r="323" spans="6:9" x14ac:dyDescent="0.15">
      <c r="F323" s="28"/>
      <c r="I323" s="28"/>
    </row>
    <row r="324" spans="6:9" x14ac:dyDescent="0.15">
      <c r="F324" s="28"/>
      <c r="I324" s="28"/>
    </row>
    <row r="325" spans="6:9" x14ac:dyDescent="0.15">
      <c r="F325" s="28"/>
      <c r="I325" s="28"/>
    </row>
    <row r="326" spans="6:9" x14ac:dyDescent="0.15">
      <c r="F326" s="28"/>
      <c r="I326" s="28"/>
    </row>
    <row r="327" spans="6:9" x14ac:dyDescent="0.15">
      <c r="F327" s="28"/>
      <c r="I327" s="28"/>
    </row>
    <row r="328" spans="6:9" x14ac:dyDescent="0.15">
      <c r="F328" s="28"/>
      <c r="I328" s="28"/>
    </row>
    <row r="329" spans="6:9" x14ac:dyDescent="0.15">
      <c r="F329" s="28"/>
      <c r="I329" s="28"/>
    </row>
    <row r="330" spans="6:9" x14ac:dyDescent="0.15">
      <c r="F330" s="28"/>
      <c r="I330" s="28"/>
    </row>
    <row r="331" spans="6:9" x14ac:dyDescent="0.15">
      <c r="F331" s="28"/>
      <c r="I331" s="28"/>
    </row>
    <row r="332" spans="6:9" x14ac:dyDescent="0.15">
      <c r="F332" s="28"/>
      <c r="I332" s="28"/>
    </row>
    <row r="333" spans="6:9" x14ac:dyDescent="0.15">
      <c r="F333" s="28"/>
      <c r="I333" s="28"/>
    </row>
    <row r="334" spans="6:9" x14ac:dyDescent="0.15">
      <c r="F334" s="28"/>
      <c r="I334" s="28"/>
    </row>
    <row r="335" spans="6:9" x14ac:dyDescent="0.15">
      <c r="F335" s="28"/>
      <c r="I335" s="28"/>
    </row>
    <row r="336" spans="6:9" x14ac:dyDescent="0.15">
      <c r="F336" s="28"/>
      <c r="I336" s="28"/>
    </row>
    <row r="337" spans="6:9" x14ac:dyDescent="0.15">
      <c r="F337" s="28"/>
      <c r="I337" s="28"/>
    </row>
    <row r="338" spans="6:9" x14ac:dyDescent="0.15">
      <c r="F338" s="28"/>
      <c r="I338" s="28"/>
    </row>
    <row r="339" spans="6:9" x14ac:dyDescent="0.15">
      <c r="F339" s="28"/>
      <c r="I339" s="28"/>
    </row>
    <row r="340" spans="6:9" x14ac:dyDescent="0.15">
      <c r="F340" s="28"/>
      <c r="I340" s="28"/>
    </row>
    <row r="341" spans="6:9" x14ac:dyDescent="0.15">
      <c r="F341" s="28"/>
      <c r="I341" s="28"/>
    </row>
    <row r="342" spans="6:9" x14ac:dyDescent="0.15">
      <c r="F342" s="28"/>
      <c r="I342" s="28"/>
    </row>
    <row r="343" spans="6:9" x14ac:dyDescent="0.15">
      <c r="F343" s="28"/>
      <c r="I343" s="28"/>
    </row>
    <row r="344" spans="6:9" x14ac:dyDescent="0.15">
      <c r="F344" s="28"/>
      <c r="I344" s="28"/>
    </row>
    <row r="345" spans="6:9" x14ac:dyDescent="0.15">
      <c r="F345" s="28"/>
      <c r="I345" s="28"/>
    </row>
    <row r="346" spans="6:9" x14ac:dyDescent="0.15">
      <c r="F346" s="28"/>
      <c r="I346" s="28"/>
    </row>
    <row r="347" spans="6:9" x14ac:dyDescent="0.15">
      <c r="F347" s="28"/>
      <c r="I347" s="28"/>
    </row>
    <row r="348" spans="6:9" x14ac:dyDescent="0.15">
      <c r="F348" s="28"/>
      <c r="I348" s="28"/>
    </row>
    <row r="349" spans="6:9" x14ac:dyDescent="0.15">
      <c r="F349" s="28"/>
      <c r="I349" s="28"/>
    </row>
    <row r="350" spans="6:9" x14ac:dyDescent="0.15">
      <c r="F350" s="28"/>
      <c r="I350" s="28"/>
    </row>
    <row r="351" spans="6:9" x14ac:dyDescent="0.15">
      <c r="F351" s="28"/>
      <c r="I351" s="28"/>
    </row>
    <row r="352" spans="6:9" x14ac:dyDescent="0.15">
      <c r="F352" s="28"/>
      <c r="I352" s="28"/>
    </row>
    <row r="353" spans="6:9" x14ac:dyDescent="0.15">
      <c r="F353" s="28"/>
      <c r="I353" s="28"/>
    </row>
    <row r="354" spans="6:9" x14ac:dyDescent="0.15">
      <c r="F354" s="28"/>
      <c r="I354" s="28"/>
    </row>
    <row r="355" spans="6:9" x14ac:dyDescent="0.15">
      <c r="F355" s="28"/>
      <c r="I355" s="28"/>
    </row>
    <row r="356" spans="6:9" x14ac:dyDescent="0.15">
      <c r="F356" s="28"/>
      <c r="I356" s="28"/>
    </row>
    <row r="357" spans="6:9" x14ac:dyDescent="0.15">
      <c r="F357" s="28"/>
      <c r="I357" s="28"/>
    </row>
    <row r="358" spans="6:9" x14ac:dyDescent="0.15">
      <c r="F358" s="28"/>
      <c r="I358" s="28"/>
    </row>
    <row r="359" spans="6:9" x14ac:dyDescent="0.15">
      <c r="F359" s="28"/>
      <c r="I359" s="28"/>
    </row>
    <row r="360" spans="6:9" x14ac:dyDescent="0.15">
      <c r="F360" s="28"/>
      <c r="I360" s="28"/>
    </row>
    <row r="361" spans="6:9" x14ac:dyDescent="0.15">
      <c r="F361" s="28"/>
      <c r="I361" s="28"/>
    </row>
    <row r="362" spans="6:9" x14ac:dyDescent="0.15">
      <c r="F362" s="28"/>
      <c r="I362" s="28"/>
    </row>
    <row r="363" spans="6:9" x14ac:dyDescent="0.15">
      <c r="F363" s="28"/>
      <c r="I363" s="28"/>
    </row>
    <row r="364" spans="6:9" x14ac:dyDescent="0.15">
      <c r="F364" s="28"/>
      <c r="I364" s="28"/>
    </row>
    <row r="365" spans="6:9" x14ac:dyDescent="0.15">
      <c r="F365" s="28"/>
      <c r="I365" s="28"/>
    </row>
    <row r="366" spans="6:9" x14ac:dyDescent="0.15">
      <c r="F366" s="28"/>
      <c r="I366" s="28"/>
    </row>
    <row r="367" spans="6:9" x14ac:dyDescent="0.15">
      <c r="F367" s="28"/>
      <c r="I367" s="28"/>
    </row>
    <row r="368" spans="6:9" x14ac:dyDescent="0.15">
      <c r="F368" s="28"/>
      <c r="I368" s="28"/>
    </row>
    <row r="369" spans="6:9" x14ac:dyDescent="0.15">
      <c r="F369" s="28"/>
      <c r="I369" s="28"/>
    </row>
    <row r="370" spans="6:9" x14ac:dyDescent="0.15">
      <c r="F370" s="28"/>
      <c r="I370" s="28"/>
    </row>
    <row r="371" spans="6:9" x14ac:dyDescent="0.15">
      <c r="F371" s="28"/>
      <c r="I371" s="28"/>
    </row>
    <row r="372" spans="6:9" x14ac:dyDescent="0.15">
      <c r="F372" s="28"/>
      <c r="I372" s="28"/>
    </row>
    <row r="373" spans="6:9" x14ac:dyDescent="0.15">
      <c r="F373" s="28"/>
      <c r="I373" s="28"/>
    </row>
    <row r="374" spans="6:9" x14ac:dyDescent="0.15">
      <c r="F374" s="28"/>
      <c r="I374" s="28"/>
    </row>
    <row r="375" spans="6:9" x14ac:dyDescent="0.15">
      <c r="F375" s="28"/>
      <c r="I375" s="28"/>
    </row>
    <row r="376" spans="6:9" x14ac:dyDescent="0.15">
      <c r="F376" s="28"/>
      <c r="I376" s="28"/>
    </row>
    <row r="377" spans="6:9" x14ac:dyDescent="0.15">
      <c r="F377" s="28"/>
      <c r="I377" s="28"/>
    </row>
    <row r="378" spans="6:9" x14ac:dyDescent="0.15">
      <c r="F378" s="28"/>
      <c r="I378" s="28"/>
    </row>
    <row r="379" spans="6:9" x14ac:dyDescent="0.15">
      <c r="F379" s="28"/>
      <c r="I379" s="28"/>
    </row>
    <row r="380" spans="6:9" x14ac:dyDescent="0.15">
      <c r="F380" s="28"/>
      <c r="I380" s="28"/>
    </row>
    <row r="381" spans="6:9" x14ac:dyDescent="0.15">
      <c r="F381" s="28"/>
      <c r="I381" s="28"/>
    </row>
    <row r="382" spans="6:9" x14ac:dyDescent="0.15">
      <c r="F382" s="28"/>
      <c r="I382" s="28"/>
    </row>
    <row r="383" spans="6:9" x14ac:dyDescent="0.15">
      <c r="F383" s="28"/>
      <c r="I383" s="28"/>
    </row>
    <row r="384" spans="6:9" x14ac:dyDescent="0.15">
      <c r="F384" s="28"/>
      <c r="I384" s="28"/>
    </row>
    <row r="385" spans="6:9" x14ac:dyDescent="0.15">
      <c r="F385" s="28"/>
      <c r="I385" s="28"/>
    </row>
    <row r="386" spans="6:9" x14ac:dyDescent="0.15">
      <c r="F386" s="28"/>
      <c r="I386" s="28"/>
    </row>
    <row r="387" spans="6:9" x14ac:dyDescent="0.15">
      <c r="F387" s="28"/>
      <c r="I387" s="28"/>
    </row>
    <row r="388" spans="6:9" x14ac:dyDescent="0.15">
      <c r="F388" s="28"/>
      <c r="I388" s="28"/>
    </row>
    <row r="389" spans="6:9" x14ac:dyDescent="0.15">
      <c r="F389" s="28"/>
      <c r="I389" s="28"/>
    </row>
    <row r="390" spans="6:9" x14ac:dyDescent="0.15">
      <c r="F390" s="28"/>
      <c r="I390" s="28"/>
    </row>
    <row r="391" spans="6:9" x14ac:dyDescent="0.15">
      <c r="F391" s="28"/>
      <c r="I391" s="28"/>
    </row>
    <row r="392" spans="6:9" x14ac:dyDescent="0.15">
      <c r="F392" s="28"/>
      <c r="I392" s="28"/>
    </row>
    <row r="393" spans="6:9" x14ac:dyDescent="0.15">
      <c r="F393" s="28"/>
      <c r="I393" s="28"/>
    </row>
    <row r="394" spans="6:9" x14ac:dyDescent="0.15">
      <c r="F394" s="28"/>
      <c r="I394" s="28"/>
    </row>
    <row r="395" spans="6:9" x14ac:dyDescent="0.15">
      <c r="F395" s="28"/>
      <c r="I395" s="28"/>
    </row>
    <row r="396" spans="6:9" x14ac:dyDescent="0.15">
      <c r="F396" s="28"/>
      <c r="I396" s="28"/>
    </row>
    <row r="397" spans="6:9" x14ac:dyDescent="0.15">
      <c r="F397" s="28"/>
      <c r="I397" s="28"/>
    </row>
    <row r="398" spans="6:9" x14ac:dyDescent="0.15">
      <c r="F398" s="28"/>
      <c r="I398" s="28"/>
    </row>
    <row r="399" spans="6:9" x14ac:dyDescent="0.15">
      <c r="F399" s="28"/>
      <c r="I399" s="28"/>
    </row>
    <row r="400" spans="6:9" x14ac:dyDescent="0.15">
      <c r="F400" s="28"/>
      <c r="I400" s="28"/>
    </row>
    <row r="401" spans="6:9" x14ac:dyDescent="0.15">
      <c r="F401" s="28"/>
      <c r="I401" s="28"/>
    </row>
    <row r="402" spans="6:9" x14ac:dyDescent="0.15">
      <c r="F402" s="28"/>
      <c r="I402" s="28"/>
    </row>
    <row r="403" spans="6:9" x14ac:dyDescent="0.15">
      <c r="F403" s="28"/>
      <c r="I403" s="28"/>
    </row>
    <row r="404" spans="6:9" x14ac:dyDescent="0.15">
      <c r="F404" s="28"/>
      <c r="I404" s="28"/>
    </row>
    <row r="405" spans="6:9" x14ac:dyDescent="0.15">
      <c r="F405" s="28"/>
      <c r="I405" s="28"/>
    </row>
    <row r="406" spans="6:9" x14ac:dyDescent="0.15">
      <c r="F406" s="28"/>
      <c r="I406" s="28"/>
    </row>
    <row r="407" spans="6:9" x14ac:dyDescent="0.15">
      <c r="F407" s="28"/>
      <c r="I407" s="28"/>
    </row>
    <row r="408" spans="6:9" x14ac:dyDescent="0.15">
      <c r="F408" s="28"/>
      <c r="I408" s="28"/>
    </row>
    <row r="409" spans="6:9" x14ac:dyDescent="0.15">
      <c r="F409" s="28"/>
      <c r="I409" s="28"/>
    </row>
    <row r="410" spans="6:9" x14ac:dyDescent="0.15">
      <c r="F410" s="28"/>
      <c r="I410" s="28"/>
    </row>
    <row r="411" spans="6:9" x14ac:dyDescent="0.15">
      <c r="F411" s="28"/>
      <c r="I411" s="28"/>
    </row>
    <row r="412" spans="6:9" x14ac:dyDescent="0.15">
      <c r="F412" s="28"/>
      <c r="I412" s="28"/>
    </row>
    <row r="413" spans="6:9" x14ac:dyDescent="0.15">
      <c r="F413" s="28"/>
      <c r="I413" s="28"/>
    </row>
    <row r="414" spans="6:9" x14ac:dyDescent="0.15">
      <c r="F414" s="28"/>
      <c r="I414" s="28"/>
    </row>
    <row r="415" spans="6:9" x14ac:dyDescent="0.15">
      <c r="F415" s="28"/>
      <c r="I415" s="28"/>
    </row>
    <row r="416" spans="6:9" x14ac:dyDescent="0.15">
      <c r="F416" s="28"/>
      <c r="I416" s="28"/>
    </row>
    <row r="417" spans="6:9" x14ac:dyDescent="0.15">
      <c r="F417" s="28"/>
      <c r="I417" s="28"/>
    </row>
    <row r="418" spans="6:9" x14ac:dyDescent="0.15">
      <c r="F418" s="28"/>
      <c r="I418" s="28"/>
    </row>
    <row r="419" spans="6:9" x14ac:dyDescent="0.15">
      <c r="F419" s="28"/>
      <c r="I419" s="28"/>
    </row>
    <row r="420" spans="6:9" x14ac:dyDescent="0.15">
      <c r="F420" s="28"/>
      <c r="I420" s="28"/>
    </row>
    <row r="421" spans="6:9" x14ac:dyDescent="0.15">
      <c r="F421" s="28"/>
      <c r="I421" s="28"/>
    </row>
    <row r="422" spans="6:9" x14ac:dyDescent="0.15">
      <c r="F422" s="28"/>
      <c r="I422" s="28"/>
    </row>
    <row r="423" spans="6:9" x14ac:dyDescent="0.15">
      <c r="F423" s="28"/>
      <c r="I423" s="28"/>
    </row>
    <row r="424" spans="6:9" x14ac:dyDescent="0.15">
      <c r="F424" s="28"/>
      <c r="I424" s="28"/>
    </row>
    <row r="425" spans="6:9" x14ac:dyDescent="0.15">
      <c r="F425" s="28"/>
      <c r="I425" s="28"/>
    </row>
    <row r="426" spans="6:9" x14ac:dyDescent="0.15">
      <c r="F426" s="28"/>
      <c r="I426" s="28"/>
    </row>
    <row r="427" spans="6:9" x14ac:dyDescent="0.15">
      <c r="F427" s="28"/>
      <c r="I427" s="28"/>
    </row>
    <row r="428" spans="6:9" x14ac:dyDescent="0.15">
      <c r="F428" s="28"/>
      <c r="I428" s="28"/>
    </row>
    <row r="429" spans="6:9" x14ac:dyDescent="0.15">
      <c r="F429" s="28"/>
      <c r="I429" s="28"/>
    </row>
    <row r="430" spans="6:9" x14ac:dyDescent="0.15">
      <c r="F430" s="28"/>
      <c r="I430" s="28"/>
    </row>
    <row r="431" spans="6:9" x14ac:dyDescent="0.15">
      <c r="F431" s="28"/>
      <c r="I431" s="28"/>
    </row>
    <row r="432" spans="6:9" x14ac:dyDescent="0.15">
      <c r="F432" s="28"/>
      <c r="I432" s="28"/>
    </row>
    <row r="433" spans="6:9" x14ac:dyDescent="0.15">
      <c r="F433" s="28"/>
      <c r="I433" s="28"/>
    </row>
    <row r="434" spans="6:9" x14ac:dyDescent="0.15">
      <c r="F434" s="28"/>
      <c r="I434" s="28"/>
    </row>
    <row r="435" spans="6:9" x14ac:dyDescent="0.15">
      <c r="F435" s="28"/>
      <c r="I435" s="28"/>
    </row>
    <row r="436" spans="6:9" x14ac:dyDescent="0.15">
      <c r="F436" s="28"/>
      <c r="I436" s="28"/>
    </row>
    <row r="437" spans="6:9" x14ac:dyDescent="0.15">
      <c r="F437" s="28"/>
      <c r="I437" s="28"/>
    </row>
    <row r="438" spans="6:9" x14ac:dyDescent="0.15">
      <c r="F438" s="28"/>
      <c r="I438" s="28"/>
    </row>
    <row r="439" spans="6:9" x14ac:dyDescent="0.15">
      <c r="F439" s="28"/>
      <c r="I439" s="28"/>
    </row>
    <row r="440" spans="6:9" x14ac:dyDescent="0.15">
      <c r="F440" s="28"/>
      <c r="I440" s="28"/>
    </row>
    <row r="441" spans="6:9" x14ac:dyDescent="0.15">
      <c r="F441" s="28"/>
      <c r="I441" s="28"/>
    </row>
    <row r="442" spans="6:9" x14ac:dyDescent="0.15">
      <c r="F442" s="28"/>
      <c r="I442" s="28"/>
    </row>
    <row r="443" spans="6:9" x14ac:dyDescent="0.15">
      <c r="F443" s="28"/>
      <c r="I443" s="28"/>
    </row>
    <row r="444" spans="6:9" x14ac:dyDescent="0.15">
      <c r="F444" s="28"/>
      <c r="I444" s="28"/>
    </row>
    <row r="445" spans="6:9" x14ac:dyDescent="0.15">
      <c r="F445" s="28"/>
      <c r="I445" s="28"/>
    </row>
    <row r="446" spans="6:9" x14ac:dyDescent="0.15">
      <c r="F446" s="28"/>
      <c r="I446" s="28"/>
    </row>
    <row r="447" spans="6:9" x14ac:dyDescent="0.15">
      <c r="F447" s="28"/>
      <c r="I447" s="28"/>
    </row>
    <row r="448" spans="6:9" x14ac:dyDescent="0.15">
      <c r="F448" s="28"/>
      <c r="I448" s="28"/>
    </row>
    <row r="449" spans="6:9" x14ac:dyDescent="0.15">
      <c r="F449" s="28"/>
      <c r="I449" s="28"/>
    </row>
    <row r="450" spans="6:9" x14ac:dyDescent="0.15">
      <c r="F450" s="28"/>
      <c r="I450" s="28"/>
    </row>
    <row r="451" spans="6:9" x14ac:dyDescent="0.15">
      <c r="F451" s="28"/>
      <c r="I451" s="28"/>
    </row>
    <row r="452" spans="6:9" x14ac:dyDescent="0.15">
      <c r="F452" s="28"/>
      <c r="I452" s="28"/>
    </row>
    <row r="453" spans="6:9" x14ac:dyDescent="0.15">
      <c r="F453" s="28"/>
      <c r="I453" s="28"/>
    </row>
    <row r="454" spans="6:9" x14ac:dyDescent="0.15">
      <c r="F454" s="28"/>
      <c r="I454" s="28"/>
    </row>
    <row r="455" spans="6:9" x14ac:dyDescent="0.15">
      <c r="F455" s="28"/>
      <c r="I455" s="28"/>
    </row>
    <row r="456" spans="6:9" x14ac:dyDescent="0.15">
      <c r="F456" s="28"/>
      <c r="I456" s="28"/>
    </row>
    <row r="457" spans="6:9" x14ac:dyDescent="0.15">
      <c r="F457" s="28"/>
      <c r="I457" s="28"/>
    </row>
    <row r="458" spans="6:9" x14ac:dyDescent="0.15">
      <c r="F458" s="28"/>
      <c r="I458" s="28"/>
    </row>
    <row r="459" spans="6:9" x14ac:dyDescent="0.15">
      <c r="F459" s="28"/>
      <c r="I459" s="28"/>
    </row>
    <row r="460" spans="6:9" x14ac:dyDescent="0.15">
      <c r="F460" s="28"/>
      <c r="I460" s="28"/>
    </row>
    <row r="461" spans="6:9" x14ac:dyDescent="0.15">
      <c r="F461" s="28"/>
      <c r="I461" s="28"/>
    </row>
    <row r="462" spans="6:9" x14ac:dyDescent="0.15">
      <c r="F462" s="28"/>
      <c r="I462" s="28"/>
    </row>
    <row r="463" spans="6:9" x14ac:dyDescent="0.15">
      <c r="F463" s="28"/>
      <c r="I463" s="28"/>
    </row>
    <row r="464" spans="6:9" x14ac:dyDescent="0.15">
      <c r="F464" s="28"/>
      <c r="I464" s="28"/>
    </row>
    <row r="465" spans="6:9" x14ac:dyDescent="0.15">
      <c r="F465" s="28"/>
      <c r="I465" s="28"/>
    </row>
    <row r="466" spans="6:9" x14ac:dyDescent="0.15">
      <c r="F466" s="28"/>
      <c r="I466" s="28"/>
    </row>
    <row r="467" spans="6:9" x14ac:dyDescent="0.15">
      <c r="F467" s="28"/>
      <c r="I467" s="28"/>
    </row>
    <row r="468" spans="6:9" x14ac:dyDescent="0.15">
      <c r="F468" s="28"/>
      <c r="I468" s="28"/>
    </row>
    <row r="469" spans="6:9" x14ac:dyDescent="0.15">
      <c r="F469" s="28"/>
      <c r="I469" s="28"/>
    </row>
    <row r="470" spans="6:9" x14ac:dyDescent="0.15">
      <c r="F470" s="28"/>
      <c r="I470" s="28"/>
    </row>
    <row r="471" spans="6:9" x14ac:dyDescent="0.15">
      <c r="F471" s="28"/>
      <c r="I471" s="28"/>
    </row>
    <row r="472" spans="6:9" x14ac:dyDescent="0.15">
      <c r="F472" s="28"/>
      <c r="I472" s="28"/>
    </row>
    <row r="473" spans="6:9" x14ac:dyDescent="0.15">
      <c r="F473" s="28"/>
      <c r="I473" s="28"/>
    </row>
    <row r="474" spans="6:9" x14ac:dyDescent="0.15">
      <c r="F474" s="28"/>
      <c r="I474" s="28"/>
    </row>
    <row r="475" spans="6:9" x14ac:dyDescent="0.15">
      <c r="F475" s="28"/>
      <c r="I475" s="28"/>
    </row>
    <row r="476" spans="6:9" x14ac:dyDescent="0.15">
      <c r="F476" s="28"/>
      <c r="I476" s="28"/>
    </row>
    <row r="477" spans="6:9" x14ac:dyDescent="0.15">
      <c r="F477" s="28"/>
      <c r="I477" s="28"/>
    </row>
    <row r="478" spans="6:9" x14ac:dyDescent="0.15">
      <c r="F478" s="28"/>
      <c r="I478" s="28"/>
    </row>
    <row r="479" spans="6:9" x14ac:dyDescent="0.15">
      <c r="F479" s="28"/>
      <c r="I479" s="28"/>
    </row>
    <row r="480" spans="6:9" x14ac:dyDescent="0.15">
      <c r="F480" s="28"/>
      <c r="I480" s="28"/>
    </row>
    <row r="481" spans="6:9" x14ac:dyDescent="0.15">
      <c r="F481" s="28"/>
      <c r="I481" s="28"/>
    </row>
    <row r="482" spans="6:9" x14ac:dyDescent="0.15">
      <c r="F482" s="28"/>
      <c r="I482" s="28"/>
    </row>
    <row r="483" spans="6:9" x14ac:dyDescent="0.15">
      <c r="F483" s="28"/>
      <c r="I483" s="28"/>
    </row>
    <row r="484" spans="6:9" x14ac:dyDescent="0.15">
      <c r="F484" s="28"/>
      <c r="I484" s="28"/>
    </row>
    <row r="485" spans="6:9" x14ac:dyDescent="0.15">
      <c r="F485" s="28"/>
      <c r="I485" s="28"/>
    </row>
    <row r="486" spans="6:9" x14ac:dyDescent="0.15">
      <c r="F486" s="28"/>
      <c r="I486" s="28"/>
    </row>
    <row r="487" spans="6:9" x14ac:dyDescent="0.15">
      <c r="F487" s="28"/>
      <c r="I487" s="28"/>
    </row>
    <row r="488" spans="6:9" x14ac:dyDescent="0.15">
      <c r="F488" s="28"/>
      <c r="I488" s="28"/>
    </row>
    <row r="489" spans="6:9" x14ac:dyDescent="0.15">
      <c r="F489" s="28"/>
      <c r="I489" s="28"/>
    </row>
    <row r="490" spans="6:9" x14ac:dyDescent="0.15">
      <c r="F490" s="28"/>
      <c r="I490" s="28"/>
    </row>
    <row r="491" spans="6:9" x14ac:dyDescent="0.15">
      <c r="F491" s="28"/>
      <c r="I491" s="28"/>
    </row>
    <row r="492" spans="6:9" x14ac:dyDescent="0.15">
      <c r="F492" s="28"/>
      <c r="I492" s="28"/>
    </row>
    <row r="493" spans="6:9" x14ac:dyDescent="0.15">
      <c r="F493" s="28"/>
      <c r="I493" s="28"/>
    </row>
    <row r="494" spans="6:9" x14ac:dyDescent="0.15">
      <c r="F494" s="28"/>
      <c r="I494" s="28"/>
    </row>
    <row r="495" spans="6:9" x14ac:dyDescent="0.15">
      <c r="F495" s="28"/>
      <c r="I495" s="28"/>
    </row>
    <row r="496" spans="6:9" x14ac:dyDescent="0.15">
      <c r="F496" s="28"/>
      <c r="I496" s="28"/>
    </row>
    <row r="497" spans="6:9" x14ac:dyDescent="0.15">
      <c r="F497" s="28"/>
      <c r="I497" s="28"/>
    </row>
    <row r="498" spans="6:9" x14ac:dyDescent="0.15">
      <c r="F498" s="28"/>
      <c r="I498" s="28"/>
    </row>
    <row r="499" spans="6:9" x14ac:dyDescent="0.15">
      <c r="F499" s="28"/>
      <c r="I499" s="28"/>
    </row>
    <row r="500" spans="6:9" x14ac:dyDescent="0.15">
      <c r="F500" s="28"/>
      <c r="I500" s="28"/>
    </row>
    <row r="501" spans="6:9" x14ac:dyDescent="0.15">
      <c r="F501" s="28"/>
      <c r="I501" s="28"/>
    </row>
    <row r="502" spans="6:9" x14ac:dyDescent="0.15">
      <c r="F502" s="28"/>
      <c r="I502" s="28"/>
    </row>
    <row r="503" spans="6:9" x14ac:dyDescent="0.15">
      <c r="F503" s="28"/>
      <c r="I503" s="28"/>
    </row>
    <row r="504" spans="6:9" x14ac:dyDescent="0.15">
      <c r="F504" s="28"/>
      <c r="I504" s="28"/>
    </row>
    <row r="505" spans="6:9" x14ac:dyDescent="0.15">
      <c r="F505" s="28"/>
      <c r="I505" s="28"/>
    </row>
    <row r="506" spans="6:9" x14ac:dyDescent="0.15">
      <c r="F506" s="28"/>
      <c r="I506" s="28"/>
    </row>
    <row r="507" spans="6:9" x14ac:dyDescent="0.15">
      <c r="F507" s="28"/>
      <c r="I507" s="28"/>
    </row>
    <row r="508" spans="6:9" x14ac:dyDescent="0.15">
      <c r="F508" s="28"/>
      <c r="I508" s="28"/>
    </row>
    <row r="509" spans="6:9" x14ac:dyDescent="0.15">
      <c r="F509" s="28"/>
      <c r="I509" s="28"/>
    </row>
    <row r="510" spans="6:9" x14ac:dyDescent="0.15">
      <c r="F510" s="28"/>
      <c r="I510" s="28"/>
    </row>
    <row r="511" spans="6:9" x14ac:dyDescent="0.15">
      <c r="F511" s="28"/>
      <c r="I511" s="28"/>
    </row>
    <row r="512" spans="6:9" x14ac:dyDescent="0.15">
      <c r="F512" s="28"/>
      <c r="I512" s="28"/>
    </row>
    <row r="513" spans="6:9" x14ac:dyDescent="0.15">
      <c r="F513" s="28"/>
      <c r="I513" s="28"/>
    </row>
    <row r="514" spans="6:9" x14ac:dyDescent="0.15">
      <c r="F514" s="28"/>
      <c r="I514" s="28"/>
    </row>
    <row r="515" spans="6:9" x14ac:dyDescent="0.15">
      <c r="F515" s="28"/>
      <c r="I515" s="28"/>
    </row>
    <row r="516" spans="6:9" x14ac:dyDescent="0.15">
      <c r="F516" s="28"/>
      <c r="I516" s="28"/>
    </row>
    <row r="517" spans="6:9" x14ac:dyDescent="0.15">
      <c r="F517" s="28"/>
      <c r="I517" s="28"/>
    </row>
    <row r="518" spans="6:9" x14ac:dyDescent="0.15">
      <c r="F518" s="28"/>
      <c r="I518" s="28"/>
    </row>
    <row r="519" spans="6:9" x14ac:dyDescent="0.15">
      <c r="F519" s="28"/>
      <c r="I519" s="28"/>
    </row>
    <row r="520" spans="6:9" x14ac:dyDescent="0.15">
      <c r="F520" s="28"/>
      <c r="I520" s="28"/>
    </row>
    <row r="521" spans="6:9" x14ac:dyDescent="0.15">
      <c r="F521" s="28"/>
      <c r="I521" s="28"/>
    </row>
    <row r="522" spans="6:9" x14ac:dyDescent="0.15">
      <c r="F522" s="28"/>
      <c r="I522" s="28"/>
    </row>
    <row r="523" spans="6:9" x14ac:dyDescent="0.15">
      <c r="F523" s="28"/>
      <c r="I523" s="28"/>
    </row>
    <row r="524" spans="6:9" x14ac:dyDescent="0.15">
      <c r="F524" s="28"/>
      <c r="I524" s="28"/>
    </row>
    <row r="525" spans="6:9" x14ac:dyDescent="0.15">
      <c r="F525" s="28"/>
      <c r="I525" s="28"/>
    </row>
    <row r="526" spans="6:9" x14ac:dyDescent="0.15">
      <c r="F526" s="28"/>
      <c r="I526" s="28"/>
    </row>
    <row r="527" spans="6:9" x14ac:dyDescent="0.15">
      <c r="F527" s="28"/>
      <c r="I527" s="28"/>
    </row>
    <row r="528" spans="6:9" x14ac:dyDescent="0.15">
      <c r="F528" s="28"/>
      <c r="I528" s="28"/>
    </row>
    <row r="529" spans="6:9" x14ac:dyDescent="0.15">
      <c r="F529" s="28"/>
      <c r="I529" s="28"/>
    </row>
    <row r="530" spans="6:9" x14ac:dyDescent="0.15">
      <c r="F530" s="28"/>
      <c r="I530" s="28"/>
    </row>
    <row r="531" spans="6:9" x14ac:dyDescent="0.15">
      <c r="F531" s="28"/>
      <c r="I531" s="28"/>
    </row>
    <row r="532" spans="6:9" x14ac:dyDescent="0.15">
      <c r="F532" s="28"/>
      <c r="I532" s="28"/>
    </row>
    <row r="533" spans="6:9" x14ac:dyDescent="0.15">
      <c r="F533" s="28"/>
      <c r="I533" s="28"/>
    </row>
    <row r="534" spans="6:9" x14ac:dyDescent="0.15">
      <c r="F534" s="28"/>
      <c r="I534" s="28"/>
    </row>
    <row r="535" spans="6:9" x14ac:dyDescent="0.15">
      <c r="F535" s="28"/>
      <c r="I535" s="28"/>
    </row>
    <row r="536" spans="6:9" x14ac:dyDescent="0.15">
      <c r="F536" s="28"/>
      <c r="I536" s="28"/>
    </row>
    <row r="537" spans="6:9" x14ac:dyDescent="0.15">
      <c r="F537" s="28"/>
      <c r="I537" s="28"/>
    </row>
    <row r="538" spans="6:9" x14ac:dyDescent="0.15">
      <c r="F538" s="28"/>
      <c r="I538" s="28"/>
    </row>
    <row r="539" spans="6:9" x14ac:dyDescent="0.15">
      <c r="F539" s="28"/>
      <c r="I539" s="28"/>
    </row>
    <row r="540" spans="6:9" x14ac:dyDescent="0.15">
      <c r="F540" s="28"/>
      <c r="I540" s="28"/>
    </row>
    <row r="541" spans="6:9" x14ac:dyDescent="0.15">
      <c r="F541" s="28"/>
      <c r="I541" s="28"/>
    </row>
    <row r="542" spans="6:9" x14ac:dyDescent="0.15">
      <c r="F542" s="28"/>
      <c r="I542" s="28"/>
    </row>
    <row r="543" spans="6:9" x14ac:dyDescent="0.15">
      <c r="F543" s="28"/>
      <c r="I543" s="28"/>
    </row>
    <row r="544" spans="6:9" x14ac:dyDescent="0.15">
      <c r="F544" s="28"/>
      <c r="I544" s="28"/>
    </row>
    <row r="545" spans="6:9" x14ac:dyDescent="0.15">
      <c r="F545" s="28"/>
      <c r="I545" s="28"/>
    </row>
    <row r="546" spans="6:9" x14ac:dyDescent="0.15">
      <c r="F546" s="28"/>
      <c r="I546" s="28"/>
    </row>
    <row r="547" spans="6:9" x14ac:dyDescent="0.15">
      <c r="F547" s="28"/>
      <c r="I547" s="28"/>
    </row>
    <row r="548" spans="6:9" x14ac:dyDescent="0.15">
      <c r="F548" s="28"/>
      <c r="I548" s="28"/>
    </row>
    <row r="549" spans="6:9" x14ac:dyDescent="0.15">
      <c r="F549" s="28"/>
      <c r="I549" s="28"/>
    </row>
    <row r="550" spans="6:9" x14ac:dyDescent="0.15">
      <c r="F550" s="28"/>
      <c r="I550" s="28"/>
    </row>
    <row r="551" spans="6:9" x14ac:dyDescent="0.15">
      <c r="F551" s="28"/>
      <c r="I551" s="28"/>
    </row>
    <row r="552" spans="6:9" x14ac:dyDescent="0.15">
      <c r="F552" s="28"/>
      <c r="I552" s="28"/>
    </row>
    <row r="553" spans="6:9" x14ac:dyDescent="0.15">
      <c r="F553" s="28"/>
      <c r="I553" s="28"/>
    </row>
    <row r="554" spans="6:9" x14ac:dyDescent="0.15">
      <c r="F554" s="28"/>
      <c r="I554" s="28"/>
    </row>
    <row r="555" spans="6:9" x14ac:dyDescent="0.15">
      <c r="F555" s="28"/>
      <c r="I555" s="28"/>
    </row>
    <row r="556" spans="6:9" x14ac:dyDescent="0.15">
      <c r="F556" s="28"/>
      <c r="I556" s="28"/>
    </row>
    <row r="557" spans="6:9" x14ac:dyDescent="0.15">
      <c r="F557" s="28"/>
      <c r="I557" s="28"/>
    </row>
    <row r="558" spans="6:9" x14ac:dyDescent="0.15">
      <c r="F558" s="28"/>
      <c r="I558" s="28"/>
    </row>
    <row r="559" spans="6:9" x14ac:dyDescent="0.15">
      <c r="F559" s="28"/>
      <c r="I559" s="28"/>
    </row>
    <row r="560" spans="6:9" x14ac:dyDescent="0.15">
      <c r="F560" s="28"/>
      <c r="I560" s="28"/>
    </row>
    <row r="561" spans="6:9" x14ac:dyDescent="0.15">
      <c r="F561" s="28"/>
      <c r="I561" s="28"/>
    </row>
    <row r="562" spans="6:9" x14ac:dyDescent="0.15">
      <c r="F562" s="28"/>
      <c r="I562" s="28"/>
    </row>
    <row r="563" spans="6:9" x14ac:dyDescent="0.15">
      <c r="F563" s="28"/>
      <c r="I563" s="28"/>
    </row>
    <row r="564" spans="6:9" x14ac:dyDescent="0.15">
      <c r="F564" s="28"/>
      <c r="I564" s="28"/>
    </row>
    <row r="565" spans="6:9" x14ac:dyDescent="0.15">
      <c r="F565" s="28"/>
      <c r="I565" s="28"/>
    </row>
    <row r="566" spans="6:9" x14ac:dyDescent="0.15">
      <c r="F566" s="28"/>
      <c r="I566" s="28"/>
    </row>
    <row r="567" spans="6:9" x14ac:dyDescent="0.15">
      <c r="F567" s="28"/>
      <c r="I567" s="28"/>
    </row>
    <row r="568" spans="6:9" x14ac:dyDescent="0.15">
      <c r="F568" s="28"/>
      <c r="I568" s="28"/>
    </row>
    <row r="569" spans="6:9" x14ac:dyDescent="0.15">
      <c r="F569" s="28"/>
      <c r="I569" s="28"/>
    </row>
    <row r="570" spans="6:9" x14ac:dyDescent="0.15">
      <c r="F570" s="28"/>
      <c r="I570" s="28"/>
    </row>
    <row r="571" spans="6:9" x14ac:dyDescent="0.15">
      <c r="F571" s="28"/>
      <c r="I571" s="28"/>
    </row>
    <row r="572" spans="6:9" x14ac:dyDescent="0.15">
      <c r="F572" s="28"/>
      <c r="I572" s="28"/>
    </row>
    <row r="573" spans="6:9" x14ac:dyDescent="0.15">
      <c r="F573" s="28"/>
      <c r="I573" s="28"/>
    </row>
    <row r="574" spans="6:9" x14ac:dyDescent="0.15">
      <c r="F574" s="28"/>
      <c r="I574" s="28"/>
    </row>
    <row r="575" spans="6:9" x14ac:dyDescent="0.15">
      <c r="F575" s="28"/>
      <c r="I575" s="28"/>
    </row>
    <row r="576" spans="6:9" x14ac:dyDescent="0.15">
      <c r="F576" s="28"/>
      <c r="I576" s="28"/>
    </row>
    <row r="577" spans="6:9" x14ac:dyDescent="0.15">
      <c r="F577" s="28"/>
      <c r="I577" s="28"/>
    </row>
    <row r="578" spans="6:9" x14ac:dyDescent="0.15">
      <c r="F578" s="28"/>
      <c r="I578" s="28"/>
    </row>
    <row r="579" spans="6:9" x14ac:dyDescent="0.15">
      <c r="F579" s="28"/>
      <c r="I579" s="28"/>
    </row>
    <row r="580" spans="6:9" x14ac:dyDescent="0.15">
      <c r="F580" s="28"/>
      <c r="I580" s="28"/>
    </row>
    <row r="581" spans="6:9" x14ac:dyDescent="0.15">
      <c r="F581" s="28"/>
      <c r="I581" s="28"/>
    </row>
    <row r="582" spans="6:9" x14ac:dyDescent="0.15">
      <c r="F582" s="28"/>
      <c r="I582" s="28"/>
    </row>
    <row r="583" spans="6:9" x14ac:dyDescent="0.15">
      <c r="F583" s="28"/>
      <c r="I583" s="28"/>
    </row>
    <row r="584" spans="6:9" x14ac:dyDescent="0.15">
      <c r="F584" s="28"/>
      <c r="I584" s="28"/>
    </row>
    <row r="585" spans="6:9" x14ac:dyDescent="0.15">
      <c r="F585" s="28"/>
      <c r="I585" s="28"/>
    </row>
    <row r="586" spans="6:9" x14ac:dyDescent="0.15">
      <c r="F586" s="28"/>
      <c r="I586" s="28"/>
    </row>
    <row r="587" spans="6:9" x14ac:dyDescent="0.15">
      <c r="F587" s="28"/>
      <c r="I587" s="28"/>
    </row>
    <row r="588" spans="6:9" x14ac:dyDescent="0.15">
      <c r="F588" s="28"/>
      <c r="I588" s="28"/>
    </row>
    <row r="589" spans="6:9" x14ac:dyDescent="0.15">
      <c r="F589" s="28"/>
      <c r="I589" s="28"/>
    </row>
    <row r="590" spans="6:9" x14ac:dyDescent="0.15">
      <c r="F590" s="28"/>
      <c r="I590" s="28"/>
    </row>
    <row r="591" spans="6:9" x14ac:dyDescent="0.15">
      <c r="F591" s="28"/>
      <c r="I591" s="28"/>
    </row>
    <row r="592" spans="6:9" x14ac:dyDescent="0.15">
      <c r="F592" s="28"/>
      <c r="I592" s="28"/>
    </row>
    <row r="593" spans="6:9" x14ac:dyDescent="0.15">
      <c r="F593" s="28"/>
      <c r="I593" s="28"/>
    </row>
    <row r="594" spans="6:9" x14ac:dyDescent="0.15">
      <c r="F594" s="28"/>
      <c r="I594" s="28"/>
    </row>
    <row r="595" spans="6:9" x14ac:dyDescent="0.15">
      <c r="F595" s="28"/>
      <c r="I595" s="28"/>
    </row>
    <row r="596" spans="6:9" x14ac:dyDescent="0.15">
      <c r="F596" s="28"/>
      <c r="I596" s="28"/>
    </row>
    <row r="597" spans="6:9" x14ac:dyDescent="0.15">
      <c r="F597" s="28"/>
      <c r="I597" s="28"/>
    </row>
    <row r="598" spans="6:9" x14ac:dyDescent="0.15">
      <c r="F598" s="28"/>
      <c r="I598" s="28"/>
    </row>
    <row r="599" spans="6:9" x14ac:dyDescent="0.15">
      <c r="F599" s="28"/>
      <c r="I599" s="28"/>
    </row>
    <row r="600" spans="6:9" x14ac:dyDescent="0.15">
      <c r="F600" s="28"/>
      <c r="I600" s="28"/>
    </row>
    <row r="601" spans="6:9" x14ac:dyDescent="0.15">
      <c r="F601" s="28"/>
      <c r="I601" s="28"/>
    </row>
    <row r="602" spans="6:9" x14ac:dyDescent="0.15">
      <c r="F602" s="28"/>
      <c r="I602" s="28"/>
    </row>
    <row r="603" spans="6:9" x14ac:dyDescent="0.15">
      <c r="F603" s="28"/>
      <c r="I603" s="28"/>
    </row>
    <row r="604" spans="6:9" x14ac:dyDescent="0.15">
      <c r="F604" s="28"/>
      <c r="I604" s="28"/>
    </row>
    <row r="605" spans="6:9" x14ac:dyDescent="0.15">
      <c r="F605" s="28"/>
      <c r="I605" s="28"/>
    </row>
    <row r="606" spans="6:9" x14ac:dyDescent="0.15">
      <c r="F606" s="28"/>
      <c r="I606" s="28"/>
    </row>
    <row r="607" spans="6:9" x14ac:dyDescent="0.15">
      <c r="F607" s="28"/>
      <c r="I607" s="28"/>
    </row>
    <row r="608" spans="6:9" x14ac:dyDescent="0.15">
      <c r="F608" s="28"/>
      <c r="I608" s="28"/>
    </row>
    <row r="609" spans="6:9" x14ac:dyDescent="0.15">
      <c r="F609" s="28"/>
      <c r="I609" s="28"/>
    </row>
    <row r="610" spans="6:9" x14ac:dyDescent="0.15">
      <c r="F610" s="28"/>
      <c r="I610" s="28"/>
    </row>
    <row r="611" spans="6:9" x14ac:dyDescent="0.15">
      <c r="F611" s="28"/>
      <c r="I611" s="28"/>
    </row>
    <row r="612" spans="6:9" x14ac:dyDescent="0.15">
      <c r="F612" s="28"/>
      <c r="I612" s="28"/>
    </row>
    <row r="613" spans="6:9" x14ac:dyDescent="0.15">
      <c r="F613" s="28"/>
      <c r="I613" s="28"/>
    </row>
    <row r="614" spans="6:9" x14ac:dyDescent="0.15">
      <c r="F614" s="28"/>
      <c r="I614" s="28"/>
    </row>
    <row r="615" spans="6:9" x14ac:dyDescent="0.15">
      <c r="F615" s="28"/>
      <c r="I615" s="28"/>
    </row>
    <row r="616" spans="6:9" x14ac:dyDescent="0.15">
      <c r="F616" s="28"/>
      <c r="I616" s="28"/>
    </row>
    <row r="617" spans="6:9" x14ac:dyDescent="0.15">
      <c r="F617" s="28"/>
      <c r="I617" s="28"/>
    </row>
    <row r="618" spans="6:9" x14ac:dyDescent="0.15">
      <c r="F618" s="28"/>
      <c r="I618" s="28"/>
    </row>
    <row r="619" spans="6:9" x14ac:dyDescent="0.15">
      <c r="F619" s="28"/>
      <c r="I619" s="28"/>
    </row>
    <row r="620" spans="6:9" x14ac:dyDescent="0.15">
      <c r="F620" s="28"/>
      <c r="I620" s="28"/>
    </row>
    <row r="621" spans="6:9" x14ac:dyDescent="0.15">
      <c r="F621" s="28"/>
      <c r="I621" s="28"/>
    </row>
    <row r="622" spans="6:9" x14ac:dyDescent="0.15">
      <c r="F622" s="28"/>
      <c r="I622" s="28"/>
    </row>
    <row r="623" spans="6:9" x14ac:dyDescent="0.15">
      <c r="F623" s="28"/>
      <c r="I623" s="28"/>
    </row>
    <row r="624" spans="6:9" x14ac:dyDescent="0.15">
      <c r="F624" s="28"/>
      <c r="I624" s="28"/>
    </row>
    <row r="625" spans="6:9" x14ac:dyDescent="0.15">
      <c r="F625" s="28"/>
      <c r="I625" s="28"/>
    </row>
    <row r="626" spans="6:9" x14ac:dyDescent="0.15">
      <c r="F626" s="28"/>
      <c r="I626" s="28"/>
    </row>
    <row r="627" spans="6:9" x14ac:dyDescent="0.15">
      <c r="F627" s="28"/>
      <c r="I627" s="28"/>
    </row>
    <row r="628" spans="6:9" x14ac:dyDescent="0.15">
      <c r="F628" s="28"/>
      <c r="I628" s="28"/>
    </row>
    <row r="629" spans="6:9" x14ac:dyDescent="0.15">
      <c r="F629" s="28"/>
      <c r="I629" s="28"/>
    </row>
    <row r="630" spans="6:9" x14ac:dyDescent="0.15">
      <c r="F630" s="28"/>
      <c r="I630" s="28"/>
    </row>
    <row r="631" spans="6:9" x14ac:dyDescent="0.15">
      <c r="F631" s="28"/>
      <c r="I631" s="28"/>
    </row>
    <row r="632" spans="6:9" x14ac:dyDescent="0.15">
      <c r="F632" s="28"/>
      <c r="I632" s="28"/>
    </row>
    <row r="633" spans="6:9" x14ac:dyDescent="0.15">
      <c r="F633" s="28"/>
      <c r="I633" s="28"/>
    </row>
    <row r="634" spans="6:9" x14ac:dyDescent="0.15">
      <c r="F634" s="28"/>
      <c r="I634" s="28"/>
    </row>
    <row r="635" spans="6:9" x14ac:dyDescent="0.15">
      <c r="F635" s="28"/>
      <c r="I635" s="28"/>
    </row>
    <row r="636" spans="6:9" x14ac:dyDescent="0.15">
      <c r="F636" s="28"/>
      <c r="I636" s="28"/>
    </row>
    <row r="637" spans="6:9" x14ac:dyDescent="0.15">
      <c r="F637" s="28"/>
      <c r="I637" s="28"/>
    </row>
    <row r="638" spans="6:9" x14ac:dyDescent="0.15">
      <c r="F638" s="28"/>
      <c r="I638" s="28"/>
    </row>
    <row r="639" spans="6:9" x14ac:dyDescent="0.15">
      <c r="F639" s="28"/>
      <c r="I639" s="28"/>
    </row>
    <row r="640" spans="6:9" x14ac:dyDescent="0.15">
      <c r="F640" s="28"/>
      <c r="I640" s="28"/>
    </row>
    <row r="641" spans="6:9" x14ac:dyDescent="0.15">
      <c r="F641" s="28"/>
      <c r="I641" s="28"/>
    </row>
    <row r="642" spans="6:9" x14ac:dyDescent="0.15">
      <c r="F642" s="28"/>
      <c r="I642" s="28"/>
    </row>
    <row r="643" spans="6:9" x14ac:dyDescent="0.15">
      <c r="F643" s="28"/>
      <c r="I643" s="28"/>
    </row>
    <row r="644" spans="6:9" x14ac:dyDescent="0.15">
      <c r="F644" s="28"/>
      <c r="I644" s="28"/>
    </row>
    <row r="645" spans="6:9" x14ac:dyDescent="0.15">
      <c r="F645" s="28"/>
      <c r="I645" s="28"/>
    </row>
    <row r="646" spans="6:9" x14ac:dyDescent="0.15">
      <c r="F646" s="28"/>
      <c r="I646" s="28"/>
    </row>
    <row r="647" spans="6:9" x14ac:dyDescent="0.15">
      <c r="F647" s="28"/>
      <c r="I647" s="28"/>
    </row>
    <row r="648" spans="6:9" x14ac:dyDescent="0.15">
      <c r="F648" s="28"/>
      <c r="I648" s="28"/>
    </row>
    <row r="649" spans="6:9" x14ac:dyDescent="0.15">
      <c r="F649" s="28"/>
      <c r="I649" s="28"/>
    </row>
    <row r="650" spans="6:9" x14ac:dyDescent="0.15">
      <c r="F650" s="28"/>
      <c r="I650" s="28"/>
    </row>
    <row r="651" spans="6:9" x14ac:dyDescent="0.15">
      <c r="F651" s="28"/>
      <c r="I651" s="28"/>
    </row>
    <row r="652" spans="6:9" x14ac:dyDescent="0.15">
      <c r="F652" s="28"/>
      <c r="I652" s="28"/>
    </row>
    <row r="653" spans="6:9" x14ac:dyDescent="0.15">
      <c r="F653" s="28"/>
      <c r="I653" s="28"/>
    </row>
    <row r="654" spans="6:9" x14ac:dyDescent="0.15">
      <c r="F654" s="28"/>
      <c r="I654" s="28"/>
    </row>
    <row r="655" spans="6:9" x14ac:dyDescent="0.15">
      <c r="F655" s="28"/>
      <c r="I655" s="28"/>
    </row>
    <row r="656" spans="6:9" x14ac:dyDescent="0.15">
      <c r="F656" s="28"/>
      <c r="I656" s="28"/>
    </row>
    <row r="657" spans="6:9" x14ac:dyDescent="0.15">
      <c r="F657" s="28"/>
      <c r="I657" s="28"/>
    </row>
    <row r="658" spans="6:9" x14ac:dyDescent="0.15">
      <c r="F658" s="28"/>
      <c r="I658" s="28"/>
    </row>
    <row r="659" spans="6:9" x14ac:dyDescent="0.15">
      <c r="F659" s="28"/>
      <c r="I659" s="28"/>
    </row>
    <row r="660" spans="6:9" x14ac:dyDescent="0.15">
      <c r="F660" s="28"/>
      <c r="I660" s="28"/>
    </row>
    <row r="661" spans="6:9" x14ac:dyDescent="0.15">
      <c r="F661" s="28"/>
      <c r="I661" s="28"/>
    </row>
    <row r="662" spans="6:9" x14ac:dyDescent="0.15">
      <c r="F662" s="28"/>
      <c r="I662" s="28"/>
    </row>
    <row r="663" spans="6:9" x14ac:dyDescent="0.15">
      <c r="F663" s="28"/>
      <c r="I663" s="28"/>
    </row>
    <row r="664" spans="6:9" x14ac:dyDescent="0.15">
      <c r="F664" s="28"/>
      <c r="I664" s="28"/>
    </row>
    <row r="665" spans="6:9" x14ac:dyDescent="0.15">
      <c r="F665" s="28"/>
      <c r="I665" s="28"/>
    </row>
    <row r="666" spans="6:9" x14ac:dyDescent="0.15">
      <c r="F666" s="28"/>
      <c r="I666" s="28"/>
    </row>
    <row r="667" spans="6:9" x14ac:dyDescent="0.15">
      <c r="F667" s="28"/>
      <c r="I667" s="28"/>
    </row>
    <row r="668" spans="6:9" x14ac:dyDescent="0.15">
      <c r="F668" s="28"/>
      <c r="I668" s="28"/>
    </row>
    <row r="669" spans="6:9" x14ac:dyDescent="0.15">
      <c r="F669" s="28"/>
      <c r="I669" s="28"/>
    </row>
    <row r="670" spans="6:9" x14ac:dyDescent="0.15">
      <c r="F670" s="28"/>
      <c r="I670" s="28"/>
    </row>
    <row r="671" spans="6:9" x14ac:dyDescent="0.15">
      <c r="F671" s="28"/>
      <c r="I671" s="28"/>
    </row>
    <row r="672" spans="6:9" x14ac:dyDescent="0.15">
      <c r="F672" s="28"/>
      <c r="I672" s="28"/>
    </row>
    <row r="673" spans="6:9" x14ac:dyDescent="0.15">
      <c r="F673" s="28"/>
      <c r="I673" s="28"/>
    </row>
    <row r="674" spans="6:9" x14ac:dyDescent="0.15">
      <c r="F674" s="28"/>
      <c r="I674" s="28"/>
    </row>
    <row r="675" spans="6:9" x14ac:dyDescent="0.15">
      <c r="F675" s="28"/>
      <c r="I675" s="28"/>
    </row>
    <row r="676" spans="6:9" x14ac:dyDescent="0.15">
      <c r="F676" s="28"/>
      <c r="I676" s="28"/>
    </row>
    <row r="677" spans="6:9" x14ac:dyDescent="0.15">
      <c r="F677" s="28"/>
      <c r="I677" s="28"/>
    </row>
    <row r="678" spans="6:9" x14ac:dyDescent="0.15">
      <c r="F678" s="28"/>
      <c r="I678" s="28"/>
    </row>
    <row r="679" spans="6:9" x14ac:dyDescent="0.15">
      <c r="F679" s="28"/>
      <c r="I679" s="28"/>
    </row>
    <row r="680" spans="6:9" x14ac:dyDescent="0.15">
      <c r="F680" s="28"/>
      <c r="I680" s="28"/>
    </row>
    <row r="681" spans="6:9" x14ac:dyDescent="0.15">
      <c r="F681" s="28"/>
      <c r="I681" s="28"/>
    </row>
    <row r="682" spans="6:9" x14ac:dyDescent="0.15">
      <c r="F682" s="28"/>
      <c r="I682" s="28"/>
    </row>
    <row r="683" spans="6:9" x14ac:dyDescent="0.15">
      <c r="F683" s="28"/>
      <c r="I683" s="28"/>
    </row>
    <row r="684" spans="6:9" x14ac:dyDescent="0.15">
      <c r="F684" s="28"/>
      <c r="I684" s="28"/>
    </row>
    <row r="685" spans="6:9" x14ac:dyDescent="0.15">
      <c r="F685" s="28"/>
      <c r="I685" s="28"/>
    </row>
    <row r="686" spans="6:9" x14ac:dyDescent="0.15">
      <c r="F686" s="28"/>
      <c r="I686" s="28"/>
    </row>
    <row r="687" spans="6:9" x14ac:dyDescent="0.15">
      <c r="F687" s="28"/>
      <c r="I687" s="28"/>
    </row>
    <row r="688" spans="6:9" x14ac:dyDescent="0.15">
      <c r="F688" s="28"/>
      <c r="I688" s="28"/>
    </row>
    <row r="689" spans="6:9" x14ac:dyDescent="0.15">
      <c r="F689" s="28"/>
      <c r="I689" s="28"/>
    </row>
    <row r="690" spans="6:9" x14ac:dyDescent="0.15">
      <c r="F690" s="28"/>
      <c r="I690" s="28"/>
    </row>
    <row r="691" spans="6:9" x14ac:dyDescent="0.15">
      <c r="F691" s="28"/>
      <c r="I691" s="28"/>
    </row>
    <row r="692" spans="6:9" x14ac:dyDescent="0.15">
      <c r="F692" s="28"/>
      <c r="I692" s="28"/>
    </row>
    <row r="693" spans="6:9" x14ac:dyDescent="0.15">
      <c r="F693" s="28"/>
      <c r="I693" s="28"/>
    </row>
    <row r="694" spans="6:9" x14ac:dyDescent="0.15">
      <c r="F694" s="28"/>
      <c r="I694" s="28"/>
    </row>
    <row r="695" spans="6:9" x14ac:dyDescent="0.15">
      <c r="F695" s="28"/>
      <c r="I695" s="28"/>
    </row>
    <row r="696" spans="6:9" x14ac:dyDescent="0.15">
      <c r="F696" s="28"/>
      <c r="I696" s="28"/>
    </row>
    <row r="697" spans="6:9" x14ac:dyDescent="0.15">
      <c r="F697" s="28"/>
      <c r="I697" s="28"/>
    </row>
    <row r="698" spans="6:9" x14ac:dyDescent="0.15">
      <c r="F698" s="28"/>
      <c r="I698" s="28"/>
    </row>
    <row r="699" spans="6:9" x14ac:dyDescent="0.15">
      <c r="F699" s="28"/>
      <c r="I699" s="28"/>
    </row>
    <row r="700" spans="6:9" x14ac:dyDescent="0.15">
      <c r="F700" s="28"/>
      <c r="I700" s="28"/>
    </row>
    <row r="701" spans="6:9" x14ac:dyDescent="0.15">
      <c r="F701" s="28"/>
      <c r="I701" s="28"/>
    </row>
    <row r="702" spans="6:9" x14ac:dyDescent="0.15">
      <c r="F702" s="28"/>
      <c r="I702" s="28"/>
    </row>
    <row r="703" spans="6:9" x14ac:dyDescent="0.15">
      <c r="F703" s="28"/>
      <c r="I703" s="28"/>
    </row>
    <row r="704" spans="6:9" x14ac:dyDescent="0.15">
      <c r="F704" s="28"/>
      <c r="I704" s="28"/>
    </row>
    <row r="705" spans="6:9" x14ac:dyDescent="0.15">
      <c r="F705" s="28"/>
      <c r="I705" s="28"/>
    </row>
    <row r="706" spans="6:9" x14ac:dyDescent="0.15">
      <c r="F706" s="28"/>
      <c r="I706" s="28"/>
    </row>
    <row r="707" spans="6:9" x14ac:dyDescent="0.15">
      <c r="F707" s="28"/>
      <c r="I707" s="28"/>
    </row>
    <row r="708" spans="6:9" x14ac:dyDescent="0.15">
      <c r="F708" s="28"/>
      <c r="I708" s="28"/>
    </row>
    <row r="709" spans="6:9" x14ac:dyDescent="0.15">
      <c r="F709" s="28"/>
      <c r="I709" s="28"/>
    </row>
    <row r="710" spans="6:9" x14ac:dyDescent="0.15">
      <c r="F710" s="28"/>
      <c r="I710" s="28"/>
    </row>
    <row r="711" spans="6:9" x14ac:dyDescent="0.15">
      <c r="F711" s="28"/>
      <c r="I711" s="28"/>
    </row>
    <row r="712" spans="6:9" x14ac:dyDescent="0.15">
      <c r="F712" s="28"/>
      <c r="I712" s="28"/>
    </row>
    <row r="713" spans="6:9" x14ac:dyDescent="0.15">
      <c r="F713" s="28"/>
      <c r="I713" s="28"/>
    </row>
    <row r="714" spans="6:9" x14ac:dyDescent="0.15">
      <c r="F714" s="28"/>
      <c r="I714" s="28"/>
    </row>
    <row r="715" spans="6:9" x14ac:dyDescent="0.15">
      <c r="F715" s="28"/>
      <c r="I715" s="28"/>
    </row>
    <row r="716" spans="6:9" x14ac:dyDescent="0.15">
      <c r="F716" s="28"/>
      <c r="I716" s="28"/>
    </row>
    <row r="717" spans="6:9" x14ac:dyDescent="0.15">
      <c r="F717" s="28"/>
      <c r="I717" s="28"/>
    </row>
    <row r="718" spans="6:9" x14ac:dyDescent="0.15">
      <c r="F718" s="28"/>
      <c r="I718" s="28"/>
    </row>
    <row r="719" spans="6:9" x14ac:dyDescent="0.15">
      <c r="F719" s="28"/>
      <c r="I719" s="28"/>
    </row>
    <row r="720" spans="6:9" x14ac:dyDescent="0.15">
      <c r="F720" s="28"/>
      <c r="I720" s="28"/>
    </row>
    <row r="721" spans="6:9" x14ac:dyDescent="0.15">
      <c r="F721" s="28"/>
      <c r="I721" s="28"/>
    </row>
    <row r="722" spans="6:9" x14ac:dyDescent="0.15">
      <c r="F722" s="28"/>
      <c r="I722" s="28"/>
    </row>
    <row r="723" spans="6:9" x14ac:dyDescent="0.15">
      <c r="F723" s="28"/>
      <c r="I723" s="28"/>
    </row>
    <row r="724" spans="6:9" x14ac:dyDescent="0.15">
      <c r="F724" s="28"/>
      <c r="I724" s="28"/>
    </row>
    <row r="725" spans="6:9" x14ac:dyDescent="0.15">
      <c r="F725" s="28"/>
      <c r="I725" s="28"/>
    </row>
    <row r="726" spans="6:9" x14ac:dyDescent="0.15">
      <c r="F726" s="28"/>
      <c r="I726" s="28"/>
    </row>
    <row r="727" spans="6:9" x14ac:dyDescent="0.15">
      <c r="F727" s="28"/>
      <c r="I727" s="28"/>
    </row>
    <row r="728" spans="6:9" x14ac:dyDescent="0.15">
      <c r="F728" s="28"/>
      <c r="I728" s="28"/>
    </row>
    <row r="729" spans="6:9" x14ac:dyDescent="0.15">
      <c r="F729" s="28"/>
      <c r="I729" s="28"/>
    </row>
    <row r="730" spans="6:9" x14ac:dyDescent="0.15">
      <c r="F730" s="28"/>
      <c r="I730" s="28"/>
    </row>
    <row r="731" spans="6:9" x14ac:dyDescent="0.15">
      <c r="F731" s="28"/>
      <c r="I731" s="28"/>
    </row>
    <row r="732" spans="6:9" x14ac:dyDescent="0.15">
      <c r="F732" s="28"/>
      <c r="I732" s="28"/>
    </row>
    <row r="733" spans="6:9" x14ac:dyDescent="0.15">
      <c r="F733" s="28"/>
      <c r="I733" s="28"/>
    </row>
    <row r="734" spans="6:9" x14ac:dyDescent="0.15">
      <c r="F734" s="28"/>
      <c r="I734" s="28"/>
    </row>
    <row r="735" spans="6:9" x14ac:dyDescent="0.15">
      <c r="F735" s="28"/>
      <c r="I735" s="28"/>
    </row>
    <row r="736" spans="6:9" x14ac:dyDescent="0.15">
      <c r="F736" s="28"/>
      <c r="I736" s="28"/>
    </row>
    <row r="737" spans="6:9" x14ac:dyDescent="0.15">
      <c r="F737" s="28"/>
      <c r="I737" s="28"/>
    </row>
    <row r="738" spans="6:9" x14ac:dyDescent="0.15">
      <c r="F738" s="28"/>
      <c r="I738" s="28"/>
    </row>
    <row r="739" spans="6:9" x14ac:dyDescent="0.15">
      <c r="F739" s="28"/>
      <c r="I739" s="28"/>
    </row>
    <row r="740" spans="6:9" x14ac:dyDescent="0.15">
      <c r="F740" s="28"/>
      <c r="I740" s="28"/>
    </row>
    <row r="741" spans="6:9" x14ac:dyDescent="0.15">
      <c r="F741" s="28"/>
      <c r="I741" s="28"/>
    </row>
    <row r="742" spans="6:9" x14ac:dyDescent="0.15">
      <c r="F742" s="28"/>
      <c r="I742" s="28"/>
    </row>
    <row r="743" spans="6:9" x14ac:dyDescent="0.15">
      <c r="F743" s="28"/>
      <c r="I743" s="28"/>
    </row>
    <row r="744" spans="6:9" x14ac:dyDescent="0.15">
      <c r="F744" s="28"/>
      <c r="I744" s="28"/>
    </row>
    <row r="745" spans="6:9" x14ac:dyDescent="0.15">
      <c r="F745" s="28"/>
      <c r="I745" s="28"/>
    </row>
    <row r="746" spans="6:9" x14ac:dyDescent="0.15">
      <c r="F746" s="28"/>
      <c r="I746" s="28"/>
    </row>
    <row r="747" spans="6:9" x14ac:dyDescent="0.15">
      <c r="F747" s="28"/>
      <c r="I747" s="28"/>
    </row>
    <row r="748" spans="6:9" x14ac:dyDescent="0.15">
      <c r="F748" s="28"/>
      <c r="I748" s="28"/>
    </row>
    <row r="749" spans="6:9" x14ac:dyDescent="0.15">
      <c r="F749" s="28"/>
      <c r="I749" s="28"/>
    </row>
    <row r="750" spans="6:9" x14ac:dyDescent="0.15">
      <c r="F750" s="28"/>
      <c r="I750" s="28"/>
    </row>
    <row r="751" spans="6:9" x14ac:dyDescent="0.15">
      <c r="F751" s="28"/>
      <c r="I751" s="28"/>
    </row>
    <row r="752" spans="6:9" x14ac:dyDescent="0.15">
      <c r="F752" s="28"/>
      <c r="I752" s="28"/>
    </row>
    <row r="753" spans="6:9" x14ac:dyDescent="0.15">
      <c r="F753" s="28"/>
      <c r="I753" s="28"/>
    </row>
    <row r="754" spans="6:9" x14ac:dyDescent="0.15">
      <c r="F754" s="28"/>
      <c r="I754" s="28"/>
    </row>
    <row r="755" spans="6:9" x14ac:dyDescent="0.15">
      <c r="F755" s="28"/>
      <c r="I755" s="28"/>
    </row>
    <row r="756" spans="6:9" x14ac:dyDescent="0.15">
      <c r="F756" s="28"/>
      <c r="I756" s="28"/>
    </row>
    <row r="757" spans="6:9" x14ac:dyDescent="0.15">
      <c r="F757" s="28"/>
      <c r="I757" s="28"/>
    </row>
    <row r="758" spans="6:9" x14ac:dyDescent="0.15">
      <c r="F758" s="28"/>
      <c r="I758" s="28"/>
    </row>
    <row r="759" spans="6:9" x14ac:dyDescent="0.15">
      <c r="F759" s="28"/>
      <c r="I759" s="28"/>
    </row>
    <row r="760" spans="6:9" x14ac:dyDescent="0.15">
      <c r="F760" s="28"/>
      <c r="I760" s="28"/>
    </row>
    <row r="761" spans="6:9" x14ac:dyDescent="0.15">
      <c r="F761" s="28"/>
      <c r="I761" s="28"/>
    </row>
    <row r="762" spans="6:9" x14ac:dyDescent="0.15">
      <c r="F762" s="28"/>
      <c r="I762" s="28"/>
    </row>
    <row r="763" spans="6:9" x14ac:dyDescent="0.15">
      <c r="F763" s="28"/>
      <c r="I763" s="28"/>
    </row>
    <row r="764" spans="6:9" x14ac:dyDescent="0.15">
      <c r="F764" s="28"/>
      <c r="I764" s="28"/>
    </row>
    <row r="765" spans="6:9" x14ac:dyDescent="0.15">
      <c r="F765" s="28"/>
      <c r="I765" s="28"/>
    </row>
    <row r="766" spans="6:9" x14ac:dyDescent="0.15">
      <c r="F766" s="28"/>
      <c r="I766" s="28"/>
    </row>
    <row r="767" spans="6:9" x14ac:dyDescent="0.15">
      <c r="F767" s="28"/>
      <c r="I767" s="28"/>
    </row>
    <row r="768" spans="6:9" x14ac:dyDescent="0.15">
      <c r="F768" s="28"/>
      <c r="I768" s="28"/>
    </row>
    <row r="769" spans="6:9" x14ac:dyDescent="0.15">
      <c r="F769" s="28"/>
      <c r="I769" s="28"/>
    </row>
    <row r="770" spans="6:9" x14ac:dyDescent="0.15">
      <c r="F770" s="28"/>
      <c r="I770" s="28"/>
    </row>
    <row r="771" spans="6:9" x14ac:dyDescent="0.15">
      <c r="F771" s="28"/>
      <c r="I771" s="28"/>
    </row>
    <row r="772" spans="6:9" x14ac:dyDescent="0.15">
      <c r="F772" s="28"/>
      <c r="I772" s="28"/>
    </row>
    <row r="773" spans="6:9" x14ac:dyDescent="0.15">
      <c r="F773" s="28"/>
      <c r="I773" s="28"/>
    </row>
    <row r="774" spans="6:9" x14ac:dyDescent="0.15">
      <c r="F774" s="28"/>
      <c r="I774" s="28"/>
    </row>
    <row r="775" spans="6:9" x14ac:dyDescent="0.15">
      <c r="F775" s="28"/>
      <c r="I775" s="28"/>
    </row>
    <row r="776" spans="6:9" x14ac:dyDescent="0.15">
      <c r="F776" s="28"/>
      <c r="I776" s="28"/>
    </row>
    <row r="777" spans="6:9" x14ac:dyDescent="0.15">
      <c r="F777" s="28"/>
      <c r="I777" s="28"/>
    </row>
    <row r="778" spans="6:9" x14ac:dyDescent="0.15">
      <c r="F778" s="28"/>
      <c r="I778" s="28"/>
    </row>
    <row r="779" spans="6:9" x14ac:dyDescent="0.15">
      <c r="F779" s="28"/>
      <c r="I779" s="28"/>
    </row>
    <row r="780" spans="6:9" x14ac:dyDescent="0.15">
      <c r="F780" s="28"/>
      <c r="I780" s="28"/>
    </row>
    <row r="781" spans="6:9" x14ac:dyDescent="0.15">
      <c r="F781" s="28"/>
      <c r="I781" s="28"/>
    </row>
    <row r="782" spans="6:9" x14ac:dyDescent="0.15">
      <c r="F782" s="28"/>
      <c r="I782" s="28"/>
    </row>
    <row r="783" spans="6:9" x14ac:dyDescent="0.15">
      <c r="F783" s="28"/>
      <c r="I783" s="28"/>
    </row>
    <row r="784" spans="6:9" x14ac:dyDescent="0.15">
      <c r="F784" s="28"/>
      <c r="I784" s="28"/>
    </row>
    <row r="785" spans="6:9" x14ac:dyDescent="0.15">
      <c r="F785" s="28"/>
      <c r="I785" s="28"/>
    </row>
    <row r="786" spans="6:9" x14ac:dyDescent="0.15">
      <c r="F786" s="28"/>
      <c r="I786" s="28"/>
    </row>
    <row r="787" spans="6:9" x14ac:dyDescent="0.15">
      <c r="F787" s="28"/>
      <c r="I787" s="28"/>
    </row>
    <row r="788" spans="6:9" x14ac:dyDescent="0.15">
      <c r="F788" s="28"/>
      <c r="I788" s="28"/>
    </row>
    <row r="789" spans="6:9" x14ac:dyDescent="0.15">
      <c r="F789" s="28"/>
      <c r="I789" s="28"/>
    </row>
    <row r="790" spans="6:9" x14ac:dyDescent="0.15">
      <c r="F790" s="28"/>
      <c r="I790" s="28"/>
    </row>
    <row r="791" spans="6:9" x14ac:dyDescent="0.15">
      <c r="F791" s="28"/>
      <c r="I791" s="28"/>
    </row>
    <row r="792" spans="6:9" x14ac:dyDescent="0.15">
      <c r="F792" s="28"/>
      <c r="I792" s="28"/>
    </row>
    <row r="793" spans="6:9" x14ac:dyDescent="0.15">
      <c r="F793" s="28"/>
      <c r="I793" s="28"/>
    </row>
    <row r="794" spans="6:9" x14ac:dyDescent="0.15">
      <c r="F794" s="28"/>
      <c r="I794" s="28"/>
    </row>
    <row r="795" spans="6:9" x14ac:dyDescent="0.15">
      <c r="F795" s="28"/>
      <c r="I795" s="28"/>
    </row>
    <row r="796" spans="6:9" x14ac:dyDescent="0.15">
      <c r="F796" s="28"/>
      <c r="I796" s="28"/>
    </row>
    <row r="797" spans="6:9" x14ac:dyDescent="0.15">
      <c r="F797" s="28"/>
      <c r="I797" s="28"/>
    </row>
    <row r="798" spans="6:9" x14ac:dyDescent="0.15">
      <c r="F798" s="28"/>
      <c r="I798" s="28"/>
    </row>
    <row r="799" spans="6:9" x14ac:dyDescent="0.15">
      <c r="F799" s="28"/>
      <c r="I799" s="28"/>
    </row>
    <row r="800" spans="6:9" x14ac:dyDescent="0.15">
      <c r="F800" s="28"/>
      <c r="I800" s="28"/>
    </row>
    <row r="801" spans="6:9" x14ac:dyDescent="0.15">
      <c r="F801" s="28"/>
      <c r="I801" s="28"/>
    </row>
    <row r="802" spans="6:9" x14ac:dyDescent="0.15">
      <c r="F802" s="28"/>
      <c r="I802" s="28"/>
    </row>
    <row r="803" spans="6:9" x14ac:dyDescent="0.15">
      <c r="F803" s="28"/>
      <c r="I803" s="28"/>
    </row>
    <row r="804" spans="6:9" x14ac:dyDescent="0.15">
      <c r="F804" s="28"/>
      <c r="I804" s="28"/>
    </row>
    <row r="805" spans="6:9" x14ac:dyDescent="0.15">
      <c r="F805" s="28"/>
      <c r="I805" s="28"/>
    </row>
    <row r="806" spans="6:9" x14ac:dyDescent="0.15">
      <c r="F806" s="28"/>
      <c r="I806" s="28"/>
    </row>
    <row r="807" spans="6:9" x14ac:dyDescent="0.15">
      <c r="F807" s="28"/>
      <c r="I807" s="28"/>
    </row>
    <row r="808" spans="6:9" x14ac:dyDescent="0.15">
      <c r="F808" s="28"/>
      <c r="I808" s="28"/>
    </row>
    <row r="809" spans="6:9" x14ac:dyDescent="0.15">
      <c r="F809" s="28"/>
      <c r="I809" s="28"/>
    </row>
    <row r="810" spans="6:9" x14ac:dyDescent="0.15">
      <c r="F810" s="28"/>
      <c r="I810" s="28"/>
    </row>
    <row r="811" spans="6:9" x14ac:dyDescent="0.15">
      <c r="F811" s="28"/>
      <c r="I811" s="28"/>
    </row>
    <row r="812" spans="6:9" x14ac:dyDescent="0.15">
      <c r="F812" s="28"/>
      <c r="I812" s="28"/>
    </row>
    <row r="813" spans="6:9" x14ac:dyDescent="0.15">
      <c r="F813" s="28"/>
      <c r="I813" s="28"/>
    </row>
    <row r="814" spans="6:9" x14ac:dyDescent="0.15">
      <c r="F814" s="28"/>
      <c r="I814" s="28"/>
    </row>
    <row r="815" spans="6:9" x14ac:dyDescent="0.15">
      <c r="F815" s="28"/>
      <c r="I815" s="28"/>
    </row>
    <row r="816" spans="6:9" x14ac:dyDescent="0.15">
      <c r="F816" s="28"/>
      <c r="I816" s="28"/>
    </row>
    <row r="817" spans="6:9" x14ac:dyDescent="0.15">
      <c r="F817" s="28"/>
      <c r="I817" s="28"/>
    </row>
    <row r="818" spans="6:9" x14ac:dyDescent="0.15">
      <c r="F818" s="28"/>
      <c r="I818" s="28"/>
    </row>
    <row r="819" spans="6:9" x14ac:dyDescent="0.15">
      <c r="F819" s="28"/>
      <c r="I819" s="28"/>
    </row>
    <row r="820" spans="6:9" x14ac:dyDescent="0.15">
      <c r="F820" s="28"/>
      <c r="I820" s="28"/>
    </row>
    <row r="821" spans="6:9" x14ac:dyDescent="0.15">
      <c r="F821" s="28"/>
      <c r="I821" s="28"/>
    </row>
    <row r="822" spans="6:9" x14ac:dyDescent="0.15">
      <c r="F822" s="28"/>
      <c r="I822" s="28"/>
    </row>
    <row r="823" spans="6:9" x14ac:dyDescent="0.15">
      <c r="F823" s="28"/>
      <c r="I823" s="28"/>
    </row>
    <row r="824" spans="6:9" x14ac:dyDescent="0.15">
      <c r="F824" s="28"/>
      <c r="I824" s="28"/>
    </row>
    <row r="825" spans="6:9" x14ac:dyDescent="0.15">
      <c r="F825" s="28"/>
      <c r="I825" s="28"/>
    </row>
    <row r="826" spans="6:9" x14ac:dyDescent="0.15">
      <c r="F826" s="28"/>
      <c r="I826" s="28"/>
    </row>
    <row r="827" spans="6:9" x14ac:dyDescent="0.15">
      <c r="F827" s="28"/>
      <c r="I827" s="28"/>
    </row>
    <row r="828" spans="6:9" x14ac:dyDescent="0.15">
      <c r="F828" s="28"/>
      <c r="I828" s="28"/>
    </row>
    <row r="829" spans="6:9" x14ac:dyDescent="0.15">
      <c r="F829" s="28"/>
      <c r="I829" s="28"/>
    </row>
    <row r="830" spans="6:9" x14ac:dyDescent="0.15">
      <c r="F830" s="28"/>
      <c r="I830" s="28"/>
    </row>
    <row r="831" spans="6:9" x14ac:dyDescent="0.15">
      <c r="F831" s="28"/>
      <c r="I831" s="28"/>
    </row>
    <row r="832" spans="6:9" x14ac:dyDescent="0.15">
      <c r="F832" s="28"/>
      <c r="I832" s="28"/>
    </row>
    <row r="833" spans="6:9" x14ac:dyDescent="0.15">
      <c r="F833" s="28"/>
      <c r="I833" s="28"/>
    </row>
    <row r="834" spans="6:9" x14ac:dyDescent="0.15">
      <c r="F834" s="28"/>
      <c r="I834" s="28"/>
    </row>
    <row r="835" spans="6:9" x14ac:dyDescent="0.15">
      <c r="F835" s="28"/>
      <c r="I835" s="28"/>
    </row>
    <row r="836" spans="6:9" x14ac:dyDescent="0.15">
      <c r="F836" s="28"/>
      <c r="I836" s="28"/>
    </row>
    <row r="837" spans="6:9" x14ac:dyDescent="0.15">
      <c r="F837" s="28"/>
      <c r="I837" s="28"/>
    </row>
    <row r="838" spans="6:9" x14ac:dyDescent="0.15">
      <c r="F838" s="28"/>
      <c r="I838" s="28"/>
    </row>
    <row r="839" spans="6:9" x14ac:dyDescent="0.15">
      <c r="F839" s="28"/>
      <c r="I839" s="28"/>
    </row>
    <row r="840" spans="6:9" x14ac:dyDescent="0.15">
      <c r="F840" s="28"/>
      <c r="I840" s="28"/>
    </row>
    <row r="841" spans="6:9" x14ac:dyDescent="0.15">
      <c r="F841" s="28"/>
      <c r="I841" s="28"/>
    </row>
    <row r="842" spans="6:9" x14ac:dyDescent="0.15">
      <c r="F842" s="28"/>
      <c r="I842" s="28"/>
    </row>
    <row r="843" spans="6:9" x14ac:dyDescent="0.15">
      <c r="F843" s="28"/>
      <c r="I843" s="28"/>
    </row>
    <row r="844" spans="6:9" x14ac:dyDescent="0.15">
      <c r="F844" s="28"/>
      <c r="I844" s="28"/>
    </row>
    <row r="845" spans="6:9" x14ac:dyDescent="0.15">
      <c r="F845" s="28"/>
      <c r="I845" s="28"/>
    </row>
    <row r="846" spans="6:9" x14ac:dyDescent="0.15">
      <c r="F846" s="28"/>
      <c r="I846" s="28"/>
    </row>
    <row r="847" spans="6:9" x14ac:dyDescent="0.15">
      <c r="F847" s="28"/>
      <c r="I847" s="28"/>
    </row>
    <row r="848" spans="6:9" x14ac:dyDescent="0.15">
      <c r="F848" s="28"/>
      <c r="I848" s="28"/>
    </row>
    <row r="849" spans="6:9" x14ac:dyDescent="0.15">
      <c r="F849" s="28"/>
      <c r="I849" s="28"/>
    </row>
    <row r="850" spans="6:9" x14ac:dyDescent="0.15">
      <c r="F850" s="28"/>
      <c r="I850" s="28"/>
    </row>
    <row r="851" spans="6:9" x14ac:dyDescent="0.15">
      <c r="F851" s="28"/>
      <c r="I851" s="28"/>
    </row>
    <row r="852" spans="6:9" x14ac:dyDescent="0.15">
      <c r="F852" s="28"/>
      <c r="I852" s="28"/>
    </row>
    <row r="853" spans="6:9" x14ac:dyDescent="0.15">
      <c r="F853" s="28"/>
      <c r="I853" s="28"/>
    </row>
    <row r="854" spans="6:9" x14ac:dyDescent="0.15">
      <c r="F854" s="28"/>
      <c r="I854" s="28"/>
    </row>
    <row r="855" spans="6:9" x14ac:dyDescent="0.15">
      <c r="F855" s="28"/>
      <c r="I855" s="28"/>
    </row>
    <row r="856" spans="6:9" x14ac:dyDescent="0.15">
      <c r="F856" s="28"/>
      <c r="I856" s="28"/>
    </row>
    <row r="857" spans="6:9" x14ac:dyDescent="0.15">
      <c r="F857" s="28"/>
      <c r="I857" s="28"/>
    </row>
    <row r="858" spans="6:9" x14ac:dyDescent="0.15">
      <c r="F858" s="28"/>
      <c r="I858" s="28"/>
    </row>
    <row r="859" spans="6:9" x14ac:dyDescent="0.15">
      <c r="F859" s="28"/>
      <c r="I859" s="28"/>
    </row>
    <row r="860" spans="6:9" x14ac:dyDescent="0.15">
      <c r="F860" s="28"/>
      <c r="I860" s="28"/>
    </row>
    <row r="861" spans="6:9" x14ac:dyDescent="0.15">
      <c r="F861" s="28"/>
      <c r="I861" s="28"/>
    </row>
    <row r="862" spans="6:9" x14ac:dyDescent="0.15">
      <c r="F862" s="28"/>
      <c r="I862" s="28"/>
    </row>
    <row r="863" spans="6:9" x14ac:dyDescent="0.15">
      <c r="F863" s="28"/>
      <c r="I863" s="28"/>
    </row>
    <row r="864" spans="6:9" x14ac:dyDescent="0.15">
      <c r="F864" s="28"/>
      <c r="I864" s="28"/>
    </row>
    <row r="865" spans="6:9" x14ac:dyDescent="0.15">
      <c r="F865" s="28"/>
      <c r="I865" s="28"/>
    </row>
    <row r="866" spans="6:9" x14ac:dyDescent="0.15">
      <c r="F866" s="28"/>
      <c r="I866" s="28"/>
    </row>
    <row r="867" spans="6:9" x14ac:dyDescent="0.15">
      <c r="F867" s="28"/>
      <c r="I867" s="28"/>
    </row>
    <row r="868" spans="6:9" x14ac:dyDescent="0.15">
      <c r="F868" s="28"/>
      <c r="I868" s="28"/>
    </row>
    <row r="869" spans="6:9" x14ac:dyDescent="0.15">
      <c r="F869" s="28"/>
      <c r="I869" s="28"/>
    </row>
    <row r="870" spans="6:9" x14ac:dyDescent="0.15">
      <c r="F870" s="28"/>
      <c r="I870" s="28"/>
    </row>
    <row r="871" spans="6:9" x14ac:dyDescent="0.15">
      <c r="F871" s="28"/>
      <c r="I871" s="28"/>
    </row>
    <row r="872" spans="6:9" x14ac:dyDescent="0.15">
      <c r="F872" s="28"/>
      <c r="I872" s="28"/>
    </row>
    <row r="873" spans="6:9" x14ac:dyDescent="0.15">
      <c r="F873" s="28"/>
      <c r="I873" s="28"/>
    </row>
    <row r="874" spans="6:9" x14ac:dyDescent="0.15">
      <c r="F874" s="28"/>
      <c r="I874" s="28"/>
    </row>
    <row r="875" spans="6:9" x14ac:dyDescent="0.15">
      <c r="F875" s="28"/>
      <c r="I875" s="28"/>
    </row>
    <row r="876" spans="6:9" x14ac:dyDescent="0.15">
      <c r="F876" s="28"/>
      <c r="I876" s="28"/>
    </row>
    <row r="877" spans="6:9" x14ac:dyDescent="0.15">
      <c r="F877" s="28"/>
      <c r="I877" s="28"/>
    </row>
    <row r="878" spans="6:9" x14ac:dyDescent="0.15">
      <c r="F878" s="28"/>
      <c r="I878" s="28"/>
    </row>
    <row r="879" spans="6:9" x14ac:dyDescent="0.15">
      <c r="F879" s="28"/>
      <c r="I879" s="28"/>
    </row>
    <row r="880" spans="6:9" x14ac:dyDescent="0.15">
      <c r="F880" s="28"/>
      <c r="I880" s="28"/>
    </row>
    <row r="881" spans="6:9" x14ac:dyDescent="0.15">
      <c r="F881" s="28"/>
      <c r="I881" s="28"/>
    </row>
    <row r="882" spans="6:9" x14ac:dyDescent="0.15">
      <c r="F882" s="28"/>
      <c r="I882" s="28"/>
    </row>
    <row r="883" spans="6:9" x14ac:dyDescent="0.15">
      <c r="F883" s="28"/>
      <c r="I883" s="28"/>
    </row>
    <row r="884" spans="6:9" x14ac:dyDescent="0.15">
      <c r="F884" s="28"/>
      <c r="I884" s="28"/>
    </row>
    <row r="885" spans="6:9" x14ac:dyDescent="0.15">
      <c r="F885" s="28"/>
      <c r="I885" s="28"/>
    </row>
    <row r="886" spans="6:9" x14ac:dyDescent="0.15">
      <c r="F886" s="28"/>
      <c r="I886" s="28"/>
    </row>
    <row r="887" spans="6:9" x14ac:dyDescent="0.15">
      <c r="F887" s="28"/>
      <c r="I887" s="28"/>
    </row>
    <row r="888" spans="6:9" x14ac:dyDescent="0.15">
      <c r="F888" s="28"/>
      <c r="I888" s="28"/>
    </row>
    <row r="889" spans="6:9" x14ac:dyDescent="0.15">
      <c r="F889" s="28"/>
      <c r="I889" s="28"/>
    </row>
    <row r="890" spans="6:9" x14ac:dyDescent="0.15">
      <c r="F890" s="28"/>
      <c r="I890" s="28"/>
    </row>
    <row r="891" spans="6:9" x14ac:dyDescent="0.15">
      <c r="F891" s="28"/>
      <c r="I891" s="28"/>
    </row>
    <row r="892" spans="6:9" x14ac:dyDescent="0.15">
      <c r="F892" s="28"/>
      <c r="I892" s="28"/>
    </row>
    <row r="893" spans="6:9" x14ac:dyDescent="0.15">
      <c r="F893" s="28"/>
      <c r="I893" s="28"/>
    </row>
    <row r="894" spans="6:9" x14ac:dyDescent="0.15">
      <c r="F894" s="28"/>
      <c r="I894" s="28"/>
    </row>
    <row r="895" spans="6:9" x14ac:dyDescent="0.15">
      <c r="F895" s="28"/>
      <c r="I895" s="28"/>
    </row>
    <row r="896" spans="6:9" x14ac:dyDescent="0.15">
      <c r="F896" s="28"/>
      <c r="I896" s="28"/>
    </row>
    <row r="897" spans="6:9" x14ac:dyDescent="0.15">
      <c r="F897" s="28"/>
      <c r="I897" s="28"/>
    </row>
    <row r="898" spans="6:9" x14ac:dyDescent="0.15">
      <c r="F898" s="28"/>
      <c r="I898" s="28"/>
    </row>
    <row r="899" spans="6:9" x14ac:dyDescent="0.15">
      <c r="F899" s="28"/>
      <c r="I899" s="28"/>
    </row>
    <row r="900" spans="6:9" x14ac:dyDescent="0.15">
      <c r="F900" s="28"/>
      <c r="I900" s="28"/>
    </row>
    <row r="901" spans="6:9" x14ac:dyDescent="0.15">
      <c r="F901" s="28"/>
      <c r="I901" s="28"/>
    </row>
    <row r="902" spans="6:9" x14ac:dyDescent="0.15">
      <c r="F902" s="28"/>
      <c r="I902" s="28"/>
    </row>
    <row r="903" spans="6:9" x14ac:dyDescent="0.15">
      <c r="F903" s="28"/>
      <c r="I903" s="28"/>
    </row>
    <row r="904" spans="6:9" x14ac:dyDescent="0.15">
      <c r="F904" s="28"/>
      <c r="I904" s="28"/>
    </row>
    <row r="905" spans="6:9" x14ac:dyDescent="0.15">
      <c r="F905" s="28"/>
      <c r="I905" s="28"/>
    </row>
    <row r="906" spans="6:9" x14ac:dyDescent="0.15">
      <c r="F906" s="28"/>
      <c r="I906" s="28"/>
    </row>
    <row r="907" spans="6:9" x14ac:dyDescent="0.15">
      <c r="F907" s="28"/>
      <c r="I907" s="28"/>
    </row>
    <row r="908" spans="6:9" x14ac:dyDescent="0.15">
      <c r="F908" s="28"/>
      <c r="I908" s="28"/>
    </row>
    <row r="909" spans="6:9" x14ac:dyDescent="0.15">
      <c r="F909" s="28"/>
      <c r="I909" s="28"/>
    </row>
    <row r="910" spans="6:9" x14ac:dyDescent="0.15">
      <c r="F910" s="28"/>
      <c r="I910" s="28"/>
    </row>
    <row r="911" spans="6:9" x14ac:dyDescent="0.15">
      <c r="F911" s="28"/>
      <c r="I911" s="28"/>
    </row>
    <row r="912" spans="6:9" x14ac:dyDescent="0.15">
      <c r="F912" s="28"/>
      <c r="I912" s="28"/>
    </row>
    <row r="913" spans="6:9" x14ac:dyDescent="0.15">
      <c r="F913" s="28"/>
      <c r="I913" s="28"/>
    </row>
    <row r="914" spans="6:9" x14ac:dyDescent="0.15">
      <c r="F914" s="28"/>
      <c r="I914" s="28"/>
    </row>
    <row r="915" spans="6:9" x14ac:dyDescent="0.15">
      <c r="F915" s="28"/>
      <c r="I915" s="28"/>
    </row>
    <row r="916" spans="6:9" x14ac:dyDescent="0.15">
      <c r="F916" s="28"/>
      <c r="I916" s="28"/>
    </row>
    <row r="917" spans="6:9" x14ac:dyDescent="0.15">
      <c r="F917" s="28"/>
      <c r="I917" s="28"/>
    </row>
    <row r="918" spans="6:9" x14ac:dyDescent="0.15">
      <c r="F918" s="28"/>
      <c r="I918" s="28"/>
    </row>
    <row r="919" spans="6:9" x14ac:dyDescent="0.15">
      <c r="F919" s="28"/>
      <c r="I919" s="28"/>
    </row>
    <row r="920" spans="6:9" x14ac:dyDescent="0.15">
      <c r="F920" s="28"/>
      <c r="I920" s="28"/>
    </row>
    <row r="921" spans="6:9" x14ac:dyDescent="0.15">
      <c r="F921" s="28"/>
      <c r="I921" s="28"/>
    </row>
    <row r="922" spans="6:9" x14ac:dyDescent="0.15">
      <c r="F922" s="28"/>
      <c r="I922" s="28"/>
    </row>
    <row r="923" spans="6:9" x14ac:dyDescent="0.15">
      <c r="F923" s="28"/>
      <c r="I923" s="28"/>
    </row>
    <row r="924" spans="6:9" x14ac:dyDescent="0.15">
      <c r="F924" s="28"/>
      <c r="I924" s="28"/>
    </row>
    <row r="925" spans="6:9" x14ac:dyDescent="0.15">
      <c r="F925" s="28"/>
      <c r="I925" s="28"/>
    </row>
    <row r="926" spans="6:9" x14ac:dyDescent="0.15">
      <c r="F926" s="28"/>
      <c r="I926" s="28"/>
    </row>
    <row r="927" spans="6:9" x14ac:dyDescent="0.15">
      <c r="F927" s="28"/>
      <c r="I927" s="28"/>
    </row>
    <row r="928" spans="6:9" x14ac:dyDescent="0.15">
      <c r="F928" s="28"/>
      <c r="I928" s="28"/>
    </row>
    <row r="929" spans="6:9" x14ac:dyDescent="0.15">
      <c r="F929" s="28"/>
      <c r="I929" s="28"/>
    </row>
    <row r="930" spans="6:9" x14ac:dyDescent="0.15">
      <c r="F930" s="28"/>
      <c r="I930" s="28"/>
    </row>
    <row r="931" spans="6:9" x14ac:dyDescent="0.15">
      <c r="F931" s="28"/>
      <c r="I931" s="28"/>
    </row>
    <row r="932" spans="6:9" x14ac:dyDescent="0.15">
      <c r="F932" s="28"/>
      <c r="I932" s="28"/>
    </row>
    <row r="933" spans="6:9" x14ac:dyDescent="0.15">
      <c r="F933" s="28"/>
      <c r="I933" s="28"/>
    </row>
    <row r="934" spans="6:9" x14ac:dyDescent="0.15">
      <c r="F934" s="28"/>
      <c r="I934" s="28"/>
    </row>
    <row r="935" spans="6:9" x14ac:dyDescent="0.15">
      <c r="F935" s="28"/>
      <c r="I935" s="28"/>
    </row>
    <row r="936" spans="6:9" x14ac:dyDescent="0.15">
      <c r="F936" s="28"/>
      <c r="I936" s="28"/>
    </row>
    <row r="937" spans="6:9" x14ac:dyDescent="0.15">
      <c r="F937" s="28"/>
      <c r="I937" s="28"/>
    </row>
    <row r="938" spans="6:9" x14ac:dyDescent="0.15">
      <c r="F938" s="28"/>
      <c r="I938" s="28"/>
    </row>
    <row r="939" spans="6:9" x14ac:dyDescent="0.15">
      <c r="F939" s="28"/>
      <c r="I939" s="28"/>
    </row>
    <row r="940" spans="6:9" x14ac:dyDescent="0.15">
      <c r="F940" s="28"/>
      <c r="I940" s="28"/>
    </row>
    <row r="941" spans="6:9" x14ac:dyDescent="0.15">
      <c r="F941" s="28"/>
      <c r="I941" s="28"/>
    </row>
    <row r="942" spans="6:9" x14ac:dyDescent="0.15">
      <c r="F942" s="28"/>
      <c r="I942" s="28"/>
    </row>
    <row r="943" spans="6:9" x14ac:dyDescent="0.15">
      <c r="F943" s="28"/>
      <c r="I943" s="28"/>
    </row>
    <row r="944" spans="6:9" x14ac:dyDescent="0.15">
      <c r="F944" s="28"/>
      <c r="I944" s="28"/>
    </row>
    <row r="945" spans="6:9" x14ac:dyDescent="0.15">
      <c r="F945" s="28"/>
      <c r="I945" s="28"/>
    </row>
    <row r="946" spans="6:9" x14ac:dyDescent="0.15">
      <c r="F946" s="28"/>
      <c r="I946" s="28"/>
    </row>
    <row r="947" spans="6:9" x14ac:dyDescent="0.15">
      <c r="F947" s="28"/>
      <c r="I947" s="28"/>
    </row>
    <row r="948" spans="6:9" x14ac:dyDescent="0.15">
      <c r="F948" s="28"/>
      <c r="I948" s="28"/>
    </row>
    <row r="949" spans="6:9" x14ac:dyDescent="0.15">
      <c r="F949" s="28"/>
      <c r="I949" s="28"/>
    </row>
    <row r="950" spans="6:9" x14ac:dyDescent="0.15">
      <c r="F950" s="28"/>
      <c r="I950" s="28"/>
    </row>
    <row r="951" spans="6:9" x14ac:dyDescent="0.15">
      <c r="F951" s="28"/>
      <c r="I951" s="28"/>
    </row>
    <row r="952" spans="6:9" x14ac:dyDescent="0.15">
      <c r="F952" s="28"/>
      <c r="I952" s="28"/>
    </row>
    <row r="953" spans="6:9" x14ac:dyDescent="0.15">
      <c r="F953" s="28"/>
      <c r="I953" s="28"/>
    </row>
    <row r="954" spans="6:9" x14ac:dyDescent="0.15">
      <c r="F954" s="28"/>
      <c r="I954" s="28"/>
    </row>
    <row r="955" spans="6:9" x14ac:dyDescent="0.15">
      <c r="F955" s="28"/>
      <c r="I955" s="28"/>
    </row>
    <row r="956" spans="6:9" x14ac:dyDescent="0.15">
      <c r="F956" s="28"/>
      <c r="I956" s="28"/>
    </row>
    <row r="957" spans="6:9" x14ac:dyDescent="0.15">
      <c r="F957" s="28"/>
      <c r="I957" s="28"/>
    </row>
    <row r="958" spans="6:9" x14ac:dyDescent="0.15">
      <c r="F958" s="28"/>
      <c r="I958" s="28"/>
    </row>
    <row r="959" spans="6:9" x14ac:dyDescent="0.15">
      <c r="F959" s="28"/>
      <c r="I959" s="28"/>
    </row>
    <row r="960" spans="6:9" x14ac:dyDescent="0.15">
      <c r="F960" s="28"/>
      <c r="I960" s="28"/>
    </row>
    <row r="961" spans="6:9" x14ac:dyDescent="0.15">
      <c r="F961" s="28"/>
      <c r="I961" s="28"/>
    </row>
    <row r="962" spans="6:9" x14ac:dyDescent="0.15">
      <c r="F962" s="28"/>
      <c r="I962" s="28"/>
    </row>
    <row r="963" spans="6:9" x14ac:dyDescent="0.15">
      <c r="F963" s="28"/>
      <c r="I963" s="28"/>
    </row>
    <row r="964" spans="6:9" x14ac:dyDescent="0.15">
      <c r="F964" s="28"/>
      <c r="I964" s="28"/>
    </row>
    <row r="965" spans="6:9" x14ac:dyDescent="0.15">
      <c r="F965" s="28"/>
      <c r="I965" s="28"/>
    </row>
    <row r="966" spans="6:9" x14ac:dyDescent="0.15">
      <c r="F966" s="28"/>
      <c r="I966" s="28"/>
    </row>
    <row r="967" spans="6:9" x14ac:dyDescent="0.15">
      <c r="F967" s="28"/>
      <c r="I967" s="28"/>
    </row>
    <row r="968" spans="6:9" x14ac:dyDescent="0.15">
      <c r="F968" s="28"/>
      <c r="I968" s="28"/>
    </row>
    <row r="969" spans="6:9" x14ac:dyDescent="0.15">
      <c r="F969" s="28"/>
      <c r="I969" s="28"/>
    </row>
    <row r="970" spans="6:9" x14ac:dyDescent="0.15">
      <c r="F970" s="28"/>
      <c r="I970" s="28"/>
    </row>
    <row r="971" spans="6:9" x14ac:dyDescent="0.15">
      <c r="F971" s="28"/>
      <c r="I971" s="28"/>
    </row>
    <row r="972" spans="6:9" x14ac:dyDescent="0.15">
      <c r="F972" s="28"/>
      <c r="I972" s="28"/>
    </row>
    <row r="973" spans="6:9" x14ac:dyDescent="0.15">
      <c r="F973" s="28"/>
      <c r="I973" s="28"/>
    </row>
    <row r="974" spans="6:9" x14ac:dyDescent="0.15">
      <c r="F974" s="28"/>
      <c r="I974" s="28"/>
    </row>
    <row r="975" spans="6:9" x14ac:dyDescent="0.15">
      <c r="F975" s="28"/>
      <c r="I975" s="28"/>
    </row>
    <row r="976" spans="6:9" x14ac:dyDescent="0.15">
      <c r="F976" s="28"/>
      <c r="I976" s="28"/>
    </row>
    <row r="977" spans="6:9" x14ac:dyDescent="0.15">
      <c r="F977" s="28"/>
      <c r="I977" s="28"/>
    </row>
    <row r="978" spans="6:9" x14ac:dyDescent="0.15">
      <c r="F978" s="28"/>
      <c r="I978" s="28"/>
    </row>
    <row r="979" spans="6:9" x14ac:dyDescent="0.15">
      <c r="F979" s="28"/>
      <c r="I979" s="28"/>
    </row>
    <row r="980" spans="6:9" x14ac:dyDescent="0.15">
      <c r="F980" s="28"/>
      <c r="I980" s="28"/>
    </row>
    <row r="981" spans="6:9" x14ac:dyDescent="0.15">
      <c r="F981" s="28"/>
      <c r="I981" s="28"/>
    </row>
    <row r="982" spans="6:9" x14ac:dyDescent="0.15">
      <c r="F982" s="28"/>
      <c r="I982" s="28"/>
    </row>
    <row r="983" spans="6:9" x14ac:dyDescent="0.15">
      <c r="F983" s="28"/>
      <c r="I983" s="28"/>
    </row>
    <row r="984" spans="6:9" x14ac:dyDescent="0.15">
      <c r="F984" s="28"/>
      <c r="I984" s="28"/>
    </row>
    <row r="985" spans="6:9" x14ac:dyDescent="0.15">
      <c r="F985" s="28"/>
      <c r="I985" s="28"/>
    </row>
    <row r="986" spans="6:9" x14ac:dyDescent="0.15">
      <c r="F986" s="28"/>
      <c r="I986" s="28"/>
    </row>
    <row r="987" spans="6:9" x14ac:dyDescent="0.15">
      <c r="F987" s="28"/>
      <c r="I987" s="28"/>
    </row>
    <row r="988" spans="6:9" x14ac:dyDescent="0.15">
      <c r="F988" s="28"/>
      <c r="I988" s="28"/>
    </row>
    <row r="989" spans="6:9" x14ac:dyDescent="0.15">
      <c r="F989" s="28"/>
      <c r="I989" s="28"/>
    </row>
    <row r="990" spans="6:9" x14ac:dyDescent="0.15">
      <c r="F990" s="28"/>
      <c r="I990" s="28"/>
    </row>
    <row r="991" spans="6:9" x14ac:dyDescent="0.15">
      <c r="F991" s="28"/>
      <c r="I991" s="28"/>
    </row>
    <row r="992" spans="6:9" x14ac:dyDescent="0.15">
      <c r="F992" s="28"/>
      <c r="I992" s="28"/>
    </row>
    <row r="993" spans="6:9" x14ac:dyDescent="0.15">
      <c r="F993" s="28"/>
      <c r="I993" s="28"/>
    </row>
    <row r="994" spans="6:9" x14ac:dyDescent="0.15">
      <c r="F994" s="28"/>
      <c r="I994" s="28"/>
    </row>
    <row r="995" spans="6:9" x14ac:dyDescent="0.15">
      <c r="F995" s="28"/>
      <c r="I995" s="28"/>
    </row>
    <row r="996" spans="6:9" x14ac:dyDescent="0.15">
      <c r="F996" s="28"/>
      <c r="I996" s="28"/>
    </row>
    <row r="997" spans="6:9" x14ac:dyDescent="0.15">
      <c r="F997" s="28"/>
      <c r="I997" s="28"/>
    </row>
    <row r="998" spans="6:9" x14ac:dyDescent="0.15">
      <c r="F998" s="28"/>
      <c r="I998" s="28"/>
    </row>
    <row r="999" spans="6:9" x14ac:dyDescent="0.15">
      <c r="F999" s="28"/>
      <c r="I999" s="28"/>
    </row>
    <row r="1000" spans="6:9" x14ac:dyDescent="0.15">
      <c r="F1000" s="28"/>
      <c r="I1000" s="28"/>
    </row>
    <row r="1001" spans="6:9" x14ac:dyDescent="0.15">
      <c r="F1001" s="28"/>
      <c r="I1001" s="28"/>
    </row>
    <row r="1002" spans="6:9" x14ac:dyDescent="0.15">
      <c r="F1002" s="28"/>
      <c r="I1002" s="28"/>
    </row>
    <row r="1003" spans="6:9" x14ac:dyDescent="0.15">
      <c r="F1003" s="28"/>
      <c r="I1003" s="28"/>
    </row>
    <row r="1004" spans="6:9" x14ac:dyDescent="0.15">
      <c r="F1004" s="28"/>
      <c r="I1004" s="28"/>
    </row>
    <row r="1005" spans="6:9" x14ac:dyDescent="0.15">
      <c r="F1005" s="28"/>
      <c r="I1005" s="28"/>
    </row>
    <row r="1006" spans="6:9" x14ac:dyDescent="0.15">
      <c r="F1006" s="28"/>
      <c r="I1006" s="28"/>
    </row>
    <row r="1007" spans="6:9" x14ac:dyDescent="0.15">
      <c r="F1007" s="28"/>
      <c r="I1007" s="28"/>
    </row>
    <row r="1008" spans="6:9" x14ac:dyDescent="0.15">
      <c r="F1008" s="28"/>
      <c r="I1008" s="28"/>
    </row>
    <row r="1009" spans="6:9" x14ac:dyDescent="0.15">
      <c r="F1009" s="28"/>
      <c r="I1009" s="28"/>
    </row>
    <row r="1010" spans="6:9" x14ac:dyDescent="0.15">
      <c r="F1010" s="28"/>
      <c r="I1010" s="28"/>
    </row>
    <row r="1011" spans="6:9" x14ac:dyDescent="0.15">
      <c r="F1011" s="28"/>
      <c r="I1011" s="28"/>
    </row>
    <row r="1012" spans="6:9" x14ac:dyDescent="0.15">
      <c r="F1012" s="28"/>
      <c r="I1012" s="28"/>
    </row>
    <row r="1013" spans="6:9" x14ac:dyDescent="0.15">
      <c r="F1013" s="28"/>
      <c r="I1013" s="28"/>
    </row>
    <row r="1014" spans="6:9" x14ac:dyDescent="0.15">
      <c r="F1014" s="28"/>
      <c r="I1014" s="28"/>
    </row>
    <row r="1015" spans="6:9" x14ac:dyDescent="0.15">
      <c r="F1015" s="28"/>
      <c r="I1015" s="28"/>
    </row>
    <row r="1016" spans="6:9" x14ac:dyDescent="0.15">
      <c r="F1016" s="28"/>
      <c r="I1016" s="28"/>
    </row>
    <row r="1017" spans="6:9" x14ac:dyDescent="0.15">
      <c r="F1017" s="28"/>
      <c r="I1017" s="28"/>
    </row>
    <row r="1018" spans="6:9" x14ac:dyDescent="0.15">
      <c r="F1018" s="28"/>
      <c r="I1018" s="28"/>
    </row>
    <row r="1019" spans="6:9" x14ac:dyDescent="0.15">
      <c r="F1019" s="28"/>
      <c r="I1019" s="28"/>
    </row>
    <row r="1020" spans="6:9" x14ac:dyDescent="0.15">
      <c r="F1020" s="28"/>
      <c r="I1020" s="28"/>
    </row>
    <row r="1021" spans="6:9" x14ac:dyDescent="0.15">
      <c r="F1021" s="28"/>
      <c r="I1021" s="28"/>
    </row>
    <row r="1022" spans="6:9" x14ac:dyDescent="0.15">
      <c r="F1022" s="28"/>
      <c r="I1022" s="28"/>
    </row>
    <row r="1023" spans="6:9" x14ac:dyDescent="0.15">
      <c r="F1023" s="28"/>
      <c r="I1023" s="28"/>
    </row>
    <row r="1024" spans="6:9" x14ac:dyDescent="0.15">
      <c r="F1024" s="28"/>
      <c r="I1024" s="28"/>
    </row>
    <row r="1025" spans="6:9" x14ac:dyDescent="0.15">
      <c r="F1025" s="28"/>
      <c r="I1025" s="28"/>
    </row>
    <row r="1026" spans="6:9" x14ac:dyDescent="0.15">
      <c r="F1026" s="28"/>
      <c r="I1026" s="28"/>
    </row>
    <row r="1027" spans="6:9" x14ac:dyDescent="0.15">
      <c r="F1027" s="28"/>
      <c r="I1027" s="28"/>
    </row>
    <row r="1028" spans="6:9" x14ac:dyDescent="0.15">
      <c r="F1028" s="28"/>
      <c r="I1028" s="28"/>
    </row>
    <row r="1029" spans="6:9" x14ac:dyDescent="0.15">
      <c r="F1029" s="28"/>
      <c r="I1029" s="28"/>
    </row>
    <row r="1030" spans="6:9" x14ac:dyDescent="0.15">
      <c r="F1030" s="28"/>
      <c r="I1030" s="28"/>
    </row>
    <row r="1031" spans="6:9" x14ac:dyDescent="0.15">
      <c r="F1031" s="28"/>
      <c r="I1031" s="28"/>
    </row>
    <row r="1032" spans="6:9" x14ac:dyDescent="0.15">
      <c r="F1032" s="28"/>
      <c r="I1032" s="28"/>
    </row>
    <row r="1033" spans="6:9" x14ac:dyDescent="0.15">
      <c r="F1033" s="28"/>
      <c r="I1033" s="28"/>
    </row>
    <row r="1034" spans="6:9" x14ac:dyDescent="0.15">
      <c r="F1034" s="28"/>
      <c r="I1034" s="28"/>
    </row>
    <row r="1035" spans="6:9" x14ac:dyDescent="0.15">
      <c r="F1035" s="28"/>
      <c r="I1035" s="28"/>
    </row>
    <row r="1036" spans="6:9" x14ac:dyDescent="0.15">
      <c r="F1036" s="28"/>
      <c r="I1036" s="28"/>
    </row>
    <row r="1037" spans="6:9" x14ac:dyDescent="0.15">
      <c r="F1037" s="28"/>
      <c r="I1037" s="28"/>
    </row>
    <row r="1038" spans="6:9" x14ac:dyDescent="0.15">
      <c r="F1038" s="28"/>
      <c r="I1038" s="28"/>
    </row>
    <row r="1039" spans="6:9" x14ac:dyDescent="0.15">
      <c r="F1039" s="28"/>
      <c r="I1039" s="28"/>
    </row>
    <row r="1040" spans="6:9" x14ac:dyDescent="0.15">
      <c r="F1040" s="28"/>
      <c r="I1040" s="28"/>
    </row>
    <row r="1041" spans="6:9" x14ac:dyDescent="0.15">
      <c r="F1041" s="28"/>
      <c r="I1041" s="28"/>
    </row>
    <row r="1042" spans="6:9" x14ac:dyDescent="0.15">
      <c r="F1042" s="28"/>
      <c r="I1042" s="28"/>
    </row>
    <row r="1043" spans="6:9" x14ac:dyDescent="0.15">
      <c r="F1043" s="28"/>
      <c r="I1043" s="28"/>
    </row>
    <row r="1044" spans="6:9" x14ac:dyDescent="0.15">
      <c r="F1044" s="28"/>
      <c r="I1044" s="28"/>
    </row>
    <row r="1045" spans="6:9" x14ac:dyDescent="0.15">
      <c r="F1045" s="28"/>
      <c r="I1045" s="28"/>
    </row>
    <row r="1046" spans="6:9" x14ac:dyDescent="0.15">
      <c r="F1046" s="28"/>
      <c r="I1046" s="28"/>
    </row>
    <row r="1047" spans="6:9" x14ac:dyDescent="0.15">
      <c r="F1047" s="28"/>
      <c r="I1047" s="28"/>
    </row>
    <row r="1048" spans="6:9" x14ac:dyDescent="0.15">
      <c r="F1048" s="28"/>
      <c r="I1048" s="28"/>
    </row>
    <row r="1049" spans="6:9" x14ac:dyDescent="0.15">
      <c r="F1049" s="28"/>
      <c r="I1049" s="28"/>
    </row>
    <row r="1050" spans="6:9" x14ac:dyDescent="0.15">
      <c r="F1050" s="28"/>
      <c r="I1050" s="28"/>
    </row>
    <row r="1051" spans="6:9" x14ac:dyDescent="0.15">
      <c r="F1051" s="28"/>
      <c r="I1051" s="28"/>
    </row>
    <row r="1052" spans="6:9" x14ac:dyDescent="0.15">
      <c r="F1052" s="28"/>
      <c r="I1052" s="28"/>
    </row>
    <row r="1053" spans="6:9" x14ac:dyDescent="0.15">
      <c r="F1053" s="28"/>
      <c r="I1053" s="28"/>
    </row>
    <row r="1054" spans="6:9" x14ac:dyDescent="0.15">
      <c r="F1054" s="28"/>
      <c r="I1054" s="28"/>
    </row>
    <row r="1055" spans="6:9" x14ac:dyDescent="0.15">
      <c r="F1055" s="28"/>
      <c r="I1055" s="28"/>
    </row>
    <row r="1056" spans="6:9" x14ac:dyDescent="0.15">
      <c r="F1056" s="28"/>
      <c r="I1056" s="28"/>
    </row>
    <row r="1057" spans="6:9" x14ac:dyDescent="0.15">
      <c r="F1057" s="28"/>
      <c r="I1057" s="28"/>
    </row>
    <row r="1058" spans="6:9" x14ac:dyDescent="0.15">
      <c r="F1058" s="28"/>
      <c r="I1058" s="28"/>
    </row>
    <row r="1059" spans="6:9" x14ac:dyDescent="0.15">
      <c r="F1059" s="28"/>
      <c r="I1059" s="28"/>
    </row>
    <row r="1060" spans="6:9" x14ac:dyDescent="0.15">
      <c r="F1060" s="28"/>
      <c r="I1060" s="28"/>
    </row>
    <row r="1061" spans="6:9" x14ac:dyDescent="0.15">
      <c r="F1061" s="28"/>
      <c r="I1061" s="28"/>
    </row>
    <row r="1062" spans="6:9" x14ac:dyDescent="0.15">
      <c r="F1062" s="28"/>
      <c r="I1062" s="28"/>
    </row>
    <row r="1063" spans="6:9" x14ac:dyDescent="0.15">
      <c r="F1063" s="28"/>
      <c r="I1063" s="28"/>
    </row>
    <row r="1064" spans="6:9" x14ac:dyDescent="0.15">
      <c r="F1064" s="28"/>
      <c r="I1064" s="28"/>
    </row>
    <row r="1065" spans="6:9" x14ac:dyDescent="0.15">
      <c r="F1065" s="28"/>
      <c r="I1065" s="28"/>
    </row>
    <row r="1066" spans="6:9" x14ac:dyDescent="0.15">
      <c r="F1066" s="28"/>
      <c r="I1066" s="28"/>
    </row>
    <row r="1067" spans="6:9" x14ac:dyDescent="0.15">
      <c r="F1067" s="28"/>
      <c r="I1067" s="28"/>
    </row>
    <row r="1068" spans="6:9" x14ac:dyDescent="0.15">
      <c r="F1068" s="28"/>
      <c r="I1068" s="28"/>
    </row>
    <row r="1069" spans="6:9" x14ac:dyDescent="0.15">
      <c r="F1069" s="28"/>
      <c r="I1069" s="28"/>
    </row>
    <row r="1070" spans="6:9" x14ac:dyDescent="0.15">
      <c r="F1070" s="28"/>
      <c r="I1070" s="28"/>
    </row>
    <row r="1071" spans="6:9" x14ac:dyDescent="0.15">
      <c r="F1071" s="28"/>
      <c r="I1071" s="28"/>
    </row>
    <row r="1072" spans="6:9" x14ac:dyDescent="0.15">
      <c r="F1072" s="28"/>
      <c r="I1072" s="28"/>
    </row>
    <row r="1073" spans="6:9" x14ac:dyDescent="0.15">
      <c r="F1073" s="28"/>
      <c r="I1073" s="28"/>
    </row>
    <row r="1074" spans="6:9" x14ac:dyDescent="0.15">
      <c r="F1074" s="28"/>
      <c r="I1074" s="28"/>
    </row>
    <row r="1075" spans="6:9" x14ac:dyDescent="0.15">
      <c r="F1075" s="28"/>
      <c r="I1075" s="28"/>
    </row>
    <row r="1076" spans="6:9" x14ac:dyDescent="0.15">
      <c r="F1076" s="28"/>
      <c r="I1076" s="28"/>
    </row>
    <row r="1077" spans="6:9" x14ac:dyDescent="0.15">
      <c r="F1077" s="28"/>
      <c r="I1077" s="28"/>
    </row>
    <row r="1078" spans="6:9" x14ac:dyDescent="0.15">
      <c r="F1078" s="28"/>
      <c r="I1078" s="28"/>
    </row>
    <row r="1079" spans="6:9" x14ac:dyDescent="0.15">
      <c r="F1079" s="28"/>
      <c r="I1079" s="28"/>
    </row>
    <row r="1080" spans="6:9" x14ac:dyDescent="0.15">
      <c r="F1080" s="28"/>
      <c r="I1080" s="28"/>
    </row>
    <row r="1081" spans="6:9" x14ac:dyDescent="0.15">
      <c r="F1081" s="28"/>
      <c r="I1081" s="28"/>
    </row>
    <row r="1082" spans="6:9" x14ac:dyDescent="0.15">
      <c r="F1082" s="28"/>
      <c r="I1082" s="28"/>
    </row>
    <row r="1083" spans="6:9" x14ac:dyDescent="0.15">
      <c r="F1083" s="28"/>
      <c r="I1083" s="28"/>
    </row>
    <row r="1084" spans="6:9" x14ac:dyDescent="0.15">
      <c r="F1084" s="28"/>
      <c r="I1084" s="28"/>
    </row>
    <row r="1085" spans="6:9" x14ac:dyDescent="0.15">
      <c r="F1085" s="28"/>
      <c r="I1085" s="28"/>
    </row>
    <row r="1086" spans="6:9" x14ac:dyDescent="0.15">
      <c r="F1086" s="28"/>
      <c r="I1086" s="28"/>
    </row>
    <row r="1087" spans="6:9" x14ac:dyDescent="0.15">
      <c r="F1087" s="28"/>
      <c r="I1087" s="28"/>
    </row>
    <row r="1088" spans="6:9" x14ac:dyDescent="0.15">
      <c r="F1088" s="28"/>
      <c r="I1088" s="28"/>
    </row>
    <row r="1089" spans="6:9" x14ac:dyDescent="0.15">
      <c r="F1089" s="28"/>
      <c r="I1089" s="28"/>
    </row>
    <row r="1090" spans="6:9" x14ac:dyDescent="0.15">
      <c r="F1090" s="28"/>
      <c r="I1090" s="28"/>
    </row>
    <row r="1091" spans="6:9" x14ac:dyDescent="0.15">
      <c r="F1091" s="28"/>
      <c r="I1091" s="28"/>
    </row>
    <row r="1092" spans="6:9" x14ac:dyDescent="0.15">
      <c r="F1092" s="28"/>
      <c r="I1092" s="28"/>
    </row>
    <row r="1093" spans="6:9" x14ac:dyDescent="0.15">
      <c r="F1093" s="28"/>
      <c r="I1093" s="28"/>
    </row>
    <row r="1094" spans="6:9" x14ac:dyDescent="0.15">
      <c r="F1094" s="28"/>
      <c r="I1094" s="28"/>
    </row>
    <row r="1095" spans="6:9" x14ac:dyDescent="0.15">
      <c r="F1095" s="28"/>
      <c r="I1095" s="28"/>
    </row>
    <row r="1096" spans="6:9" x14ac:dyDescent="0.15">
      <c r="F1096" s="28"/>
      <c r="I1096" s="28"/>
    </row>
    <row r="1097" spans="6:9" x14ac:dyDescent="0.15">
      <c r="F1097" s="28"/>
      <c r="I1097" s="28"/>
    </row>
    <row r="1098" spans="6:9" x14ac:dyDescent="0.15">
      <c r="F1098" s="28"/>
      <c r="I1098" s="28"/>
    </row>
    <row r="1099" spans="6:9" x14ac:dyDescent="0.15">
      <c r="F1099" s="28"/>
      <c r="I1099" s="28"/>
    </row>
    <row r="1100" spans="6:9" x14ac:dyDescent="0.15">
      <c r="F1100" s="28"/>
      <c r="I1100" s="28"/>
    </row>
    <row r="1101" spans="6:9" x14ac:dyDescent="0.15">
      <c r="F1101" s="28"/>
      <c r="I1101" s="28"/>
    </row>
    <row r="1102" spans="6:9" x14ac:dyDescent="0.15">
      <c r="F1102" s="28"/>
      <c r="I1102" s="28"/>
    </row>
    <row r="1103" spans="6:9" x14ac:dyDescent="0.15">
      <c r="F1103" s="28"/>
      <c r="I1103" s="28"/>
    </row>
    <row r="1104" spans="6:9" x14ac:dyDescent="0.15">
      <c r="F1104" s="28"/>
      <c r="I1104" s="28"/>
    </row>
    <row r="1105" spans="6:9" x14ac:dyDescent="0.15">
      <c r="F1105" s="28"/>
      <c r="I1105" s="28"/>
    </row>
    <row r="1106" spans="6:9" x14ac:dyDescent="0.15">
      <c r="F1106" s="28"/>
      <c r="I1106" s="28"/>
    </row>
    <row r="1107" spans="6:9" x14ac:dyDescent="0.15">
      <c r="F1107" s="28"/>
      <c r="I1107" s="28"/>
    </row>
    <row r="1108" spans="6:9" x14ac:dyDescent="0.15">
      <c r="F1108" s="28"/>
      <c r="I1108" s="28"/>
    </row>
    <row r="1109" spans="6:9" x14ac:dyDescent="0.15">
      <c r="F1109" s="28"/>
      <c r="I1109" s="28"/>
    </row>
    <row r="1110" spans="6:9" x14ac:dyDescent="0.15">
      <c r="F1110" s="28"/>
      <c r="I1110" s="28"/>
    </row>
    <row r="1111" spans="6:9" x14ac:dyDescent="0.15">
      <c r="F1111" s="28"/>
      <c r="I1111" s="28"/>
    </row>
    <row r="1112" spans="6:9" x14ac:dyDescent="0.15">
      <c r="F1112" s="28"/>
      <c r="I1112" s="28"/>
    </row>
    <row r="1113" spans="6:9" x14ac:dyDescent="0.15">
      <c r="F1113" s="28"/>
      <c r="I1113" s="28"/>
    </row>
    <row r="1114" spans="6:9" x14ac:dyDescent="0.15">
      <c r="F1114" s="28"/>
      <c r="I1114" s="28"/>
    </row>
    <row r="1115" spans="6:9" x14ac:dyDescent="0.15">
      <c r="F1115" s="28"/>
      <c r="I1115" s="28"/>
    </row>
    <row r="1116" spans="6:9" x14ac:dyDescent="0.15">
      <c r="F1116" s="28"/>
      <c r="I1116" s="28"/>
    </row>
    <row r="1117" spans="6:9" x14ac:dyDescent="0.15">
      <c r="F1117" s="28"/>
      <c r="I1117" s="28"/>
    </row>
    <row r="1118" spans="6:9" x14ac:dyDescent="0.15">
      <c r="F1118" s="28"/>
      <c r="I1118" s="28"/>
    </row>
    <row r="1119" spans="6:9" x14ac:dyDescent="0.15">
      <c r="F1119" s="28"/>
      <c r="I1119" s="28"/>
    </row>
    <row r="1120" spans="6:9" x14ac:dyDescent="0.15">
      <c r="F1120" s="28"/>
      <c r="I1120" s="28"/>
    </row>
    <row r="1121" spans="6:9" x14ac:dyDescent="0.15">
      <c r="F1121" s="28"/>
      <c r="I1121" s="28"/>
    </row>
    <row r="1122" spans="6:9" x14ac:dyDescent="0.15">
      <c r="F1122" s="28"/>
      <c r="I1122" s="28"/>
    </row>
    <row r="1123" spans="6:9" x14ac:dyDescent="0.15">
      <c r="F1123" s="28"/>
      <c r="I1123" s="28"/>
    </row>
    <row r="1124" spans="6:9" x14ac:dyDescent="0.15">
      <c r="F1124" s="28"/>
      <c r="I1124" s="28"/>
    </row>
    <row r="1125" spans="6:9" x14ac:dyDescent="0.15">
      <c r="F1125" s="28"/>
      <c r="I1125" s="28"/>
    </row>
    <row r="1126" spans="6:9" x14ac:dyDescent="0.15">
      <c r="F1126" s="28"/>
      <c r="I1126" s="28"/>
    </row>
    <row r="1127" spans="6:9" x14ac:dyDescent="0.15">
      <c r="F1127" s="28"/>
      <c r="I1127" s="28"/>
    </row>
    <row r="1128" spans="6:9" x14ac:dyDescent="0.15">
      <c r="F1128" s="28"/>
      <c r="I1128" s="28"/>
    </row>
    <row r="1129" spans="6:9" x14ac:dyDescent="0.15">
      <c r="F1129" s="28"/>
      <c r="I1129" s="28"/>
    </row>
    <row r="1130" spans="6:9" x14ac:dyDescent="0.15">
      <c r="F1130" s="28"/>
      <c r="I1130" s="28"/>
    </row>
    <row r="1131" spans="6:9" x14ac:dyDescent="0.15">
      <c r="F1131" s="28"/>
      <c r="I1131" s="28"/>
    </row>
    <row r="1132" spans="6:9" x14ac:dyDescent="0.15">
      <c r="F1132" s="28"/>
      <c r="I1132" s="28"/>
    </row>
    <row r="1133" spans="6:9" x14ac:dyDescent="0.15">
      <c r="F1133" s="28"/>
      <c r="I1133" s="28"/>
    </row>
    <row r="1134" spans="6:9" x14ac:dyDescent="0.15">
      <c r="F1134" s="28"/>
      <c r="I1134" s="28"/>
    </row>
    <row r="1135" spans="6:9" x14ac:dyDescent="0.15">
      <c r="F1135" s="28"/>
      <c r="I1135" s="28"/>
    </row>
    <row r="1136" spans="6:9" x14ac:dyDescent="0.15">
      <c r="F1136" s="28"/>
      <c r="I1136" s="28"/>
    </row>
    <row r="1137" spans="6:9" x14ac:dyDescent="0.15">
      <c r="F1137" s="28"/>
      <c r="I1137" s="28"/>
    </row>
    <row r="1138" spans="6:9" x14ac:dyDescent="0.15">
      <c r="F1138" s="28"/>
      <c r="I1138" s="28"/>
    </row>
    <row r="1139" spans="6:9" x14ac:dyDescent="0.15">
      <c r="F1139" s="28"/>
      <c r="I1139" s="28"/>
    </row>
    <row r="1140" spans="6:9" x14ac:dyDescent="0.15">
      <c r="F1140" s="28"/>
      <c r="I1140" s="28"/>
    </row>
    <row r="1141" spans="6:9" x14ac:dyDescent="0.15">
      <c r="F1141" s="28"/>
      <c r="I1141" s="28"/>
    </row>
    <row r="1142" spans="6:9" x14ac:dyDescent="0.15">
      <c r="F1142" s="28"/>
      <c r="I1142" s="28"/>
    </row>
    <row r="1143" spans="6:9" x14ac:dyDescent="0.15">
      <c r="F1143" s="28"/>
      <c r="I1143" s="28"/>
    </row>
    <row r="1144" spans="6:9" x14ac:dyDescent="0.15">
      <c r="F1144" s="28"/>
      <c r="I1144" s="28"/>
    </row>
    <row r="1145" spans="6:9" x14ac:dyDescent="0.15">
      <c r="F1145" s="28"/>
      <c r="I1145" s="28"/>
    </row>
    <row r="1146" spans="6:9" x14ac:dyDescent="0.15">
      <c r="F1146" s="28"/>
      <c r="I1146" s="28"/>
    </row>
    <row r="1147" spans="6:9" x14ac:dyDescent="0.15">
      <c r="F1147" s="28"/>
      <c r="I1147" s="28"/>
    </row>
    <row r="1148" spans="6:9" x14ac:dyDescent="0.15">
      <c r="F1148" s="28"/>
      <c r="I1148" s="28"/>
    </row>
    <row r="1149" spans="6:9" x14ac:dyDescent="0.15">
      <c r="F1149" s="28"/>
      <c r="I1149" s="28"/>
    </row>
    <row r="1150" spans="6:9" x14ac:dyDescent="0.15">
      <c r="F1150" s="28"/>
      <c r="I1150" s="28"/>
    </row>
    <row r="1151" spans="6:9" x14ac:dyDescent="0.15">
      <c r="F1151" s="28"/>
      <c r="I1151" s="28"/>
    </row>
    <row r="1152" spans="6:9" x14ac:dyDescent="0.15">
      <c r="F1152" s="28"/>
      <c r="I1152" s="28"/>
    </row>
    <row r="1153" spans="6:9" x14ac:dyDescent="0.15">
      <c r="F1153" s="28"/>
      <c r="I1153" s="28"/>
    </row>
    <row r="1154" spans="6:9" x14ac:dyDescent="0.15">
      <c r="F1154" s="28"/>
      <c r="I1154" s="28"/>
    </row>
    <row r="1155" spans="6:9" x14ac:dyDescent="0.15">
      <c r="F1155" s="28"/>
      <c r="I1155" s="28"/>
    </row>
    <row r="1156" spans="6:9" x14ac:dyDescent="0.15">
      <c r="F1156" s="28"/>
      <c r="I1156" s="28"/>
    </row>
    <row r="1157" spans="6:9" x14ac:dyDescent="0.15">
      <c r="F1157" s="28"/>
      <c r="I1157" s="28"/>
    </row>
    <row r="1158" spans="6:9" x14ac:dyDescent="0.15">
      <c r="F1158" s="28"/>
      <c r="I1158" s="28"/>
    </row>
    <row r="1159" spans="6:9" x14ac:dyDescent="0.15">
      <c r="F1159" s="28"/>
      <c r="I1159" s="28"/>
    </row>
    <row r="1160" spans="6:9" x14ac:dyDescent="0.15">
      <c r="F1160" s="28"/>
      <c r="I1160" s="28"/>
    </row>
    <row r="1161" spans="6:9" x14ac:dyDescent="0.15">
      <c r="F1161" s="28"/>
      <c r="I1161" s="28"/>
    </row>
    <row r="1162" spans="6:9" x14ac:dyDescent="0.15">
      <c r="F1162" s="28"/>
      <c r="I1162" s="28"/>
    </row>
    <row r="1163" spans="6:9" x14ac:dyDescent="0.15">
      <c r="F1163" s="28"/>
      <c r="I1163" s="28"/>
    </row>
    <row r="1164" spans="6:9" x14ac:dyDescent="0.15">
      <c r="F1164" s="28"/>
      <c r="I1164" s="28"/>
    </row>
    <row r="1165" spans="6:9" x14ac:dyDescent="0.15">
      <c r="F1165" s="28"/>
      <c r="I1165" s="28"/>
    </row>
    <row r="1166" spans="6:9" x14ac:dyDescent="0.15">
      <c r="F1166" s="28"/>
      <c r="I1166" s="28"/>
    </row>
    <row r="1167" spans="6:9" x14ac:dyDescent="0.15">
      <c r="F1167" s="28"/>
      <c r="I1167" s="28"/>
    </row>
    <row r="1168" spans="6:9" x14ac:dyDescent="0.15">
      <c r="F1168" s="28"/>
      <c r="I1168" s="28"/>
    </row>
    <row r="1169" spans="6:9" x14ac:dyDescent="0.15">
      <c r="F1169" s="28"/>
      <c r="I1169" s="28"/>
    </row>
    <row r="1170" spans="6:9" x14ac:dyDescent="0.15">
      <c r="F1170" s="28"/>
      <c r="I1170" s="28"/>
    </row>
    <row r="1171" spans="6:9" x14ac:dyDescent="0.15">
      <c r="F1171" s="28"/>
      <c r="I1171" s="28"/>
    </row>
    <row r="1172" spans="6:9" x14ac:dyDescent="0.15">
      <c r="F1172" s="28"/>
      <c r="I1172" s="28"/>
    </row>
    <row r="1173" spans="6:9" x14ac:dyDescent="0.15">
      <c r="F1173" s="28"/>
      <c r="I1173" s="28"/>
    </row>
    <row r="1174" spans="6:9" x14ac:dyDescent="0.15">
      <c r="F1174" s="28"/>
      <c r="I1174" s="28"/>
    </row>
    <row r="1175" spans="6:9" x14ac:dyDescent="0.15">
      <c r="F1175" s="28"/>
      <c r="I1175" s="28"/>
    </row>
    <row r="1176" spans="6:9" x14ac:dyDescent="0.15">
      <c r="F1176" s="28"/>
      <c r="I1176" s="28"/>
    </row>
    <row r="1177" spans="6:9" x14ac:dyDescent="0.15">
      <c r="F1177" s="28"/>
      <c r="I1177" s="28"/>
    </row>
    <row r="1178" spans="6:9" x14ac:dyDescent="0.15">
      <c r="F1178" s="28"/>
      <c r="I1178" s="28"/>
    </row>
    <row r="1179" spans="6:9" x14ac:dyDescent="0.15">
      <c r="F1179" s="28"/>
      <c r="I1179" s="28"/>
    </row>
    <row r="1180" spans="6:9" x14ac:dyDescent="0.15">
      <c r="F1180" s="28"/>
      <c r="I1180" s="28"/>
    </row>
    <row r="1181" spans="6:9" x14ac:dyDescent="0.15">
      <c r="F1181" s="28"/>
      <c r="I1181" s="28"/>
    </row>
    <row r="1182" spans="6:9" x14ac:dyDescent="0.15">
      <c r="F1182" s="28"/>
      <c r="I1182" s="28"/>
    </row>
    <row r="1183" spans="6:9" x14ac:dyDescent="0.15">
      <c r="F1183" s="28"/>
      <c r="I1183" s="28"/>
    </row>
    <row r="1184" spans="6:9" x14ac:dyDescent="0.15">
      <c r="F1184" s="28"/>
      <c r="I1184" s="28"/>
    </row>
    <row r="1185" spans="6:9" x14ac:dyDescent="0.15">
      <c r="F1185" s="28"/>
      <c r="I1185" s="28"/>
    </row>
    <row r="1186" spans="6:9" x14ac:dyDescent="0.15">
      <c r="F1186" s="28"/>
      <c r="I1186" s="28"/>
    </row>
    <row r="1187" spans="6:9" x14ac:dyDescent="0.15">
      <c r="F1187" s="28"/>
      <c r="I1187" s="28"/>
    </row>
    <row r="1188" spans="6:9" x14ac:dyDescent="0.15">
      <c r="F1188" s="28"/>
      <c r="I1188" s="28"/>
    </row>
    <row r="1189" spans="6:9" x14ac:dyDescent="0.15">
      <c r="F1189" s="28"/>
      <c r="I1189" s="28"/>
    </row>
    <row r="1190" spans="6:9" x14ac:dyDescent="0.15">
      <c r="F1190" s="28"/>
      <c r="I1190" s="28"/>
    </row>
    <row r="1191" spans="6:9" x14ac:dyDescent="0.15">
      <c r="F1191" s="28"/>
      <c r="I1191" s="28"/>
    </row>
    <row r="1192" spans="6:9" x14ac:dyDescent="0.15">
      <c r="F1192" s="28"/>
      <c r="I1192" s="28"/>
    </row>
    <row r="1193" spans="6:9" x14ac:dyDescent="0.15">
      <c r="F1193" s="28"/>
      <c r="I1193" s="28"/>
    </row>
    <row r="1194" spans="6:9" x14ac:dyDescent="0.15">
      <c r="F1194" s="28"/>
      <c r="I1194" s="28"/>
    </row>
    <row r="1195" spans="6:9" x14ac:dyDescent="0.15">
      <c r="F1195" s="28"/>
      <c r="I1195" s="28"/>
    </row>
    <row r="1196" spans="6:9" x14ac:dyDescent="0.15">
      <c r="F1196" s="28"/>
      <c r="I1196" s="28"/>
    </row>
    <row r="1197" spans="6:9" x14ac:dyDescent="0.15">
      <c r="F1197" s="28"/>
      <c r="I1197" s="28"/>
    </row>
    <row r="1198" spans="6:9" x14ac:dyDescent="0.15">
      <c r="F1198" s="28"/>
      <c r="I1198" s="28"/>
    </row>
    <row r="1199" spans="6:9" x14ac:dyDescent="0.15">
      <c r="F1199" s="28"/>
      <c r="I1199" s="28"/>
    </row>
    <row r="1200" spans="6:9" x14ac:dyDescent="0.15">
      <c r="F1200" s="28"/>
      <c r="I1200" s="28"/>
    </row>
    <row r="1201" spans="6:9" x14ac:dyDescent="0.15">
      <c r="F1201" s="28"/>
      <c r="I1201" s="28"/>
    </row>
    <row r="1202" spans="6:9" x14ac:dyDescent="0.15">
      <c r="F1202" s="28"/>
      <c r="I1202" s="28"/>
    </row>
    <row r="1203" spans="6:9" x14ac:dyDescent="0.15">
      <c r="F1203" s="28"/>
      <c r="I1203" s="28"/>
    </row>
    <row r="1204" spans="6:9" x14ac:dyDescent="0.15">
      <c r="F1204" s="28"/>
      <c r="I1204" s="28"/>
    </row>
    <row r="1205" spans="6:9" x14ac:dyDescent="0.15">
      <c r="F1205" s="28"/>
      <c r="I1205" s="28"/>
    </row>
    <row r="1206" spans="6:9" x14ac:dyDescent="0.15">
      <c r="F1206" s="28"/>
      <c r="I1206" s="28"/>
    </row>
    <row r="1207" spans="6:9" x14ac:dyDescent="0.15">
      <c r="F1207" s="28"/>
      <c r="I1207" s="28"/>
    </row>
    <row r="1208" spans="6:9" x14ac:dyDescent="0.15">
      <c r="F1208" s="28"/>
      <c r="I1208" s="28"/>
    </row>
    <row r="1209" spans="6:9" x14ac:dyDescent="0.15">
      <c r="F1209" s="28"/>
      <c r="I1209" s="28"/>
    </row>
    <row r="1210" spans="6:9" x14ac:dyDescent="0.15">
      <c r="F1210" s="28"/>
      <c r="I1210" s="28"/>
    </row>
    <row r="1211" spans="6:9" x14ac:dyDescent="0.15">
      <c r="F1211" s="28"/>
      <c r="I1211" s="28"/>
    </row>
    <row r="1212" spans="6:9" x14ac:dyDescent="0.15">
      <c r="F1212" s="28"/>
      <c r="I1212" s="28"/>
    </row>
    <row r="1213" spans="6:9" x14ac:dyDescent="0.15">
      <c r="F1213" s="28"/>
      <c r="I1213" s="28"/>
    </row>
    <row r="1214" spans="6:9" x14ac:dyDescent="0.15">
      <c r="F1214" s="28"/>
      <c r="I1214" s="28"/>
    </row>
    <row r="1215" spans="6:9" x14ac:dyDescent="0.15">
      <c r="F1215" s="28"/>
      <c r="I1215" s="28"/>
    </row>
    <row r="1216" spans="6:9" x14ac:dyDescent="0.15">
      <c r="F1216" s="28"/>
      <c r="I1216" s="28"/>
    </row>
    <row r="1217" spans="6:9" x14ac:dyDescent="0.15">
      <c r="F1217" s="28"/>
      <c r="I1217" s="28"/>
    </row>
    <row r="1218" spans="6:9" x14ac:dyDescent="0.15">
      <c r="F1218" s="28"/>
      <c r="I1218" s="28"/>
    </row>
    <row r="1219" spans="6:9" x14ac:dyDescent="0.15">
      <c r="F1219" s="28"/>
      <c r="I1219" s="28"/>
    </row>
    <row r="1220" spans="6:9" x14ac:dyDescent="0.15">
      <c r="F1220" s="28"/>
      <c r="I1220" s="28"/>
    </row>
    <row r="1221" spans="6:9" x14ac:dyDescent="0.15">
      <c r="F1221" s="28"/>
      <c r="I1221" s="28"/>
    </row>
    <row r="1222" spans="6:9" x14ac:dyDescent="0.15">
      <c r="F1222" s="28"/>
      <c r="I1222" s="28"/>
    </row>
    <row r="1223" spans="6:9" x14ac:dyDescent="0.15">
      <c r="F1223" s="28"/>
      <c r="I1223" s="28"/>
    </row>
    <row r="1224" spans="6:9" x14ac:dyDescent="0.15">
      <c r="F1224" s="28"/>
      <c r="I1224" s="28"/>
    </row>
    <row r="1225" spans="6:9" x14ac:dyDescent="0.15">
      <c r="F1225" s="28"/>
      <c r="I1225" s="28"/>
    </row>
    <row r="1226" spans="6:9" x14ac:dyDescent="0.15">
      <c r="F1226" s="28"/>
      <c r="I1226" s="28"/>
    </row>
    <row r="1227" spans="6:9" x14ac:dyDescent="0.15">
      <c r="F1227" s="28"/>
      <c r="I1227" s="28"/>
    </row>
    <row r="1228" spans="6:9" x14ac:dyDescent="0.15">
      <c r="F1228" s="28"/>
      <c r="I1228" s="28"/>
    </row>
    <row r="1229" spans="6:9" x14ac:dyDescent="0.15">
      <c r="F1229" s="28"/>
      <c r="I1229" s="28"/>
    </row>
    <row r="1230" spans="6:9" x14ac:dyDescent="0.15">
      <c r="F1230" s="28"/>
      <c r="I1230" s="28"/>
    </row>
    <row r="1231" spans="6:9" x14ac:dyDescent="0.15">
      <c r="F1231" s="28"/>
      <c r="I1231" s="28"/>
    </row>
    <row r="1232" spans="6:9" x14ac:dyDescent="0.15">
      <c r="F1232" s="28"/>
      <c r="I1232" s="28"/>
    </row>
    <row r="1233" spans="6:9" x14ac:dyDescent="0.15">
      <c r="F1233" s="28"/>
      <c r="I1233" s="28"/>
    </row>
    <row r="1234" spans="6:9" x14ac:dyDescent="0.15">
      <c r="F1234" s="28"/>
      <c r="I1234" s="28"/>
    </row>
    <row r="1235" spans="6:9" x14ac:dyDescent="0.15">
      <c r="F1235" s="28"/>
      <c r="I1235" s="28"/>
    </row>
    <row r="1236" spans="6:9" x14ac:dyDescent="0.15">
      <c r="F1236" s="28"/>
      <c r="I1236" s="28"/>
    </row>
    <row r="1237" spans="6:9" x14ac:dyDescent="0.15">
      <c r="F1237" s="28"/>
      <c r="I1237" s="28"/>
    </row>
    <row r="1238" spans="6:9" x14ac:dyDescent="0.15">
      <c r="F1238" s="28"/>
      <c r="I1238" s="28"/>
    </row>
    <row r="1239" spans="6:9" x14ac:dyDescent="0.15">
      <c r="F1239" s="28"/>
      <c r="I1239" s="28"/>
    </row>
    <row r="1240" spans="6:9" x14ac:dyDescent="0.15">
      <c r="F1240" s="28"/>
      <c r="I1240" s="28"/>
    </row>
    <row r="1241" spans="6:9" x14ac:dyDescent="0.15">
      <c r="F1241" s="28"/>
      <c r="I1241" s="28"/>
    </row>
    <row r="1242" spans="6:9" x14ac:dyDescent="0.15">
      <c r="F1242" s="28"/>
      <c r="I1242" s="28"/>
    </row>
    <row r="1243" spans="6:9" x14ac:dyDescent="0.15">
      <c r="F1243" s="28"/>
      <c r="I1243" s="28"/>
    </row>
    <row r="1244" spans="6:9" x14ac:dyDescent="0.15">
      <c r="F1244" s="28"/>
      <c r="I1244" s="28"/>
    </row>
    <row r="1245" spans="6:9" x14ac:dyDescent="0.15">
      <c r="F1245" s="28"/>
      <c r="I1245" s="28"/>
    </row>
    <row r="1246" spans="6:9" x14ac:dyDescent="0.15">
      <c r="F1246" s="28"/>
      <c r="I1246" s="28"/>
    </row>
    <row r="1247" spans="6:9" x14ac:dyDescent="0.15">
      <c r="F1247" s="28"/>
      <c r="I1247" s="28"/>
    </row>
    <row r="1248" spans="6:9" x14ac:dyDescent="0.15">
      <c r="F1248" s="28"/>
      <c r="I1248" s="28"/>
    </row>
    <row r="1249" spans="6:9" x14ac:dyDescent="0.15">
      <c r="F1249" s="28"/>
      <c r="I1249" s="28"/>
    </row>
    <row r="1250" spans="6:9" x14ac:dyDescent="0.15">
      <c r="F1250" s="28"/>
      <c r="I1250" s="28"/>
    </row>
    <row r="1251" spans="6:9" x14ac:dyDescent="0.15">
      <c r="F1251" s="28"/>
      <c r="I1251" s="28"/>
    </row>
    <row r="1252" spans="6:9" x14ac:dyDescent="0.15">
      <c r="F1252" s="28"/>
      <c r="I1252" s="28"/>
    </row>
    <row r="1253" spans="6:9" x14ac:dyDescent="0.15">
      <c r="F1253" s="28"/>
      <c r="I1253" s="28"/>
    </row>
    <row r="1254" spans="6:9" x14ac:dyDescent="0.15">
      <c r="F1254" s="28"/>
      <c r="I1254" s="28"/>
    </row>
    <row r="1255" spans="6:9" x14ac:dyDescent="0.15">
      <c r="F1255" s="28"/>
      <c r="I1255" s="28"/>
    </row>
    <row r="1256" spans="6:9" x14ac:dyDescent="0.15">
      <c r="F1256" s="28"/>
      <c r="I1256" s="28"/>
    </row>
    <row r="1257" spans="6:9" x14ac:dyDescent="0.15">
      <c r="F1257" s="28"/>
      <c r="I1257" s="28"/>
    </row>
    <row r="1258" spans="6:9" x14ac:dyDescent="0.15">
      <c r="F1258" s="28"/>
      <c r="I1258" s="28"/>
    </row>
    <row r="1259" spans="6:9" x14ac:dyDescent="0.15">
      <c r="F1259" s="28"/>
      <c r="I1259" s="28"/>
    </row>
    <row r="1260" spans="6:9" x14ac:dyDescent="0.15">
      <c r="F1260" s="28"/>
      <c r="I1260" s="28"/>
    </row>
    <row r="1261" spans="6:9" x14ac:dyDescent="0.15">
      <c r="F1261" s="28"/>
      <c r="I1261" s="28"/>
    </row>
    <row r="1262" spans="6:9" x14ac:dyDescent="0.15">
      <c r="F1262" s="28"/>
      <c r="I1262" s="28"/>
    </row>
    <row r="1263" spans="6:9" x14ac:dyDescent="0.15">
      <c r="F1263" s="28"/>
      <c r="I1263" s="28"/>
    </row>
    <row r="1264" spans="6:9" x14ac:dyDescent="0.15">
      <c r="F1264" s="28"/>
      <c r="I1264" s="28"/>
    </row>
    <row r="1265" spans="6:9" x14ac:dyDescent="0.15">
      <c r="F1265" s="28"/>
      <c r="I1265" s="28"/>
    </row>
    <row r="1266" spans="6:9" x14ac:dyDescent="0.15">
      <c r="F1266" s="28"/>
      <c r="I1266" s="28"/>
    </row>
    <row r="1267" spans="6:9" x14ac:dyDescent="0.15">
      <c r="F1267" s="28"/>
      <c r="I1267" s="28"/>
    </row>
    <row r="1268" spans="6:9" x14ac:dyDescent="0.15">
      <c r="F1268" s="28"/>
      <c r="I1268" s="28"/>
    </row>
    <row r="1269" spans="6:9" x14ac:dyDescent="0.15">
      <c r="F1269" s="28"/>
      <c r="I1269" s="28"/>
    </row>
    <row r="1270" spans="6:9" x14ac:dyDescent="0.15">
      <c r="F1270" s="28"/>
      <c r="I1270" s="28"/>
    </row>
    <row r="1271" spans="6:9" x14ac:dyDescent="0.15">
      <c r="F1271" s="28"/>
      <c r="I1271" s="28"/>
    </row>
    <row r="1272" spans="6:9" x14ac:dyDescent="0.15">
      <c r="F1272" s="28"/>
      <c r="I1272" s="28"/>
    </row>
    <row r="1273" spans="6:9" x14ac:dyDescent="0.15">
      <c r="F1273" s="28"/>
      <c r="I1273" s="28"/>
    </row>
    <row r="1274" spans="6:9" x14ac:dyDescent="0.15">
      <c r="F1274" s="28"/>
      <c r="I1274" s="28"/>
    </row>
    <row r="1275" spans="6:9" x14ac:dyDescent="0.15">
      <c r="F1275" s="28"/>
      <c r="I1275" s="28"/>
    </row>
    <row r="1276" spans="6:9" x14ac:dyDescent="0.15">
      <c r="F1276" s="28"/>
      <c r="I1276" s="28"/>
    </row>
    <row r="1277" spans="6:9" x14ac:dyDescent="0.15">
      <c r="F1277" s="28"/>
      <c r="I1277" s="28"/>
    </row>
    <row r="1278" spans="6:9" x14ac:dyDescent="0.15">
      <c r="F1278" s="28"/>
      <c r="I1278" s="28"/>
    </row>
    <row r="1279" spans="6:9" x14ac:dyDescent="0.15">
      <c r="F1279" s="28"/>
      <c r="I1279" s="28"/>
    </row>
    <row r="1280" spans="6:9" x14ac:dyDescent="0.15">
      <c r="F1280" s="28"/>
      <c r="I1280" s="28"/>
    </row>
    <row r="1281" spans="6:9" x14ac:dyDescent="0.15">
      <c r="F1281" s="28"/>
      <c r="I1281" s="28"/>
    </row>
    <row r="1282" spans="6:9" x14ac:dyDescent="0.15">
      <c r="F1282" s="28"/>
      <c r="I1282" s="28"/>
    </row>
    <row r="1283" spans="6:9" x14ac:dyDescent="0.15">
      <c r="F1283" s="28"/>
      <c r="I1283" s="28"/>
    </row>
    <row r="1284" spans="6:9" x14ac:dyDescent="0.15">
      <c r="F1284" s="28"/>
      <c r="I1284" s="28"/>
    </row>
    <row r="1285" spans="6:9" x14ac:dyDescent="0.15">
      <c r="F1285" s="28"/>
      <c r="I1285" s="28"/>
    </row>
    <row r="1286" spans="6:9" x14ac:dyDescent="0.15">
      <c r="F1286" s="28"/>
      <c r="I1286" s="28"/>
    </row>
    <row r="1287" spans="6:9" x14ac:dyDescent="0.15">
      <c r="F1287" s="28"/>
      <c r="I1287" s="28"/>
    </row>
    <row r="1288" spans="6:9" x14ac:dyDescent="0.15">
      <c r="F1288" s="28"/>
      <c r="I1288" s="28"/>
    </row>
    <row r="1289" spans="6:9" x14ac:dyDescent="0.15">
      <c r="F1289" s="28"/>
      <c r="I1289" s="28"/>
    </row>
    <row r="1290" spans="6:9" x14ac:dyDescent="0.15">
      <c r="F1290" s="28"/>
      <c r="I1290" s="28"/>
    </row>
    <row r="1291" spans="6:9" x14ac:dyDescent="0.15">
      <c r="F1291" s="28"/>
      <c r="I1291" s="28"/>
    </row>
    <row r="1292" spans="6:9" x14ac:dyDescent="0.15">
      <c r="F1292" s="28"/>
      <c r="I1292" s="28"/>
    </row>
    <row r="1293" spans="6:9" x14ac:dyDescent="0.15">
      <c r="F1293" s="28"/>
      <c r="I1293" s="28"/>
    </row>
    <row r="1294" spans="6:9" x14ac:dyDescent="0.15">
      <c r="F1294" s="28"/>
      <c r="I1294" s="28"/>
    </row>
    <row r="1295" spans="6:9" x14ac:dyDescent="0.15">
      <c r="F1295" s="28"/>
      <c r="I1295" s="28"/>
    </row>
    <row r="1296" spans="6:9" x14ac:dyDescent="0.15">
      <c r="F1296" s="28"/>
      <c r="I1296" s="28"/>
    </row>
    <row r="1297" spans="6:9" x14ac:dyDescent="0.15">
      <c r="F1297" s="28"/>
      <c r="I1297" s="28"/>
    </row>
    <row r="1298" spans="6:9" x14ac:dyDescent="0.15">
      <c r="F1298" s="28"/>
      <c r="I1298" s="28"/>
    </row>
    <row r="1299" spans="6:9" x14ac:dyDescent="0.15">
      <c r="F1299" s="28"/>
      <c r="I1299" s="28"/>
    </row>
    <row r="1300" spans="6:9" x14ac:dyDescent="0.15">
      <c r="F1300" s="28"/>
      <c r="I1300" s="28"/>
    </row>
    <row r="1301" spans="6:9" x14ac:dyDescent="0.15">
      <c r="F1301" s="28"/>
      <c r="I1301" s="28"/>
    </row>
    <row r="1302" spans="6:9" x14ac:dyDescent="0.15">
      <c r="F1302" s="28"/>
      <c r="I1302" s="28"/>
    </row>
    <row r="1303" spans="6:9" x14ac:dyDescent="0.15">
      <c r="F1303" s="28"/>
      <c r="I1303" s="28"/>
    </row>
    <row r="1304" spans="6:9" x14ac:dyDescent="0.15">
      <c r="F1304" s="28"/>
      <c r="I1304" s="28"/>
    </row>
    <row r="1305" spans="6:9" x14ac:dyDescent="0.15">
      <c r="F1305" s="28"/>
      <c r="I1305" s="28"/>
    </row>
    <row r="1306" spans="6:9" x14ac:dyDescent="0.15">
      <c r="F1306" s="28"/>
      <c r="I1306" s="28"/>
    </row>
    <row r="1307" spans="6:9" x14ac:dyDescent="0.15">
      <c r="F1307" s="28"/>
      <c r="I1307" s="28"/>
    </row>
    <row r="1308" spans="6:9" x14ac:dyDescent="0.15">
      <c r="F1308" s="28"/>
      <c r="I1308" s="28"/>
    </row>
    <row r="1309" spans="6:9" x14ac:dyDescent="0.15">
      <c r="F1309" s="28"/>
      <c r="I1309" s="28"/>
    </row>
    <row r="1310" spans="6:9" x14ac:dyDescent="0.15">
      <c r="F1310" s="28"/>
      <c r="I1310" s="28"/>
    </row>
    <row r="1311" spans="6:9" x14ac:dyDescent="0.15">
      <c r="F1311" s="28"/>
      <c r="I1311" s="28"/>
    </row>
    <row r="1312" spans="6:9" x14ac:dyDescent="0.15">
      <c r="F1312" s="28"/>
      <c r="I1312" s="28"/>
    </row>
    <row r="1313" spans="6:9" x14ac:dyDescent="0.15">
      <c r="F1313" s="28"/>
      <c r="I1313" s="28"/>
    </row>
    <row r="1314" spans="6:9" x14ac:dyDescent="0.15">
      <c r="F1314" s="28"/>
      <c r="I1314" s="28"/>
    </row>
    <row r="1315" spans="6:9" x14ac:dyDescent="0.15">
      <c r="F1315" s="28"/>
      <c r="I1315" s="28"/>
    </row>
    <row r="1316" spans="6:9" x14ac:dyDescent="0.15">
      <c r="F1316" s="28"/>
      <c r="I1316" s="28"/>
    </row>
    <row r="1317" spans="6:9" x14ac:dyDescent="0.15">
      <c r="F1317" s="28"/>
      <c r="I1317" s="28"/>
    </row>
    <row r="1318" spans="6:9" x14ac:dyDescent="0.15">
      <c r="F1318" s="28"/>
      <c r="I1318" s="28"/>
    </row>
    <row r="1319" spans="6:9" x14ac:dyDescent="0.15">
      <c r="F1319" s="28"/>
      <c r="I1319" s="28"/>
    </row>
    <row r="1320" spans="6:9" x14ac:dyDescent="0.15">
      <c r="F1320" s="28"/>
      <c r="I1320" s="28"/>
    </row>
    <row r="1321" spans="6:9" x14ac:dyDescent="0.15">
      <c r="F1321" s="28"/>
      <c r="I1321" s="28"/>
    </row>
    <row r="1322" spans="6:9" x14ac:dyDescent="0.15">
      <c r="F1322" s="28"/>
      <c r="I1322" s="28"/>
    </row>
    <row r="1323" spans="6:9" x14ac:dyDescent="0.15">
      <c r="F1323" s="28"/>
      <c r="I1323" s="28"/>
    </row>
    <row r="1324" spans="6:9" x14ac:dyDescent="0.15">
      <c r="F1324" s="28"/>
      <c r="I1324" s="28"/>
    </row>
    <row r="1325" spans="6:9" x14ac:dyDescent="0.15">
      <c r="F1325" s="28"/>
      <c r="I1325" s="28"/>
    </row>
    <row r="1326" spans="6:9" x14ac:dyDescent="0.15">
      <c r="F1326" s="28"/>
      <c r="I1326" s="28"/>
    </row>
    <row r="1327" spans="6:9" x14ac:dyDescent="0.15">
      <c r="F1327" s="28"/>
      <c r="I1327" s="28"/>
    </row>
    <row r="1328" spans="6:9" x14ac:dyDescent="0.15">
      <c r="F1328" s="28"/>
      <c r="I1328" s="28"/>
    </row>
    <row r="1329" spans="6:9" x14ac:dyDescent="0.15">
      <c r="F1329" s="28"/>
      <c r="I1329" s="28"/>
    </row>
    <row r="1330" spans="6:9" x14ac:dyDescent="0.15">
      <c r="F1330" s="28"/>
      <c r="I1330" s="28"/>
    </row>
    <row r="1331" spans="6:9" x14ac:dyDescent="0.15">
      <c r="F1331" s="28"/>
      <c r="I1331" s="28"/>
    </row>
    <row r="1332" spans="6:9" x14ac:dyDescent="0.15">
      <c r="F1332" s="28"/>
      <c r="I1332" s="28"/>
    </row>
    <row r="1333" spans="6:9" x14ac:dyDescent="0.15">
      <c r="F1333" s="28"/>
      <c r="I1333" s="28"/>
    </row>
    <row r="1334" spans="6:9" x14ac:dyDescent="0.15">
      <c r="F1334" s="28"/>
      <c r="I1334" s="28"/>
    </row>
    <row r="1335" spans="6:9" x14ac:dyDescent="0.15">
      <c r="F1335" s="28"/>
      <c r="I1335" s="28"/>
    </row>
    <row r="1336" spans="6:9" x14ac:dyDescent="0.15">
      <c r="F1336" s="28"/>
      <c r="I1336" s="28"/>
    </row>
    <row r="1337" spans="6:9" x14ac:dyDescent="0.15">
      <c r="F1337" s="28"/>
      <c r="I1337" s="28"/>
    </row>
    <row r="1338" spans="6:9" x14ac:dyDescent="0.15">
      <c r="F1338" s="28"/>
      <c r="I1338" s="28"/>
    </row>
    <row r="1339" spans="6:9" x14ac:dyDescent="0.15">
      <c r="F1339" s="28"/>
      <c r="I1339" s="28"/>
    </row>
    <row r="1340" spans="6:9" x14ac:dyDescent="0.15">
      <c r="F1340" s="28"/>
      <c r="I1340" s="28"/>
    </row>
    <row r="1341" spans="6:9" x14ac:dyDescent="0.15">
      <c r="F1341" s="28"/>
      <c r="I1341" s="28"/>
    </row>
    <row r="1342" spans="6:9" x14ac:dyDescent="0.15">
      <c r="F1342" s="28"/>
      <c r="I1342" s="28"/>
    </row>
    <row r="1343" spans="6:9" x14ac:dyDescent="0.15">
      <c r="F1343" s="28"/>
      <c r="I1343" s="28"/>
    </row>
    <row r="1344" spans="6:9" x14ac:dyDescent="0.15">
      <c r="F1344" s="28"/>
      <c r="I1344" s="28"/>
    </row>
    <row r="1345" spans="6:9" x14ac:dyDescent="0.15">
      <c r="F1345" s="28"/>
      <c r="I1345" s="28"/>
    </row>
    <row r="1346" spans="6:9" x14ac:dyDescent="0.15">
      <c r="F1346" s="28"/>
      <c r="I1346" s="28"/>
    </row>
    <row r="1347" spans="6:9" x14ac:dyDescent="0.15">
      <c r="F1347" s="28"/>
      <c r="I1347" s="28"/>
    </row>
    <row r="1348" spans="6:9" x14ac:dyDescent="0.15">
      <c r="F1348" s="28"/>
      <c r="I1348" s="28"/>
    </row>
    <row r="1349" spans="6:9" x14ac:dyDescent="0.15">
      <c r="F1349" s="28"/>
      <c r="I1349" s="28"/>
    </row>
    <row r="1350" spans="6:9" x14ac:dyDescent="0.15">
      <c r="F1350" s="28"/>
      <c r="I1350" s="28"/>
    </row>
    <row r="1351" spans="6:9" x14ac:dyDescent="0.15">
      <c r="F1351" s="28"/>
      <c r="I1351" s="28"/>
    </row>
    <row r="1352" spans="6:9" x14ac:dyDescent="0.15">
      <c r="F1352" s="28"/>
      <c r="I1352" s="28"/>
    </row>
    <row r="1353" spans="6:9" x14ac:dyDescent="0.15">
      <c r="F1353" s="28"/>
      <c r="I1353" s="28"/>
    </row>
    <row r="1354" spans="6:9" x14ac:dyDescent="0.15">
      <c r="F1354" s="28"/>
      <c r="I1354" s="28"/>
    </row>
    <row r="1355" spans="6:9" x14ac:dyDescent="0.15">
      <c r="F1355" s="28"/>
      <c r="I1355" s="28"/>
    </row>
    <row r="1356" spans="6:9" x14ac:dyDescent="0.15">
      <c r="F1356" s="28"/>
      <c r="I1356" s="28"/>
    </row>
    <row r="1357" spans="6:9" x14ac:dyDescent="0.15">
      <c r="F1357" s="28"/>
      <c r="I1357" s="28"/>
    </row>
    <row r="1358" spans="6:9" x14ac:dyDescent="0.15">
      <c r="F1358" s="28"/>
      <c r="I1358" s="28"/>
    </row>
    <row r="1359" spans="6:9" x14ac:dyDescent="0.15">
      <c r="F1359" s="28"/>
      <c r="I1359" s="28"/>
    </row>
    <row r="1360" spans="6:9" x14ac:dyDescent="0.15">
      <c r="F1360" s="28"/>
      <c r="I1360" s="28"/>
    </row>
    <row r="1361" spans="6:9" x14ac:dyDescent="0.15">
      <c r="F1361" s="28"/>
      <c r="I1361" s="28"/>
    </row>
    <row r="1362" spans="6:9" x14ac:dyDescent="0.15">
      <c r="F1362" s="28"/>
      <c r="I1362" s="28"/>
    </row>
    <row r="1363" spans="6:9" x14ac:dyDescent="0.15">
      <c r="F1363" s="28"/>
      <c r="I1363" s="28"/>
    </row>
    <row r="1364" spans="6:9" x14ac:dyDescent="0.15">
      <c r="F1364" s="28"/>
      <c r="I1364" s="28"/>
    </row>
    <row r="1365" spans="6:9" x14ac:dyDescent="0.15">
      <c r="F1365" s="28"/>
      <c r="I1365" s="28"/>
    </row>
    <row r="1366" spans="6:9" x14ac:dyDescent="0.15">
      <c r="F1366" s="28"/>
      <c r="I1366" s="28"/>
    </row>
    <row r="1367" spans="6:9" x14ac:dyDescent="0.15">
      <c r="F1367" s="28"/>
      <c r="I1367" s="28"/>
    </row>
    <row r="1368" spans="6:9" x14ac:dyDescent="0.15">
      <c r="F1368" s="28"/>
      <c r="I1368" s="28"/>
    </row>
    <row r="1369" spans="6:9" x14ac:dyDescent="0.15">
      <c r="F1369" s="28"/>
      <c r="I1369" s="28"/>
    </row>
    <row r="1370" spans="6:9" x14ac:dyDescent="0.15">
      <c r="F1370" s="28"/>
      <c r="I1370" s="28"/>
    </row>
    <row r="1371" spans="6:9" x14ac:dyDescent="0.15">
      <c r="F1371" s="28"/>
      <c r="I1371" s="28"/>
    </row>
    <row r="1372" spans="6:9" x14ac:dyDescent="0.15">
      <c r="F1372" s="28"/>
      <c r="I1372" s="28"/>
    </row>
    <row r="1373" spans="6:9" x14ac:dyDescent="0.15">
      <c r="F1373" s="28"/>
      <c r="I1373" s="28"/>
    </row>
    <row r="1374" spans="6:9" x14ac:dyDescent="0.15">
      <c r="F1374" s="28"/>
      <c r="I1374" s="28"/>
    </row>
    <row r="1375" spans="6:9" x14ac:dyDescent="0.15">
      <c r="F1375" s="28"/>
      <c r="I1375" s="28"/>
    </row>
    <row r="1376" spans="6:9" x14ac:dyDescent="0.15">
      <c r="F1376" s="28"/>
      <c r="I1376" s="28"/>
    </row>
    <row r="1377" spans="6:9" x14ac:dyDescent="0.15">
      <c r="F1377" s="28"/>
      <c r="I1377" s="28"/>
    </row>
    <row r="1378" spans="6:9" x14ac:dyDescent="0.15">
      <c r="F1378" s="28"/>
      <c r="I1378" s="28"/>
    </row>
    <row r="1379" spans="6:9" x14ac:dyDescent="0.15">
      <c r="F1379" s="28"/>
      <c r="I1379" s="28"/>
    </row>
    <row r="1380" spans="6:9" x14ac:dyDescent="0.15">
      <c r="F1380" s="28"/>
      <c r="I1380" s="28"/>
    </row>
    <row r="1381" spans="6:9" x14ac:dyDescent="0.15">
      <c r="F1381" s="28"/>
      <c r="I1381" s="28"/>
    </row>
    <row r="1382" spans="6:9" x14ac:dyDescent="0.15">
      <c r="F1382" s="28"/>
      <c r="I1382" s="28"/>
    </row>
    <row r="1383" spans="6:9" x14ac:dyDescent="0.15">
      <c r="F1383" s="28"/>
      <c r="I1383" s="28"/>
    </row>
    <row r="1384" spans="6:9" x14ac:dyDescent="0.15">
      <c r="F1384" s="28"/>
      <c r="I1384" s="28"/>
    </row>
    <row r="1385" spans="6:9" x14ac:dyDescent="0.15">
      <c r="F1385" s="28"/>
      <c r="I1385" s="28"/>
    </row>
    <row r="1386" spans="6:9" x14ac:dyDescent="0.15">
      <c r="F1386" s="28"/>
      <c r="I1386" s="28"/>
    </row>
    <row r="1387" spans="6:9" x14ac:dyDescent="0.15">
      <c r="F1387" s="28"/>
      <c r="I1387" s="28"/>
    </row>
    <row r="1388" spans="6:9" x14ac:dyDescent="0.15">
      <c r="F1388" s="28"/>
      <c r="I1388" s="28"/>
    </row>
    <row r="1389" spans="6:9" x14ac:dyDescent="0.15">
      <c r="F1389" s="28"/>
      <c r="I1389" s="28"/>
    </row>
    <row r="1390" spans="6:9" x14ac:dyDescent="0.15">
      <c r="F1390" s="28"/>
      <c r="I1390" s="28"/>
    </row>
    <row r="1391" spans="6:9" x14ac:dyDescent="0.15">
      <c r="F1391" s="28"/>
      <c r="I1391" s="28"/>
    </row>
    <row r="1392" spans="6:9" x14ac:dyDescent="0.15">
      <c r="F1392" s="28"/>
      <c r="I1392" s="28"/>
    </row>
    <row r="1393" spans="6:9" x14ac:dyDescent="0.15">
      <c r="F1393" s="28"/>
      <c r="I1393" s="28"/>
    </row>
    <row r="1394" spans="6:9" x14ac:dyDescent="0.15">
      <c r="F1394" s="28"/>
      <c r="I1394" s="28"/>
    </row>
    <row r="1395" spans="6:9" x14ac:dyDescent="0.15">
      <c r="F1395" s="28"/>
      <c r="I1395" s="28"/>
    </row>
    <row r="1396" spans="6:9" x14ac:dyDescent="0.15">
      <c r="F1396" s="28"/>
      <c r="I1396" s="28"/>
    </row>
    <row r="1397" spans="6:9" x14ac:dyDescent="0.15">
      <c r="F1397" s="28"/>
      <c r="I1397" s="28"/>
    </row>
    <row r="1398" spans="6:9" x14ac:dyDescent="0.15">
      <c r="F1398" s="28"/>
      <c r="I1398" s="28"/>
    </row>
    <row r="1399" spans="6:9" x14ac:dyDescent="0.15">
      <c r="F1399" s="28"/>
      <c r="I1399" s="28"/>
    </row>
    <row r="1400" spans="6:9" x14ac:dyDescent="0.15">
      <c r="F1400" s="28"/>
      <c r="I1400" s="28"/>
    </row>
    <row r="1401" spans="6:9" x14ac:dyDescent="0.15">
      <c r="F1401" s="28"/>
      <c r="I1401" s="28"/>
    </row>
    <row r="1402" spans="6:9" x14ac:dyDescent="0.15">
      <c r="F1402" s="28"/>
      <c r="I1402" s="28"/>
    </row>
    <row r="1403" spans="6:9" x14ac:dyDescent="0.15">
      <c r="F1403" s="28"/>
      <c r="I1403" s="28"/>
    </row>
    <row r="1404" spans="6:9" x14ac:dyDescent="0.15">
      <c r="F1404" s="28"/>
      <c r="I1404" s="28"/>
    </row>
    <row r="1405" spans="6:9" x14ac:dyDescent="0.15">
      <c r="F1405" s="28"/>
      <c r="I1405" s="28"/>
    </row>
    <row r="1406" spans="6:9" x14ac:dyDescent="0.15">
      <c r="F1406" s="28"/>
      <c r="I1406" s="28"/>
    </row>
    <row r="1407" spans="6:9" x14ac:dyDescent="0.15">
      <c r="F1407" s="28"/>
      <c r="I1407" s="28"/>
    </row>
    <row r="1408" spans="6:9" x14ac:dyDescent="0.15">
      <c r="F1408" s="28"/>
      <c r="I1408" s="28"/>
    </row>
    <row r="1409" spans="6:9" x14ac:dyDescent="0.15">
      <c r="F1409" s="28"/>
      <c r="I1409" s="28"/>
    </row>
    <row r="1410" spans="6:9" x14ac:dyDescent="0.15">
      <c r="F1410" s="28"/>
      <c r="I1410" s="28"/>
    </row>
    <row r="1411" spans="6:9" x14ac:dyDescent="0.15">
      <c r="F1411" s="28"/>
      <c r="I1411" s="28"/>
    </row>
    <row r="1412" spans="6:9" x14ac:dyDescent="0.15">
      <c r="F1412" s="28"/>
      <c r="I1412" s="28"/>
    </row>
    <row r="1413" spans="6:9" x14ac:dyDescent="0.15">
      <c r="F1413" s="28"/>
      <c r="I1413" s="28"/>
    </row>
    <row r="1414" spans="6:9" x14ac:dyDescent="0.15">
      <c r="F1414" s="28"/>
      <c r="I1414" s="28"/>
    </row>
    <row r="1415" spans="6:9" x14ac:dyDescent="0.15">
      <c r="F1415" s="28"/>
      <c r="I1415" s="28"/>
    </row>
    <row r="1416" spans="6:9" x14ac:dyDescent="0.15">
      <c r="F1416" s="28"/>
      <c r="I1416" s="28"/>
    </row>
    <row r="1417" spans="6:9" x14ac:dyDescent="0.15">
      <c r="F1417" s="28"/>
      <c r="I1417" s="28"/>
    </row>
    <row r="1418" spans="6:9" x14ac:dyDescent="0.15">
      <c r="F1418" s="28"/>
      <c r="I1418" s="28"/>
    </row>
    <row r="1419" spans="6:9" x14ac:dyDescent="0.15">
      <c r="F1419" s="28"/>
      <c r="I1419" s="28"/>
    </row>
    <row r="1420" spans="6:9" x14ac:dyDescent="0.15">
      <c r="F1420" s="28"/>
      <c r="I1420" s="28"/>
    </row>
    <row r="1421" spans="6:9" x14ac:dyDescent="0.15">
      <c r="F1421" s="28"/>
      <c r="I1421" s="28"/>
    </row>
    <row r="1422" spans="6:9" x14ac:dyDescent="0.15">
      <c r="F1422" s="28"/>
      <c r="I1422" s="28"/>
    </row>
    <row r="1423" spans="6:9" x14ac:dyDescent="0.15">
      <c r="F1423" s="28"/>
      <c r="I1423" s="28"/>
    </row>
    <row r="1424" spans="6:9" x14ac:dyDescent="0.15">
      <c r="F1424" s="28"/>
      <c r="I1424" s="28"/>
    </row>
    <row r="1425" spans="6:9" x14ac:dyDescent="0.15">
      <c r="F1425" s="28"/>
      <c r="I1425" s="28"/>
    </row>
    <row r="1426" spans="6:9" x14ac:dyDescent="0.15">
      <c r="F1426" s="28"/>
      <c r="I1426" s="28"/>
    </row>
    <row r="1427" spans="6:9" x14ac:dyDescent="0.15">
      <c r="F1427" s="28"/>
      <c r="I1427" s="28"/>
    </row>
    <row r="1428" spans="6:9" x14ac:dyDescent="0.15">
      <c r="F1428" s="28"/>
      <c r="I1428" s="28"/>
    </row>
    <row r="1429" spans="6:9" x14ac:dyDescent="0.15">
      <c r="F1429" s="28"/>
      <c r="I1429" s="28"/>
    </row>
    <row r="1430" spans="6:9" x14ac:dyDescent="0.15">
      <c r="F1430" s="28"/>
      <c r="I1430" s="28"/>
    </row>
    <row r="1431" spans="6:9" x14ac:dyDescent="0.15">
      <c r="F1431" s="28"/>
      <c r="I1431" s="28"/>
    </row>
    <row r="1432" spans="6:9" x14ac:dyDescent="0.15">
      <c r="F1432" s="28"/>
      <c r="I1432" s="28"/>
    </row>
    <row r="1433" spans="6:9" x14ac:dyDescent="0.15">
      <c r="F1433" s="28"/>
      <c r="I1433" s="28"/>
    </row>
    <row r="1434" spans="6:9" x14ac:dyDescent="0.15">
      <c r="F1434" s="28"/>
      <c r="I1434" s="28"/>
    </row>
    <row r="1435" spans="6:9" x14ac:dyDescent="0.15">
      <c r="F1435" s="28"/>
      <c r="I1435" s="28"/>
    </row>
    <row r="1436" spans="6:9" x14ac:dyDescent="0.15">
      <c r="F1436" s="28"/>
      <c r="I1436" s="28"/>
    </row>
    <row r="1437" spans="6:9" x14ac:dyDescent="0.15">
      <c r="F1437" s="28"/>
      <c r="I1437" s="28"/>
    </row>
    <row r="1438" spans="6:9" x14ac:dyDescent="0.15">
      <c r="F1438" s="28"/>
      <c r="I1438" s="28"/>
    </row>
    <row r="1439" spans="6:9" x14ac:dyDescent="0.15">
      <c r="F1439" s="28"/>
      <c r="I1439" s="28"/>
    </row>
    <row r="1440" spans="6:9" x14ac:dyDescent="0.15">
      <c r="F1440" s="28"/>
      <c r="I1440" s="28"/>
    </row>
    <row r="1441" spans="6:9" x14ac:dyDescent="0.15">
      <c r="F1441" s="28"/>
      <c r="I1441" s="28"/>
    </row>
    <row r="1442" spans="6:9" x14ac:dyDescent="0.15">
      <c r="F1442" s="28"/>
      <c r="I1442" s="28"/>
    </row>
    <row r="1443" spans="6:9" x14ac:dyDescent="0.15">
      <c r="F1443" s="28"/>
      <c r="I1443" s="28"/>
    </row>
    <row r="1444" spans="6:9" x14ac:dyDescent="0.15">
      <c r="F1444" s="28"/>
      <c r="I1444" s="28"/>
    </row>
    <row r="1445" spans="6:9" x14ac:dyDescent="0.15">
      <c r="F1445" s="28"/>
      <c r="I1445" s="28"/>
    </row>
    <row r="1446" spans="6:9" x14ac:dyDescent="0.15">
      <c r="F1446" s="28"/>
      <c r="I1446" s="28"/>
    </row>
    <row r="1447" spans="6:9" x14ac:dyDescent="0.15">
      <c r="F1447" s="28"/>
      <c r="I1447" s="28"/>
    </row>
    <row r="1448" spans="6:9" x14ac:dyDescent="0.15">
      <c r="F1448" s="28"/>
      <c r="I1448" s="28"/>
    </row>
    <row r="1449" spans="6:9" x14ac:dyDescent="0.15">
      <c r="F1449" s="28"/>
      <c r="I1449" s="28"/>
    </row>
    <row r="1450" spans="6:9" x14ac:dyDescent="0.15">
      <c r="F1450" s="28"/>
      <c r="I1450" s="28"/>
    </row>
    <row r="1451" spans="6:9" x14ac:dyDescent="0.15">
      <c r="F1451" s="28"/>
      <c r="I1451" s="28"/>
    </row>
    <row r="1452" spans="6:9" x14ac:dyDescent="0.15">
      <c r="F1452" s="28"/>
      <c r="I1452" s="28"/>
    </row>
    <row r="1453" spans="6:9" x14ac:dyDescent="0.15">
      <c r="F1453" s="28"/>
      <c r="I1453" s="28"/>
    </row>
    <row r="1454" spans="6:9" x14ac:dyDescent="0.15">
      <c r="F1454" s="28"/>
      <c r="I1454" s="28"/>
    </row>
    <row r="1455" spans="6:9" x14ac:dyDescent="0.15">
      <c r="F1455" s="28"/>
      <c r="I1455" s="28"/>
    </row>
    <row r="1456" spans="6:9" x14ac:dyDescent="0.15">
      <c r="F1456" s="28"/>
      <c r="I1456" s="28"/>
    </row>
    <row r="1457" spans="6:9" x14ac:dyDescent="0.15">
      <c r="F1457" s="28"/>
      <c r="I1457" s="28"/>
    </row>
    <row r="1458" spans="6:9" x14ac:dyDescent="0.15">
      <c r="F1458" s="28"/>
      <c r="I1458" s="28"/>
    </row>
    <row r="1459" spans="6:9" x14ac:dyDescent="0.15">
      <c r="F1459" s="28"/>
      <c r="I1459" s="28"/>
    </row>
    <row r="1460" spans="6:9" x14ac:dyDescent="0.15">
      <c r="F1460" s="28"/>
      <c r="I1460" s="28"/>
    </row>
    <row r="1461" spans="6:9" x14ac:dyDescent="0.15">
      <c r="F1461" s="28"/>
      <c r="I1461" s="28"/>
    </row>
    <row r="1462" spans="6:9" x14ac:dyDescent="0.15">
      <c r="F1462" s="28"/>
      <c r="I1462" s="28"/>
    </row>
    <row r="1463" spans="6:9" x14ac:dyDescent="0.15">
      <c r="F1463" s="28"/>
      <c r="I1463" s="28"/>
    </row>
    <row r="1464" spans="6:9" x14ac:dyDescent="0.15">
      <c r="F1464" s="28"/>
      <c r="I1464" s="28"/>
    </row>
    <row r="1465" spans="6:9" x14ac:dyDescent="0.15">
      <c r="F1465" s="28"/>
      <c r="I1465" s="28"/>
    </row>
    <row r="1466" spans="6:9" x14ac:dyDescent="0.15">
      <c r="F1466" s="28"/>
      <c r="I1466" s="28"/>
    </row>
    <row r="1467" spans="6:9" x14ac:dyDescent="0.15">
      <c r="F1467" s="28"/>
      <c r="I1467" s="28"/>
    </row>
    <row r="1468" spans="6:9" x14ac:dyDescent="0.15">
      <c r="F1468" s="28"/>
      <c r="I1468" s="28"/>
    </row>
    <row r="1469" spans="6:9" x14ac:dyDescent="0.15">
      <c r="F1469" s="28"/>
      <c r="I1469" s="28"/>
    </row>
    <row r="1470" spans="6:9" x14ac:dyDescent="0.15">
      <c r="F1470" s="28"/>
      <c r="I1470" s="28"/>
    </row>
    <row r="1471" spans="6:9" x14ac:dyDescent="0.15">
      <c r="F1471" s="28"/>
      <c r="I1471" s="28"/>
    </row>
    <row r="1472" spans="6:9" x14ac:dyDescent="0.15">
      <c r="F1472" s="28"/>
      <c r="I1472" s="28"/>
    </row>
    <row r="1473" spans="6:9" x14ac:dyDescent="0.15">
      <c r="F1473" s="28"/>
      <c r="I1473" s="28"/>
    </row>
    <row r="1474" spans="6:9" x14ac:dyDescent="0.15">
      <c r="F1474" s="28"/>
      <c r="I1474" s="28"/>
    </row>
    <row r="1475" spans="6:9" x14ac:dyDescent="0.15">
      <c r="F1475" s="28"/>
      <c r="I1475" s="28"/>
    </row>
    <row r="1476" spans="6:9" x14ac:dyDescent="0.15">
      <c r="F1476" s="28"/>
      <c r="I1476" s="28"/>
    </row>
    <row r="1477" spans="6:9" x14ac:dyDescent="0.15">
      <c r="F1477" s="28"/>
      <c r="I1477" s="28"/>
    </row>
    <row r="1478" spans="6:9" x14ac:dyDescent="0.15">
      <c r="F1478" s="28"/>
      <c r="I1478" s="28"/>
    </row>
    <row r="1479" spans="6:9" x14ac:dyDescent="0.15">
      <c r="F1479" s="28"/>
      <c r="I1479" s="28"/>
    </row>
    <row r="1480" spans="6:9" x14ac:dyDescent="0.15">
      <c r="F1480" s="28"/>
      <c r="I1480" s="28"/>
    </row>
    <row r="1481" spans="6:9" x14ac:dyDescent="0.15">
      <c r="F1481" s="28"/>
      <c r="I1481" s="28"/>
    </row>
    <row r="1482" spans="6:9" x14ac:dyDescent="0.15">
      <c r="F1482" s="28"/>
      <c r="I1482" s="28"/>
    </row>
    <row r="1483" spans="6:9" x14ac:dyDescent="0.15">
      <c r="F1483" s="28"/>
      <c r="I1483" s="28"/>
    </row>
    <row r="1484" spans="6:9" x14ac:dyDescent="0.15">
      <c r="F1484" s="28"/>
      <c r="I1484" s="28"/>
    </row>
    <row r="1485" spans="6:9" x14ac:dyDescent="0.15">
      <c r="F1485" s="28"/>
      <c r="I1485" s="28"/>
    </row>
    <row r="1486" spans="6:9" x14ac:dyDescent="0.15">
      <c r="F1486" s="28"/>
      <c r="I1486" s="28"/>
    </row>
    <row r="1487" spans="6:9" x14ac:dyDescent="0.15">
      <c r="F1487" s="28"/>
      <c r="I1487" s="28"/>
    </row>
    <row r="1488" spans="6:9" x14ac:dyDescent="0.15">
      <c r="F1488" s="28"/>
      <c r="I1488" s="28"/>
    </row>
    <row r="1489" spans="6:9" x14ac:dyDescent="0.15">
      <c r="F1489" s="28"/>
      <c r="I1489" s="28"/>
    </row>
    <row r="1490" spans="6:9" x14ac:dyDescent="0.15">
      <c r="F1490" s="28"/>
      <c r="I1490" s="28"/>
    </row>
    <row r="1491" spans="6:9" x14ac:dyDescent="0.15">
      <c r="F1491" s="28"/>
      <c r="I1491" s="28"/>
    </row>
    <row r="1492" spans="6:9" x14ac:dyDescent="0.15">
      <c r="F1492" s="28"/>
      <c r="I1492" s="28"/>
    </row>
    <row r="1493" spans="6:9" x14ac:dyDescent="0.15">
      <c r="F1493" s="28"/>
      <c r="I1493" s="28"/>
    </row>
    <row r="1494" spans="6:9" x14ac:dyDescent="0.15">
      <c r="F1494" s="28"/>
      <c r="I1494" s="28"/>
    </row>
    <row r="1495" spans="6:9" x14ac:dyDescent="0.15">
      <c r="F1495" s="28"/>
      <c r="I1495" s="28"/>
    </row>
    <row r="1496" spans="6:9" x14ac:dyDescent="0.15">
      <c r="F1496" s="28"/>
      <c r="I1496" s="28"/>
    </row>
    <row r="1497" spans="6:9" x14ac:dyDescent="0.15">
      <c r="F1497" s="28"/>
      <c r="I1497" s="28"/>
    </row>
    <row r="1498" spans="6:9" x14ac:dyDescent="0.15">
      <c r="F1498" s="28"/>
      <c r="I1498" s="28"/>
    </row>
    <row r="1499" spans="6:9" x14ac:dyDescent="0.15">
      <c r="F1499" s="28"/>
      <c r="I1499" s="28"/>
    </row>
    <row r="1500" spans="6:9" x14ac:dyDescent="0.15">
      <c r="F1500" s="28"/>
      <c r="I1500" s="28"/>
    </row>
    <row r="1501" spans="6:9" x14ac:dyDescent="0.15">
      <c r="F1501" s="28"/>
      <c r="I1501" s="28"/>
    </row>
    <row r="1502" spans="6:9" x14ac:dyDescent="0.15">
      <c r="F1502" s="28"/>
      <c r="I1502" s="28"/>
    </row>
    <row r="1503" spans="6:9" x14ac:dyDescent="0.15">
      <c r="F1503" s="28"/>
      <c r="I1503" s="28"/>
    </row>
    <row r="1504" spans="6:9" x14ac:dyDescent="0.15">
      <c r="F1504" s="28"/>
      <c r="I1504" s="28"/>
    </row>
    <row r="1505" spans="6:9" x14ac:dyDescent="0.15">
      <c r="F1505" s="28"/>
      <c r="I1505" s="28"/>
    </row>
    <row r="1506" spans="6:9" x14ac:dyDescent="0.15">
      <c r="F1506" s="28"/>
      <c r="I1506" s="28"/>
    </row>
    <row r="1507" spans="6:9" x14ac:dyDescent="0.15">
      <c r="F1507" s="28"/>
      <c r="I1507" s="28"/>
    </row>
    <row r="1508" spans="6:9" x14ac:dyDescent="0.15">
      <c r="F1508" s="28"/>
      <c r="I1508" s="28"/>
    </row>
    <row r="1509" spans="6:9" x14ac:dyDescent="0.15">
      <c r="F1509" s="28"/>
      <c r="I1509" s="28"/>
    </row>
    <row r="1510" spans="6:9" x14ac:dyDescent="0.15">
      <c r="F1510" s="28"/>
      <c r="I1510" s="28"/>
    </row>
    <row r="1511" spans="6:9" x14ac:dyDescent="0.15">
      <c r="F1511" s="28"/>
      <c r="I1511" s="28"/>
    </row>
    <row r="1512" spans="6:9" x14ac:dyDescent="0.15">
      <c r="F1512" s="28"/>
      <c r="I1512" s="28"/>
    </row>
    <row r="1513" spans="6:9" x14ac:dyDescent="0.15">
      <c r="F1513" s="28"/>
      <c r="I1513" s="28"/>
    </row>
    <row r="1514" spans="6:9" x14ac:dyDescent="0.15">
      <c r="F1514" s="28"/>
      <c r="I1514" s="28"/>
    </row>
    <row r="1515" spans="6:9" x14ac:dyDescent="0.15">
      <c r="F1515" s="28"/>
      <c r="I1515" s="28"/>
    </row>
    <row r="1516" spans="6:9" x14ac:dyDescent="0.15">
      <c r="F1516" s="28"/>
      <c r="I1516" s="28"/>
    </row>
    <row r="1517" spans="6:9" x14ac:dyDescent="0.15">
      <c r="F1517" s="28"/>
      <c r="I1517" s="28"/>
    </row>
    <row r="1518" spans="6:9" x14ac:dyDescent="0.15">
      <c r="F1518" s="28"/>
      <c r="I1518" s="28"/>
    </row>
    <row r="1519" spans="6:9" x14ac:dyDescent="0.15">
      <c r="F1519" s="28"/>
      <c r="I1519" s="28"/>
    </row>
    <row r="1520" spans="6:9" x14ac:dyDescent="0.15">
      <c r="F1520" s="28"/>
      <c r="I1520" s="28"/>
    </row>
    <row r="1521" spans="6:9" x14ac:dyDescent="0.15">
      <c r="F1521" s="28"/>
      <c r="I1521" s="28"/>
    </row>
    <row r="1522" spans="6:9" x14ac:dyDescent="0.15">
      <c r="F1522" s="28"/>
      <c r="I1522" s="28"/>
    </row>
    <row r="1523" spans="6:9" x14ac:dyDescent="0.15">
      <c r="F1523" s="28"/>
      <c r="I1523" s="28"/>
    </row>
    <row r="1524" spans="6:9" x14ac:dyDescent="0.15">
      <c r="F1524" s="28"/>
      <c r="I1524" s="28"/>
    </row>
    <row r="1525" spans="6:9" x14ac:dyDescent="0.15">
      <c r="F1525" s="28"/>
      <c r="I1525" s="28"/>
    </row>
    <row r="1526" spans="6:9" x14ac:dyDescent="0.15">
      <c r="F1526" s="28"/>
      <c r="I1526" s="28"/>
    </row>
    <row r="1527" spans="6:9" x14ac:dyDescent="0.15">
      <c r="F1527" s="28"/>
      <c r="I1527" s="28"/>
    </row>
    <row r="1528" spans="6:9" x14ac:dyDescent="0.15">
      <c r="F1528" s="28"/>
      <c r="I1528" s="28"/>
    </row>
    <row r="1529" spans="6:9" x14ac:dyDescent="0.15">
      <c r="F1529" s="28"/>
      <c r="I1529" s="28"/>
    </row>
    <row r="1530" spans="6:9" x14ac:dyDescent="0.15">
      <c r="F1530" s="28"/>
      <c r="I1530" s="28"/>
    </row>
    <row r="1531" spans="6:9" x14ac:dyDescent="0.15">
      <c r="F1531" s="28"/>
      <c r="I1531" s="28"/>
    </row>
    <row r="1532" spans="6:9" x14ac:dyDescent="0.15">
      <c r="F1532" s="28"/>
      <c r="I1532" s="28"/>
    </row>
    <row r="1533" spans="6:9" x14ac:dyDescent="0.15">
      <c r="F1533" s="28"/>
      <c r="I1533" s="28"/>
    </row>
    <row r="1534" spans="6:9" x14ac:dyDescent="0.15">
      <c r="F1534" s="28"/>
      <c r="I1534" s="28"/>
    </row>
    <row r="1535" spans="6:9" x14ac:dyDescent="0.15">
      <c r="F1535" s="28"/>
      <c r="I1535" s="28"/>
    </row>
    <row r="1536" spans="6:9" x14ac:dyDescent="0.15">
      <c r="F1536" s="28"/>
      <c r="I1536" s="28"/>
    </row>
    <row r="1537" spans="6:9" x14ac:dyDescent="0.15">
      <c r="F1537" s="28"/>
      <c r="I1537" s="28"/>
    </row>
    <row r="1538" spans="6:9" x14ac:dyDescent="0.15">
      <c r="F1538" s="28"/>
      <c r="I1538" s="28"/>
    </row>
    <row r="1539" spans="6:9" x14ac:dyDescent="0.15">
      <c r="F1539" s="28"/>
      <c r="I1539" s="28"/>
    </row>
    <row r="1540" spans="6:9" x14ac:dyDescent="0.15">
      <c r="F1540" s="28"/>
      <c r="I1540" s="28"/>
    </row>
    <row r="1541" spans="6:9" x14ac:dyDescent="0.15">
      <c r="F1541" s="28"/>
      <c r="I1541" s="28"/>
    </row>
    <row r="1542" spans="6:9" x14ac:dyDescent="0.15">
      <c r="F1542" s="28"/>
      <c r="I1542" s="28"/>
    </row>
    <row r="1543" spans="6:9" x14ac:dyDescent="0.15">
      <c r="F1543" s="28"/>
      <c r="I1543" s="28"/>
    </row>
    <row r="1544" spans="6:9" x14ac:dyDescent="0.15">
      <c r="F1544" s="28"/>
      <c r="I1544" s="28"/>
    </row>
    <row r="1545" spans="6:9" x14ac:dyDescent="0.15">
      <c r="F1545" s="28"/>
      <c r="I1545" s="28"/>
    </row>
    <row r="1546" spans="6:9" x14ac:dyDescent="0.15">
      <c r="F1546" s="28"/>
      <c r="I1546" s="28"/>
    </row>
    <row r="1547" spans="6:9" x14ac:dyDescent="0.15">
      <c r="F1547" s="28"/>
      <c r="I1547" s="28"/>
    </row>
    <row r="1548" spans="6:9" x14ac:dyDescent="0.15">
      <c r="F1548" s="28"/>
      <c r="I1548" s="28"/>
    </row>
    <row r="1549" spans="6:9" x14ac:dyDescent="0.15">
      <c r="F1549" s="28"/>
      <c r="I1549" s="28"/>
    </row>
    <row r="1550" spans="6:9" x14ac:dyDescent="0.15">
      <c r="F1550" s="28"/>
      <c r="I1550" s="28"/>
    </row>
    <row r="1551" spans="6:9" x14ac:dyDescent="0.15">
      <c r="F1551" s="28"/>
      <c r="I1551" s="28"/>
    </row>
    <row r="1552" spans="6:9" x14ac:dyDescent="0.15">
      <c r="F1552" s="28"/>
      <c r="I1552" s="28"/>
    </row>
    <row r="1553" spans="6:9" x14ac:dyDescent="0.15">
      <c r="F1553" s="28"/>
      <c r="I1553" s="28"/>
    </row>
    <row r="1554" spans="6:9" x14ac:dyDescent="0.15">
      <c r="F1554" s="28"/>
      <c r="I1554" s="28"/>
    </row>
    <row r="1555" spans="6:9" x14ac:dyDescent="0.15">
      <c r="F1555" s="28"/>
      <c r="I1555" s="28"/>
    </row>
    <row r="1556" spans="6:9" x14ac:dyDescent="0.15">
      <c r="F1556" s="28"/>
      <c r="I1556" s="28"/>
    </row>
    <row r="1557" spans="6:9" x14ac:dyDescent="0.15">
      <c r="F1557" s="28"/>
      <c r="I1557" s="28"/>
    </row>
    <row r="1558" spans="6:9" x14ac:dyDescent="0.15">
      <c r="F1558" s="28"/>
      <c r="I1558" s="28"/>
    </row>
    <row r="1559" spans="6:9" x14ac:dyDescent="0.15">
      <c r="F1559" s="28"/>
      <c r="I1559" s="28"/>
    </row>
    <row r="1560" spans="6:9" x14ac:dyDescent="0.15">
      <c r="F1560" s="28"/>
      <c r="I1560" s="28"/>
    </row>
    <row r="1561" spans="6:9" x14ac:dyDescent="0.15">
      <c r="F1561" s="28"/>
      <c r="I1561" s="28"/>
    </row>
    <row r="1562" spans="6:9" x14ac:dyDescent="0.15">
      <c r="F1562" s="28"/>
      <c r="I1562" s="28"/>
    </row>
    <row r="1563" spans="6:9" x14ac:dyDescent="0.15">
      <c r="F1563" s="28"/>
      <c r="I1563" s="28"/>
    </row>
    <row r="1564" spans="6:9" x14ac:dyDescent="0.15">
      <c r="F1564" s="28"/>
      <c r="I1564" s="28"/>
    </row>
    <row r="1565" spans="6:9" x14ac:dyDescent="0.15">
      <c r="F1565" s="28"/>
      <c r="I1565" s="28"/>
    </row>
    <row r="1566" spans="6:9" x14ac:dyDescent="0.15">
      <c r="F1566" s="28"/>
      <c r="I1566" s="28"/>
    </row>
    <row r="1567" spans="6:9" x14ac:dyDescent="0.15">
      <c r="F1567" s="28"/>
      <c r="I1567" s="28"/>
    </row>
    <row r="1568" spans="6:9" x14ac:dyDescent="0.15">
      <c r="F1568" s="28"/>
      <c r="I1568" s="28"/>
    </row>
    <row r="1569" spans="6:9" x14ac:dyDescent="0.15">
      <c r="F1569" s="28"/>
      <c r="I1569" s="28"/>
    </row>
    <row r="1570" spans="6:9" x14ac:dyDescent="0.15">
      <c r="F1570" s="28"/>
      <c r="I1570" s="28"/>
    </row>
    <row r="1571" spans="6:9" x14ac:dyDescent="0.15">
      <c r="F1571" s="28"/>
      <c r="I1571" s="28"/>
    </row>
    <row r="1572" spans="6:9" x14ac:dyDescent="0.15">
      <c r="F1572" s="28"/>
      <c r="I1572" s="28"/>
    </row>
    <row r="1573" spans="6:9" x14ac:dyDescent="0.15">
      <c r="F1573" s="28"/>
      <c r="I1573" s="28"/>
    </row>
    <row r="1574" spans="6:9" x14ac:dyDescent="0.15">
      <c r="F1574" s="28"/>
      <c r="I1574" s="28"/>
    </row>
    <row r="1575" spans="6:9" x14ac:dyDescent="0.15">
      <c r="F1575" s="28"/>
      <c r="I1575" s="28"/>
    </row>
    <row r="1576" spans="6:9" x14ac:dyDescent="0.15">
      <c r="F1576" s="28"/>
      <c r="I1576" s="28"/>
    </row>
    <row r="1577" spans="6:9" x14ac:dyDescent="0.15">
      <c r="F1577" s="28"/>
      <c r="I1577" s="28"/>
    </row>
    <row r="1578" spans="6:9" x14ac:dyDescent="0.15">
      <c r="F1578" s="28"/>
      <c r="I1578" s="28"/>
    </row>
    <row r="1579" spans="6:9" x14ac:dyDescent="0.15">
      <c r="F1579" s="28"/>
      <c r="I1579" s="28"/>
    </row>
    <row r="1580" spans="6:9" x14ac:dyDescent="0.15">
      <c r="F1580" s="28"/>
      <c r="I1580" s="28"/>
    </row>
    <row r="1581" spans="6:9" x14ac:dyDescent="0.15">
      <c r="F1581" s="28"/>
      <c r="I1581" s="28"/>
    </row>
    <row r="1582" spans="6:9" x14ac:dyDescent="0.15">
      <c r="F1582" s="28"/>
      <c r="I1582" s="28"/>
    </row>
    <row r="1583" spans="6:9" x14ac:dyDescent="0.15">
      <c r="F1583" s="28"/>
      <c r="I1583" s="28"/>
    </row>
    <row r="1584" spans="6:9" x14ac:dyDescent="0.15">
      <c r="F1584" s="28"/>
      <c r="I1584" s="28"/>
    </row>
    <row r="1585" spans="6:9" x14ac:dyDescent="0.15">
      <c r="F1585" s="28"/>
      <c r="I1585" s="28"/>
    </row>
    <row r="1586" spans="6:9" x14ac:dyDescent="0.15">
      <c r="F1586" s="28"/>
      <c r="I1586" s="28"/>
    </row>
    <row r="1587" spans="6:9" x14ac:dyDescent="0.15">
      <c r="F1587" s="28"/>
      <c r="I1587" s="28"/>
    </row>
    <row r="1588" spans="6:9" x14ac:dyDescent="0.15">
      <c r="F1588" s="28"/>
      <c r="I1588" s="28"/>
    </row>
    <row r="1589" spans="6:9" x14ac:dyDescent="0.15">
      <c r="F1589" s="28"/>
      <c r="I1589" s="28"/>
    </row>
    <row r="1590" spans="6:9" x14ac:dyDescent="0.15">
      <c r="F1590" s="28"/>
      <c r="I1590" s="28"/>
    </row>
    <row r="1591" spans="6:9" x14ac:dyDescent="0.15">
      <c r="F1591" s="28"/>
      <c r="I1591" s="28"/>
    </row>
    <row r="1592" spans="6:9" x14ac:dyDescent="0.15">
      <c r="F1592" s="28"/>
      <c r="I1592" s="28"/>
    </row>
    <row r="1593" spans="6:9" x14ac:dyDescent="0.15">
      <c r="F1593" s="28"/>
      <c r="I1593" s="28"/>
    </row>
    <row r="1594" spans="6:9" x14ac:dyDescent="0.15">
      <c r="F1594" s="28"/>
      <c r="I1594" s="28"/>
    </row>
    <row r="1595" spans="6:9" x14ac:dyDescent="0.15">
      <c r="F1595" s="28"/>
      <c r="I1595" s="28"/>
    </row>
    <row r="1596" spans="6:9" x14ac:dyDescent="0.15">
      <c r="F1596" s="28"/>
      <c r="I1596" s="28"/>
    </row>
    <row r="1597" spans="6:9" x14ac:dyDescent="0.15">
      <c r="F1597" s="28"/>
      <c r="I1597" s="28"/>
    </row>
    <row r="1598" spans="6:9" x14ac:dyDescent="0.15">
      <c r="F1598" s="28"/>
      <c r="I1598" s="28"/>
    </row>
    <row r="1599" spans="6:9" x14ac:dyDescent="0.15">
      <c r="F1599" s="28"/>
      <c r="I1599" s="28"/>
    </row>
    <row r="1600" spans="6:9" x14ac:dyDescent="0.15">
      <c r="F1600" s="28"/>
      <c r="I1600" s="28"/>
    </row>
    <row r="1601" spans="6:9" x14ac:dyDescent="0.15">
      <c r="F1601" s="28"/>
      <c r="I1601" s="28"/>
    </row>
    <row r="1602" spans="6:9" x14ac:dyDescent="0.15">
      <c r="F1602" s="28"/>
      <c r="I1602" s="28"/>
    </row>
    <row r="1603" spans="6:9" x14ac:dyDescent="0.15">
      <c r="F1603" s="28"/>
      <c r="I1603" s="28"/>
    </row>
    <row r="1604" spans="6:9" x14ac:dyDescent="0.15">
      <c r="F1604" s="28"/>
      <c r="I1604" s="28"/>
    </row>
    <row r="1605" spans="6:9" x14ac:dyDescent="0.15">
      <c r="F1605" s="28"/>
      <c r="I1605" s="28"/>
    </row>
    <row r="1606" spans="6:9" x14ac:dyDescent="0.15">
      <c r="F1606" s="28"/>
      <c r="I1606" s="28"/>
    </row>
    <row r="1607" spans="6:9" x14ac:dyDescent="0.15">
      <c r="F1607" s="28"/>
      <c r="I1607" s="28"/>
    </row>
    <row r="1608" spans="6:9" x14ac:dyDescent="0.15">
      <c r="F1608" s="28"/>
      <c r="I1608" s="28"/>
    </row>
    <row r="1609" spans="6:9" x14ac:dyDescent="0.15">
      <c r="F1609" s="28"/>
      <c r="I1609" s="28"/>
    </row>
    <row r="1610" spans="6:9" x14ac:dyDescent="0.15">
      <c r="F1610" s="28"/>
      <c r="I1610" s="28"/>
    </row>
    <row r="1611" spans="6:9" x14ac:dyDescent="0.15">
      <c r="F1611" s="28"/>
      <c r="I1611" s="28"/>
    </row>
    <row r="1612" spans="6:9" x14ac:dyDescent="0.15">
      <c r="F1612" s="28"/>
      <c r="I1612" s="28"/>
    </row>
    <row r="1613" spans="6:9" x14ac:dyDescent="0.15">
      <c r="F1613" s="28"/>
      <c r="I1613" s="28"/>
    </row>
    <row r="1614" spans="6:9" x14ac:dyDescent="0.15">
      <c r="F1614" s="28"/>
      <c r="I1614" s="28"/>
    </row>
    <row r="1615" spans="6:9" x14ac:dyDescent="0.15">
      <c r="F1615" s="28"/>
      <c r="I1615" s="28"/>
    </row>
    <row r="1616" spans="6:9" x14ac:dyDescent="0.15">
      <c r="F1616" s="28"/>
      <c r="I1616" s="28"/>
    </row>
    <row r="1617" spans="6:9" x14ac:dyDescent="0.15">
      <c r="F1617" s="28"/>
      <c r="I1617" s="28"/>
    </row>
    <row r="1618" spans="6:9" x14ac:dyDescent="0.15">
      <c r="F1618" s="28"/>
      <c r="I1618" s="28"/>
    </row>
    <row r="1619" spans="6:9" x14ac:dyDescent="0.15">
      <c r="F1619" s="28"/>
      <c r="I1619" s="28"/>
    </row>
    <row r="1620" spans="6:9" x14ac:dyDescent="0.15">
      <c r="F1620" s="28"/>
      <c r="I1620" s="28"/>
    </row>
    <row r="1621" spans="6:9" x14ac:dyDescent="0.15">
      <c r="F1621" s="28"/>
      <c r="I1621" s="28"/>
    </row>
    <row r="1622" spans="6:9" x14ac:dyDescent="0.15">
      <c r="F1622" s="28"/>
      <c r="I1622" s="28"/>
    </row>
    <row r="1623" spans="6:9" x14ac:dyDescent="0.15">
      <c r="F1623" s="28"/>
      <c r="I1623" s="28"/>
    </row>
    <row r="1624" spans="6:9" x14ac:dyDescent="0.15">
      <c r="F1624" s="28"/>
      <c r="I1624" s="28"/>
    </row>
    <row r="1625" spans="6:9" x14ac:dyDescent="0.15">
      <c r="F1625" s="28"/>
      <c r="I1625" s="28"/>
    </row>
    <row r="1626" spans="6:9" x14ac:dyDescent="0.15">
      <c r="F1626" s="28"/>
      <c r="I1626" s="28"/>
    </row>
    <row r="1627" spans="6:9" x14ac:dyDescent="0.15">
      <c r="F1627" s="28"/>
      <c r="I1627" s="28"/>
    </row>
    <row r="1628" spans="6:9" x14ac:dyDescent="0.15">
      <c r="F1628" s="28"/>
      <c r="I1628" s="28"/>
    </row>
    <row r="1629" spans="6:9" x14ac:dyDescent="0.15">
      <c r="F1629" s="28"/>
      <c r="I1629" s="28"/>
    </row>
    <row r="1630" spans="6:9" x14ac:dyDescent="0.15">
      <c r="F1630" s="28"/>
      <c r="I1630" s="28"/>
    </row>
    <row r="1631" spans="6:9" x14ac:dyDescent="0.15">
      <c r="F1631" s="28"/>
      <c r="I1631" s="28"/>
    </row>
    <row r="1632" spans="6:9" x14ac:dyDescent="0.15">
      <c r="F1632" s="28"/>
      <c r="I1632" s="28"/>
    </row>
    <row r="1633" spans="6:9" x14ac:dyDescent="0.15">
      <c r="F1633" s="28"/>
      <c r="I1633" s="28"/>
    </row>
    <row r="1634" spans="6:9" x14ac:dyDescent="0.15">
      <c r="F1634" s="28"/>
      <c r="I1634" s="28"/>
    </row>
    <row r="1635" spans="6:9" x14ac:dyDescent="0.15">
      <c r="F1635" s="28"/>
      <c r="I1635" s="28"/>
    </row>
    <row r="1636" spans="6:9" x14ac:dyDescent="0.15">
      <c r="F1636" s="28"/>
      <c r="I1636" s="28"/>
    </row>
    <row r="1637" spans="6:9" x14ac:dyDescent="0.15">
      <c r="F1637" s="28"/>
      <c r="I1637" s="28"/>
    </row>
    <row r="1638" spans="6:9" x14ac:dyDescent="0.15">
      <c r="F1638" s="28"/>
      <c r="I1638" s="28"/>
    </row>
    <row r="1639" spans="6:9" x14ac:dyDescent="0.15">
      <c r="F1639" s="28"/>
      <c r="I1639" s="28"/>
    </row>
    <row r="1640" spans="6:9" x14ac:dyDescent="0.15">
      <c r="F1640" s="28"/>
      <c r="I1640" s="28"/>
    </row>
    <row r="1641" spans="6:9" x14ac:dyDescent="0.15">
      <c r="F1641" s="28"/>
      <c r="I1641" s="28"/>
    </row>
    <row r="1642" spans="6:9" x14ac:dyDescent="0.15">
      <c r="F1642" s="28"/>
      <c r="I1642" s="28"/>
    </row>
    <row r="1643" spans="6:9" x14ac:dyDescent="0.15">
      <c r="F1643" s="28"/>
      <c r="I1643" s="28"/>
    </row>
    <row r="1644" spans="6:9" x14ac:dyDescent="0.15">
      <c r="F1644" s="28"/>
      <c r="I1644" s="28"/>
    </row>
    <row r="1645" spans="6:9" x14ac:dyDescent="0.15">
      <c r="F1645" s="28"/>
      <c r="I1645" s="28"/>
    </row>
    <row r="1646" spans="6:9" x14ac:dyDescent="0.15">
      <c r="F1646" s="28"/>
      <c r="I1646" s="28"/>
    </row>
    <row r="1647" spans="6:9" x14ac:dyDescent="0.15">
      <c r="F1647" s="28"/>
      <c r="I1647" s="28"/>
    </row>
    <row r="1648" spans="6:9" x14ac:dyDescent="0.15">
      <c r="F1648" s="28"/>
      <c r="I1648" s="28"/>
    </row>
    <row r="1649" spans="6:9" x14ac:dyDescent="0.15">
      <c r="F1649" s="28"/>
      <c r="I1649" s="28"/>
    </row>
    <row r="1650" spans="6:9" x14ac:dyDescent="0.15">
      <c r="F1650" s="28"/>
      <c r="I1650" s="28"/>
    </row>
    <row r="1651" spans="6:9" x14ac:dyDescent="0.15">
      <c r="F1651" s="28"/>
      <c r="I1651" s="28"/>
    </row>
    <row r="1652" spans="6:9" x14ac:dyDescent="0.15">
      <c r="F1652" s="28"/>
      <c r="I1652" s="28"/>
    </row>
    <row r="1653" spans="6:9" x14ac:dyDescent="0.15">
      <c r="F1653" s="28"/>
      <c r="I1653" s="28"/>
    </row>
    <row r="1654" spans="6:9" x14ac:dyDescent="0.15">
      <c r="F1654" s="28"/>
      <c r="I1654" s="28"/>
    </row>
    <row r="1655" spans="6:9" x14ac:dyDescent="0.15">
      <c r="F1655" s="28"/>
      <c r="I1655" s="28"/>
    </row>
    <row r="1656" spans="6:9" x14ac:dyDescent="0.15">
      <c r="F1656" s="28"/>
      <c r="I1656" s="28"/>
    </row>
    <row r="1657" spans="6:9" x14ac:dyDescent="0.15">
      <c r="F1657" s="28"/>
      <c r="I1657" s="28"/>
    </row>
    <row r="1658" spans="6:9" x14ac:dyDescent="0.15">
      <c r="F1658" s="28"/>
      <c r="I1658" s="28"/>
    </row>
    <row r="1659" spans="6:9" x14ac:dyDescent="0.15">
      <c r="F1659" s="28"/>
      <c r="I1659" s="28"/>
    </row>
    <row r="1660" spans="6:9" x14ac:dyDescent="0.15">
      <c r="F1660" s="28"/>
      <c r="I1660" s="28"/>
    </row>
    <row r="1661" spans="6:9" x14ac:dyDescent="0.15">
      <c r="F1661" s="28"/>
      <c r="I1661" s="28"/>
    </row>
    <row r="1662" spans="6:9" x14ac:dyDescent="0.15">
      <c r="F1662" s="28"/>
      <c r="I1662" s="28"/>
    </row>
    <row r="1663" spans="6:9" x14ac:dyDescent="0.15">
      <c r="F1663" s="28"/>
      <c r="I1663" s="28"/>
    </row>
    <row r="1664" spans="6:9" x14ac:dyDescent="0.15">
      <c r="F1664" s="28"/>
      <c r="I1664" s="28"/>
    </row>
    <row r="1665" spans="6:9" x14ac:dyDescent="0.15">
      <c r="F1665" s="28"/>
      <c r="I1665" s="28"/>
    </row>
    <row r="1666" spans="6:9" x14ac:dyDescent="0.15">
      <c r="F1666" s="28"/>
      <c r="I1666" s="28"/>
    </row>
    <row r="1667" spans="6:9" x14ac:dyDescent="0.15">
      <c r="F1667" s="28"/>
      <c r="I1667" s="28"/>
    </row>
    <row r="1668" spans="6:9" x14ac:dyDescent="0.15">
      <c r="F1668" s="28"/>
      <c r="I1668" s="28"/>
    </row>
    <row r="1669" spans="6:9" x14ac:dyDescent="0.15">
      <c r="F1669" s="28"/>
      <c r="I1669" s="28"/>
    </row>
    <row r="1670" spans="6:9" x14ac:dyDescent="0.15">
      <c r="F1670" s="28"/>
      <c r="I1670" s="28"/>
    </row>
    <row r="1671" spans="6:9" x14ac:dyDescent="0.15">
      <c r="F1671" s="28"/>
      <c r="I1671" s="28"/>
    </row>
    <row r="1672" spans="6:9" x14ac:dyDescent="0.15">
      <c r="F1672" s="28"/>
      <c r="I1672" s="28"/>
    </row>
    <row r="1673" spans="6:9" x14ac:dyDescent="0.15">
      <c r="F1673" s="28"/>
      <c r="I1673" s="28"/>
    </row>
    <row r="1674" spans="6:9" x14ac:dyDescent="0.15">
      <c r="F1674" s="28"/>
      <c r="I1674" s="28"/>
    </row>
    <row r="1675" spans="6:9" x14ac:dyDescent="0.15">
      <c r="F1675" s="28"/>
      <c r="I1675" s="28"/>
    </row>
    <row r="1676" spans="6:9" x14ac:dyDescent="0.15">
      <c r="F1676" s="28"/>
      <c r="I1676" s="28"/>
    </row>
    <row r="1677" spans="6:9" x14ac:dyDescent="0.15">
      <c r="F1677" s="28"/>
      <c r="I1677" s="28"/>
    </row>
    <row r="1678" spans="6:9" x14ac:dyDescent="0.15">
      <c r="F1678" s="28"/>
      <c r="I1678" s="28"/>
    </row>
    <row r="1679" spans="6:9" x14ac:dyDescent="0.15">
      <c r="F1679" s="28"/>
      <c r="I1679" s="28"/>
    </row>
    <row r="1680" spans="6:9" x14ac:dyDescent="0.15">
      <c r="F1680" s="28"/>
      <c r="I1680" s="28"/>
    </row>
    <row r="1681" spans="6:9" x14ac:dyDescent="0.15">
      <c r="F1681" s="28"/>
      <c r="I1681" s="28"/>
    </row>
    <row r="1682" spans="6:9" x14ac:dyDescent="0.15">
      <c r="F1682" s="28"/>
      <c r="I1682" s="28"/>
    </row>
    <row r="1683" spans="6:9" x14ac:dyDescent="0.15">
      <c r="F1683" s="28"/>
      <c r="I1683" s="28"/>
    </row>
    <row r="1684" spans="6:9" x14ac:dyDescent="0.15">
      <c r="F1684" s="28"/>
      <c r="I1684" s="28"/>
    </row>
    <row r="1685" spans="6:9" x14ac:dyDescent="0.15">
      <c r="F1685" s="28"/>
      <c r="I1685" s="28"/>
    </row>
    <row r="1686" spans="6:9" x14ac:dyDescent="0.15">
      <c r="F1686" s="28"/>
      <c r="I1686" s="28"/>
    </row>
    <row r="1687" spans="6:9" x14ac:dyDescent="0.15">
      <c r="F1687" s="28"/>
      <c r="I1687" s="28"/>
    </row>
    <row r="1688" spans="6:9" x14ac:dyDescent="0.15">
      <c r="F1688" s="28"/>
      <c r="I1688" s="28"/>
    </row>
    <row r="1689" spans="6:9" x14ac:dyDescent="0.15">
      <c r="F1689" s="28"/>
      <c r="I1689" s="28"/>
    </row>
    <row r="1690" spans="6:9" x14ac:dyDescent="0.15">
      <c r="F1690" s="28"/>
      <c r="I1690" s="28"/>
    </row>
    <row r="1691" spans="6:9" x14ac:dyDescent="0.15">
      <c r="F1691" s="28"/>
      <c r="I1691" s="28"/>
    </row>
    <row r="1692" spans="6:9" x14ac:dyDescent="0.15">
      <c r="F1692" s="28"/>
      <c r="I1692" s="28"/>
    </row>
    <row r="1693" spans="6:9" x14ac:dyDescent="0.15">
      <c r="F1693" s="28"/>
      <c r="I1693" s="28"/>
    </row>
    <row r="1694" spans="6:9" x14ac:dyDescent="0.15">
      <c r="F1694" s="28"/>
      <c r="I1694" s="28"/>
    </row>
    <row r="1695" spans="6:9" x14ac:dyDescent="0.15">
      <c r="F1695" s="28"/>
      <c r="I1695" s="28"/>
    </row>
    <row r="1696" spans="6:9" x14ac:dyDescent="0.15">
      <c r="F1696" s="28"/>
      <c r="I1696" s="28"/>
    </row>
    <row r="1697" spans="6:9" x14ac:dyDescent="0.15">
      <c r="F1697" s="28"/>
      <c r="I1697" s="28"/>
    </row>
    <row r="1698" spans="6:9" x14ac:dyDescent="0.15">
      <c r="F1698" s="28"/>
      <c r="I1698" s="28"/>
    </row>
    <row r="1699" spans="6:9" x14ac:dyDescent="0.15">
      <c r="F1699" s="28"/>
      <c r="I1699" s="28"/>
    </row>
    <row r="1700" spans="6:9" x14ac:dyDescent="0.15">
      <c r="F1700" s="28"/>
      <c r="I1700" s="28"/>
    </row>
    <row r="1701" spans="6:9" x14ac:dyDescent="0.15">
      <c r="F1701" s="28"/>
      <c r="I1701" s="28"/>
    </row>
    <row r="1702" spans="6:9" x14ac:dyDescent="0.15">
      <c r="F1702" s="28"/>
      <c r="I1702" s="28"/>
    </row>
    <row r="1703" spans="6:9" x14ac:dyDescent="0.15">
      <c r="F1703" s="28"/>
      <c r="I1703" s="28"/>
    </row>
    <row r="1704" spans="6:9" x14ac:dyDescent="0.15">
      <c r="F1704" s="28"/>
      <c r="I1704" s="28"/>
    </row>
    <row r="1705" spans="6:9" x14ac:dyDescent="0.15">
      <c r="F1705" s="28"/>
      <c r="I1705" s="28"/>
    </row>
    <row r="1706" spans="6:9" x14ac:dyDescent="0.15">
      <c r="F1706" s="28"/>
      <c r="I1706" s="28"/>
    </row>
    <row r="1707" spans="6:9" x14ac:dyDescent="0.15">
      <c r="F1707" s="28"/>
      <c r="I1707" s="28"/>
    </row>
    <row r="1708" spans="6:9" x14ac:dyDescent="0.15">
      <c r="F1708" s="28"/>
      <c r="I1708" s="28"/>
    </row>
    <row r="1709" spans="6:9" x14ac:dyDescent="0.15">
      <c r="F1709" s="28"/>
      <c r="I1709" s="28"/>
    </row>
    <row r="1710" spans="6:9" x14ac:dyDescent="0.15">
      <c r="F1710" s="28"/>
      <c r="I1710" s="28"/>
    </row>
    <row r="1711" spans="6:9" x14ac:dyDescent="0.15">
      <c r="F1711" s="28"/>
      <c r="I1711" s="28"/>
    </row>
    <row r="1712" spans="6:9" x14ac:dyDescent="0.15">
      <c r="F1712" s="28"/>
      <c r="I1712" s="28"/>
    </row>
    <row r="1713" spans="6:9" x14ac:dyDescent="0.15">
      <c r="F1713" s="28"/>
      <c r="I1713" s="28"/>
    </row>
    <row r="1714" spans="6:9" x14ac:dyDescent="0.15">
      <c r="F1714" s="28"/>
      <c r="I1714" s="28"/>
    </row>
    <row r="1715" spans="6:9" x14ac:dyDescent="0.15">
      <c r="F1715" s="28"/>
      <c r="I1715" s="28"/>
    </row>
    <row r="1716" spans="6:9" x14ac:dyDescent="0.15">
      <c r="F1716" s="28"/>
      <c r="I1716" s="28"/>
    </row>
    <row r="1717" spans="6:9" x14ac:dyDescent="0.15">
      <c r="F1717" s="28"/>
      <c r="I1717" s="28"/>
    </row>
    <row r="1718" spans="6:9" x14ac:dyDescent="0.15">
      <c r="F1718" s="28"/>
      <c r="I1718" s="28"/>
    </row>
    <row r="1719" spans="6:9" x14ac:dyDescent="0.15">
      <c r="F1719" s="28"/>
      <c r="I1719" s="28"/>
    </row>
    <row r="1720" spans="6:9" x14ac:dyDescent="0.15">
      <c r="F1720" s="28"/>
      <c r="I1720" s="28"/>
    </row>
    <row r="1721" spans="6:9" x14ac:dyDescent="0.15">
      <c r="F1721" s="28"/>
      <c r="I1721" s="28"/>
    </row>
    <row r="1722" spans="6:9" x14ac:dyDescent="0.15">
      <c r="F1722" s="28"/>
      <c r="I1722" s="28"/>
    </row>
    <row r="1723" spans="6:9" x14ac:dyDescent="0.15">
      <c r="F1723" s="28"/>
      <c r="I1723" s="28"/>
    </row>
    <row r="1724" spans="6:9" x14ac:dyDescent="0.15">
      <c r="F1724" s="28"/>
      <c r="I1724" s="28"/>
    </row>
    <row r="1725" spans="6:9" x14ac:dyDescent="0.15">
      <c r="F1725" s="28"/>
      <c r="I1725" s="28"/>
    </row>
    <row r="1726" spans="6:9" x14ac:dyDescent="0.15">
      <c r="F1726" s="28"/>
      <c r="I1726" s="28"/>
    </row>
    <row r="1727" spans="6:9" x14ac:dyDescent="0.15">
      <c r="F1727" s="28"/>
      <c r="I1727" s="28"/>
    </row>
    <row r="1728" spans="6:9" x14ac:dyDescent="0.15">
      <c r="F1728" s="28"/>
      <c r="I1728" s="28"/>
    </row>
    <row r="1729" spans="6:9" x14ac:dyDescent="0.15">
      <c r="F1729" s="28"/>
      <c r="I1729" s="28"/>
    </row>
    <row r="1730" spans="6:9" x14ac:dyDescent="0.15">
      <c r="F1730" s="28"/>
      <c r="I1730" s="28"/>
    </row>
    <row r="1731" spans="6:9" x14ac:dyDescent="0.15">
      <c r="F1731" s="28"/>
      <c r="I1731" s="28"/>
    </row>
    <row r="1732" spans="6:9" x14ac:dyDescent="0.15">
      <c r="F1732" s="28"/>
      <c r="I1732" s="28"/>
    </row>
    <row r="1733" spans="6:9" x14ac:dyDescent="0.15">
      <c r="F1733" s="28"/>
      <c r="I1733" s="28"/>
    </row>
    <row r="1734" spans="6:9" x14ac:dyDescent="0.15">
      <c r="F1734" s="28"/>
      <c r="I1734" s="28"/>
    </row>
    <row r="1735" spans="6:9" x14ac:dyDescent="0.15">
      <c r="F1735" s="28"/>
      <c r="I1735" s="28"/>
    </row>
    <row r="1736" spans="6:9" x14ac:dyDescent="0.15">
      <c r="F1736" s="28"/>
      <c r="I1736" s="28"/>
    </row>
    <row r="1737" spans="6:9" x14ac:dyDescent="0.15">
      <c r="F1737" s="28"/>
      <c r="I1737" s="28"/>
    </row>
    <row r="1738" spans="6:9" x14ac:dyDescent="0.15">
      <c r="F1738" s="28"/>
      <c r="I1738" s="28"/>
    </row>
    <row r="1739" spans="6:9" x14ac:dyDescent="0.15">
      <c r="F1739" s="28"/>
      <c r="I1739" s="28"/>
    </row>
    <row r="1740" spans="6:9" x14ac:dyDescent="0.15">
      <c r="F1740" s="28"/>
      <c r="I1740" s="28"/>
    </row>
    <row r="1741" spans="6:9" x14ac:dyDescent="0.15">
      <c r="F1741" s="28"/>
      <c r="I1741" s="28"/>
    </row>
    <row r="1742" spans="6:9" x14ac:dyDescent="0.15">
      <c r="F1742" s="28"/>
      <c r="I1742" s="28"/>
    </row>
    <row r="1743" spans="6:9" x14ac:dyDescent="0.15">
      <c r="F1743" s="28"/>
      <c r="I1743" s="28"/>
    </row>
    <row r="1744" spans="6:9" x14ac:dyDescent="0.15">
      <c r="F1744" s="28"/>
      <c r="I1744" s="28"/>
    </row>
    <row r="1745" spans="6:9" x14ac:dyDescent="0.15">
      <c r="F1745" s="28"/>
      <c r="I1745" s="28"/>
    </row>
    <row r="1746" spans="6:9" x14ac:dyDescent="0.15">
      <c r="F1746" s="28"/>
      <c r="I1746" s="28"/>
    </row>
    <row r="1747" spans="6:9" x14ac:dyDescent="0.15">
      <c r="F1747" s="28"/>
      <c r="I1747" s="28"/>
    </row>
    <row r="1748" spans="6:9" x14ac:dyDescent="0.15">
      <c r="F1748" s="28"/>
      <c r="I1748" s="28"/>
    </row>
    <row r="1749" spans="6:9" x14ac:dyDescent="0.15">
      <c r="F1749" s="28"/>
      <c r="I1749" s="28"/>
    </row>
    <row r="1750" spans="6:9" x14ac:dyDescent="0.15">
      <c r="F1750" s="28"/>
      <c r="I1750" s="28"/>
    </row>
    <row r="1751" spans="6:9" x14ac:dyDescent="0.15">
      <c r="F1751" s="28"/>
      <c r="I1751" s="28"/>
    </row>
    <row r="1752" spans="6:9" x14ac:dyDescent="0.15">
      <c r="F1752" s="28"/>
      <c r="I1752" s="28"/>
    </row>
    <row r="1753" spans="6:9" x14ac:dyDescent="0.15">
      <c r="F1753" s="28"/>
      <c r="I1753" s="28"/>
    </row>
    <row r="1754" spans="6:9" x14ac:dyDescent="0.15">
      <c r="F1754" s="28"/>
      <c r="I1754" s="28"/>
    </row>
    <row r="1755" spans="6:9" x14ac:dyDescent="0.15">
      <c r="F1755" s="28"/>
      <c r="I1755" s="28"/>
    </row>
    <row r="1756" spans="6:9" x14ac:dyDescent="0.15">
      <c r="F1756" s="28"/>
      <c r="I1756" s="28"/>
    </row>
    <row r="1757" spans="6:9" x14ac:dyDescent="0.15">
      <c r="F1757" s="28"/>
      <c r="I1757" s="28"/>
    </row>
    <row r="1758" spans="6:9" x14ac:dyDescent="0.15">
      <c r="F1758" s="28"/>
      <c r="I1758" s="28"/>
    </row>
    <row r="1759" spans="6:9" x14ac:dyDescent="0.15">
      <c r="F1759" s="28"/>
      <c r="I1759" s="28"/>
    </row>
    <row r="1760" spans="6:9" x14ac:dyDescent="0.15">
      <c r="F1760" s="28"/>
      <c r="I1760" s="28"/>
    </row>
    <row r="1761" spans="6:9" x14ac:dyDescent="0.15">
      <c r="F1761" s="28"/>
      <c r="I1761" s="28"/>
    </row>
    <row r="1762" spans="6:9" x14ac:dyDescent="0.15">
      <c r="F1762" s="28"/>
      <c r="I1762" s="28"/>
    </row>
    <row r="1763" spans="6:9" x14ac:dyDescent="0.15">
      <c r="F1763" s="28"/>
      <c r="I1763" s="28"/>
    </row>
    <row r="1764" spans="6:9" x14ac:dyDescent="0.15">
      <c r="F1764" s="28"/>
      <c r="I1764" s="28"/>
    </row>
    <row r="1765" spans="6:9" x14ac:dyDescent="0.15">
      <c r="F1765" s="28"/>
      <c r="I1765" s="28"/>
    </row>
    <row r="1766" spans="6:9" x14ac:dyDescent="0.15">
      <c r="F1766" s="28"/>
      <c r="I1766" s="28"/>
    </row>
    <row r="1767" spans="6:9" x14ac:dyDescent="0.15">
      <c r="F1767" s="28"/>
      <c r="I1767" s="28"/>
    </row>
    <row r="1768" spans="6:9" x14ac:dyDescent="0.15">
      <c r="F1768" s="28"/>
      <c r="I1768" s="28"/>
    </row>
    <row r="1769" spans="6:9" x14ac:dyDescent="0.15">
      <c r="F1769" s="28"/>
      <c r="I1769" s="28"/>
    </row>
    <row r="1770" spans="6:9" x14ac:dyDescent="0.15">
      <c r="F1770" s="28"/>
      <c r="I1770" s="28"/>
    </row>
    <row r="1771" spans="6:9" x14ac:dyDescent="0.15">
      <c r="F1771" s="28"/>
      <c r="I1771" s="28"/>
    </row>
    <row r="1772" spans="6:9" x14ac:dyDescent="0.15">
      <c r="F1772" s="28"/>
      <c r="I1772" s="28"/>
    </row>
    <row r="1773" spans="6:9" x14ac:dyDescent="0.15">
      <c r="F1773" s="28"/>
      <c r="I1773" s="28"/>
    </row>
    <row r="1774" spans="6:9" x14ac:dyDescent="0.15">
      <c r="F1774" s="28"/>
      <c r="I1774" s="28"/>
    </row>
    <row r="1775" spans="6:9" x14ac:dyDescent="0.15">
      <c r="F1775" s="28"/>
      <c r="I1775" s="28"/>
    </row>
    <row r="1776" spans="6:9" x14ac:dyDescent="0.15">
      <c r="F1776" s="28"/>
      <c r="I1776" s="28"/>
    </row>
    <row r="1777" spans="6:9" x14ac:dyDescent="0.15">
      <c r="F1777" s="28"/>
      <c r="I1777" s="28"/>
    </row>
    <row r="1778" spans="6:9" x14ac:dyDescent="0.15">
      <c r="F1778" s="28"/>
      <c r="I1778" s="28"/>
    </row>
    <row r="1779" spans="6:9" x14ac:dyDescent="0.15">
      <c r="F1779" s="28"/>
      <c r="I1779" s="28"/>
    </row>
    <row r="1780" spans="6:9" x14ac:dyDescent="0.15">
      <c r="F1780" s="28"/>
      <c r="I1780" s="28"/>
    </row>
    <row r="1781" spans="6:9" x14ac:dyDescent="0.15">
      <c r="F1781" s="28"/>
      <c r="I1781" s="28"/>
    </row>
    <row r="1782" spans="6:9" x14ac:dyDescent="0.15">
      <c r="F1782" s="28"/>
      <c r="I1782" s="28"/>
    </row>
    <row r="1783" spans="6:9" x14ac:dyDescent="0.15">
      <c r="F1783" s="28"/>
      <c r="I1783" s="28"/>
    </row>
    <row r="1784" spans="6:9" x14ac:dyDescent="0.15">
      <c r="F1784" s="28"/>
      <c r="I1784" s="28"/>
    </row>
    <row r="1785" spans="6:9" x14ac:dyDescent="0.15">
      <c r="F1785" s="28"/>
      <c r="I1785" s="28"/>
    </row>
    <row r="1786" spans="6:9" x14ac:dyDescent="0.15">
      <c r="F1786" s="28"/>
      <c r="I1786" s="28"/>
    </row>
    <row r="1787" spans="6:9" x14ac:dyDescent="0.15">
      <c r="F1787" s="28"/>
      <c r="I1787" s="28"/>
    </row>
    <row r="1788" spans="6:9" x14ac:dyDescent="0.15">
      <c r="F1788" s="28"/>
      <c r="I1788" s="28"/>
    </row>
    <row r="1789" spans="6:9" x14ac:dyDescent="0.15">
      <c r="F1789" s="28"/>
      <c r="I1789" s="28"/>
    </row>
    <row r="1790" spans="6:9" x14ac:dyDescent="0.15">
      <c r="F1790" s="28"/>
      <c r="I1790" s="28"/>
    </row>
    <row r="1791" spans="6:9" x14ac:dyDescent="0.15">
      <c r="F1791" s="28"/>
      <c r="I1791" s="28"/>
    </row>
    <row r="1792" spans="6:9" x14ac:dyDescent="0.15">
      <c r="F1792" s="28"/>
      <c r="I1792" s="28"/>
    </row>
    <row r="1793" spans="6:9" x14ac:dyDescent="0.15">
      <c r="F1793" s="28"/>
      <c r="I1793" s="28"/>
    </row>
    <row r="1794" spans="6:9" x14ac:dyDescent="0.15">
      <c r="F1794" s="28"/>
      <c r="I1794" s="28"/>
    </row>
    <row r="1795" spans="6:9" x14ac:dyDescent="0.15">
      <c r="F1795" s="28"/>
      <c r="I1795" s="28"/>
    </row>
    <row r="1796" spans="6:9" x14ac:dyDescent="0.15">
      <c r="F1796" s="28"/>
      <c r="I1796" s="28"/>
    </row>
    <row r="1797" spans="6:9" x14ac:dyDescent="0.15">
      <c r="F1797" s="28"/>
      <c r="I1797" s="28"/>
    </row>
    <row r="1798" spans="6:9" x14ac:dyDescent="0.15">
      <c r="F1798" s="28"/>
      <c r="I1798" s="28"/>
    </row>
    <row r="1799" spans="6:9" x14ac:dyDescent="0.15">
      <c r="F1799" s="28"/>
      <c r="I1799" s="28"/>
    </row>
    <row r="1800" spans="6:9" x14ac:dyDescent="0.15">
      <c r="F1800" s="28"/>
      <c r="I1800" s="28"/>
    </row>
    <row r="1801" spans="6:9" x14ac:dyDescent="0.15">
      <c r="F1801" s="28"/>
      <c r="I1801" s="28"/>
    </row>
    <row r="1802" spans="6:9" x14ac:dyDescent="0.15">
      <c r="F1802" s="28"/>
      <c r="I1802" s="28"/>
    </row>
    <row r="1803" spans="6:9" x14ac:dyDescent="0.15">
      <c r="F1803" s="28"/>
      <c r="I1803" s="28"/>
    </row>
    <row r="1804" spans="6:9" x14ac:dyDescent="0.15">
      <c r="F1804" s="28"/>
      <c r="I1804" s="28"/>
    </row>
    <row r="1805" spans="6:9" x14ac:dyDescent="0.15">
      <c r="F1805" s="28"/>
      <c r="I1805" s="28"/>
    </row>
    <row r="1806" spans="6:9" x14ac:dyDescent="0.15">
      <c r="F1806" s="28"/>
      <c r="I1806" s="28"/>
    </row>
    <row r="1807" spans="6:9" x14ac:dyDescent="0.15">
      <c r="F1807" s="28"/>
      <c r="I1807" s="28"/>
    </row>
    <row r="1808" spans="6:9" x14ac:dyDescent="0.15">
      <c r="F1808" s="28"/>
      <c r="I1808" s="28"/>
    </row>
    <row r="1809" spans="6:9" x14ac:dyDescent="0.15">
      <c r="F1809" s="28"/>
      <c r="I1809" s="28"/>
    </row>
    <row r="1810" spans="6:9" x14ac:dyDescent="0.15">
      <c r="F1810" s="28"/>
      <c r="I1810" s="28"/>
    </row>
    <row r="1811" spans="6:9" x14ac:dyDescent="0.15">
      <c r="F1811" s="28"/>
      <c r="I1811" s="28"/>
    </row>
    <row r="1812" spans="6:9" x14ac:dyDescent="0.15">
      <c r="F1812" s="28"/>
      <c r="I1812" s="28"/>
    </row>
    <row r="1813" spans="6:9" x14ac:dyDescent="0.15">
      <c r="F1813" s="28"/>
      <c r="I1813" s="28"/>
    </row>
    <row r="1814" spans="6:9" x14ac:dyDescent="0.15">
      <c r="F1814" s="28"/>
      <c r="I1814" s="28"/>
    </row>
    <row r="1815" spans="6:9" x14ac:dyDescent="0.15">
      <c r="F1815" s="28"/>
      <c r="I1815" s="28"/>
    </row>
    <row r="1816" spans="6:9" x14ac:dyDescent="0.15">
      <c r="F1816" s="28"/>
      <c r="I1816" s="28"/>
    </row>
    <row r="1817" spans="6:9" x14ac:dyDescent="0.15">
      <c r="F1817" s="28"/>
      <c r="I1817" s="28"/>
    </row>
    <row r="1818" spans="6:9" x14ac:dyDescent="0.15">
      <c r="F1818" s="28"/>
      <c r="I1818" s="28"/>
    </row>
    <row r="1819" spans="6:9" x14ac:dyDescent="0.15">
      <c r="F1819" s="28"/>
      <c r="I1819" s="28"/>
    </row>
    <row r="1820" spans="6:9" x14ac:dyDescent="0.15">
      <c r="F1820" s="28"/>
      <c r="I1820" s="28"/>
    </row>
    <row r="1821" spans="6:9" x14ac:dyDescent="0.15">
      <c r="F1821" s="28"/>
      <c r="I1821" s="28"/>
    </row>
    <row r="1822" spans="6:9" x14ac:dyDescent="0.15">
      <c r="F1822" s="28"/>
      <c r="I1822" s="28"/>
    </row>
    <row r="1823" spans="6:9" x14ac:dyDescent="0.15">
      <c r="F1823" s="28"/>
      <c r="I1823" s="28"/>
    </row>
    <row r="1824" spans="6:9" x14ac:dyDescent="0.15">
      <c r="F1824" s="28"/>
      <c r="I1824" s="28"/>
    </row>
    <row r="1825" spans="6:9" x14ac:dyDescent="0.15">
      <c r="F1825" s="28"/>
      <c r="I1825" s="28"/>
    </row>
    <row r="1826" spans="6:9" x14ac:dyDescent="0.15">
      <c r="F1826" s="28"/>
      <c r="I1826" s="28"/>
    </row>
    <row r="1827" spans="6:9" x14ac:dyDescent="0.15">
      <c r="F1827" s="28"/>
      <c r="I1827" s="28"/>
    </row>
    <row r="1828" spans="6:9" x14ac:dyDescent="0.15">
      <c r="F1828" s="28"/>
      <c r="I1828" s="28"/>
    </row>
    <row r="1829" spans="6:9" x14ac:dyDescent="0.15">
      <c r="F1829" s="28"/>
      <c r="I1829" s="28"/>
    </row>
    <row r="1830" spans="6:9" x14ac:dyDescent="0.15">
      <c r="F1830" s="28"/>
      <c r="I1830" s="28"/>
    </row>
    <row r="1831" spans="6:9" x14ac:dyDescent="0.15">
      <c r="F1831" s="28"/>
      <c r="I1831" s="28"/>
    </row>
    <row r="1832" spans="6:9" x14ac:dyDescent="0.15">
      <c r="F1832" s="28"/>
      <c r="I1832" s="28"/>
    </row>
    <row r="1833" spans="6:9" x14ac:dyDescent="0.15">
      <c r="F1833" s="28"/>
      <c r="I1833" s="28"/>
    </row>
    <row r="1834" spans="6:9" x14ac:dyDescent="0.15">
      <c r="F1834" s="28"/>
      <c r="I1834" s="28"/>
    </row>
    <row r="1835" spans="6:9" x14ac:dyDescent="0.15">
      <c r="F1835" s="28"/>
      <c r="I1835" s="28"/>
    </row>
    <row r="1836" spans="6:9" x14ac:dyDescent="0.15">
      <c r="F1836" s="28"/>
      <c r="I1836" s="28"/>
    </row>
    <row r="1837" spans="6:9" x14ac:dyDescent="0.15">
      <c r="F1837" s="28"/>
      <c r="I1837" s="28"/>
    </row>
    <row r="1838" spans="6:9" x14ac:dyDescent="0.15">
      <c r="F1838" s="28"/>
      <c r="I1838" s="28"/>
    </row>
    <row r="1839" spans="6:9" x14ac:dyDescent="0.15">
      <c r="F1839" s="28"/>
      <c r="I1839" s="28"/>
    </row>
    <row r="1840" spans="6:9" x14ac:dyDescent="0.15">
      <c r="F1840" s="28"/>
      <c r="I1840" s="28"/>
    </row>
    <row r="1841" spans="6:9" x14ac:dyDescent="0.15">
      <c r="F1841" s="28"/>
      <c r="I1841" s="28"/>
    </row>
    <row r="1842" spans="6:9" x14ac:dyDescent="0.15">
      <c r="F1842" s="28"/>
      <c r="I1842" s="28"/>
    </row>
    <row r="1843" spans="6:9" x14ac:dyDescent="0.15">
      <c r="F1843" s="28"/>
      <c r="I1843" s="28"/>
    </row>
    <row r="1844" spans="6:9" x14ac:dyDescent="0.15">
      <c r="F1844" s="28"/>
      <c r="I1844" s="28"/>
    </row>
    <row r="1845" spans="6:9" x14ac:dyDescent="0.15">
      <c r="F1845" s="28"/>
      <c r="I1845" s="28"/>
    </row>
    <row r="1846" spans="6:9" x14ac:dyDescent="0.15">
      <c r="F1846" s="28"/>
      <c r="I1846" s="28"/>
    </row>
    <row r="1847" spans="6:9" x14ac:dyDescent="0.15">
      <c r="F1847" s="28"/>
      <c r="I1847" s="28"/>
    </row>
    <row r="1848" spans="6:9" x14ac:dyDescent="0.15">
      <c r="F1848" s="28"/>
      <c r="I1848" s="28"/>
    </row>
    <row r="1849" spans="6:9" x14ac:dyDescent="0.15">
      <c r="F1849" s="28"/>
      <c r="I1849" s="28"/>
    </row>
    <row r="1850" spans="6:9" x14ac:dyDescent="0.15">
      <c r="F1850" s="28"/>
      <c r="I1850" s="28"/>
    </row>
    <row r="1851" spans="6:9" x14ac:dyDescent="0.15">
      <c r="F1851" s="28"/>
      <c r="I1851" s="28"/>
    </row>
    <row r="1852" spans="6:9" x14ac:dyDescent="0.15">
      <c r="F1852" s="28"/>
      <c r="I1852" s="28"/>
    </row>
    <row r="1853" spans="6:9" x14ac:dyDescent="0.15">
      <c r="F1853" s="28"/>
      <c r="I1853" s="28"/>
    </row>
    <row r="1854" spans="6:9" x14ac:dyDescent="0.15">
      <c r="F1854" s="28"/>
      <c r="I1854" s="28"/>
    </row>
    <row r="1855" spans="6:9" x14ac:dyDescent="0.15">
      <c r="F1855" s="28"/>
      <c r="I1855" s="28"/>
    </row>
    <row r="1856" spans="6:9" x14ac:dyDescent="0.15">
      <c r="F1856" s="28"/>
      <c r="I1856" s="28"/>
    </row>
    <row r="1857" spans="6:9" x14ac:dyDescent="0.15">
      <c r="F1857" s="28"/>
      <c r="I1857" s="28"/>
    </row>
    <row r="1858" spans="6:9" x14ac:dyDescent="0.15">
      <c r="F1858" s="28"/>
      <c r="I1858" s="28"/>
    </row>
    <row r="1859" spans="6:9" x14ac:dyDescent="0.15">
      <c r="F1859" s="28"/>
      <c r="I1859" s="28"/>
    </row>
    <row r="1860" spans="6:9" x14ac:dyDescent="0.15">
      <c r="F1860" s="28"/>
      <c r="I1860" s="28"/>
    </row>
    <row r="1861" spans="6:9" x14ac:dyDescent="0.15">
      <c r="F1861" s="28"/>
      <c r="I1861" s="28"/>
    </row>
    <row r="1862" spans="6:9" x14ac:dyDescent="0.15">
      <c r="F1862" s="28"/>
      <c r="I1862" s="28"/>
    </row>
    <row r="1863" spans="6:9" x14ac:dyDescent="0.15">
      <c r="F1863" s="28"/>
      <c r="I1863" s="28"/>
    </row>
    <row r="1864" spans="6:9" x14ac:dyDescent="0.15">
      <c r="F1864" s="28"/>
      <c r="I1864" s="28"/>
    </row>
    <row r="1865" spans="6:9" x14ac:dyDescent="0.15">
      <c r="F1865" s="28"/>
      <c r="I1865" s="28"/>
    </row>
    <row r="1866" spans="6:9" x14ac:dyDescent="0.15">
      <c r="F1866" s="28"/>
      <c r="I1866" s="28"/>
    </row>
    <row r="1867" spans="6:9" x14ac:dyDescent="0.15">
      <c r="F1867" s="28"/>
      <c r="I1867" s="28"/>
    </row>
    <row r="1868" spans="6:9" x14ac:dyDescent="0.15">
      <c r="F1868" s="28"/>
      <c r="I1868" s="28"/>
    </row>
    <row r="1869" spans="6:9" x14ac:dyDescent="0.15">
      <c r="F1869" s="28"/>
      <c r="I1869" s="28"/>
    </row>
    <row r="1870" spans="6:9" x14ac:dyDescent="0.15">
      <c r="F1870" s="28"/>
      <c r="I1870" s="28"/>
    </row>
    <row r="1871" spans="6:9" x14ac:dyDescent="0.15">
      <c r="F1871" s="28"/>
      <c r="I1871" s="28"/>
    </row>
    <row r="1872" spans="6:9" x14ac:dyDescent="0.15">
      <c r="F1872" s="28"/>
      <c r="I1872" s="28"/>
    </row>
    <row r="1873" spans="6:9" x14ac:dyDescent="0.15">
      <c r="F1873" s="28"/>
      <c r="I1873" s="28"/>
    </row>
    <row r="1874" spans="6:9" x14ac:dyDescent="0.15">
      <c r="F1874" s="28"/>
      <c r="I1874" s="28"/>
    </row>
    <row r="1875" spans="6:9" x14ac:dyDescent="0.15">
      <c r="F1875" s="28"/>
      <c r="I1875" s="28"/>
    </row>
    <row r="1876" spans="6:9" x14ac:dyDescent="0.15">
      <c r="F1876" s="28"/>
      <c r="I1876" s="28"/>
    </row>
    <row r="1877" spans="6:9" x14ac:dyDescent="0.15">
      <c r="F1877" s="28"/>
      <c r="I1877" s="28"/>
    </row>
    <row r="1878" spans="6:9" x14ac:dyDescent="0.15">
      <c r="F1878" s="28"/>
      <c r="I1878" s="28"/>
    </row>
    <row r="1879" spans="6:9" x14ac:dyDescent="0.15">
      <c r="F1879" s="28"/>
      <c r="I1879" s="28"/>
    </row>
    <row r="1880" spans="6:9" x14ac:dyDescent="0.15">
      <c r="F1880" s="28"/>
      <c r="I1880" s="28"/>
    </row>
    <row r="1881" spans="6:9" x14ac:dyDescent="0.15">
      <c r="F1881" s="28"/>
      <c r="I1881" s="28"/>
    </row>
    <row r="1882" spans="6:9" x14ac:dyDescent="0.15">
      <c r="F1882" s="28"/>
      <c r="I1882" s="28"/>
    </row>
    <row r="1883" spans="6:9" x14ac:dyDescent="0.15">
      <c r="F1883" s="28"/>
      <c r="I1883" s="28"/>
    </row>
    <row r="1884" spans="6:9" x14ac:dyDescent="0.15">
      <c r="F1884" s="28"/>
      <c r="I1884" s="28"/>
    </row>
    <row r="1885" spans="6:9" x14ac:dyDescent="0.15">
      <c r="F1885" s="28"/>
      <c r="I1885" s="28"/>
    </row>
    <row r="1886" spans="6:9" x14ac:dyDescent="0.15">
      <c r="F1886" s="28"/>
      <c r="I1886" s="28"/>
    </row>
    <row r="1887" spans="6:9" x14ac:dyDescent="0.15">
      <c r="F1887" s="28"/>
      <c r="I1887" s="28"/>
    </row>
    <row r="1888" spans="6:9" x14ac:dyDescent="0.15">
      <c r="F1888" s="28"/>
      <c r="I1888" s="28"/>
    </row>
    <row r="1889" spans="6:9" x14ac:dyDescent="0.15">
      <c r="F1889" s="28"/>
      <c r="I1889" s="28"/>
    </row>
    <row r="1890" spans="6:9" x14ac:dyDescent="0.15">
      <c r="F1890" s="28"/>
      <c r="I1890" s="28"/>
    </row>
    <row r="1891" spans="6:9" x14ac:dyDescent="0.15">
      <c r="F1891" s="28"/>
      <c r="I1891" s="28"/>
    </row>
    <row r="1892" spans="6:9" x14ac:dyDescent="0.15">
      <c r="F1892" s="28"/>
      <c r="I1892" s="28"/>
    </row>
    <row r="1893" spans="6:9" x14ac:dyDescent="0.15">
      <c r="F1893" s="28"/>
      <c r="I1893" s="28"/>
    </row>
    <row r="1894" spans="6:9" x14ac:dyDescent="0.15">
      <c r="F1894" s="28"/>
      <c r="I1894" s="28"/>
    </row>
    <row r="1895" spans="6:9" x14ac:dyDescent="0.15">
      <c r="F1895" s="28"/>
      <c r="I1895" s="28"/>
    </row>
    <row r="1896" spans="6:9" x14ac:dyDescent="0.15">
      <c r="F1896" s="28"/>
      <c r="I1896" s="28"/>
    </row>
    <row r="1897" spans="6:9" x14ac:dyDescent="0.15">
      <c r="F1897" s="28"/>
      <c r="I1897" s="28"/>
    </row>
    <row r="1898" spans="6:9" x14ac:dyDescent="0.15">
      <c r="F1898" s="28"/>
      <c r="I1898" s="28"/>
    </row>
    <row r="1899" spans="6:9" x14ac:dyDescent="0.15">
      <c r="F1899" s="28"/>
      <c r="I1899" s="28"/>
    </row>
    <row r="1900" spans="6:9" x14ac:dyDescent="0.15">
      <c r="F1900" s="28"/>
      <c r="I1900" s="28"/>
    </row>
    <row r="1901" spans="6:9" x14ac:dyDescent="0.15">
      <c r="F1901" s="28"/>
      <c r="I1901" s="28"/>
    </row>
    <row r="1902" spans="6:9" x14ac:dyDescent="0.15">
      <c r="F1902" s="28"/>
      <c r="I1902" s="28"/>
    </row>
    <row r="1903" spans="6:9" x14ac:dyDescent="0.15">
      <c r="F1903" s="28"/>
      <c r="I1903" s="28"/>
    </row>
    <row r="1904" spans="6:9" x14ac:dyDescent="0.15">
      <c r="F1904" s="28"/>
      <c r="I1904" s="28"/>
    </row>
    <row r="1905" spans="6:9" x14ac:dyDescent="0.15">
      <c r="F1905" s="28"/>
      <c r="I1905" s="28"/>
    </row>
    <row r="1906" spans="6:9" x14ac:dyDescent="0.15">
      <c r="F1906" s="28"/>
      <c r="I1906" s="28"/>
    </row>
    <row r="1907" spans="6:9" x14ac:dyDescent="0.15">
      <c r="F1907" s="28"/>
      <c r="I1907" s="28"/>
    </row>
    <row r="1908" spans="6:9" x14ac:dyDescent="0.15">
      <c r="F1908" s="28"/>
      <c r="I1908" s="28"/>
    </row>
    <row r="1909" spans="6:9" x14ac:dyDescent="0.15">
      <c r="F1909" s="28"/>
      <c r="I1909" s="28"/>
    </row>
    <row r="1910" spans="6:9" x14ac:dyDescent="0.15">
      <c r="F1910" s="28"/>
      <c r="I1910" s="28"/>
    </row>
    <row r="1911" spans="6:9" x14ac:dyDescent="0.15">
      <c r="F1911" s="28"/>
      <c r="I1911" s="28"/>
    </row>
    <row r="1912" spans="6:9" x14ac:dyDescent="0.15">
      <c r="F1912" s="28"/>
      <c r="I1912" s="28"/>
    </row>
    <row r="1913" spans="6:9" x14ac:dyDescent="0.15">
      <c r="F1913" s="28"/>
      <c r="I1913" s="28"/>
    </row>
    <row r="1914" spans="6:9" x14ac:dyDescent="0.15">
      <c r="F1914" s="28"/>
      <c r="I1914" s="28"/>
    </row>
    <row r="1915" spans="6:9" x14ac:dyDescent="0.15">
      <c r="F1915" s="28"/>
      <c r="I1915" s="28"/>
    </row>
    <row r="1916" spans="6:9" x14ac:dyDescent="0.15">
      <c r="F1916" s="28"/>
      <c r="I1916" s="28"/>
    </row>
    <row r="1917" spans="6:9" x14ac:dyDescent="0.15">
      <c r="F1917" s="28"/>
      <c r="I1917" s="28"/>
    </row>
    <row r="1918" spans="6:9" x14ac:dyDescent="0.15">
      <c r="F1918" s="28"/>
      <c r="I1918" s="28"/>
    </row>
    <row r="1919" spans="6:9" x14ac:dyDescent="0.15">
      <c r="F1919" s="28"/>
      <c r="I1919" s="28"/>
    </row>
    <row r="1920" spans="6:9" x14ac:dyDescent="0.15">
      <c r="F1920" s="28"/>
      <c r="I1920" s="28"/>
    </row>
    <row r="1921" spans="6:9" x14ac:dyDescent="0.15">
      <c r="F1921" s="28"/>
      <c r="I1921" s="28"/>
    </row>
    <row r="1922" spans="6:9" x14ac:dyDescent="0.15">
      <c r="F1922" s="28"/>
      <c r="I1922" s="28"/>
    </row>
    <row r="1923" spans="6:9" x14ac:dyDescent="0.15">
      <c r="F1923" s="28"/>
      <c r="I1923" s="28"/>
    </row>
    <row r="1924" spans="6:9" x14ac:dyDescent="0.15">
      <c r="F1924" s="28"/>
      <c r="I1924" s="28"/>
    </row>
    <row r="1925" spans="6:9" x14ac:dyDescent="0.15">
      <c r="F1925" s="28"/>
      <c r="I1925" s="28"/>
    </row>
    <row r="1926" spans="6:9" x14ac:dyDescent="0.15">
      <c r="F1926" s="28"/>
      <c r="I1926" s="28"/>
    </row>
    <row r="1927" spans="6:9" x14ac:dyDescent="0.15">
      <c r="F1927" s="28"/>
      <c r="I1927" s="28"/>
    </row>
    <row r="1928" spans="6:9" x14ac:dyDescent="0.15">
      <c r="F1928" s="28"/>
      <c r="I1928" s="28"/>
    </row>
    <row r="1929" spans="6:9" x14ac:dyDescent="0.15">
      <c r="F1929" s="28"/>
      <c r="I1929" s="28"/>
    </row>
    <row r="1930" spans="6:9" x14ac:dyDescent="0.15">
      <c r="F1930" s="28"/>
      <c r="I1930" s="28"/>
    </row>
    <row r="1931" spans="6:9" x14ac:dyDescent="0.15">
      <c r="F1931" s="28"/>
      <c r="I1931" s="28"/>
    </row>
    <row r="1932" spans="6:9" x14ac:dyDescent="0.15">
      <c r="F1932" s="28"/>
      <c r="I1932" s="28"/>
    </row>
    <row r="1933" spans="6:9" x14ac:dyDescent="0.15">
      <c r="F1933" s="28"/>
      <c r="I1933" s="28"/>
    </row>
    <row r="1934" spans="6:9" x14ac:dyDescent="0.15">
      <c r="F1934" s="28"/>
      <c r="I1934" s="28"/>
    </row>
    <row r="1935" spans="6:9" x14ac:dyDescent="0.15">
      <c r="F1935" s="28"/>
      <c r="I1935" s="28"/>
    </row>
    <row r="1936" spans="6:9" x14ac:dyDescent="0.15">
      <c r="F1936" s="28"/>
      <c r="I1936" s="28"/>
    </row>
    <row r="1937" spans="6:9" x14ac:dyDescent="0.15">
      <c r="F1937" s="28"/>
      <c r="I1937" s="28"/>
    </row>
    <row r="1938" spans="6:9" x14ac:dyDescent="0.15">
      <c r="F1938" s="28"/>
      <c r="I1938" s="28"/>
    </row>
    <row r="1939" spans="6:9" x14ac:dyDescent="0.15">
      <c r="F1939" s="28"/>
      <c r="I1939" s="28"/>
    </row>
    <row r="1940" spans="6:9" x14ac:dyDescent="0.15">
      <c r="F1940" s="28"/>
      <c r="I1940" s="28"/>
    </row>
    <row r="1941" spans="6:9" x14ac:dyDescent="0.15">
      <c r="F1941" s="28"/>
      <c r="I1941" s="28"/>
    </row>
    <row r="1942" spans="6:9" x14ac:dyDescent="0.15">
      <c r="F1942" s="28"/>
      <c r="I1942" s="28"/>
    </row>
    <row r="1943" spans="6:9" x14ac:dyDescent="0.15">
      <c r="F1943" s="28"/>
      <c r="I1943" s="28"/>
    </row>
    <row r="1944" spans="6:9" x14ac:dyDescent="0.15">
      <c r="F1944" s="28"/>
      <c r="I1944" s="28"/>
    </row>
    <row r="1945" spans="6:9" x14ac:dyDescent="0.15">
      <c r="F1945" s="28"/>
      <c r="I1945" s="28"/>
    </row>
    <row r="1946" spans="6:9" x14ac:dyDescent="0.15">
      <c r="F1946" s="28"/>
      <c r="I1946" s="28"/>
    </row>
    <row r="1947" spans="6:9" x14ac:dyDescent="0.15">
      <c r="F1947" s="28"/>
      <c r="I1947" s="28"/>
    </row>
    <row r="1948" spans="6:9" x14ac:dyDescent="0.15">
      <c r="F1948" s="28"/>
      <c r="I1948" s="28"/>
    </row>
    <row r="1949" spans="6:9" x14ac:dyDescent="0.15">
      <c r="F1949" s="28"/>
      <c r="I1949" s="28"/>
    </row>
    <row r="1950" spans="6:9" x14ac:dyDescent="0.15">
      <c r="F1950" s="28"/>
      <c r="I1950" s="28"/>
    </row>
    <row r="1951" spans="6:9" x14ac:dyDescent="0.15">
      <c r="F1951" s="28"/>
      <c r="I1951" s="28"/>
    </row>
    <row r="1952" spans="6:9" x14ac:dyDescent="0.15">
      <c r="F1952" s="28"/>
      <c r="I1952" s="28"/>
    </row>
    <row r="1953" spans="6:9" x14ac:dyDescent="0.15">
      <c r="F1953" s="28"/>
      <c r="I1953" s="28"/>
    </row>
    <row r="1954" spans="6:9" x14ac:dyDescent="0.15">
      <c r="F1954" s="28"/>
      <c r="I1954" s="28"/>
    </row>
    <row r="1955" spans="6:9" x14ac:dyDescent="0.15">
      <c r="F1955" s="28"/>
      <c r="I1955" s="28"/>
    </row>
    <row r="1956" spans="6:9" x14ac:dyDescent="0.15">
      <c r="F1956" s="28"/>
      <c r="I1956" s="28"/>
    </row>
    <row r="1957" spans="6:9" x14ac:dyDescent="0.15">
      <c r="F1957" s="28"/>
      <c r="I1957" s="28"/>
    </row>
    <row r="1958" spans="6:9" x14ac:dyDescent="0.15">
      <c r="F1958" s="28"/>
      <c r="I1958" s="28"/>
    </row>
    <row r="1959" spans="6:9" x14ac:dyDescent="0.15">
      <c r="F1959" s="28"/>
      <c r="I1959" s="28"/>
    </row>
    <row r="1960" spans="6:9" x14ac:dyDescent="0.15">
      <c r="F1960" s="28"/>
      <c r="I1960" s="28"/>
    </row>
    <row r="1961" spans="6:9" x14ac:dyDescent="0.15">
      <c r="F1961" s="28"/>
      <c r="I1961" s="28"/>
    </row>
    <row r="1962" spans="6:9" x14ac:dyDescent="0.15">
      <c r="F1962" s="28"/>
      <c r="I1962" s="28"/>
    </row>
    <row r="1963" spans="6:9" x14ac:dyDescent="0.15">
      <c r="F1963" s="28"/>
      <c r="I1963" s="28"/>
    </row>
    <row r="1964" spans="6:9" x14ac:dyDescent="0.15">
      <c r="F1964" s="28"/>
      <c r="I1964" s="28"/>
    </row>
    <row r="1965" spans="6:9" x14ac:dyDescent="0.15">
      <c r="F1965" s="28"/>
      <c r="I1965" s="28"/>
    </row>
    <row r="1966" spans="6:9" x14ac:dyDescent="0.15">
      <c r="F1966" s="28"/>
      <c r="I1966" s="28"/>
    </row>
    <row r="1967" spans="6:9" x14ac:dyDescent="0.15">
      <c r="F1967" s="28"/>
      <c r="I1967" s="28"/>
    </row>
    <row r="1968" spans="6:9" x14ac:dyDescent="0.15">
      <c r="F1968" s="28"/>
      <c r="I1968" s="28"/>
    </row>
    <row r="1969" spans="6:9" x14ac:dyDescent="0.15">
      <c r="F1969" s="28"/>
      <c r="I1969" s="28"/>
    </row>
    <row r="1970" spans="6:9" x14ac:dyDescent="0.15">
      <c r="F1970" s="28"/>
      <c r="I1970" s="28"/>
    </row>
    <row r="1971" spans="6:9" x14ac:dyDescent="0.15">
      <c r="F1971" s="28"/>
      <c r="I1971" s="28"/>
    </row>
    <row r="1972" spans="6:9" x14ac:dyDescent="0.15">
      <c r="F1972" s="28"/>
      <c r="I1972" s="28"/>
    </row>
    <row r="1973" spans="6:9" x14ac:dyDescent="0.15">
      <c r="F1973" s="28"/>
      <c r="I1973" s="28"/>
    </row>
    <row r="1974" spans="6:9" x14ac:dyDescent="0.15">
      <c r="F1974" s="28"/>
      <c r="I1974" s="28"/>
    </row>
    <row r="1975" spans="6:9" x14ac:dyDescent="0.15">
      <c r="F1975" s="28"/>
      <c r="I1975" s="28"/>
    </row>
    <row r="1976" spans="6:9" x14ac:dyDescent="0.15">
      <c r="F1976" s="28"/>
      <c r="I1976" s="28"/>
    </row>
    <row r="1977" spans="6:9" x14ac:dyDescent="0.15">
      <c r="F1977" s="28"/>
      <c r="I1977" s="28"/>
    </row>
    <row r="1978" spans="6:9" x14ac:dyDescent="0.15">
      <c r="F1978" s="28"/>
      <c r="I1978" s="28"/>
    </row>
    <row r="1979" spans="6:9" x14ac:dyDescent="0.15">
      <c r="F1979" s="28"/>
      <c r="I1979" s="28"/>
    </row>
    <row r="1980" spans="6:9" x14ac:dyDescent="0.15">
      <c r="F1980" s="28"/>
      <c r="I1980" s="28"/>
    </row>
    <row r="1981" spans="6:9" x14ac:dyDescent="0.15">
      <c r="F1981" s="28"/>
      <c r="I1981" s="28"/>
    </row>
    <row r="1982" spans="6:9" x14ac:dyDescent="0.15">
      <c r="F1982" s="28"/>
      <c r="I1982" s="28"/>
    </row>
    <row r="1983" spans="6:9" x14ac:dyDescent="0.15">
      <c r="F1983" s="28"/>
      <c r="I1983" s="28"/>
    </row>
    <row r="1984" spans="6:9" x14ac:dyDescent="0.15">
      <c r="F1984" s="28"/>
      <c r="I1984" s="28"/>
    </row>
    <row r="1985" spans="6:9" x14ac:dyDescent="0.15">
      <c r="F1985" s="28"/>
      <c r="I1985" s="28"/>
    </row>
    <row r="1986" spans="6:9" x14ac:dyDescent="0.15">
      <c r="F1986" s="28"/>
      <c r="I1986" s="28"/>
    </row>
    <row r="1987" spans="6:9" x14ac:dyDescent="0.15">
      <c r="F1987" s="28"/>
      <c r="I1987" s="28"/>
    </row>
    <row r="1988" spans="6:9" x14ac:dyDescent="0.15">
      <c r="F1988" s="28"/>
      <c r="I1988" s="28"/>
    </row>
    <row r="1989" spans="6:9" x14ac:dyDescent="0.15">
      <c r="F1989" s="28"/>
      <c r="I1989" s="28"/>
    </row>
    <row r="1990" spans="6:9" x14ac:dyDescent="0.15">
      <c r="F1990" s="28"/>
      <c r="I1990" s="28"/>
    </row>
    <row r="1991" spans="6:9" x14ac:dyDescent="0.15">
      <c r="F1991" s="28"/>
      <c r="I1991" s="28"/>
    </row>
    <row r="1992" spans="6:9" x14ac:dyDescent="0.15">
      <c r="F1992" s="28"/>
      <c r="I1992" s="28"/>
    </row>
    <row r="1993" spans="6:9" x14ac:dyDescent="0.15">
      <c r="F1993" s="28"/>
      <c r="I1993" s="28"/>
    </row>
    <row r="1994" spans="6:9" x14ac:dyDescent="0.15">
      <c r="F1994" s="28"/>
      <c r="I1994" s="28"/>
    </row>
    <row r="1995" spans="6:9" x14ac:dyDescent="0.15">
      <c r="F1995" s="28"/>
      <c r="I1995" s="28"/>
    </row>
    <row r="1996" spans="6:9" x14ac:dyDescent="0.15">
      <c r="F1996" s="28"/>
      <c r="I1996" s="28"/>
    </row>
    <row r="1997" spans="6:9" x14ac:dyDescent="0.15">
      <c r="F1997" s="28"/>
      <c r="I1997" s="28"/>
    </row>
    <row r="1998" spans="6:9" x14ac:dyDescent="0.15">
      <c r="F1998" s="28"/>
      <c r="I1998" s="28"/>
    </row>
    <row r="1999" spans="6:9" x14ac:dyDescent="0.15">
      <c r="F1999" s="28"/>
      <c r="I1999" s="28"/>
    </row>
    <row r="2000" spans="6:9" x14ac:dyDescent="0.15">
      <c r="F2000" s="28"/>
      <c r="I2000" s="28"/>
    </row>
    <row r="2001" spans="6:9" x14ac:dyDescent="0.15">
      <c r="F2001" s="28"/>
      <c r="I2001" s="28"/>
    </row>
    <row r="2002" spans="6:9" x14ac:dyDescent="0.15">
      <c r="F2002" s="28"/>
      <c r="I2002" s="28"/>
    </row>
    <row r="2003" spans="6:9" x14ac:dyDescent="0.15">
      <c r="F2003" s="28"/>
      <c r="I2003" s="28"/>
    </row>
    <row r="2004" spans="6:9" x14ac:dyDescent="0.15">
      <c r="F2004" s="28"/>
      <c r="I2004" s="28"/>
    </row>
    <row r="2005" spans="6:9" x14ac:dyDescent="0.15">
      <c r="F2005" s="28"/>
      <c r="I2005" s="28"/>
    </row>
    <row r="2006" spans="6:9" x14ac:dyDescent="0.15">
      <c r="F2006" s="28"/>
      <c r="I2006" s="28"/>
    </row>
    <row r="2007" spans="6:9" x14ac:dyDescent="0.15">
      <c r="F2007" s="28"/>
      <c r="I2007" s="28"/>
    </row>
    <row r="2008" spans="6:9" x14ac:dyDescent="0.15">
      <c r="F2008" s="28"/>
      <c r="I2008" s="28"/>
    </row>
    <row r="2009" spans="6:9" x14ac:dyDescent="0.15">
      <c r="F2009" s="28"/>
      <c r="I2009" s="28"/>
    </row>
    <row r="2010" spans="6:9" x14ac:dyDescent="0.15">
      <c r="F2010" s="28"/>
      <c r="I2010" s="28"/>
    </row>
    <row r="2011" spans="6:9" x14ac:dyDescent="0.15">
      <c r="F2011" s="28"/>
      <c r="I2011" s="28"/>
    </row>
    <row r="2012" spans="6:9" x14ac:dyDescent="0.15">
      <c r="F2012" s="28"/>
      <c r="I2012" s="28"/>
    </row>
    <row r="2013" spans="6:9" x14ac:dyDescent="0.15">
      <c r="F2013" s="28"/>
      <c r="I2013" s="28"/>
    </row>
    <row r="2014" spans="6:9" x14ac:dyDescent="0.15">
      <c r="F2014" s="28"/>
      <c r="I2014" s="28"/>
    </row>
    <row r="2015" spans="6:9" x14ac:dyDescent="0.15">
      <c r="F2015" s="28"/>
      <c r="I2015" s="28"/>
    </row>
    <row r="2016" spans="6:9" x14ac:dyDescent="0.15">
      <c r="F2016" s="28"/>
      <c r="I2016" s="28"/>
    </row>
    <row r="2017" spans="6:9" x14ac:dyDescent="0.15">
      <c r="F2017" s="28"/>
      <c r="I2017" s="28"/>
    </row>
    <row r="2018" spans="6:9" x14ac:dyDescent="0.15">
      <c r="F2018" s="28"/>
      <c r="I2018" s="28"/>
    </row>
    <row r="2019" spans="6:9" x14ac:dyDescent="0.15">
      <c r="F2019" s="28"/>
      <c r="I2019" s="28"/>
    </row>
    <row r="2020" spans="6:9" x14ac:dyDescent="0.15">
      <c r="F2020" s="28"/>
      <c r="I2020" s="28"/>
    </row>
    <row r="2021" spans="6:9" x14ac:dyDescent="0.15">
      <c r="F2021" s="28"/>
      <c r="I2021" s="28"/>
    </row>
    <row r="2022" spans="6:9" x14ac:dyDescent="0.15">
      <c r="F2022" s="28"/>
      <c r="I2022" s="28"/>
    </row>
    <row r="2023" spans="6:9" x14ac:dyDescent="0.15">
      <c r="F2023" s="28"/>
      <c r="I2023" s="28"/>
    </row>
    <row r="2024" spans="6:9" x14ac:dyDescent="0.15">
      <c r="F2024" s="28"/>
      <c r="I2024" s="28"/>
    </row>
    <row r="2025" spans="6:9" x14ac:dyDescent="0.15">
      <c r="F2025" s="28"/>
      <c r="I2025" s="28"/>
    </row>
    <row r="2026" spans="6:9" x14ac:dyDescent="0.15">
      <c r="F2026" s="28"/>
      <c r="I2026" s="28"/>
    </row>
    <row r="2027" spans="6:9" x14ac:dyDescent="0.15">
      <c r="F2027" s="28"/>
      <c r="I2027" s="28"/>
    </row>
    <row r="2028" spans="6:9" x14ac:dyDescent="0.15">
      <c r="F2028" s="28"/>
      <c r="I2028" s="28"/>
    </row>
    <row r="2029" spans="6:9" x14ac:dyDescent="0.15">
      <c r="F2029" s="28"/>
      <c r="I2029" s="28"/>
    </row>
    <row r="2030" spans="6:9" x14ac:dyDescent="0.15">
      <c r="F2030" s="28"/>
      <c r="I2030" s="28"/>
    </row>
    <row r="2031" spans="6:9" x14ac:dyDescent="0.15">
      <c r="F2031" s="28"/>
      <c r="I2031" s="28"/>
    </row>
    <row r="2032" spans="6:9" x14ac:dyDescent="0.15">
      <c r="F2032" s="28"/>
      <c r="I2032" s="28"/>
    </row>
    <row r="2033" spans="6:9" x14ac:dyDescent="0.15">
      <c r="F2033" s="28"/>
      <c r="I2033" s="28"/>
    </row>
    <row r="2034" spans="6:9" x14ac:dyDescent="0.15">
      <c r="F2034" s="28"/>
      <c r="I2034" s="28"/>
    </row>
    <row r="2035" spans="6:9" x14ac:dyDescent="0.15">
      <c r="F2035" s="28"/>
      <c r="I2035" s="28"/>
    </row>
    <row r="2036" spans="6:9" x14ac:dyDescent="0.15">
      <c r="F2036" s="28"/>
      <c r="I2036" s="28"/>
    </row>
    <row r="2037" spans="6:9" x14ac:dyDescent="0.15">
      <c r="F2037" s="28"/>
      <c r="I2037" s="28"/>
    </row>
    <row r="2038" spans="6:9" x14ac:dyDescent="0.15">
      <c r="F2038" s="28"/>
      <c r="I2038" s="28"/>
    </row>
    <row r="2039" spans="6:9" x14ac:dyDescent="0.15">
      <c r="F2039" s="28"/>
      <c r="I2039" s="28"/>
    </row>
    <row r="2040" spans="6:9" x14ac:dyDescent="0.15">
      <c r="F2040" s="28"/>
      <c r="I2040" s="28"/>
    </row>
    <row r="2041" spans="6:9" x14ac:dyDescent="0.15">
      <c r="F2041" s="28"/>
      <c r="I2041" s="28"/>
    </row>
    <row r="2042" spans="6:9" x14ac:dyDescent="0.15">
      <c r="F2042" s="28"/>
      <c r="I2042" s="28"/>
    </row>
    <row r="2043" spans="6:9" x14ac:dyDescent="0.15">
      <c r="F2043" s="28"/>
      <c r="I2043" s="28"/>
    </row>
    <row r="2044" spans="6:9" x14ac:dyDescent="0.15">
      <c r="F2044" s="28"/>
      <c r="I2044" s="28"/>
    </row>
    <row r="2045" spans="6:9" x14ac:dyDescent="0.15">
      <c r="F2045" s="28"/>
      <c r="I2045" s="28"/>
    </row>
    <row r="2046" spans="6:9" x14ac:dyDescent="0.15">
      <c r="F2046" s="28"/>
      <c r="I2046" s="28"/>
    </row>
    <row r="2047" spans="6:9" x14ac:dyDescent="0.15">
      <c r="F2047" s="28"/>
      <c r="I2047" s="28"/>
    </row>
    <row r="2048" spans="6:9" x14ac:dyDescent="0.15">
      <c r="F2048" s="28"/>
      <c r="I2048" s="28"/>
    </row>
    <row r="2049" spans="6:9" x14ac:dyDescent="0.15">
      <c r="F2049" s="28"/>
      <c r="I2049" s="28"/>
    </row>
    <row r="2050" spans="6:9" x14ac:dyDescent="0.15">
      <c r="F2050" s="28"/>
      <c r="I2050" s="28"/>
    </row>
    <row r="2051" spans="6:9" x14ac:dyDescent="0.15">
      <c r="F2051" s="28"/>
      <c r="I2051" s="28"/>
    </row>
    <row r="2052" spans="6:9" x14ac:dyDescent="0.15">
      <c r="F2052" s="28"/>
      <c r="I2052" s="28"/>
    </row>
    <row r="2053" spans="6:9" x14ac:dyDescent="0.15">
      <c r="F2053" s="28"/>
      <c r="I2053" s="28"/>
    </row>
    <row r="2054" spans="6:9" x14ac:dyDescent="0.15">
      <c r="F2054" s="28"/>
      <c r="I2054" s="28"/>
    </row>
    <row r="2055" spans="6:9" x14ac:dyDescent="0.15">
      <c r="F2055" s="28"/>
      <c r="I2055" s="28"/>
    </row>
    <row r="2056" spans="6:9" x14ac:dyDescent="0.15">
      <c r="F2056" s="28"/>
      <c r="I2056" s="28"/>
    </row>
    <row r="2057" spans="6:9" x14ac:dyDescent="0.15">
      <c r="F2057" s="28"/>
      <c r="I2057" s="28"/>
    </row>
    <row r="2058" spans="6:9" x14ac:dyDescent="0.15">
      <c r="F2058" s="28"/>
      <c r="I2058" s="28"/>
    </row>
    <row r="2059" spans="6:9" x14ac:dyDescent="0.15">
      <c r="F2059" s="28"/>
      <c r="I2059" s="28"/>
    </row>
    <row r="2060" spans="6:9" x14ac:dyDescent="0.15">
      <c r="F2060" s="28"/>
      <c r="I2060" s="28"/>
    </row>
    <row r="2061" spans="6:9" x14ac:dyDescent="0.15">
      <c r="F2061" s="28"/>
      <c r="I2061" s="28"/>
    </row>
    <row r="2062" spans="6:9" x14ac:dyDescent="0.15">
      <c r="F2062" s="28"/>
      <c r="I2062" s="28"/>
    </row>
    <row r="2063" spans="6:9" x14ac:dyDescent="0.15">
      <c r="F2063" s="28"/>
      <c r="I2063" s="28"/>
    </row>
    <row r="2064" spans="6:9" x14ac:dyDescent="0.15">
      <c r="F2064" s="28"/>
      <c r="I2064" s="28"/>
    </row>
    <row r="2065" spans="6:9" x14ac:dyDescent="0.15">
      <c r="F2065" s="28"/>
      <c r="I2065" s="28"/>
    </row>
    <row r="2066" spans="6:9" x14ac:dyDescent="0.15">
      <c r="F2066" s="28"/>
      <c r="I2066" s="28"/>
    </row>
    <row r="2067" spans="6:9" x14ac:dyDescent="0.15">
      <c r="F2067" s="28"/>
      <c r="I2067" s="28"/>
    </row>
    <row r="2068" spans="6:9" x14ac:dyDescent="0.15">
      <c r="F2068" s="28"/>
      <c r="I2068" s="28"/>
    </row>
    <row r="2069" spans="6:9" x14ac:dyDescent="0.15">
      <c r="F2069" s="28"/>
      <c r="I2069" s="28"/>
    </row>
    <row r="2070" spans="6:9" x14ac:dyDescent="0.15">
      <c r="F2070" s="28"/>
      <c r="I2070" s="28"/>
    </row>
    <row r="2071" spans="6:9" x14ac:dyDescent="0.15">
      <c r="F2071" s="28"/>
      <c r="I2071" s="28"/>
    </row>
    <row r="2072" spans="6:9" x14ac:dyDescent="0.15">
      <c r="F2072" s="28"/>
      <c r="I2072" s="28"/>
    </row>
    <row r="2073" spans="6:9" x14ac:dyDescent="0.15">
      <c r="F2073" s="28"/>
      <c r="I2073" s="28"/>
    </row>
    <row r="2074" spans="6:9" x14ac:dyDescent="0.15">
      <c r="F2074" s="28"/>
      <c r="I2074" s="28"/>
    </row>
    <row r="2075" spans="6:9" x14ac:dyDescent="0.15">
      <c r="F2075" s="28"/>
      <c r="I2075" s="28"/>
    </row>
    <row r="2076" spans="6:9" x14ac:dyDescent="0.15">
      <c r="F2076" s="28"/>
      <c r="I2076" s="28"/>
    </row>
    <row r="2077" spans="6:9" x14ac:dyDescent="0.15">
      <c r="F2077" s="28"/>
      <c r="I2077" s="28"/>
    </row>
    <row r="2078" spans="6:9" x14ac:dyDescent="0.15">
      <c r="F2078" s="28"/>
      <c r="I2078" s="28"/>
    </row>
    <row r="2079" spans="6:9" x14ac:dyDescent="0.15">
      <c r="F2079" s="28"/>
      <c r="I2079" s="28"/>
    </row>
    <row r="2080" spans="6:9" x14ac:dyDescent="0.15">
      <c r="F2080" s="28"/>
      <c r="I2080" s="28"/>
    </row>
    <row r="2081" spans="6:9" x14ac:dyDescent="0.15">
      <c r="F2081" s="28"/>
      <c r="I2081" s="28"/>
    </row>
    <row r="2082" spans="6:9" x14ac:dyDescent="0.15">
      <c r="F2082" s="28"/>
      <c r="I2082" s="28"/>
    </row>
    <row r="2083" spans="6:9" x14ac:dyDescent="0.15">
      <c r="F2083" s="28"/>
      <c r="I2083" s="28"/>
    </row>
    <row r="2084" spans="6:9" x14ac:dyDescent="0.15">
      <c r="F2084" s="28"/>
      <c r="I2084" s="28"/>
    </row>
    <row r="2085" spans="6:9" x14ac:dyDescent="0.15">
      <c r="F2085" s="28"/>
      <c r="I2085" s="28"/>
    </row>
    <row r="2086" spans="6:9" x14ac:dyDescent="0.15">
      <c r="F2086" s="28"/>
      <c r="I2086" s="28"/>
    </row>
    <row r="2087" spans="6:9" x14ac:dyDescent="0.15">
      <c r="F2087" s="28"/>
      <c r="I2087" s="28"/>
    </row>
    <row r="2088" spans="6:9" x14ac:dyDescent="0.15">
      <c r="F2088" s="28"/>
      <c r="I2088" s="28"/>
    </row>
    <row r="2089" spans="6:9" x14ac:dyDescent="0.15">
      <c r="F2089" s="28"/>
      <c r="I2089" s="28"/>
    </row>
    <row r="2090" spans="6:9" x14ac:dyDescent="0.15">
      <c r="F2090" s="28"/>
      <c r="I2090" s="28"/>
    </row>
    <row r="2091" spans="6:9" x14ac:dyDescent="0.15">
      <c r="F2091" s="28"/>
      <c r="I2091" s="28"/>
    </row>
    <row r="2092" spans="6:9" x14ac:dyDescent="0.15">
      <c r="F2092" s="28"/>
      <c r="I2092" s="28"/>
    </row>
    <row r="2093" spans="6:9" x14ac:dyDescent="0.15">
      <c r="F2093" s="28"/>
      <c r="I2093" s="28"/>
    </row>
    <row r="2094" spans="6:9" x14ac:dyDescent="0.15">
      <c r="F2094" s="28"/>
      <c r="I2094" s="28"/>
    </row>
    <row r="2095" spans="6:9" x14ac:dyDescent="0.15">
      <c r="F2095" s="28"/>
      <c r="I2095" s="28"/>
    </row>
    <row r="2096" spans="6:9" x14ac:dyDescent="0.15">
      <c r="F2096" s="28"/>
      <c r="I2096" s="28"/>
    </row>
    <row r="2097" spans="6:9" x14ac:dyDescent="0.15">
      <c r="F2097" s="28"/>
      <c r="I2097" s="28"/>
    </row>
    <row r="2098" spans="6:9" x14ac:dyDescent="0.15">
      <c r="F2098" s="28"/>
      <c r="I2098" s="28"/>
    </row>
    <row r="2099" spans="6:9" x14ac:dyDescent="0.15">
      <c r="F2099" s="28"/>
      <c r="I2099" s="28"/>
    </row>
    <row r="2100" spans="6:9" x14ac:dyDescent="0.15">
      <c r="F2100" s="28"/>
      <c r="I2100" s="28"/>
    </row>
    <row r="2101" spans="6:9" x14ac:dyDescent="0.15">
      <c r="F2101" s="28"/>
      <c r="I2101" s="28"/>
    </row>
    <row r="2102" spans="6:9" x14ac:dyDescent="0.15">
      <c r="F2102" s="28"/>
      <c r="I2102" s="28"/>
    </row>
    <row r="2103" spans="6:9" x14ac:dyDescent="0.15">
      <c r="F2103" s="28"/>
      <c r="I2103" s="28"/>
    </row>
    <row r="2104" spans="6:9" x14ac:dyDescent="0.15">
      <c r="F2104" s="28"/>
      <c r="I2104" s="28"/>
    </row>
    <row r="2105" spans="6:9" x14ac:dyDescent="0.15">
      <c r="F2105" s="28"/>
      <c r="I2105" s="28"/>
    </row>
    <row r="2106" spans="6:9" x14ac:dyDescent="0.15">
      <c r="F2106" s="28"/>
      <c r="I2106" s="28"/>
    </row>
    <row r="2107" spans="6:9" x14ac:dyDescent="0.15">
      <c r="F2107" s="28"/>
      <c r="I2107" s="28"/>
    </row>
    <row r="2108" spans="6:9" x14ac:dyDescent="0.15">
      <c r="F2108" s="28"/>
      <c r="I2108" s="28"/>
    </row>
    <row r="2109" spans="6:9" x14ac:dyDescent="0.15">
      <c r="F2109" s="28"/>
      <c r="I2109" s="28"/>
    </row>
    <row r="2110" spans="6:9" x14ac:dyDescent="0.15">
      <c r="F2110" s="28"/>
      <c r="I2110" s="28"/>
    </row>
    <row r="2111" spans="6:9" x14ac:dyDescent="0.15">
      <c r="F2111" s="28"/>
      <c r="I2111" s="28"/>
    </row>
    <row r="2112" spans="6:9" x14ac:dyDescent="0.15">
      <c r="F2112" s="28"/>
      <c r="I2112" s="28"/>
    </row>
    <row r="2113" spans="6:9" x14ac:dyDescent="0.15">
      <c r="F2113" s="28"/>
      <c r="I2113" s="28"/>
    </row>
    <row r="2114" spans="6:9" x14ac:dyDescent="0.15">
      <c r="F2114" s="28"/>
      <c r="I2114" s="28"/>
    </row>
    <row r="2115" spans="6:9" x14ac:dyDescent="0.15">
      <c r="F2115" s="28"/>
      <c r="I2115" s="28"/>
    </row>
    <row r="2116" spans="6:9" x14ac:dyDescent="0.15">
      <c r="F2116" s="28"/>
      <c r="I2116" s="28"/>
    </row>
    <row r="2117" spans="6:9" x14ac:dyDescent="0.15">
      <c r="F2117" s="28"/>
      <c r="I2117" s="28"/>
    </row>
    <row r="2118" spans="6:9" x14ac:dyDescent="0.15">
      <c r="F2118" s="28"/>
      <c r="I2118" s="28"/>
    </row>
    <row r="2119" spans="6:9" x14ac:dyDescent="0.15">
      <c r="F2119" s="28"/>
      <c r="I2119" s="28"/>
    </row>
    <row r="2120" spans="6:9" x14ac:dyDescent="0.15">
      <c r="F2120" s="28"/>
      <c r="I2120" s="28"/>
    </row>
    <row r="2121" spans="6:9" x14ac:dyDescent="0.15">
      <c r="F2121" s="28"/>
      <c r="I2121" s="28"/>
    </row>
    <row r="2122" spans="6:9" x14ac:dyDescent="0.15">
      <c r="F2122" s="28"/>
      <c r="I2122" s="28"/>
    </row>
    <row r="2123" spans="6:9" x14ac:dyDescent="0.15">
      <c r="F2123" s="28"/>
      <c r="I2123" s="28"/>
    </row>
    <row r="2124" spans="6:9" x14ac:dyDescent="0.15">
      <c r="F2124" s="28"/>
      <c r="I2124" s="28"/>
    </row>
    <row r="2125" spans="6:9" x14ac:dyDescent="0.15">
      <c r="F2125" s="28"/>
      <c r="I2125" s="28"/>
    </row>
    <row r="2126" spans="6:9" x14ac:dyDescent="0.15">
      <c r="F2126" s="28"/>
      <c r="I2126" s="28"/>
    </row>
    <row r="2127" spans="6:9" x14ac:dyDescent="0.15">
      <c r="F2127" s="28"/>
      <c r="I2127" s="28"/>
    </row>
    <row r="2128" spans="6:9" x14ac:dyDescent="0.15">
      <c r="F2128" s="28"/>
      <c r="I2128" s="28"/>
    </row>
    <row r="2129" spans="6:9" x14ac:dyDescent="0.15">
      <c r="F2129" s="28"/>
      <c r="I2129" s="28"/>
    </row>
    <row r="2130" spans="6:9" x14ac:dyDescent="0.15">
      <c r="F2130" s="28"/>
      <c r="I2130" s="28"/>
    </row>
    <row r="2131" spans="6:9" x14ac:dyDescent="0.15">
      <c r="F2131" s="28"/>
      <c r="I2131" s="28"/>
    </row>
    <row r="2132" spans="6:9" x14ac:dyDescent="0.15">
      <c r="F2132" s="28"/>
      <c r="I2132" s="28"/>
    </row>
    <row r="2133" spans="6:9" x14ac:dyDescent="0.15">
      <c r="F2133" s="28"/>
      <c r="I2133" s="28"/>
    </row>
    <row r="2134" spans="6:9" x14ac:dyDescent="0.15">
      <c r="F2134" s="28"/>
      <c r="I2134" s="28"/>
    </row>
    <row r="2135" spans="6:9" x14ac:dyDescent="0.15">
      <c r="F2135" s="28"/>
      <c r="I2135" s="28"/>
    </row>
    <row r="2136" spans="6:9" x14ac:dyDescent="0.15">
      <c r="F2136" s="28"/>
      <c r="I2136" s="28"/>
    </row>
    <row r="2137" spans="6:9" x14ac:dyDescent="0.15">
      <c r="F2137" s="28"/>
      <c r="I2137" s="28"/>
    </row>
    <row r="2138" spans="6:9" x14ac:dyDescent="0.15">
      <c r="F2138" s="28"/>
      <c r="I2138" s="28"/>
    </row>
    <row r="2139" spans="6:9" x14ac:dyDescent="0.15">
      <c r="F2139" s="28"/>
      <c r="I2139" s="28"/>
    </row>
    <row r="2140" spans="6:9" x14ac:dyDescent="0.15">
      <c r="F2140" s="28"/>
      <c r="I2140" s="28"/>
    </row>
    <row r="2141" spans="6:9" x14ac:dyDescent="0.15">
      <c r="F2141" s="28"/>
      <c r="I2141" s="28"/>
    </row>
    <row r="2142" spans="6:9" x14ac:dyDescent="0.15">
      <c r="F2142" s="28"/>
      <c r="I2142" s="28"/>
    </row>
    <row r="2143" spans="6:9" x14ac:dyDescent="0.15">
      <c r="F2143" s="28"/>
      <c r="I2143" s="28"/>
    </row>
    <row r="2144" spans="6:9" x14ac:dyDescent="0.15">
      <c r="F2144" s="28"/>
      <c r="I2144" s="28"/>
    </row>
    <row r="2145" spans="6:9" x14ac:dyDescent="0.15">
      <c r="F2145" s="28"/>
      <c r="I2145" s="28"/>
    </row>
    <row r="2146" spans="6:9" x14ac:dyDescent="0.15">
      <c r="F2146" s="28"/>
      <c r="I2146" s="28"/>
    </row>
    <row r="2147" spans="6:9" x14ac:dyDescent="0.15">
      <c r="F2147" s="28"/>
      <c r="I2147" s="28"/>
    </row>
    <row r="2148" spans="6:9" x14ac:dyDescent="0.15">
      <c r="F2148" s="28"/>
      <c r="I2148" s="28"/>
    </row>
    <row r="2149" spans="6:9" x14ac:dyDescent="0.15">
      <c r="F2149" s="28"/>
      <c r="I2149" s="28"/>
    </row>
    <row r="2150" spans="6:9" x14ac:dyDescent="0.15">
      <c r="F2150" s="28"/>
      <c r="I2150" s="28"/>
    </row>
    <row r="2151" spans="6:9" x14ac:dyDescent="0.15">
      <c r="F2151" s="28"/>
      <c r="I2151" s="28"/>
    </row>
    <row r="2152" spans="6:9" x14ac:dyDescent="0.15">
      <c r="F2152" s="28"/>
      <c r="I2152" s="28"/>
    </row>
    <row r="2153" spans="6:9" x14ac:dyDescent="0.15">
      <c r="F2153" s="28"/>
      <c r="I2153" s="28"/>
    </row>
    <row r="2154" spans="6:9" x14ac:dyDescent="0.15">
      <c r="F2154" s="28"/>
      <c r="I2154" s="28"/>
    </row>
    <row r="2155" spans="6:9" x14ac:dyDescent="0.15">
      <c r="F2155" s="28"/>
      <c r="I2155" s="28"/>
    </row>
    <row r="2156" spans="6:9" x14ac:dyDescent="0.15">
      <c r="F2156" s="28"/>
      <c r="I2156" s="28"/>
    </row>
    <row r="2157" spans="6:9" x14ac:dyDescent="0.15">
      <c r="F2157" s="28"/>
      <c r="I2157" s="28"/>
    </row>
    <row r="2158" spans="6:9" x14ac:dyDescent="0.15">
      <c r="F2158" s="28"/>
      <c r="I2158" s="28"/>
    </row>
    <row r="2159" spans="6:9" x14ac:dyDescent="0.15">
      <c r="F2159" s="28"/>
      <c r="I2159" s="28"/>
    </row>
    <row r="2160" spans="6:9" x14ac:dyDescent="0.15">
      <c r="F2160" s="28"/>
      <c r="I2160" s="28"/>
    </row>
    <row r="2161" spans="6:9" x14ac:dyDescent="0.15">
      <c r="F2161" s="28"/>
      <c r="I2161" s="28"/>
    </row>
    <row r="2162" spans="6:9" x14ac:dyDescent="0.15">
      <c r="F2162" s="28"/>
      <c r="I2162" s="28"/>
    </row>
    <row r="2163" spans="6:9" x14ac:dyDescent="0.15">
      <c r="F2163" s="28"/>
      <c r="I2163" s="28"/>
    </row>
    <row r="2164" spans="6:9" x14ac:dyDescent="0.15">
      <c r="F2164" s="28"/>
      <c r="I2164" s="28"/>
    </row>
    <row r="2165" spans="6:9" x14ac:dyDescent="0.15">
      <c r="F2165" s="28"/>
      <c r="I2165" s="28"/>
    </row>
    <row r="2166" spans="6:9" x14ac:dyDescent="0.15">
      <c r="F2166" s="28"/>
      <c r="I2166" s="28"/>
    </row>
    <row r="2167" spans="6:9" x14ac:dyDescent="0.15">
      <c r="F2167" s="28"/>
      <c r="I2167" s="28"/>
    </row>
    <row r="2168" spans="6:9" x14ac:dyDescent="0.15">
      <c r="F2168" s="28"/>
      <c r="I2168" s="28"/>
    </row>
    <row r="2169" spans="6:9" x14ac:dyDescent="0.15">
      <c r="F2169" s="28"/>
      <c r="I2169" s="28"/>
    </row>
    <row r="2170" spans="6:9" x14ac:dyDescent="0.15">
      <c r="F2170" s="28"/>
      <c r="I2170" s="28"/>
    </row>
    <row r="2171" spans="6:9" x14ac:dyDescent="0.15">
      <c r="F2171" s="28"/>
      <c r="I2171" s="28"/>
    </row>
    <row r="2172" spans="6:9" x14ac:dyDescent="0.15">
      <c r="F2172" s="28"/>
      <c r="I2172" s="28"/>
    </row>
    <row r="2173" spans="6:9" x14ac:dyDescent="0.15">
      <c r="F2173" s="28"/>
      <c r="I2173" s="28"/>
    </row>
    <row r="2174" spans="6:9" x14ac:dyDescent="0.15">
      <c r="F2174" s="28"/>
      <c r="I2174" s="28"/>
    </row>
    <row r="2175" spans="6:9" x14ac:dyDescent="0.15">
      <c r="F2175" s="28"/>
      <c r="I2175" s="28"/>
    </row>
    <row r="2176" spans="6:9" x14ac:dyDescent="0.15">
      <c r="F2176" s="28"/>
      <c r="I2176" s="28"/>
    </row>
    <row r="2177" spans="6:9" x14ac:dyDescent="0.15">
      <c r="F2177" s="28"/>
      <c r="I2177" s="28"/>
    </row>
    <row r="2178" spans="6:9" x14ac:dyDescent="0.15">
      <c r="F2178" s="28"/>
      <c r="I2178" s="28"/>
    </row>
    <row r="2179" spans="6:9" x14ac:dyDescent="0.15">
      <c r="F2179" s="28"/>
      <c r="I2179" s="28"/>
    </row>
    <row r="2180" spans="6:9" x14ac:dyDescent="0.15">
      <c r="F2180" s="28"/>
      <c r="I2180" s="28"/>
    </row>
    <row r="2181" spans="6:9" x14ac:dyDescent="0.15">
      <c r="F2181" s="28"/>
      <c r="I2181" s="28"/>
    </row>
    <row r="2182" spans="6:9" x14ac:dyDescent="0.15">
      <c r="F2182" s="28"/>
      <c r="I2182" s="28"/>
    </row>
    <row r="2183" spans="6:9" x14ac:dyDescent="0.15">
      <c r="F2183" s="28"/>
      <c r="I2183" s="28"/>
    </row>
    <row r="2184" spans="6:9" x14ac:dyDescent="0.15">
      <c r="F2184" s="28"/>
      <c r="I2184" s="28"/>
    </row>
    <row r="2185" spans="6:9" x14ac:dyDescent="0.15">
      <c r="F2185" s="28"/>
      <c r="I2185" s="28"/>
    </row>
    <row r="2186" spans="6:9" x14ac:dyDescent="0.15">
      <c r="F2186" s="28"/>
      <c r="I2186" s="28"/>
    </row>
    <row r="2187" spans="6:9" x14ac:dyDescent="0.15">
      <c r="F2187" s="28"/>
      <c r="I2187" s="28"/>
    </row>
    <row r="2188" spans="6:9" x14ac:dyDescent="0.15">
      <c r="F2188" s="28"/>
      <c r="I2188" s="28"/>
    </row>
    <row r="2189" spans="6:9" x14ac:dyDescent="0.15">
      <c r="F2189" s="28"/>
      <c r="I2189" s="28"/>
    </row>
    <row r="2190" spans="6:9" x14ac:dyDescent="0.15">
      <c r="F2190" s="28"/>
      <c r="I2190" s="28"/>
    </row>
    <row r="2191" spans="6:9" x14ac:dyDescent="0.15">
      <c r="F2191" s="28"/>
      <c r="I2191" s="28"/>
    </row>
    <row r="2192" spans="6:9" x14ac:dyDescent="0.15">
      <c r="F2192" s="28"/>
      <c r="I2192" s="28"/>
    </row>
    <row r="2193" spans="6:9" x14ac:dyDescent="0.15">
      <c r="F2193" s="28"/>
      <c r="I2193" s="28"/>
    </row>
    <row r="2194" spans="6:9" x14ac:dyDescent="0.15">
      <c r="F2194" s="28"/>
      <c r="I2194" s="28"/>
    </row>
    <row r="2195" spans="6:9" x14ac:dyDescent="0.15">
      <c r="F2195" s="28"/>
      <c r="I2195" s="28"/>
    </row>
    <row r="2196" spans="6:9" x14ac:dyDescent="0.15">
      <c r="F2196" s="28"/>
      <c r="I2196" s="28"/>
    </row>
    <row r="2197" spans="6:9" x14ac:dyDescent="0.15">
      <c r="F2197" s="28"/>
      <c r="I2197" s="28"/>
    </row>
    <row r="2198" spans="6:9" x14ac:dyDescent="0.15">
      <c r="F2198" s="28"/>
      <c r="I2198" s="28"/>
    </row>
    <row r="2199" spans="6:9" x14ac:dyDescent="0.15">
      <c r="F2199" s="28"/>
      <c r="I2199" s="28"/>
    </row>
    <row r="2200" spans="6:9" x14ac:dyDescent="0.15">
      <c r="F2200" s="28"/>
      <c r="I2200" s="28"/>
    </row>
    <row r="2201" spans="6:9" x14ac:dyDescent="0.15">
      <c r="F2201" s="28"/>
      <c r="I2201" s="28"/>
    </row>
    <row r="2202" spans="6:9" x14ac:dyDescent="0.15">
      <c r="F2202" s="28"/>
      <c r="I2202" s="28"/>
    </row>
    <row r="2203" spans="6:9" x14ac:dyDescent="0.15">
      <c r="F2203" s="28"/>
      <c r="I2203" s="28"/>
    </row>
    <row r="2204" spans="6:9" x14ac:dyDescent="0.15">
      <c r="F2204" s="28"/>
      <c r="I2204" s="28"/>
    </row>
    <row r="2205" spans="6:9" x14ac:dyDescent="0.15">
      <c r="F2205" s="28"/>
      <c r="I2205" s="28"/>
    </row>
    <row r="2206" spans="6:9" x14ac:dyDescent="0.15">
      <c r="F2206" s="28"/>
      <c r="I2206" s="28"/>
    </row>
    <row r="2207" spans="6:9" x14ac:dyDescent="0.15">
      <c r="F2207" s="28"/>
      <c r="I2207" s="28"/>
    </row>
    <row r="2208" spans="6:9" x14ac:dyDescent="0.15">
      <c r="F2208" s="28"/>
      <c r="I2208" s="28"/>
    </row>
    <row r="2209" spans="6:9" x14ac:dyDescent="0.15">
      <c r="F2209" s="28"/>
      <c r="I2209" s="28"/>
    </row>
    <row r="2210" spans="6:9" x14ac:dyDescent="0.15">
      <c r="F2210" s="28"/>
      <c r="I2210" s="28"/>
    </row>
    <row r="2211" spans="6:9" x14ac:dyDescent="0.15">
      <c r="F2211" s="28"/>
      <c r="I2211" s="28"/>
    </row>
    <row r="2212" spans="6:9" x14ac:dyDescent="0.15">
      <c r="F2212" s="28"/>
      <c r="I2212" s="28"/>
    </row>
    <row r="2213" spans="6:9" x14ac:dyDescent="0.15">
      <c r="F2213" s="28"/>
      <c r="I2213" s="28"/>
    </row>
    <row r="2214" spans="6:9" x14ac:dyDescent="0.15">
      <c r="F2214" s="28"/>
      <c r="I2214" s="28"/>
    </row>
    <row r="2215" spans="6:9" x14ac:dyDescent="0.15">
      <c r="F2215" s="28"/>
      <c r="I2215" s="28"/>
    </row>
    <row r="2216" spans="6:9" x14ac:dyDescent="0.15">
      <c r="F2216" s="28"/>
      <c r="I2216" s="28"/>
    </row>
    <row r="2217" spans="6:9" x14ac:dyDescent="0.15">
      <c r="F2217" s="28"/>
      <c r="I2217" s="28"/>
    </row>
    <row r="2218" spans="6:9" x14ac:dyDescent="0.15">
      <c r="F2218" s="28"/>
      <c r="I2218" s="28"/>
    </row>
    <row r="2219" spans="6:9" x14ac:dyDescent="0.15">
      <c r="F2219" s="28"/>
      <c r="I2219" s="28"/>
    </row>
    <row r="2220" spans="6:9" x14ac:dyDescent="0.15">
      <c r="F2220" s="28"/>
      <c r="I2220" s="28"/>
    </row>
    <row r="2221" spans="6:9" x14ac:dyDescent="0.15">
      <c r="F2221" s="28"/>
      <c r="I2221" s="28"/>
    </row>
    <row r="2222" spans="6:9" x14ac:dyDescent="0.15">
      <c r="F2222" s="28"/>
      <c r="I2222" s="28"/>
    </row>
    <row r="2223" spans="6:9" x14ac:dyDescent="0.15">
      <c r="F2223" s="28"/>
      <c r="I2223" s="28"/>
    </row>
    <row r="2224" spans="6:9" x14ac:dyDescent="0.15">
      <c r="F2224" s="28"/>
      <c r="I2224" s="28"/>
    </row>
    <row r="2225" spans="6:9" x14ac:dyDescent="0.15">
      <c r="F2225" s="28"/>
      <c r="I2225" s="28"/>
    </row>
    <row r="2226" spans="6:9" x14ac:dyDescent="0.15">
      <c r="F2226" s="28"/>
      <c r="I2226" s="28"/>
    </row>
    <row r="2227" spans="6:9" x14ac:dyDescent="0.15">
      <c r="F2227" s="28"/>
      <c r="I2227" s="28"/>
    </row>
    <row r="2228" spans="6:9" x14ac:dyDescent="0.15">
      <c r="F2228" s="28"/>
      <c r="I2228" s="28"/>
    </row>
    <row r="2229" spans="6:9" x14ac:dyDescent="0.15">
      <c r="F2229" s="28"/>
      <c r="I2229" s="28"/>
    </row>
    <row r="2230" spans="6:9" x14ac:dyDescent="0.15">
      <c r="F2230" s="28"/>
      <c r="I2230" s="28"/>
    </row>
    <row r="2231" spans="6:9" x14ac:dyDescent="0.15">
      <c r="F2231" s="28"/>
      <c r="I2231" s="28"/>
    </row>
    <row r="2232" spans="6:9" x14ac:dyDescent="0.15">
      <c r="F2232" s="28"/>
      <c r="I2232" s="28"/>
    </row>
    <row r="2233" spans="6:9" x14ac:dyDescent="0.15">
      <c r="F2233" s="28"/>
      <c r="I2233" s="28"/>
    </row>
    <row r="2234" spans="6:9" x14ac:dyDescent="0.15">
      <c r="F2234" s="28"/>
      <c r="I2234" s="28"/>
    </row>
    <row r="2235" spans="6:9" x14ac:dyDescent="0.15">
      <c r="F2235" s="28"/>
      <c r="I2235" s="28"/>
    </row>
    <row r="2236" spans="6:9" x14ac:dyDescent="0.15">
      <c r="F2236" s="28"/>
      <c r="I2236" s="28"/>
    </row>
    <row r="2237" spans="6:9" x14ac:dyDescent="0.15">
      <c r="F2237" s="28"/>
      <c r="I2237" s="28"/>
    </row>
    <row r="2238" spans="6:9" x14ac:dyDescent="0.15">
      <c r="F2238" s="28"/>
      <c r="I2238" s="28"/>
    </row>
    <row r="2239" spans="6:9" x14ac:dyDescent="0.15">
      <c r="F2239" s="28"/>
      <c r="I2239" s="28"/>
    </row>
    <row r="2240" spans="6:9" x14ac:dyDescent="0.15">
      <c r="F2240" s="28"/>
      <c r="I2240" s="28"/>
    </row>
    <row r="2241" spans="6:9" x14ac:dyDescent="0.15">
      <c r="F2241" s="28"/>
      <c r="I2241" s="28"/>
    </row>
    <row r="2242" spans="6:9" x14ac:dyDescent="0.15">
      <c r="F2242" s="28"/>
      <c r="I2242" s="28"/>
    </row>
    <row r="2243" spans="6:9" x14ac:dyDescent="0.15">
      <c r="F2243" s="28"/>
      <c r="I2243" s="28"/>
    </row>
    <row r="2244" spans="6:9" x14ac:dyDescent="0.15">
      <c r="F2244" s="28"/>
      <c r="I2244" s="28"/>
    </row>
    <row r="2245" spans="6:9" x14ac:dyDescent="0.15">
      <c r="F2245" s="28"/>
      <c r="I2245" s="28"/>
    </row>
    <row r="2246" spans="6:9" x14ac:dyDescent="0.15">
      <c r="F2246" s="28"/>
      <c r="I2246" s="28"/>
    </row>
    <row r="2247" spans="6:9" x14ac:dyDescent="0.15">
      <c r="F2247" s="28"/>
      <c r="I2247" s="28"/>
    </row>
    <row r="2248" spans="6:9" x14ac:dyDescent="0.15">
      <c r="F2248" s="28"/>
      <c r="I2248" s="28"/>
    </row>
    <row r="2249" spans="6:9" x14ac:dyDescent="0.15">
      <c r="F2249" s="28"/>
      <c r="I2249" s="28"/>
    </row>
    <row r="2250" spans="6:9" x14ac:dyDescent="0.15">
      <c r="F2250" s="28"/>
      <c r="I2250" s="28"/>
    </row>
    <row r="2251" spans="6:9" x14ac:dyDescent="0.15">
      <c r="F2251" s="28"/>
      <c r="I2251" s="28"/>
    </row>
    <row r="2252" spans="6:9" x14ac:dyDescent="0.15">
      <c r="F2252" s="28"/>
      <c r="I2252" s="28"/>
    </row>
    <row r="2253" spans="6:9" x14ac:dyDescent="0.15">
      <c r="F2253" s="28"/>
      <c r="I2253" s="28"/>
    </row>
    <row r="2254" spans="6:9" x14ac:dyDescent="0.15">
      <c r="F2254" s="28"/>
      <c r="I2254" s="28"/>
    </row>
    <row r="2255" spans="6:9" x14ac:dyDescent="0.15">
      <c r="F2255" s="28"/>
      <c r="I2255" s="28"/>
    </row>
    <row r="2256" spans="6:9" x14ac:dyDescent="0.15">
      <c r="F2256" s="28"/>
      <c r="I2256" s="28"/>
    </row>
    <row r="2257" spans="6:9" x14ac:dyDescent="0.15">
      <c r="F2257" s="28"/>
      <c r="I2257" s="28"/>
    </row>
    <row r="2258" spans="6:9" x14ac:dyDescent="0.15">
      <c r="F2258" s="28"/>
      <c r="I2258" s="28"/>
    </row>
    <row r="2259" spans="6:9" x14ac:dyDescent="0.15">
      <c r="F2259" s="28"/>
      <c r="I2259" s="28"/>
    </row>
    <row r="2260" spans="6:9" x14ac:dyDescent="0.15">
      <c r="F2260" s="28"/>
      <c r="I2260" s="28"/>
    </row>
    <row r="2261" spans="6:9" x14ac:dyDescent="0.15">
      <c r="F2261" s="28"/>
      <c r="I2261" s="28"/>
    </row>
    <row r="2262" spans="6:9" x14ac:dyDescent="0.15">
      <c r="F2262" s="28"/>
      <c r="I2262" s="28"/>
    </row>
    <row r="2263" spans="6:9" x14ac:dyDescent="0.15">
      <c r="F2263" s="28"/>
      <c r="I2263" s="28"/>
    </row>
    <row r="2264" spans="6:9" x14ac:dyDescent="0.15">
      <c r="F2264" s="28"/>
      <c r="I2264" s="28"/>
    </row>
    <row r="2265" spans="6:9" x14ac:dyDescent="0.15">
      <c r="F2265" s="28"/>
      <c r="I2265" s="28"/>
    </row>
    <row r="2266" spans="6:9" x14ac:dyDescent="0.15">
      <c r="F2266" s="28"/>
      <c r="I2266" s="28"/>
    </row>
    <row r="2267" spans="6:9" x14ac:dyDescent="0.15">
      <c r="F2267" s="28"/>
      <c r="I2267" s="28"/>
    </row>
    <row r="2268" spans="6:9" x14ac:dyDescent="0.15">
      <c r="F2268" s="28"/>
      <c r="I2268" s="28"/>
    </row>
    <row r="2269" spans="6:9" x14ac:dyDescent="0.15">
      <c r="F2269" s="28"/>
      <c r="I2269" s="28"/>
    </row>
    <row r="2270" spans="6:9" x14ac:dyDescent="0.15">
      <c r="F2270" s="28"/>
      <c r="I2270" s="28"/>
    </row>
    <row r="2271" spans="6:9" x14ac:dyDescent="0.15">
      <c r="F2271" s="28"/>
      <c r="I2271" s="28"/>
    </row>
    <row r="2272" spans="6:9" x14ac:dyDescent="0.15">
      <c r="F2272" s="28"/>
      <c r="I2272" s="28"/>
    </row>
    <row r="2273" spans="6:9" x14ac:dyDescent="0.15">
      <c r="F2273" s="28"/>
      <c r="I2273" s="28"/>
    </row>
    <row r="2274" spans="6:9" x14ac:dyDescent="0.15">
      <c r="F2274" s="28"/>
      <c r="I2274" s="28"/>
    </row>
    <row r="2275" spans="6:9" x14ac:dyDescent="0.15">
      <c r="F2275" s="28"/>
      <c r="I2275" s="28"/>
    </row>
    <row r="2276" spans="6:9" x14ac:dyDescent="0.15">
      <c r="F2276" s="28"/>
      <c r="I2276" s="28"/>
    </row>
    <row r="2277" spans="6:9" x14ac:dyDescent="0.15">
      <c r="F2277" s="28"/>
      <c r="I2277" s="28"/>
    </row>
    <row r="2278" spans="6:9" x14ac:dyDescent="0.15">
      <c r="F2278" s="28"/>
      <c r="I2278" s="28"/>
    </row>
    <row r="2279" spans="6:9" x14ac:dyDescent="0.15">
      <c r="F2279" s="28"/>
      <c r="I2279" s="28"/>
    </row>
    <row r="2280" spans="6:9" x14ac:dyDescent="0.15">
      <c r="F2280" s="28"/>
      <c r="I2280" s="28"/>
    </row>
    <row r="2281" spans="6:9" x14ac:dyDescent="0.15">
      <c r="F2281" s="28"/>
      <c r="I2281" s="28"/>
    </row>
    <row r="2282" spans="6:9" x14ac:dyDescent="0.15">
      <c r="F2282" s="28"/>
      <c r="I2282" s="28"/>
    </row>
    <row r="2283" spans="6:9" x14ac:dyDescent="0.15">
      <c r="F2283" s="28"/>
      <c r="I2283" s="28"/>
    </row>
    <row r="2284" spans="6:9" x14ac:dyDescent="0.15">
      <c r="F2284" s="28"/>
      <c r="I2284" s="28"/>
    </row>
    <row r="2285" spans="6:9" x14ac:dyDescent="0.15">
      <c r="F2285" s="28"/>
      <c r="I2285" s="28"/>
    </row>
    <row r="2286" spans="6:9" x14ac:dyDescent="0.15">
      <c r="F2286" s="28"/>
      <c r="I2286" s="28"/>
    </row>
    <row r="2287" spans="6:9" x14ac:dyDescent="0.15">
      <c r="F2287" s="28"/>
      <c r="I2287" s="28"/>
    </row>
    <row r="2288" spans="6:9" x14ac:dyDescent="0.15">
      <c r="F2288" s="28"/>
      <c r="I2288" s="28"/>
    </row>
    <row r="2289" spans="6:9" x14ac:dyDescent="0.15">
      <c r="F2289" s="28"/>
      <c r="I2289" s="28"/>
    </row>
    <row r="2290" spans="6:9" x14ac:dyDescent="0.15">
      <c r="F2290" s="28"/>
      <c r="I2290" s="28"/>
    </row>
    <row r="2291" spans="6:9" x14ac:dyDescent="0.15">
      <c r="F2291" s="28"/>
      <c r="I2291" s="28"/>
    </row>
    <row r="2292" spans="6:9" x14ac:dyDescent="0.15">
      <c r="F2292" s="28"/>
      <c r="I2292" s="28"/>
    </row>
    <row r="2293" spans="6:9" x14ac:dyDescent="0.15">
      <c r="F2293" s="28"/>
      <c r="I2293" s="28"/>
    </row>
    <row r="2294" spans="6:9" x14ac:dyDescent="0.15">
      <c r="F2294" s="28"/>
      <c r="I2294" s="28"/>
    </row>
    <row r="2295" spans="6:9" x14ac:dyDescent="0.15">
      <c r="F2295" s="28"/>
      <c r="I2295" s="28"/>
    </row>
    <row r="2296" spans="6:9" x14ac:dyDescent="0.15">
      <c r="F2296" s="28"/>
      <c r="I2296" s="28"/>
    </row>
    <row r="2297" spans="6:9" x14ac:dyDescent="0.15">
      <c r="F2297" s="28"/>
      <c r="I2297" s="28"/>
    </row>
    <row r="2298" spans="6:9" x14ac:dyDescent="0.15">
      <c r="F2298" s="28"/>
      <c r="I2298" s="28"/>
    </row>
    <row r="2299" spans="6:9" x14ac:dyDescent="0.15">
      <c r="F2299" s="28"/>
      <c r="I2299" s="28"/>
    </row>
    <row r="2300" spans="6:9" x14ac:dyDescent="0.15">
      <c r="F2300" s="28"/>
      <c r="I2300" s="28"/>
    </row>
    <row r="2301" spans="6:9" x14ac:dyDescent="0.15">
      <c r="F2301" s="28"/>
      <c r="I2301" s="28"/>
    </row>
    <row r="2302" spans="6:9" x14ac:dyDescent="0.15">
      <c r="F2302" s="28"/>
      <c r="I2302" s="28"/>
    </row>
    <row r="2303" spans="6:9" x14ac:dyDescent="0.15">
      <c r="F2303" s="28"/>
      <c r="I2303" s="28"/>
    </row>
    <row r="2304" spans="6:9" x14ac:dyDescent="0.15">
      <c r="F2304" s="28"/>
      <c r="I2304" s="28"/>
    </row>
    <row r="2305" spans="6:9" x14ac:dyDescent="0.15">
      <c r="F2305" s="28"/>
      <c r="I2305" s="28"/>
    </row>
    <row r="2306" spans="6:9" x14ac:dyDescent="0.15">
      <c r="F2306" s="28"/>
      <c r="I2306" s="28"/>
    </row>
    <row r="2307" spans="6:9" x14ac:dyDescent="0.15">
      <c r="F2307" s="28"/>
      <c r="I2307" s="28"/>
    </row>
    <row r="2308" spans="6:9" x14ac:dyDescent="0.15">
      <c r="F2308" s="28"/>
      <c r="I2308" s="28"/>
    </row>
    <row r="2309" spans="6:9" x14ac:dyDescent="0.15">
      <c r="F2309" s="28"/>
      <c r="I2309" s="28"/>
    </row>
    <row r="2310" spans="6:9" x14ac:dyDescent="0.15">
      <c r="F2310" s="28"/>
      <c r="I2310" s="28"/>
    </row>
    <row r="2311" spans="6:9" x14ac:dyDescent="0.15">
      <c r="F2311" s="28"/>
      <c r="I2311" s="28"/>
    </row>
    <row r="2312" spans="6:9" x14ac:dyDescent="0.15">
      <c r="F2312" s="28"/>
      <c r="I2312" s="28"/>
    </row>
    <row r="2313" spans="6:9" x14ac:dyDescent="0.15">
      <c r="F2313" s="28"/>
      <c r="I2313" s="28"/>
    </row>
    <row r="2314" spans="6:9" x14ac:dyDescent="0.15">
      <c r="F2314" s="28"/>
      <c r="I2314" s="28"/>
    </row>
    <row r="2315" spans="6:9" x14ac:dyDescent="0.15">
      <c r="F2315" s="28"/>
      <c r="I2315" s="28"/>
    </row>
    <row r="2316" spans="6:9" x14ac:dyDescent="0.15">
      <c r="F2316" s="28"/>
      <c r="I2316" s="28"/>
    </row>
    <row r="2317" spans="6:9" x14ac:dyDescent="0.15">
      <c r="F2317" s="28"/>
      <c r="I2317" s="28"/>
    </row>
    <row r="2318" spans="6:9" x14ac:dyDescent="0.15">
      <c r="F2318" s="28"/>
      <c r="I2318" s="28"/>
    </row>
    <row r="2319" spans="6:9" x14ac:dyDescent="0.15">
      <c r="F2319" s="28"/>
      <c r="I2319" s="28"/>
    </row>
    <row r="2320" spans="6:9" x14ac:dyDescent="0.15">
      <c r="F2320" s="28"/>
      <c r="I2320" s="28"/>
    </row>
    <row r="2321" spans="6:9" x14ac:dyDescent="0.15">
      <c r="F2321" s="28"/>
      <c r="I2321" s="28"/>
    </row>
    <row r="2322" spans="6:9" x14ac:dyDescent="0.15">
      <c r="F2322" s="28"/>
      <c r="I2322" s="28"/>
    </row>
    <row r="2323" spans="6:9" x14ac:dyDescent="0.15">
      <c r="F2323" s="28"/>
      <c r="I2323" s="28"/>
    </row>
    <row r="2324" spans="6:9" x14ac:dyDescent="0.15">
      <c r="F2324" s="28"/>
      <c r="I2324" s="28"/>
    </row>
    <row r="2325" spans="6:9" x14ac:dyDescent="0.15">
      <c r="F2325" s="28"/>
      <c r="I2325" s="28"/>
    </row>
    <row r="2326" spans="6:9" x14ac:dyDescent="0.15">
      <c r="F2326" s="28"/>
      <c r="I2326" s="28"/>
    </row>
    <row r="2327" spans="6:9" x14ac:dyDescent="0.15">
      <c r="F2327" s="28"/>
      <c r="I2327" s="28"/>
    </row>
    <row r="2328" spans="6:9" x14ac:dyDescent="0.15">
      <c r="F2328" s="28"/>
      <c r="I2328" s="28"/>
    </row>
    <row r="2329" spans="6:9" x14ac:dyDescent="0.15">
      <c r="F2329" s="28"/>
      <c r="I2329" s="28"/>
    </row>
    <row r="2330" spans="6:9" x14ac:dyDescent="0.15">
      <c r="F2330" s="28"/>
      <c r="I2330" s="28"/>
    </row>
    <row r="2331" spans="6:9" x14ac:dyDescent="0.15">
      <c r="F2331" s="28"/>
      <c r="I2331" s="28"/>
    </row>
    <row r="2332" spans="6:9" x14ac:dyDescent="0.15">
      <c r="F2332" s="28"/>
      <c r="I2332" s="28"/>
    </row>
    <row r="2333" spans="6:9" x14ac:dyDescent="0.15">
      <c r="F2333" s="28"/>
      <c r="I2333" s="28"/>
    </row>
    <row r="2334" spans="6:9" x14ac:dyDescent="0.15">
      <c r="F2334" s="28"/>
      <c r="I2334" s="28"/>
    </row>
    <row r="2335" spans="6:9" x14ac:dyDescent="0.15">
      <c r="F2335" s="28"/>
      <c r="I2335" s="28"/>
    </row>
    <row r="2336" spans="6:9" x14ac:dyDescent="0.15">
      <c r="F2336" s="28"/>
      <c r="I2336" s="28"/>
    </row>
    <row r="2337" spans="6:9" x14ac:dyDescent="0.15">
      <c r="F2337" s="28"/>
      <c r="I2337" s="28"/>
    </row>
    <row r="2338" spans="6:9" x14ac:dyDescent="0.15">
      <c r="F2338" s="28"/>
      <c r="I2338" s="28"/>
    </row>
    <row r="2339" spans="6:9" x14ac:dyDescent="0.15">
      <c r="F2339" s="28"/>
      <c r="I2339" s="28"/>
    </row>
    <row r="2340" spans="6:9" x14ac:dyDescent="0.15">
      <c r="F2340" s="28"/>
      <c r="I2340" s="28"/>
    </row>
    <row r="2341" spans="6:9" x14ac:dyDescent="0.15">
      <c r="F2341" s="28"/>
      <c r="I2341" s="28"/>
    </row>
    <row r="2342" spans="6:9" x14ac:dyDescent="0.15">
      <c r="F2342" s="28"/>
      <c r="I2342" s="28"/>
    </row>
    <row r="2343" spans="6:9" x14ac:dyDescent="0.15">
      <c r="F2343" s="28"/>
      <c r="I2343" s="28"/>
    </row>
    <row r="2344" spans="6:9" x14ac:dyDescent="0.15">
      <c r="F2344" s="28"/>
      <c r="I2344" s="28"/>
    </row>
    <row r="2345" spans="6:9" x14ac:dyDescent="0.15">
      <c r="F2345" s="28"/>
      <c r="I2345" s="28"/>
    </row>
    <row r="2346" spans="6:9" x14ac:dyDescent="0.15">
      <c r="F2346" s="28"/>
      <c r="I2346" s="28"/>
    </row>
    <row r="2347" spans="6:9" x14ac:dyDescent="0.15">
      <c r="F2347" s="28"/>
      <c r="I2347" s="28"/>
    </row>
    <row r="2348" spans="6:9" x14ac:dyDescent="0.15">
      <c r="F2348" s="28"/>
      <c r="I2348" s="28"/>
    </row>
    <row r="2349" spans="6:9" x14ac:dyDescent="0.15">
      <c r="F2349" s="28"/>
      <c r="I2349" s="28"/>
    </row>
    <row r="2350" spans="6:9" x14ac:dyDescent="0.15">
      <c r="F2350" s="28"/>
      <c r="I2350" s="28"/>
    </row>
    <row r="2351" spans="6:9" x14ac:dyDescent="0.15">
      <c r="F2351" s="28"/>
      <c r="I2351" s="28"/>
    </row>
    <row r="2352" spans="6:9" x14ac:dyDescent="0.15">
      <c r="F2352" s="28"/>
      <c r="I2352" s="28"/>
    </row>
    <row r="2353" spans="6:9" x14ac:dyDescent="0.15">
      <c r="F2353" s="28"/>
      <c r="I2353" s="28"/>
    </row>
    <row r="2354" spans="6:9" x14ac:dyDescent="0.15">
      <c r="F2354" s="28"/>
      <c r="I2354" s="28"/>
    </row>
    <row r="2355" spans="6:9" x14ac:dyDescent="0.15">
      <c r="F2355" s="28"/>
      <c r="I2355" s="28"/>
    </row>
    <row r="2356" spans="6:9" x14ac:dyDescent="0.15">
      <c r="F2356" s="28"/>
      <c r="I2356" s="28"/>
    </row>
    <row r="2357" spans="6:9" x14ac:dyDescent="0.15">
      <c r="F2357" s="28"/>
      <c r="I2357" s="28"/>
    </row>
    <row r="2358" spans="6:9" x14ac:dyDescent="0.15">
      <c r="F2358" s="28"/>
      <c r="I2358" s="28"/>
    </row>
    <row r="2359" spans="6:9" x14ac:dyDescent="0.15">
      <c r="F2359" s="28"/>
      <c r="I2359" s="28"/>
    </row>
    <row r="2360" spans="6:9" x14ac:dyDescent="0.15">
      <c r="F2360" s="28"/>
      <c r="I2360" s="28"/>
    </row>
    <row r="2361" spans="6:9" x14ac:dyDescent="0.15">
      <c r="F2361" s="28"/>
      <c r="I2361" s="28"/>
    </row>
    <row r="2362" spans="6:9" x14ac:dyDescent="0.15">
      <c r="F2362" s="28"/>
      <c r="I2362" s="28"/>
    </row>
    <row r="2363" spans="6:9" x14ac:dyDescent="0.15">
      <c r="F2363" s="28"/>
      <c r="I2363" s="28"/>
    </row>
    <row r="2364" spans="6:9" x14ac:dyDescent="0.15">
      <c r="F2364" s="28"/>
      <c r="I2364" s="28"/>
    </row>
    <row r="2365" spans="6:9" x14ac:dyDescent="0.15">
      <c r="F2365" s="28"/>
      <c r="I2365" s="28"/>
    </row>
    <row r="2366" spans="6:9" x14ac:dyDescent="0.15">
      <c r="F2366" s="28"/>
      <c r="I2366" s="28"/>
    </row>
    <row r="2367" spans="6:9" x14ac:dyDescent="0.15">
      <c r="F2367" s="28"/>
      <c r="I2367" s="28"/>
    </row>
    <row r="2368" spans="6:9" x14ac:dyDescent="0.15">
      <c r="F2368" s="28"/>
      <c r="I2368" s="28"/>
    </row>
    <row r="2369" spans="6:9" x14ac:dyDescent="0.15">
      <c r="F2369" s="28"/>
      <c r="I2369" s="28"/>
    </row>
    <row r="2370" spans="6:9" x14ac:dyDescent="0.15">
      <c r="F2370" s="28"/>
      <c r="I2370" s="28"/>
    </row>
    <row r="2371" spans="6:9" x14ac:dyDescent="0.15">
      <c r="F2371" s="28"/>
      <c r="I2371" s="28"/>
    </row>
    <row r="2372" spans="6:9" x14ac:dyDescent="0.15">
      <c r="F2372" s="28"/>
      <c r="I2372" s="28"/>
    </row>
    <row r="2373" spans="6:9" x14ac:dyDescent="0.15">
      <c r="F2373" s="28"/>
      <c r="I2373" s="28"/>
    </row>
    <row r="2374" spans="6:9" x14ac:dyDescent="0.15">
      <c r="F2374" s="28"/>
      <c r="I2374" s="28"/>
    </row>
    <row r="2375" spans="6:9" x14ac:dyDescent="0.15">
      <c r="F2375" s="28"/>
      <c r="I2375" s="28"/>
    </row>
    <row r="2376" spans="6:9" x14ac:dyDescent="0.15">
      <c r="F2376" s="28"/>
      <c r="I2376" s="28"/>
    </row>
    <row r="2377" spans="6:9" x14ac:dyDescent="0.15">
      <c r="F2377" s="28"/>
      <c r="I2377" s="28"/>
    </row>
    <row r="2378" spans="6:9" x14ac:dyDescent="0.15">
      <c r="F2378" s="28"/>
      <c r="I2378" s="28"/>
    </row>
    <row r="2379" spans="6:9" x14ac:dyDescent="0.15">
      <c r="F2379" s="28"/>
      <c r="I2379" s="28"/>
    </row>
    <row r="2380" spans="6:9" x14ac:dyDescent="0.15">
      <c r="F2380" s="28"/>
      <c r="I2380" s="28"/>
    </row>
    <row r="2381" spans="6:9" x14ac:dyDescent="0.15">
      <c r="F2381" s="28"/>
      <c r="I2381" s="28"/>
    </row>
    <row r="2382" spans="6:9" x14ac:dyDescent="0.15">
      <c r="F2382" s="28"/>
      <c r="I2382" s="28"/>
    </row>
    <row r="2383" spans="6:9" x14ac:dyDescent="0.15">
      <c r="F2383" s="28"/>
      <c r="I2383" s="28"/>
    </row>
    <row r="2384" spans="6:9" x14ac:dyDescent="0.15">
      <c r="F2384" s="28"/>
      <c r="I2384" s="28"/>
    </row>
    <row r="2385" spans="6:9" x14ac:dyDescent="0.15">
      <c r="F2385" s="28"/>
      <c r="I2385" s="28"/>
    </row>
    <row r="2386" spans="6:9" x14ac:dyDescent="0.15">
      <c r="F2386" s="28"/>
      <c r="I2386" s="28"/>
    </row>
    <row r="2387" spans="6:9" x14ac:dyDescent="0.15">
      <c r="F2387" s="28"/>
      <c r="I2387" s="28"/>
    </row>
    <row r="2388" spans="6:9" x14ac:dyDescent="0.15">
      <c r="F2388" s="28"/>
      <c r="I2388" s="28"/>
    </row>
    <row r="2389" spans="6:9" x14ac:dyDescent="0.15">
      <c r="F2389" s="28"/>
      <c r="I2389" s="28"/>
    </row>
    <row r="2390" spans="6:9" x14ac:dyDescent="0.15">
      <c r="F2390" s="28"/>
      <c r="I2390" s="28"/>
    </row>
    <row r="2391" spans="6:9" x14ac:dyDescent="0.15">
      <c r="F2391" s="28"/>
      <c r="I2391" s="28"/>
    </row>
    <row r="2392" spans="6:9" x14ac:dyDescent="0.15">
      <c r="F2392" s="28"/>
      <c r="I2392" s="28"/>
    </row>
    <row r="2393" spans="6:9" x14ac:dyDescent="0.15">
      <c r="F2393" s="28"/>
      <c r="I2393" s="28"/>
    </row>
    <row r="2394" spans="6:9" x14ac:dyDescent="0.15">
      <c r="F2394" s="28"/>
      <c r="I2394" s="28"/>
    </row>
    <row r="2395" spans="6:9" x14ac:dyDescent="0.15">
      <c r="F2395" s="28"/>
      <c r="I2395" s="28"/>
    </row>
    <row r="2396" spans="6:9" x14ac:dyDescent="0.15">
      <c r="F2396" s="28"/>
      <c r="I2396" s="28"/>
    </row>
    <row r="2397" spans="6:9" x14ac:dyDescent="0.15">
      <c r="F2397" s="28"/>
      <c r="I2397" s="28"/>
    </row>
    <row r="2398" spans="6:9" x14ac:dyDescent="0.15">
      <c r="F2398" s="28"/>
      <c r="I2398" s="28"/>
    </row>
    <row r="2399" spans="6:9" x14ac:dyDescent="0.15">
      <c r="F2399" s="28"/>
      <c r="I2399" s="28"/>
    </row>
    <row r="2400" spans="6:9" x14ac:dyDescent="0.15">
      <c r="F2400" s="28"/>
      <c r="I2400" s="28"/>
    </row>
    <row r="2401" spans="6:9" x14ac:dyDescent="0.15">
      <c r="F2401" s="28"/>
      <c r="I2401" s="28"/>
    </row>
    <row r="2402" spans="6:9" x14ac:dyDescent="0.15">
      <c r="F2402" s="28"/>
      <c r="I2402" s="28"/>
    </row>
    <row r="2403" spans="6:9" x14ac:dyDescent="0.15">
      <c r="F2403" s="28"/>
      <c r="I2403" s="28"/>
    </row>
    <row r="2404" spans="6:9" x14ac:dyDescent="0.15">
      <c r="F2404" s="28"/>
      <c r="I2404" s="28"/>
    </row>
    <row r="2405" spans="6:9" x14ac:dyDescent="0.15">
      <c r="F2405" s="28"/>
      <c r="I2405" s="28"/>
    </row>
    <row r="2406" spans="6:9" x14ac:dyDescent="0.15">
      <c r="F2406" s="28"/>
      <c r="I2406" s="28"/>
    </row>
    <row r="2407" spans="6:9" x14ac:dyDescent="0.15">
      <c r="F2407" s="28"/>
      <c r="I2407" s="28"/>
    </row>
    <row r="2408" spans="6:9" x14ac:dyDescent="0.15">
      <c r="F2408" s="28"/>
      <c r="I2408" s="28"/>
    </row>
    <row r="2409" spans="6:9" x14ac:dyDescent="0.15">
      <c r="F2409" s="28"/>
      <c r="I2409" s="28"/>
    </row>
    <row r="2410" spans="6:9" x14ac:dyDescent="0.15">
      <c r="F2410" s="28"/>
      <c r="I2410" s="28"/>
    </row>
    <row r="2411" spans="6:9" x14ac:dyDescent="0.15">
      <c r="F2411" s="28"/>
      <c r="I2411" s="28"/>
    </row>
    <row r="2412" spans="6:9" x14ac:dyDescent="0.15">
      <c r="F2412" s="28"/>
      <c r="I2412" s="28"/>
    </row>
    <row r="2413" spans="6:9" x14ac:dyDescent="0.15">
      <c r="F2413" s="28"/>
      <c r="I2413" s="28"/>
    </row>
    <row r="2414" spans="6:9" x14ac:dyDescent="0.15">
      <c r="F2414" s="28"/>
      <c r="I2414" s="28"/>
    </row>
    <row r="2415" spans="6:9" x14ac:dyDescent="0.15">
      <c r="F2415" s="28"/>
      <c r="I2415" s="28"/>
    </row>
    <row r="2416" spans="6:9" x14ac:dyDescent="0.15">
      <c r="F2416" s="28"/>
      <c r="I2416" s="28"/>
    </row>
    <row r="2417" spans="6:9" x14ac:dyDescent="0.15">
      <c r="F2417" s="28"/>
      <c r="I2417" s="28"/>
    </row>
    <row r="2418" spans="6:9" x14ac:dyDescent="0.15">
      <c r="F2418" s="28"/>
      <c r="I2418" s="28"/>
    </row>
    <row r="2419" spans="6:9" x14ac:dyDescent="0.15">
      <c r="F2419" s="28"/>
      <c r="I2419" s="28"/>
    </row>
    <row r="2420" spans="6:9" x14ac:dyDescent="0.15">
      <c r="F2420" s="28"/>
      <c r="I2420" s="28"/>
    </row>
    <row r="2421" spans="6:9" x14ac:dyDescent="0.15">
      <c r="F2421" s="28"/>
      <c r="I2421" s="28"/>
    </row>
    <row r="2422" spans="6:9" x14ac:dyDescent="0.15">
      <c r="F2422" s="28"/>
      <c r="I2422" s="28"/>
    </row>
    <row r="2423" spans="6:9" x14ac:dyDescent="0.15">
      <c r="F2423" s="28"/>
      <c r="I2423" s="28"/>
    </row>
    <row r="2424" spans="6:9" x14ac:dyDescent="0.15">
      <c r="F2424" s="28"/>
      <c r="I2424" s="28"/>
    </row>
    <row r="2425" spans="6:9" x14ac:dyDescent="0.15">
      <c r="F2425" s="28"/>
      <c r="I2425" s="28"/>
    </row>
    <row r="2426" spans="6:9" x14ac:dyDescent="0.15">
      <c r="F2426" s="28"/>
      <c r="I2426" s="28"/>
    </row>
    <row r="2427" spans="6:9" x14ac:dyDescent="0.15">
      <c r="F2427" s="28"/>
      <c r="I2427" s="28"/>
    </row>
    <row r="2428" spans="6:9" x14ac:dyDescent="0.15">
      <c r="F2428" s="28"/>
      <c r="I2428" s="28"/>
    </row>
    <row r="2429" spans="6:9" x14ac:dyDescent="0.15">
      <c r="F2429" s="28"/>
      <c r="I2429" s="28"/>
    </row>
    <row r="2430" spans="6:9" x14ac:dyDescent="0.15">
      <c r="F2430" s="28"/>
      <c r="I2430" s="28"/>
    </row>
    <row r="2431" spans="6:9" x14ac:dyDescent="0.15">
      <c r="F2431" s="28"/>
      <c r="I2431" s="28"/>
    </row>
    <row r="2432" spans="6:9" x14ac:dyDescent="0.15">
      <c r="F2432" s="28"/>
      <c r="I2432" s="28"/>
    </row>
    <row r="2433" spans="6:9" x14ac:dyDescent="0.15">
      <c r="F2433" s="28"/>
      <c r="I2433" s="28"/>
    </row>
    <row r="2434" spans="6:9" x14ac:dyDescent="0.15">
      <c r="F2434" s="28"/>
      <c r="I2434" s="28"/>
    </row>
    <row r="2435" spans="6:9" x14ac:dyDescent="0.15">
      <c r="F2435" s="28"/>
      <c r="I2435" s="28"/>
    </row>
    <row r="2436" spans="6:9" x14ac:dyDescent="0.15">
      <c r="F2436" s="28"/>
      <c r="I2436" s="28"/>
    </row>
    <row r="2437" spans="6:9" x14ac:dyDescent="0.15">
      <c r="F2437" s="28"/>
      <c r="I2437" s="28"/>
    </row>
    <row r="2438" spans="6:9" x14ac:dyDescent="0.15">
      <c r="F2438" s="28"/>
      <c r="I2438" s="28"/>
    </row>
    <row r="2439" spans="6:9" x14ac:dyDescent="0.15">
      <c r="F2439" s="28"/>
      <c r="I2439" s="28"/>
    </row>
    <row r="2440" spans="6:9" x14ac:dyDescent="0.15">
      <c r="F2440" s="28"/>
      <c r="I2440" s="28"/>
    </row>
    <row r="2441" spans="6:9" x14ac:dyDescent="0.15">
      <c r="F2441" s="28"/>
      <c r="I2441" s="28"/>
    </row>
    <row r="2442" spans="6:9" x14ac:dyDescent="0.15">
      <c r="F2442" s="28"/>
      <c r="I2442" s="28"/>
    </row>
    <row r="2443" spans="6:9" x14ac:dyDescent="0.15">
      <c r="F2443" s="28"/>
      <c r="I2443" s="28"/>
    </row>
    <row r="2444" spans="6:9" x14ac:dyDescent="0.15">
      <c r="F2444" s="28"/>
      <c r="I2444" s="28"/>
    </row>
    <row r="2445" spans="6:9" x14ac:dyDescent="0.15">
      <c r="F2445" s="28"/>
      <c r="I2445" s="28"/>
    </row>
    <row r="2446" spans="6:9" x14ac:dyDescent="0.15">
      <c r="F2446" s="28"/>
      <c r="I2446" s="28"/>
    </row>
    <row r="2447" spans="6:9" x14ac:dyDescent="0.15">
      <c r="F2447" s="28"/>
      <c r="I2447" s="28"/>
    </row>
    <row r="2448" spans="6:9" x14ac:dyDescent="0.15">
      <c r="F2448" s="28"/>
      <c r="I2448" s="28"/>
    </row>
    <row r="2449" spans="6:9" x14ac:dyDescent="0.15">
      <c r="F2449" s="28"/>
      <c r="I2449" s="28"/>
    </row>
    <row r="2450" spans="6:9" x14ac:dyDescent="0.15">
      <c r="F2450" s="28"/>
      <c r="I2450" s="28"/>
    </row>
    <row r="2451" spans="6:9" x14ac:dyDescent="0.15">
      <c r="F2451" s="28"/>
      <c r="I2451" s="28"/>
    </row>
    <row r="2452" spans="6:9" x14ac:dyDescent="0.15">
      <c r="F2452" s="28"/>
      <c r="I2452" s="28"/>
    </row>
    <row r="2453" spans="6:9" x14ac:dyDescent="0.15">
      <c r="F2453" s="28"/>
      <c r="I2453" s="28"/>
    </row>
    <row r="2454" spans="6:9" x14ac:dyDescent="0.15">
      <c r="F2454" s="28"/>
      <c r="I2454" s="28"/>
    </row>
    <row r="2455" spans="6:9" x14ac:dyDescent="0.15">
      <c r="F2455" s="28"/>
      <c r="I2455" s="28"/>
    </row>
    <row r="2456" spans="6:9" x14ac:dyDescent="0.15">
      <c r="F2456" s="28"/>
      <c r="I2456" s="28"/>
    </row>
    <row r="2457" spans="6:9" x14ac:dyDescent="0.15">
      <c r="F2457" s="28"/>
      <c r="I2457" s="28"/>
    </row>
    <row r="2458" spans="6:9" x14ac:dyDescent="0.15">
      <c r="F2458" s="28"/>
      <c r="I2458" s="28"/>
    </row>
    <row r="2459" spans="6:9" x14ac:dyDescent="0.15">
      <c r="F2459" s="28"/>
      <c r="I2459" s="28"/>
    </row>
    <row r="2460" spans="6:9" x14ac:dyDescent="0.15">
      <c r="F2460" s="28"/>
      <c r="I2460" s="28"/>
    </row>
    <row r="2461" spans="6:9" x14ac:dyDescent="0.15">
      <c r="F2461" s="28"/>
      <c r="I2461" s="28"/>
    </row>
    <row r="2462" spans="6:9" x14ac:dyDescent="0.15">
      <c r="F2462" s="28"/>
      <c r="I2462" s="28"/>
    </row>
    <row r="2463" spans="6:9" x14ac:dyDescent="0.15">
      <c r="F2463" s="28"/>
      <c r="I2463" s="28"/>
    </row>
    <row r="2464" spans="6:9" x14ac:dyDescent="0.15">
      <c r="F2464" s="28"/>
      <c r="I2464" s="28"/>
    </row>
    <row r="2465" spans="6:9" x14ac:dyDescent="0.15">
      <c r="F2465" s="28"/>
      <c r="I2465" s="28"/>
    </row>
    <row r="2466" spans="6:9" x14ac:dyDescent="0.15">
      <c r="F2466" s="28"/>
      <c r="I2466" s="28"/>
    </row>
    <row r="2467" spans="6:9" x14ac:dyDescent="0.15">
      <c r="F2467" s="28"/>
      <c r="I2467" s="28"/>
    </row>
    <row r="2468" spans="6:9" x14ac:dyDescent="0.15">
      <c r="F2468" s="28"/>
      <c r="I2468" s="28"/>
    </row>
    <row r="2469" spans="6:9" x14ac:dyDescent="0.15">
      <c r="F2469" s="28"/>
      <c r="I2469" s="28"/>
    </row>
    <row r="2470" spans="6:9" x14ac:dyDescent="0.15">
      <c r="F2470" s="28"/>
      <c r="I2470" s="28"/>
    </row>
    <row r="2471" spans="6:9" x14ac:dyDescent="0.15">
      <c r="F2471" s="28"/>
      <c r="I2471" s="28"/>
    </row>
    <row r="2472" spans="6:9" x14ac:dyDescent="0.15">
      <c r="F2472" s="28"/>
      <c r="I2472" s="28"/>
    </row>
    <row r="2473" spans="6:9" x14ac:dyDescent="0.15">
      <c r="F2473" s="28"/>
      <c r="I2473" s="28"/>
    </row>
    <row r="2474" spans="6:9" x14ac:dyDescent="0.15">
      <c r="F2474" s="28"/>
      <c r="I2474" s="28"/>
    </row>
    <row r="2475" spans="6:9" x14ac:dyDescent="0.15">
      <c r="F2475" s="28"/>
      <c r="I2475" s="28"/>
    </row>
    <row r="2476" spans="6:9" x14ac:dyDescent="0.15">
      <c r="F2476" s="28"/>
      <c r="I2476" s="28"/>
    </row>
    <row r="2477" spans="6:9" x14ac:dyDescent="0.15">
      <c r="F2477" s="28"/>
      <c r="I2477" s="28"/>
    </row>
    <row r="2478" spans="6:9" x14ac:dyDescent="0.15">
      <c r="F2478" s="28"/>
      <c r="I2478" s="28"/>
    </row>
    <row r="2479" spans="6:9" x14ac:dyDescent="0.15">
      <c r="F2479" s="28"/>
      <c r="I2479" s="28"/>
    </row>
    <row r="2480" spans="6:9" x14ac:dyDescent="0.15">
      <c r="F2480" s="28"/>
      <c r="I2480" s="28"/>
    </row>
    <row r="2481" spans="6:9" x14ac:dyDescent="0.15">
      <c r="F2481" s="28"/>
      <c r="I2481" s="28"/>
    </row>
    <row r="2482" spans="6:9" x14ac:dyDescent="0.15">
      <c r="F2482" s="28"/>
      <c r="I2482" s="28"/>
    </row>
    <row r="2483" spans="6:9" x14ac:dyDescent="0.15">
      <c r="F2483" s="28"/>
      <c r="I2483" s="28"/>
    </row>
    <row r="2484" spans="6:9" x14ac:dyDescent="0.15">
      <c r="F2484" s="28"/>
      <c r="I2484" s="28"/>
    </row>
    <row r="2485" spans="6:9" x14ac:dyDescent="0.15">
      <c r="F2485" s="28"/>
      <c r="I2485" s="28"/>
    </row>
    <row r="2486" spans="6:9" x14ac:dyDescent="0.15">
      <c r="F2486" s="28"/>
      <c r="I2486" s="28"/>
    </row>
    <row r="2487" spans="6:9" x14ac:dyDescent="0.15">
      <c r="F2487" s="28"/>
      <c r="I2487" s="28"/>
    </row>
    <row r="2488" spans="6:9" x14ac:dyDescent="0.15">
      <c r="F2488" s="28"/>
      <c r="I2488" s="28"/>
    </row>
    <row r="2489" spans="6:9" x14ac:dyDescent="0.15">
      <c r="F2489" s="28"/>
      <c r="I2489" s="28"/>
    </row>
    <row r="2490" spans="6:9" x14ac:dyDescent="0.15">
      <c r="F2490" s="28"/>
      <c r="I2490" s="28"/>
    </row>
    <row r="2491" spans="6:9" x14ac:dyDescent="0.15">
      <c r="F2491" s="28"/>
      <c r="I2491" s="28"/>
    </row>
    <row r="2492" spans="6:9" x14ac:dyDescent="0.15">
      <c r="F2492" s="28"/>
      <c r="I2492" s="28"/>
    </row>
    <row r="2493" spans="6:9" x14ac:dyDescent="0.15">
      <c r="F2493" s="28"/>
      <c r="I2493" s="28"/>
    </row>
    <row r="2494" spans="6:9" x14ac:dyDescent="0.15">
      <c r="F2494" s="28"/>
      <c r="I2494" s="28"/>
    </row>
    <row r="2495" spans="6:9" x14ac:dyDescent="0.15">
      <c r="F2495" s="28"/>
      <c r="I2495" s="28"/>
    </row>
    <row r="2496" spans="6:9" x14ac:dyDescent="0.15">
      <c r="F2496" s="28"/>
      <c r="I2496" s="28"/>
    </row>
    <row r="2497" spans="6:9" x14ac:dyDescent="0.15">
      <c r="F2497" s="28"/>
      <c r="I2497" s="28"/>
    </row>
    <row r="2498" spans="6:9" x14ac:dyDescent="0.15">
      <c r="F2498" s="28"/>
      <c r="I2498" s="28"/>
    </row>
    <row r="2499" spans="6:9" x14ac:dyDescent="0.15">
      <c r="F2499" s="28"/>
      <c r="I2499" s="28"/>
    </row>
    <row r="2500" spans="6:9" x14ac:dyDescent="0.15">
      <c r="F2500" s="28"/>
      <c r="I2500" s="28"/>
    </row>
    <row r="2501" spans="6:9" x14ac:dyDescent="0.15">
      <c r="F2501" s="28"/>
      <c r="I2501" s="28"/>
    </row>
    <row r="2502" spans="6:9" x14ac:dyDescent="0.15">
      <c r="F2502" s="28"/>
      <c r="I2502" s="28"/>
    </row>
    <row r="2503" spans="6:9" x14ac:dyDescent="0.15">
      <c r="F2503" s="28"/>
      <c r="I2503" s="28"/>
    </row>
    <row r="2504" spans="6:9" x14ac:dyDescent="0.15">
      <c r="F2504" s="28"/>
      <c r="I2504" s="28"/>
    </row>
    <row r="2505" spans="6:9" x14ac:dyDescent="0.15">
      <c r="F2505" s="28"/>
      <c r="I2505" s="28"/>
    </row>
    <row r="2506" spans="6:9" x14ac:dyDescent="0.15">
      <c r="F2506" s="28"/>
      <c r="I2506" s="28"/>
    </row>
    <row r="2507" spans="6:9" x14ac:dyDescent="0.15">
      <c r="F2507" s="28"/>
      <c r="I2507" s="28"/>
    </row>
    <row r="2508" spans="6:9" x14ac:dyDescent="0.15">
      <c r="F2508" s="28"/>
      <c r="I2508" s="28"/>
    </row>
    <row r="2509" spans="6:9" x14ac:dyDescent="0.15">
      <c r="F2509" s="28"/>
      <c r="I2509" s="28"/>
    </row>
    <row r="2510" spans="6:9" x14ac:dyDescent="0.15">
      <c r="F2510" s="28"/>
      <c r="I2510" s="28"/>
    </row>
    <row r="2511" spans="6:9" x14ac:dyDescent="0.15">
      <c r="F2511" s="28"/>
      <c r="I2511" s="28"/>
    </row>
    <row r="2512" spans="6:9" x14ac:dyDescent="0.15">
      <c r="F2512" s="28"/>
      <c r="I2512" s="28"/>
    </row>
    <row r="2513" spans="6:9" x14ac:dyDescent="0.15">
      <c r="F2513" s="28"/>
      <c r="I2513" s="28"/>
    </row>
    <row r="2514" spans="6:9" x14ac:dyDescent="0.15">
      <c r="F2514" s="28"/>
      <c r="I2514" s="28"/>
    </row>
    <row r="2515" spans="6:9" x14ac:dyDescent="0.15">
      <c r="F2515" s="28"/>
      <c r="I2515" s="28"/>
    </row>
    <row r="2516" spans="6:9" x14ac:dyDescent="0.15">
      <c r="F2516" s="28"/>
      <c r="I2516" s="28"/>
    </row>
    <row r="2517" spans="6:9" x14ac:dyDescent="0.15">
      <c r="F2517" s="28"/>
      <c r="I2517" s="28"/>
    </row>
    <row r="2518" spans="6:9" x14ac:dyDescent="0.15">
      <c r="F2518" s="28"/>
      <c r="I2518" s="28"/>
    </row>
    <row r="2519" spans="6:9" x14ac:dyDescent="0.15">
      <c r="F2519" s="28"/>
      <c r="I2519" s="28"/>
    </row>
    <row r="2520" spans="6:9" x14ac:dyDescent="0.15">
      <c r="F2520" s="28"/>
      <c r="I2520" s="28"/>
    </row>
    <row r="2521" spans="6:9" x14ac:dyDescent="0.15">
      <c r="F2521" s="28"/>
      <c r="I2521" s="28"/>
    </row>
    <row r="2522" spans="6:9" x14ac:dyDescent="0.15">
      <c r="F2522" s="28"/>
      <c r="I2522" s="28"/>
    </row>
    <row r="2523" spans="6:9" x14ac:dyDescent="0.15">
      <c r="F2523" s="28"/>
      <c r="I2523" s="28"/>
    </row>
    <row r="2524" spans="6:9" x14ac:dyDescent="0.15">
      <c r="F2524" s="28"/>
      <c r="I2524" s="28"/>
    </row>
    <row r="2525" spans="6:9" x14ac:dyDescent="0.15">
      <c r="F2525" s="28"/>
      <c r="I2525" s="28"/>
    </row>
    <row r="2526" spans="6:9" x14ac:dyDescent="0.15">
      <c r="F2526" s="28"/>
      <c r="I2526" s="28"/>
    </row>
    <row r="2527" spans="6:9" x14ac:dyDescent="0.15">
      <c r="F2527" s="28"/>
      <c r="I2527" s="28"/>
    </row>
    <row r="2528" spans="6:9" x14ac:dyDescent="0.15">
      <c r="F2528" s="28"/>
      <c r="I2528" s="28"/>
    </row>
    <row r="2529" spans="6:9" x14ac:dyDescent="0.15">
      <c r="F2529" s="28"/>
      <c r="I2529" s="28"/>
    </row>
    <row r="2530" spans="6:9" x14ac:dyDescent="0.15">
      <c r="F2530" s="28"/>
      <c r="I2530" s="28"/>
    </row>
    <row r="2531" spans="6:9" x14ac:dyDescent="0.15">
      <c r="F2531" s="28"/>
      <c r="I2531" s="28"/>
    </row>
    <row r="2532" spans="6:9" x14ac:dyDescent="0.15">
      <c r="F2532" s="28"/>
      <c r="I2532" s="28"/>
    </row>
    <row r="2533" spans="6:9" x14ac:dyDescent="0.15">
      <c r="F2533" s="28"/>
      <c r="I2533" s="28"/>
    </row>
    <row r="2534" spans="6:9" x14ac:dyDescent="0.15">
      <c r="F2534" s="28"/>
      <c r="I2534" s="28"/>
    </row>
    <row r="2535" spans="6:9" x14ac:dyDescent="0.15">
      <c r="F2535" s="28"/>
      <c r="I2535" s="28"/>
    </row>
    <row r="2536" spans="6:9" x14ac:dyDescent="0.15">
      <c r="F2536" s="28"/>
      <c r="I2536" s="28"/>
    </row>
    <row r="2537" spans="6:9" x14ac:dyDescent="0.15">
      <c r="F2537" s="28"/>
      <c r="I2537" s="28"/>
    </row>
    <row r="2538" spans="6:9" x14ac:dyDescent="0.15">
      <c r="F2538" s="28"/>
      <c r="I2538" s="28"/>
    </row>
    <row r="2539" spans="6:9" x14ac:dyDescent="0.15">
      <c r="F2539" s="28"/>
      <c r="I2539" s="28"/>
    </row>
    <row r="2540" spans="6:9" x14ac:dyDescent="0.15">
      <c r="F2540" s="28"/>
      <c r="I2540" s="28"/>
    </row>
    <row r="2541" spans="6:9" x14ac:dyDescent="0.15">
      <c r="F2541" s="28"/>
      <c r="I2541" s="28"/>
    </row>
    <row r="2542" spans="6:9" x14ac:dyDescent="0.15">
      <c r="F2542" s="28"/>
      <c r="I2542" s="28"/>
    </row>
    <row r="2543" spans="6:9" x14ac:dyDescent="0.15">
      <c r="F2543" s="28"/>
      <c r="I2543" s="28"/>
    </row>
    <row r="2544" spans="6:9" x14ac:dyDescent="0.15">
      <c r="F2544" s="28"/>
      <c r="I2544" s="28"/>
    </row>
    <row r="2545" spans="6:9" x14ac:dyDescent="0.15">
      <c r="F2545" s="28"/>
      <c r="I2545" s="28"/>
    </row>
    <row r="2546" spans="6:9" x14ac:dyDescent="0.15">
      <c r="F2546" s="28"/>
      <c r="I2546" s="28"/>
    </row>
    <row r="2547" spans="6:9" x14ac:dyDescent="0.15">
      <c r="F2547" s="28"/>
      <c r="I2547" s="28"/>
    </row>
    <row r="2548" spans="6:9" x14ac:dyDescent="0.15">
      <c r="F2548" s="28"/>
      <c r="I2548" s="28"/>
    </row>
    <row r="2549" spans="6:9" x14ac:dyDescent="0.15">
      <c r="F2549" s="28"/>
      <c r="I2549" s="28"/>
    </row>
    <row r="2550" spans="6:9" x14ac:dyDescent="0.15">
      <c r="F2550" s="28"/>
      <c r="I2550" s="28"/>
    </row>
    <row r="2551" spans="6:9" x14ac:dyDescent="0.15">
      <c r="F2551" s="28"/>
      <c r="I2551" s="28"/>
    </row>
    <row r="2552" spans="6:9" x14ac:dyDescent="0.15">
      <c r="F2552" s="28"/>
      <c r="I2552" s="28"/>
    </row>
    <row r="2553" spans="6:9" x14ac:dyDescent="0.15">
      <c r="F2553" s="28"/>
      <c r="I2553" s="28"/>
    </row>
    <row r="2554" spans="6:9" x14ac:dyDescent="0.15">
      <c r="F2554" s="28"/>
      <c r="I2554" s="28"/>
    </row>
    <row r="2555" spans="6:9" x14ac:dyDescent="0.15">
      <c r="F2555" s="28"/>
      <c r="I2555" s="28"/>
    </row>
    <row r="2556" spans="6:9" x14ac:dyDescent="0.15">
      <c r="F2556" s="28"/>
      <c r="I2556" s="28"/>
    </row>
    <row r="2557" spans="6:9" x14ac:dyDescent="0.15">
      <c r="F2557" s="28"/>
      <c r="I2557" s="28"/>
    </row>
    <row r="2558" spans="6:9" x14ac:dyDescent="0.15">
      <c r="F2558" s="28"/>
      <c r="I2558" s="28"/>
    </row>
    <row r="2559" spans="6:9" x14ac:dyDescent="0.15">
      <c r="F2559" s="28"/>
      <c r="I2559" s="28"/>
    </row>
    <row r="2560" spans="6:9" x14ac:dyDescent="0.15">
      <c r="F2560" s="28"/>
      <c r="I2560" s="28"/>
    </row>
    <row r="2561" spans="6:9" x14ac:dyDescent="0.15">
      <c r="F2561" s="28"/>
      <c r="I2561" s="28"/>
    </row>
    <row r="2562" spans="6:9" x14ac:dyDescent="0.15">
      <c r="F2562" s="28"/>
      <c r="I2562" s="28"/>
    </row>
    <row r="2563" spans="6:9" x14ac:dyDescent="0.15">
      <c r="F2563" s="28"/>
      <c r="I2563" s="28"/>
    </row>
    <row r="2564" spans="6:9" x14ac:dyDescent="0.15">
      <c r="F2564" s="28"/>
      <c r="I2564" s="28"/>
    </row>
    <row r="2565" spans="6:9" x14ac:dyDescent="0.15">
      <c r="F2565" s="28"/>
      <c r="I2565" s="28"/>
    </row>
    <row r="2566" spans="6:9" x14ac:dyDescent="0.15">
      <c r="F2566" s="28"/>
      <c r="I2566" s="28"/>
    </row>
    <row r="2567" spans="6:9" x14ac:dyDescent="0.15">
      <c r="F2567" s="28"/>
      <c r="I2567" s="28"/>
    </row>
    <row r="2568" spans="6:9" x14ac:dyDescent="0.15">
      <c r="F2568" s="28"/>
      <c r="I2568" s="28"/>
    </row>
    <row r="2569" spans="6:9" x14ac:dyDescent="0.15">
      <c r="F2569" s="28"/>
      <c r="I2569" s="28"/>
    </row>
    <row r="2570" spans="6:9" x14ac:dyDescent="0.15">
      <c r="F2570" s="28"/>
      <c r="I2570" s="28"/>
    </row>
    <row r="2571" spans="6:9" x14ac:dyDescent="0.15">
      <c r="F2571" s="28"/>
      <c r="I2571" s="28"/>
    </row>
    <row r="2572" spans="6:9" x14ac:dyDescent="0.15">
      <c r="F2572" s="28"/>
      <c r="I2572" s="28"/>
    </row>
    <row r="2573" spans="6:9" x14ac:dyDescent="0.15">
      <c r="F2573" s="28"/>
      <c r="I2573" s="28"/>
    </row>
    <row r="2574" spans="6:9" x14ac:dyDescent="0.15">
      <c r="F2574" s="28"/>
      <c r="I2574" s="28"/>
    </row>
    <row r="2575" spans="6:9" x14ac:dyDescent="0.15">
      <c r="F2575" s="28"/>
      <c r="I2575" s="28"/>
    </row>
    <row r="2576" spans="6:9" x14ac:dyDescent="0.15">
      <c r="F2576" s="28"/>
      <c r="I2576" s="28"/>
    </row>
    <row r="2577" spans="6:9" x14ac:dyDescent="0.15">
      <c r="F2577" s="28"/>
      <c r="I2577" s="28"/>
    </row>
    <row r="2578" spans="6:9" x14ac:dyDescent="0.15">
      <c r="F2578" s="28"/>
      <c r="I2578" s="28"/>
    </row>
    <row r="2579" spans="6:9" x14ac:dyDescent="0.15">
      <c r="F2579" s="28"/>
      <c r="I2579" s="28"/>
    </row>
    <row r="2580" spans="6:9" x14ac:dyDescent="0.15">
      <c r="F2580" s="28"/>
      <c r="I2580" s="28"/>
    </row>
    <row r="2581" spans="6:9" x14ac:dyDescent="0.15">
      <c r="F2581" s="28"/>
      <c r="I2581" s="28"/>
    </row>
    <row r="2582" spans="6:9" x14ac:dyDescent="0.15">
      <c r="F2582" s="28"/>
      <c r="I2582" s="28"/>
    </row>
    <row r="2583" spans="6:9" x14ac:dyDescent="0.15">
      <c r="F2583" s="28"/>
      <c r="I2583" s="28"/>
    </row>
    <row r="2584" spans="6:9" x14ac:dyDescent="0.15">
      <c r="F2584" s="28"/>
      <c r="I2584" s="28"/>
    </row>
    <row r="2585" spans="6:9" x14ac:dyDescent="0.15">
      <c r="F2585" s="28"/>
      <c r="I2585" s="28"/>
    </row>
    <row r="2586" spans="6:9" x14ac:dyDescent="0.15">
      <c r="F2586" s="28"/>
      <c r="I2586" s="28"/>
    </row>
    <row r="2587" spans="6:9" x14ac:dyDescent="0.15">
      <c r="F2587" s="28"/>
      <c r="I2587" s="28"/>
    </row>
    <row r="2588" spans="6:9" x14ac:dyDescent="0.15">
      <c r="F2588" s="28"/>
      <c r="I2588" s="28"/>
    </row>
    <row r="2589" spans="6:9" x14ac:dyDescent="0.15">
      <c r="F2589" s="28"/>
      <c r="I2589" s="28"/>
    </row>
    <row r="2590" spans="6:9" x14ac:dyDescent="0.15">
      <c r="F2590" s="28"/>
      <c r="I2590" s="28"/>
    </row>
    <row r="2591" spans="6:9" x14ac:dyDescent="0.15">
      <c r="F2591" s="28"/>
      <c r="I2591" s="28"/>
    </row>
    <row r="2592" spans="6:9" x14ac:dyDescent="0.15">
      <c r="F2592" s="28"/>
      <c r="I2592" s="28"/>
    </row>
    <row r="2593" spans="6:9" x14ac:dyDescent="0.15">
      <c r="F2593" s="28"/>
      <c r="I2593" s="28"/>
    </row>
    <row r="2594" spans="6:9" x14ac:dyDescent="0.15">
      <c r="F2594" s="28"/>
      <c r="I2594" s="28"/>
    </row>
    <row r="2595" spans="6:9" x14ac:dyDescent="0.15">
      <c r="F2595" s="28"/>
      <c r="I2595" s="28"/>
    </row>
    <row r="2596" spans="6:9" x14ac:dyDescent="0.15">
      <c r="F2596" s="28"/>
      <c r="I2596" s="28"/>
    </row>
    <row r="2597" spans="6:9" x14ac:dyDescent="0.15">
      <c r="F2597" s="28"/>
      <c r="I2597" s="28"/>
    </row>
    <row r="2598" spans="6:9" x14ac:dyDescent="0.15">
      <c r="F2598" s="28"/>
      <c r="I2598" s="28"/>
    </row>
    <row r="2599" spans="6:9" x14ac:dyDescent="0.15">
      <c r="F2599" s="28"/>
      <c r="I2599" s="28"/>
    </row>
    <row r="2600" spans="6:9" x14ac:dyDescent="0.15">
      <c r="F2600" s="28"/>
      <c r="I2600" s="28"/>
    </row>
    <row r="2601" spans="6:9" x14ac:dyDescent="0.15">
      <c r="F2601" s="28"/>
      <c r="I2601" s="28"/>
    </row>
    <row r="2602" spans="6:9" x14ac:dyDescent="0.15">
      <c r="F2602" s="28"/>
      <c r="I2602" s="28"/>
    </row>
    <row r="2603" spans="6:9" x14ac:dyDescent="0.15">
      <c r="F2603" s="28"/>
      <c r="I2603" s="28"/>
    </row>
    <row r="2604" spans="6:9" x14ac:dyDescent="0.15">
      <c r="F2604" s="28"/>
      <c r="I2604" s="28"/>
    </row>
    <row r="2605" spans="6:9" x14ac:dyDescent="0.15">
      <c r="F2605" s="28"/>
      <c r="I2605" s="28"/>
    </row>
    <row r="2606" spans="6:9" x14ac:dyDescent="0.15">
      <c r="F2606" s="28"/>
      <c r="I2606" s="28"/>
    </row>
    <row r="2607" spans="6:9" x14ac:dyDescent="0.15">
      <c r="F2607" s="28"/>
      <c r="I2607" s="28"/>
    </row>
    <row r="2608" spans="6:9" x14ac:dyDescent="0.15">
      <c r="F2608" s="28"/>
      <c r="I2608" s="28"/>
    </row>
    <row r="2609" spans="6:9" x14ac:dyDescent="0.15">
      <c r="F2609" s="28"/>
      <c r="I2609" s="28"/>
    </row>
    <row r="2610" spans="6:9" x14ac:dyDescent="0.15">
      <c r="F2610" s="28"/>
      <c r="I2610" s="28"/>
    </row>
    <row r="2611" spans="6:9" x14ac:dyDescent="0.15">
      <c r="F2611" s="28"/>
      <c r="I2611" s="28"/>
    </row>
    <row r="2612" spans="6:9" x14ac:dyDescent="0.15">
      <c r="F2612" s="28"/>
      <c r="I2612" s="28"/>
    </row>
    <row r="2613" spans="6:9" x14ac:dyDescent="0.15">
      <c r="F2613" s="28"/>
      <c r="I2613" s="28"/>
    </row>
    <row r="2614" spans="6:9" x14ac:dyDescent="0.15">
      <c r="F2614" s="28"/>
      <c r="I2614" s="28"/>
    </row>
    <row r="2615" spans="6:9" x14ac:dyDescent="0.15">
      <c r="F2615" s="28"/>
      <c r="I2615" s="28"/>
    </row>
    <row r="2616" spans="6:9" x14ac:dyDescent="0.15">
      <c r="F2616" s="28"/>
      <c r="I2616" s="28"/>
    </row>
    <row r="2617" spans="6:9" x14ac:dyDescent="0.15">
      <c r="F2617" s="28"/>
      <c r="I2617" s="28"/>
    </row>
    <row r="2618" spans="6:9" x14ac:dyDescent="0.15">
      <c r="F2618" s="28"/>
      <c r="I2618" s="28"/>
    </row>
    <row r="2619" spans="6:9" x14ac:dyDescent="0.15">
      <c r="F2619" s="28"/>
      <c r="I2619" s="28"/>
    </row>
    <row r="2620" spans="6:9" x14ac:dyDescent="0.15">
      <c r="F2620" s="28"/>
      <c r="I2620" s="28"/>
    </row>
    <row r="2621" spans="6:9" x14ac:dyDescent="0.15">
      <c r="F2621" s="28"/>
      <c r="I2621" s="28"/>
    </row>
    <row r="2622" spans="6:9" x14ac:dyDescent="0.15">
      <c r="F2622" s="28"/>
      <c r="I2622" s="28"/>
    </row>
    <row r="2623" spans="6:9" x14ac:dyDescent="0.15">
      <c r="F2623" s="28"/>
      <c r="I2623" s="28"/>
    </row>
    <row r="2624" spans="6:9" x14ac:dyDescent="0.15">
      <c r="F2624" s="28"/>
      <c r="I2624" s="28"/>
    </row>
    <row r="2625" spans="6:9" x14ac:dyDescent="0.15">
      <c r="F2625" s="28"/>
      <c r="I2625" s="28"/>
    </row>
    <row r="2626" spans="6:9" x14ac:dyDescent="0.15">
      <c r="F2626" s="28"/>
      <c r="I2626" s="28"/>
    </row>
    <row r="2627" spans="6:9" x14ac:dyDescent="0.15">
      <c r="F2627" s="28"/>
      <c r="I2627" s="28"/>
    </row>
    <row r="2628" spans="6:9" x14ac:dyDescent="0.15">
      <c r="F2628" s="28"/>
      <c r="I2628" s="28"/>
    </row>
    <row r="2629" spans="6:9" x14ac:dyDescent="0.15">
      <c r="F2629" s="28"/>
      <c r="I2629" s="28"/>
    </row>
    <row r="2630" spans="6:9" x14ac:dyDescent="0.15">
      <c r="F2630" s="28"/>
      <c r="I2630" s="28"/>
    </row>
    <row r="2631" spans="6:9" x14ac:dyDescent="0.15">
      <c r="F2631" s="28"/>
      <c r="I2631" s="28"/>
    </row>
    <row r="2632" spans="6:9" x14ac:dyDescent="0.15">
      <c r="F2632" s="28"/>
      <c r="I2632" s="28"/>
    </row>
    <row r="2633" spans="6:9" x14ac:dyDescent="0.15">
      <c r="F2633" s="28"/>
      <c r="I2633" s="28"/>
    </row>
    <row r="2634" spans="6:9" x14ac:dyDescent="0.15">
      <c r="F2634" s="28"/>
      <c r="I2634" s="28"/>
    </row>
    <row r="2635" spans="6:9" x14ac:dyDescent="0.15">
      <c r="F2635" s="28"/>
      <c r="I2635" s="28"/>
    </row>
    <row r="2636" spans="6:9" x14ac:dyDescent="0.15">
      <c r="F2636" s="28"/>
      <c r="I2636" s="28"/>
    </row>
    <row r="2637" spans="6:9" x14ac:dyDescent="0.15">
      <c r="F2637" s="28"/>
      <c r="I2637" s="28"/>
    </row>
    <row r="2638" spans="6:9" x14ac:dyDescent="0.15">
      <c r="F2638" s="28"/>
      <c r="I2638" s="28"/>
    </row>
    <row r="2639" spans="6:9" x14ac:dyDescent="0.15">
      <c r="F2639" s="28"/>
      <c r="I2639" s="28"/>
    </row>
    <row r="2640" spans="6:9" x14ac:dyDescent="0.15">
      <c r="F2640" s="28"/>
      <c r="I2640" s="28"/>
    </row>
    <row r="2641" spans="6:9" x14ac:dyDescent="0.15">
      <c r="F2641" s="28"/>
      <c r="I2641" s="28"/>
    </row>
    <row r="2642" spans="6:9" x14ac:dyDescent="0.15">
      <c r="F2642" s="28"/>
      <c r="I2642" s="28"/>
    </row>
    <row r="2643" spans="6:9" x14ac:dyDescent="0.15">
      <c r="F2643" s="28"/>
      <c r="I2643" s="28"/>
    </row>
    <row r="2644" spans="6:9" x14ac:dyDescent="0.15">
      <c r="F2644" s="28"/>
      <c r="I2644" s="28"/>
    </row>
    <row r="2645" spans="6:9" x14ac:dyDescent="0.15">
      <c r="F2645" s="28"/>
      <c r="I2645" s="28"/>
    </row>
    <row r="2646" spans="6:9" x14ac:dyDescent="0.15">
      <c r="F2646" s="28"/>
      <c r="I2646" s="28"/>
    </row>
    <row r="2647" spans="6:9" x14ac:dyDescent="0.15">
      <c r="F2647" s="28"/>
      <c r="I2647" s="28"/>
    </row>
    <row r="2648" spans="6:9" x14ac:dyDescent="0.15">
      <c r="F2648" s="28"/>
      <c r="I2648" s="28"/>
    </row>
    <row r="2649" spans="6:9" x14ac:dyDescent="0.15">
      <c r="F2649" s="28"/>
      <c r="I2649" s="28"/>
    </row>
    <row r="2650" spans="6:9" x14ac:dyDescent="0.15">
      <c r="F2650" s="28"/>
      <c r="I2650" s="28"/>
    </row>
    <row r="2651" spans="6:9" x14ac:dyDescent="0.15">
      <c r="F2651" s="28"/>
      <c r="I2651" s="28"/>
    </row>
    <row r="2652" spans="6:9" x14ac:dyDescent="0.15">
      <c r="F2652" s="28"/>
      <c r="I2652" s="28"/>
    </row>
    <row r="2653" spans="6:9" x14ac:dyDescent="0.15">
      <c r="F2653" s="28"/>
      <c r="I2653" s="28"/>
    </row>
    <row r="2654" spans="6:9" x14ac:dyDescent="0.15">
      <c r="F2654" s="28"/>
      <c r="I2654" s="28"/>
    </row>
    <row r="2655" spans="6:9" x14ac:dyDescent="0.15">
      <c r="F2655" s="28"/>
      <c r="I2655" s="28"/>
    </row>
    <row r="2656" spans="6:9" x14ac:dyDescent="0.15">
      <c r="F2656" s="28"/>
      <c r="I2656" s="28"/>
    </row>
    <row r="2657" spans="6:9" x14ac:dyDescent="0.15">
      <c r="F2657" s="28"/>
      <c r="I2657" s="28"/>
    </row>
    <row r="2658" spans="6:9" x14ac:dyDescent="0.15">
      <c r="F2658" s="28"/>
      <c r="I2658" s="28"/>
    </row>
    <row r="2659" spans="6:9" x14ac:dyDescent="0.15">
      <c r="F2659" s="28"/>
      <c r="I2659" s="28"/>
    </row>
    <row r="2660" spans="6:9" x14ac:dyDescent="0.15">
      <c r="F2660" s="28"/>
      <c r="I2660" s="28"/>
    </row>
    <row r="2661" spans="6:9" x14ac:dyDescent="0.15">
      <c r="F2661" s="28"/>
      <c r="I2661" s="28"/>
    </row>
    <row r="2662" spans="6:9" x14ac:dyDescent="0.15">
      <c r="F2662" s="28"/>
      <c r="I2662" s="28"/>
    </row>
    <row r="2663" spans="6:9" x14ac:dyDescent="0.15">
      <c r="F2663" s="28"/>
      <c r="I2663" s="28"/>
    </row>
    <row r="2664" spans="6:9" x14ac:dyDescent="0.15">
      <c r="F2664" s="28"/>
      <c r="I2664" s="28"/>
    </row>
    <row r="2665" spans="6:9" x14ac:dyDescent="0.15">
      <c r="F2665" s="28"/>
      <c r="I2665" s="28"/>
    </row>
    <row r="2666" spans="6:9" x14ac:dyDescent="0.15">
      <c r="F2666" s="28"/>
      <c r="I2666" s="28"/>
    </row>
    <row r="2667" spans="6:9" x14ac:dyDescent="0.15">
      <c r="F2667" s="28"/>
      <c r="I2667" s="28"/>
    </row>
    <row r="2668" spans="6:9" x14ac:dyDescent="0.15">
      <c r="F2668" s="28"/>
      <c r="I2668" s="28"/>
    </row>
    <row r="2669" spans="6:9" x14ac:dyDescent="0.15">
      <c r="F2669" s="28"/>
      <c r="I2669" s="28"/>
    </row>
    <row r="2670" spans="6:9" x14ac:dyDescent="0.15">
      <c r="F2670" s="28"/>
      <c r="I2670" s="28"/>
    </row>
    <row r="2671" spans="6:9" x14ac:dyDescent="0.15">
      <c r="F2671" s="28"/>
      <c r="I2671" s="28"/>
    </row>
    <row r="2672" spans="6:9" x14ac:dyDescent="0.15">
      <c r="F2672" s="28"/>
      <c r="I2672" s="28"/>
    </row>
    <row r="2673" spans="6:9" x14ac:dyDescent="0.15">
      <c r="F2673" s="28"/>
      <c r="I2673" s="28"/>
    </row>
    <row r="2674" spans="6:9" x14ac:dyDescent="0.15">
      <c r="F2674" s="28"/>
      <c r="I2674" s="28"/>
    </row>
    <row r="2675" spans="6:9" x14ac:dyDescent="0.15">
      <c r="F2675" s="28"/>
      <c r="I2675" s="28"/>
    </row>
    <row r="2676" spans="6:9" x14ac:dyDescent="0.15">
      <c r="F2676" s="28"/>
      <c r="I2676" s="28"/>
    </row>
    <row r="2677" spans="6:9" x14ac:dyDescent="0.15">
      <c r="F2677" s="28"/>
      <c r="I2677" s="28"/>
    </row>
    <row r="2678" spans="6:9" x14ac:dyDescent="0.15">
      <c r="F2678" s="28"/>
      <c r="I2678" s="28"/>
    </row>
    <row r="2679" spans="6:9" x14ac:dyDescent="0.15">
      <c r="F2679" s="28"/>
      <c r="I2679" s="28"/>
    </row>
    <row r="2680" spans="6:9" x14ac:dyDescent="0.15">
      <c r="F2680" s="28"/>
      <c r="I2680" s="28"/>
    </row>
    <row r="2681" spans="6:9" x14ac:dyDescent="0.15">
      <c r="F2681" s="28"/>
      <c r="I2681" s="28"/>
    </row>
    <row r="2682" spans="6:9" x14ac:dyDescent="0.15">
      <c r="F2682" s="28"/>
      <c r="I2682" s="28"/>
    </row>
    <row r="2683" spans="6:9" x14ac:dyDescent="0.15">
      <c r="F2683" s="28"/>
      <c r="I2683" s="28"/>
    </row>
    <row r="2684" spans="6:9" x14ac:dyDescent="0.15">
      <c r="F2684" s="28"/>
      <c r="I2684" s="28"/>
    </row>
    <row r="2685" spans="6:9" x14ac:dyDescent="0.15">
      <c r="F2685" s="28"/>
      <c r="I2685" s="28"/>
    </row>
    <row r="2686" spans="6:9" x14ac:dyDescent="0.15">
      <c r="F2686" s="28"/>
      <c r="I2686" s="28"/>
    </row>
    <row r="2687" spans="6:9" x14ac:dyDescent="0.15">
      <c r="F2687" s="28"/>
      <c r="I2687" s="28"/>
    </row>
    <row r="2688" spans="6:9" x14ac:dyDescent="0.15">
      <c r="F2688" s="28"/>
      <c r="I2688" s="28"/>
    </row>
    <row r="2689" spans="6:9" x14ac:dyDescent="0.15">
      <c r="F2689" s="28"/>
      <c r="I2689" s="28"/>
    </row>
    <row r="2690" spans="6:9" x14ac:dyDescent="0.15">
      <c r="F2690" s="28"/>
      <c r="I2690" s="28"/>
    </row>
    <row r="2691" spans="6:9" x14ac:dyDescent="0.15">
      <c r="F2691" s="28"/>
      <c r="I2691" s="28"/>
    </row>
    <row r="2692" spans="6:9" x14ac:dyDescent="0.15">
      <c r="F2692" s="28"/>
      <c r="I2692" s="28"/>
    </row>
    <row r="2693" spans="6:9" x14ac:dyDescent="0.15">
      <c r="F2693" s="28"/>
      <c r="I2693" s="28"/>
    </row>
    <row r="2694" spans="6:9" x14ac:dyDescent="0.15">
      <c r="F2694" s="28"/>
      <c r="I2694" s="28"/>
    </row>
    <row r="2695" spans="6:9" x14ac:dyDescent="0.15">
      <c r="F2695" s="28"/>
      <c r="I2695" s="28"/>
    </row>
    <row r="2696" spans="6:9" x14ac:dyDescent="0.15">
      <c r="F2696" s="28"/>
      <c r="I2696" s="28"/>
    </row>
    <row r="2697" spans="6:9" x14ac:dyDescent="0.15">
      <c r="F2697" s="28"/>
      <c r="I2697" s="28"/>
    </row>
    <row r="2698" spans="6:9" x14ac:dyDescent="0.15">
      <c r="F2698" s="28"/>
      <c r="I2698" s="28"/>
    </row>
    <row r="2699" spans="6:9" x14ac:dyDescent="0.15">
      <c r="F2699" s="28"/>
      <c r="I2699" s="28"/>
    </row>
    <row r="2700" spans="6:9" x14ac:dyDescent="0.15">
      <c r="F2700" s="28"/>
      <c r="I2700" s="28"/>
    </row>
    <row r="2701" spans="6:9" x14ac:dyDescent="0.15">
      <c r="F2701" s="28"/>
      <c r="I2701" s="28"/>
    </row>
    <row r="2702" spans="6:9" x14ac:dyDescent="0.15">
      <c r="F2702" s="28"/>
      <c r="I2702" s="28"/>
    </row>
    <row r="2703" spans="6:9" x14ac:dyDescent="0.15">
      <c r="F2703" s="28"/>
      <c r="I2703" s="28"/>
    </row>
    <row r="2704" spans="6:9" x14ac:dyDescent="0.15">
      <c r="F2704" s="28"/>
      <c r="I2704" s="28"/>
    </row>
    <row r="2705" spans="6:9" x14ac:dyDescent="0.15">
      <c r="F2705" s="28"/>
      <c r="I2705" s="28"/>
    </row>
    <row r="2706" spans="6:9" x14ac:dyDescent="0.15">
      <c r="F2706" s="28"/>
      <c r="I2706" s="28"/>
    </row>
    <row r="2707" spans="6:9" x14ac:dyDescent="0.15">
      <c r="F2707" s="28"/>
      <c r="I2707" s="28"/>
    </row>
    <row r="2708" spans="6:9" x14ac:dyDescent="0.15">
      <c r="F2708" s="28"/>
      <c r="I2708" s="28"/>
    </row>
    <row r="2709" spans="6:9" x14ac:dyDescent="0.15">
      <c r="F2709" s="28"/>
      <c r="I2709" s="28"/>
    </row>
    <row r="2710" spans="6:9" x14ac:dyDescent="0.15">
      <c r="F2710" s="28"/>
      <c r="I2710" s="28"/>
    </row>
    <row r="2711" spans="6:9" x14ac:dyDescent="0.15">
      <c r="F2711" s="28"/>
      <c r="I2711" s="28"/>
    </row>
    <row r="2712" spans="6:9" x14ac:dyDescent="0.15">
      <c r="F2712" s="28"/>
      <c r="I2712" s="28"/>
    </row>
    <row r="2713" spans="6:9" x14ac:dyDescent="0.15">
      <c r="F2713" s="28"/>
      <c r="I2713" s="28"/>
    </row>
    <row r="2714" spans="6:9" x14ac:dyDescent="0.15">
      <c r="F2714" s="28"/>
      <c r="I2714" s="28"/>
    </row>
    <row r="2715" spans="6:9" x14ac:dyDescent="0.15">
      <c r="F2715" s="28"/>
      <c r="I2715" s="28"/>
    </row>
    <row r="2716" spans="6:9" x14ac:dyDescent="0.15">
      <c r="F2716" s="28"/>
      <c r="I2716" s="28"/>
    </row>
    <row r="2717" spans="6:9" x14ac:dyDescent="0.15">
      <c r="F2717" s="28"/>
      <c r="I2717" s="28"/>
    </row>
    <row r="2718" spans="6:9" x14ac:dyDescent="0.15">
      <c r="F2718" s="28"/>
      <c r="I2718" s="28"/>
    </row>
    <row r="2719" spans="6:9" x14ac:dyDescent="0.15">
      <c r="F2719" s="28"/>
      <c r="I2719" s="28"/>
    </row>
    <row r="2720" spans="6:9" x14ac:dyDescent="0.15">
      <c r="F2720" s="28"/>
      <c r="I2720" s="28"/>
    </row>
    <row r="2721" spans="6:9" x14ac:dyDescent="0.15">
      <c r="F2721" s="28"/>
      <c r="I2721" s="28"/>
    </row>
    <row r="2722" spans="6:9" x14ac:dyDescent="0.15">
      <c r="F2722" s="28"/>
      <c r="I2722" s="28"/>
    </row>
    <row r="2723" spans="6:9" x14ac:dyDescent="0.15">
      <c r="F2723" s="28"/>
      <c r="I2723" s="28"/>
    </row>
    <row r="2724" spans="6:9" x14ac:dyDescent="0.15">
      <c r="F2724" s="28"/>
      <c r="I2724" s="28"/>
    </row>
    <row r="2725" spans="6:9" x14ac:dyDescent="0.15">
      <c r="F2725" s="28"/>
      <c r="I2725" s="28"/>
    </row>
    <row r="2726" spans="6:9" x14ac:dyDescent="0.15">
      <c r="F2726" s="28"/>
      <c r="I2726" s="28"/>
    </row>
    <row r="2727" spans="6:9" x14ac:dyDescent="0.15">
      <c r="F2727" s="28"/>
      <c r="I2727" s="28"/>
    </row>
    <row r="2728" spans="6:9" x14ac:dyDescent="0.15">
      <c r="F2728" s="28"/>
      <c r="I2728" s="28"/>
    </row>
    <row r="2729" spans="6:9" x14ac:dyDescent="0.15">
      <c r="F2729" s="28"/>
      <c r="I2729" s="28"/>
    </row>
    <row r="2730" spans="6:9" x14ac:dyDescent="0.15">
      <c r="F2730" s="28"/>
      <c r="I2730" s="28"/>
    </row>
    <row r="2731" spans="6:9" x14ac:dyDescent="0.15">
      <c r="F2731" s="28"/>
      <c r="I2731" s="28"/>
    </row>
    <row r="2732" spans="6:9" x14ac:dyDescent="0.15">
      <c r="F2732" s="28"/>
      <c r="I2732" s="28"/>
    </row>
    <row r="2733" spans="6:9" x14ac:dyDescent="0.15">
      <c r="F2733" s="28"/>
      <c r="I2733" s="28"/>
    </row>
    <row r="2734" spans="6:9" x14ac:dyDescent="0.15">
      <c r="F2734" s="28"/>
      <c r="I2734" s="28"/>
    </row>
    <row r="2735" spans="6:9" x14ac:dyDescent="0.15">
      <c r="F2735" s="28"/>
      <c r="I2735" s="28"/>
    </row>
    <row r="2736" spans="6:9" x14ac:dyDescent="0.15">
      <c r="F2736" s="28"/>
      <c r="I2736" s="28"/>
    </row>
    <row r="2737" spans="6:9" x14ac:dyDescent="0.15">
      <c r="F2737" s="28"/>
      <c r="I2737" s="28"/>
    </row>
    <row r="2738" spans="6:9" x14ac:dyDescent="0.15">
      <c r="F2738" s="28"/>
      <c r="I2738" s="28"/>
    </row>
    <row r="2739" spans="6:9" x14ac:dyDescent="0.15">
      <c r="F2739" s="28"/>
      <c r="I2739" s="28"/>
    </row>
    <row r="2740" spans="6:9" x14ac:dyDescent="0.15">
      <c r="F2740" s="28"/>
      <c r="I2740" s="28"/>
    </row>
    <row r="2741" spans="6:9" x14ac:dyDescent="0.15">
      <c r="F2741" s="28"/>
      <c r="I2741" s="28"/>
    </row>
    <row r="2742" spans="6:9" x14ac:dyDescent="0.15">
      <c r="F2742" s="28"/>
      <c r="I2742" s="28"/>
    </row>
    <row r="2743" spans="6:9" x14ac:dyDescent="0.15">
      <c r="F2743" s="28"/>
      <c r="I2743" s="28"/>
    </row>
    <row r="2744" spans="6:9" x14ac:dyDescent="0.15">
      <c r="F2744" s="28"/>
      <c r="I2744" s="28"/>
    </row>
    <row r="2745" spans="6:9" x14ac:dyDescent="0.15">
      <c r="F2745" s="28"/>
      <c r="I2745" s="28"/>
    </row>
    <row r="2746" spans="6:9" x14ac:dyDescent="0.15">
      <c r="F2746" s="28"/>
      <c r="I2746" s="28"/>
    </row>
    <row r="2747" spans="6:9" x14ac:dyDescent="0.15">
      <c r="F2747" s="28"/>
      <c r="I2747" s="28"/>
    </row>
    <row r="2748" spans="6:9" x14ac:dyDescent="0.15">
      <c r="F2748" s="28"/>
      <c r="I2748" s="28"/>
    </row>
    <row r="2749" spans="6:9" x14ac:dyDescent="0.15">
      <c r="F2749" s="28"/>
      <c r="I2749" s="28"/>
    </row>
    <row r="2750" spans="6:9" x14ac:dyDescent="0.15">
      <c r="F2750" s="28"/>
      <c r="I2750" s="28"/>
    </row>
    <row r="2751" spans="6:9" x14ac:dyDescent="0.15">
      <c r="F2751" s="28"/>
      <c r="I2751" s="28"/>
    </row>
    <row r="2752" spans="6:9" x14ac:dyDescent="0.15">
      <c r="F2752" s="28"/>
      <c r="I2752" s="28"/>
    </row>
    <row r="2753" spans="6:9" x14ac:dyDescent="0.15">
      <c r="F2753" s="28"/>
      <c r="I2753" s="28"/>
    </row>
    <row r="2754" spans="6:9" x14ac:dyDescent="0.15">
      <c r="F2754" s="28"/>
      <c r="I2754" s="28"/>
    </row>
    <row r="2755" spans="6:9" x14ac:dyDescent="0.15">
      <c r="F2755" s="28"/>
      <c r="I2755" s="28"/>
    </row>
    <row r="2756" spans="6:9" x14ac:dyDescent="0.15">
      <c r="F2756" s="28"/>
      <c r="I2756" s="28"/>
    </row>
    <row r="2757" spans="6:9" x14ac:dyDescent="0.15">
      <c r="F2757" s="28"/>
      <c r="I2757" s="28"/>
    </row>
    <row r="2758" spans="6:9" x14ac:dyDescent="0.15">
      <c r="F2758" s="28"/>
      <c r="I2758" s="28"/>
    </row>
    <row r="2759" spans="6:9" x14ac:dyDescent="0.15">
      <c r="F2759" s="28"/>
      <c r="I2759" s="28"/>
    </row>
    <row r="2760" spans="6:9" x14ac:dyDescent="0.15">
      <c r="F2760" s="28"/>
      <c r="I2760" s="28"/>
    </row>
    <row r="2761" spans="6:9" x14ac:dyDescent="0.15">
      <c r="F2761" s="28"/>
      <c r="I2761" s="28"/>
    </row>
    <row r="2762" spans="6:9" x14ac:dyDescent="0.15">
      <c r="F2762" s="28"/>
      <c r="I2762" s="28"/>
    </row>
    <row r="2763" spans="6:9" x14ac:dyDescent="0.15">
      <c r="F2763" s="28"/>
      <c r="I2763" s="28"/>
    </row>
    <row r="2764" spans="6:9" x14ac:dyDescent="0.15">
      <c r="F2764" s="28"/>
      <c r="I2764" s="28"/>
    </row>
    <row r="2765" spans="6:9" x14ac:dyDescent="0.15">
      <c r="F2765" s="28"/>
      <c r="I2765" s="28"/>
    </row>
    <row r="2766" spans="6:9" x14ac:dyDescent="0.15">
      <c r="F2766" s="28"/>
      <c r="I2766" s="28"/>
    </row>
    <row r="2767" spans="6:9" x14ac:dyDescent="0.15">
      <c r="F2767" s="28"/>
      <c r="I2767" s="28"/>
    </row>
    <row r="2768" spans="6:9" x14ac:dyDescent="0.15">
      <c r="F2768" s="28"/>
      <c r="I2768" s="28"/>
    </row>
    <row r="2769" spans="6:9" x14ac:dyDescent="0.15">
      <c r="F2769" s="28"/>
      <c r="I2769" s="28"/>
    </row>
    <row r="2770" spans="6:9" x14ac:dyDescent="0.15">
      <c r="F2770" s="28"/>
      <c r="I2770" s="28"/>
    </row>
    <row r="2771" spans="6:9" x14ac:dyDescent="0.15">
      <c r="F2771" s="28"/>
      <c r="I2771" s="28"/>
    </row>
    <row r="2772" spans="6:9" x14ac:dyDescent="0.15">
      <c r="F2772" s="28"/>
      <c r="I2772" s="28"/>
    </row>
    <row r="2773" spans="6:9" x14ac:dyDescent="0.15">
      <c r="F2773" s="28"/>
      <c r="I2773" s="28"/>
    </row>
    <row r="2774" spans="6:9" x14ac:dyDescent="0.15">
      <c r="F2774" s="28"/>
      <c r="I2774" s="28"/>
    </row>
    <row r="2775" spans="6:9" x14ac:dyDescent="0.15">
      <c r="F2775" s="28"/>
      <c r="I2775" s="28"/>
    </row>
    <row r="2776" spans="6:9" x14ac:dyDescent="0.15">
      <c r="F2776" s="28"/>
      <c r="I2776" s="28"/>
    </row>
    <row r="2777" spans="6:9" x14ac:dyDescent="0.15">
      <c r="F2777" s="28"/>
      <c r="I2777" s="28"/>
    </row>
    <row r="2778" spans="6:9" x14ac:dyDescent="0.15">
      <c r="F2778" s="28"/>
      <c r="I2778" s="28"/>
    </row>
    <row r="2779" spans="6:9" x14ac:dyDescent="0.15">
      <c r="F2779" s="28"/>
      <c r="I2779" s="28"/>
    </row>
    <row r="2780" spans="6:9" x14ac:dyDescent="0.15">
      <c r="F2780" s="28"/>
      <c r="I2780" s="28"/>
    </row>
    <row r="2781" spans="6:9" x14ac:dyDescent="0.15">
      <c r="F2781" s="28"/>
      <c r="I2781" s="28"/>
    </row>
    <row r="2782" spans="6:9" x14ac:dyDescent="0.15">
      <c r="F2782" s="28"/>
      <c r="I2782" s="28"/>
    </row>
    <row r="2783" spans="6:9" x14ac:dyDescent="0.15">
      <c r="F2783" s="28"/>
      <c r="I2783" s="28"/>
    </row>
    <row r="2784" spans="6:9" x14ac:dyDescent="0.15">
      <c r="F2784" s="28"/>
      <c r="I2784" s="28"/>
    </row>
    <row r="2785" spans="6:9" x14ac:dyDescent="0.15">
      <c r="F2785" s="28"/>
      <c r="I2785" s="28"/>
    </row>
    <row r="2786" spans="6:9" x14ac:dyDescent="0.15">
      <c r="F2786" s="28"/>
      <c r="I2786" s="28"/>
    </row>
    <row r="2787" spans="6:9" x14ac:dyDescent="0.15">
      <c r="F2787" s="28"/>
      <c r="I2787" s="28"/>
    </row>
    <row r="2788" spans="6:9" x14ac:dyDescent="0.15">
      <c r="F2788" s="28"/>
      <c r="I2788" s="28"/>
    </row>
    <row r="2789" spans="6:9" x14ac:dyDescent="0.15">
      <c r="F2789" s="28"/>
      <c r="I2789" s="28"/>
    </row>
    <row r="2790" spans="6:9" x14ac:dyDescent="0.15">
      <c r="F2790" s="28"/>
      <c r="I2790" s="28"/>
    </row>
    <row r="2791" spans="6:9" x14ac:dyDescent="0.15">
      <c r="F2791" s="28"/>
      <c r="I2791" s="28"/>
    </row>
    <row r="2792" spans="6:9" x14ac:dyDescent="0.15">
      <c r="F2792" s="28"/>
      <c r="I2792" s="28"/>
    </row>
    <row r="2793" spans="6:9" x14ac:dyDescent="0.15">
      <c r="F2793" s="28"/>
      <c r="I2793" s="28"/>
    </row>
    <row r="2794" spans="6:9" x14ac:dyDescent="0.15">
      <c r="F2794" s="28"/>
      <c r="I2794" s="28"/>
    </row>
    <row r="2795" spans="6:9" x14ac:dyDescent="0.15">
      <c r="F2795" s="28"/>
      <c r="I2795" s="28"/>
    </row>
    <row r="2796" spans="6:9" x14ac:dyDescent="0.15">
      <c r="F2796" s="28"/>
      <c r="I2796" s="28"/>
    </row>
    <row r="2797" spans="6:9" x14ac:dyDescent="0.15">
      <c r="F2797" s="28"/>
      <c r="I2797" s="28"/>
    </row>
    <row r="2798" spans="6:9" x14ac:dyDescent="0.15">
      <c r="F2798" s="28"/>
      <c r="I2798" s="28"/>
    </row>
    <row r="2799" spans="6:9" x14ac:dyDescent="0.15">
      <c r="F2799" s="28"/>
      <c r="I2799" s="28"/>
    </row>
    <row r="2800" spans="6:9" x14ac:dyDescent="0.15">
      <c r="F2800" s="28"/>
      <c r="I2800" s="28"/>
    </row>
    <row r="2801" spans="6:9" x14ac:dyDescent="0.15">
      <c r="F2801" s="28"/>
      <c r="I2801" s="28"/>
    </row>
    <row r="2802" spans="6:9" x14ac:dyDescent="0.15">
      <c r="F2802" s="28"/>
      <c r="I2802" s="28"/>
    </row>
    <row r="2803" spans="6:9" x14ac:dyDescent="0.15">
      <c r="F2803" s="28"/>
      <c r="I2803" s="28"/>
    </row>
    <row r="2804" spans="6:9" x14ac:dyDescent="0.15">
      <c r="F2804" s="28"/>
      <c r="I2804" s="28"/>
    </row>
    <row r="2805" spans="6:9" x14ac:dyDescent="0.15">
      <c r="F2805" s="28"/>
      <c r="I2805" s="28"/>
    </row>
    <row r="2806" spans="6:9" x14ac:dyDescent="0.15">
      <c r="F2806" s="28"/>
      <c r="I2806" s="28"/>
    </row>
    <row r="2807" spans="6:9" x14ac:dyDescent="0.15">
      <c r="F2807" s="28"/>
      <c r="I2807" s="28"/>
    </row>
    <row r="2808" spans="6:9" x14ac:dyDescent="0.15">
      <c r="F2808" s="28"/>
      <c r="I2808" s="28"/>
    </row>
    <row r="2809" spans="6:9" x14ac:dyDescent="0.15">
      <c r="F2809" s="28"/>
      <c r="I2809" s="28"/>
    </row>
    <row r="2810" spans="6:9" x14ac:dyDescent="0.15">
      <c r="F2810" s="28"/>
      <c r="I2810" s="28"/>
    </row>
    <row r="2811" spans="6:9" x14ac:dyDescent="0.15">
      <c r="F2811" s="28"/>
      <c r="I2811" s="28"/>
    </row>
    <row r="2812" spans="6:9" x14ac:dyDescent="0.15">
      <c r="F2812" s="28"/>
      <c r="I2812" s="28"/>
    </row>
    <row r="2813" spans="6:9" x14ac:dyDescent="0.15">
      <c r="F2813" s="28"/>
      <c r="I2813" s="28"/>
    </row>
    <row r="2814" spans="6:9" x14ac:dyDescent="0.15">
      <c r="F2814" s="28"/>
      <c r="I2814" s="28"/>
    </row>
    <row r="2815" spans="6:9" x14ac:dyDescent="0.15">
      <c r="F2815" s="28"/>
      <c r="I2815" s="28"/>
    </row>
    <row r="2816" spans="6:9" x14ac:dyDescent="0.15">
      <c r="F2816" s="28"/>
      <c r="I2816" s="28"/>
    </row>
    <row r="2817" spans="6:9" x14ac:dyDescent="0.15">
      <c r="F2817" s="28"/>
      <c r="I2817" s="28"/>
    </row>
    <row r="2818" spans="6:9" x14ac:dyDescent="0.15">
      <c r="F2818" s="28"/>
      <c r="I2818" s="28"/>
    </row>
    <row r="2819" spans="6:9" x14ac:dyDescent="0.15">
      <c r="F2819" s="28"/>
      <c r="I2819" s="28"/>
    </row>
    <row r="2820" spans="6:9" x14ac:dyDescent="0.15">
      <c r="F2820" s="28"/>
      <c r="I2820" s="28"/>
    </row>
    <row r="2821" spans="6:9" x14ac:dyDescent="0.15">
      <c r="F2821" s="28"/>
      <c r="I2821" s="28"/>
    </row>
    <row r="2822" spans="6:9" x14ac:dyDescent="0.15">
      <c r="F2822" s="28"/>
      <c r="I2822" s="28"/>
    </row>
    <row r="2823" spans="6:9" x14ac:dyDescent="0.15">
      <c r="F2823" s="28"/>
      <c r="I2823" s="28"/>
    </row>
    <row r="2824" spans="6:9" x14ac:dyDescent="0.15">
      <c r="F2824" s="28"/>
      <c r="I2824" s="28"/>
    </row>
    <row r="2825" spans="6:9" x14ac:dyDescent="0.15">
      <c r="F2825" s="28"/>
      <c r="I2825" s="28"/>
    </row>
    <row r="2826" spans="6:9" x14ac:dyDescent="0.15">
      <c r="F2826" s="28"/>
      <c r="I2826" s="28"/>
    </row>
    <row r="2827" spans="6:9" x14ac:dyDescent="0.15">
      <c r="F2827" s="28"/>
      <c r="I2827" s="28"/>
    </row>
    <row r="2828" spans="6:9" x14ac:dyDescent="0.15">
      <c r="F2828" s="28"/>
      <c r="I2828" s="28"/>
    </row>
    <row r="2829" spans="6:9" x14ac:dyDescent="0.15">
      <c r="F2829" s="28"/>
      <c r="I2829" s="28"/>
    </row>
    <row r="2830" spans="6:9" x14ac:dyDescent="0.15">
      <c r="F2830" s="28"/>
      <c r="I2830" s="28"/>
    </row>
    <row r="2831" spans="6:9" x14ac:dyDescent="0.15">
      <c r="F2831" s="28"/>
      <c r="I2831" s="28"/>
    </row>
    <row r="2832" spans="6:9" x14ac:dyDescent="0.15">
      <c r="F2832" s="28"/>
      <c r="I2832" s="28"/>
    </row>
    <row r="2833" spans="6:9" x14ac:dyDescent="0.15">
      <c r="F2833" s="28"/>
      <c r="I2833" s="28"/>
    </row>
    <row r="2834" spans="6:9" x14ac:dyDescent="0.15">
      <c r="F2834" s="28"/>
      <c r="I2834" s="28"/>
    </row>
    <row r="2835" spans="6:9" x14ac:dyDescent="0.15">
      <c r="F2835" s="28"/>
      <c r="I2835" s="28"/>
    </row>
    <row r="2836" spans="6:9" x14ac:dyDescent="0.15">
      <c r="F2836" s="28"/>
      <c r="I2836" s="28"/>
    </row>
    <row r="2837" spans="6:9" x14ac:dyDescent="0.15">
      <c r="F2837" s="28"/>
      <c r="I2837" s="28"/>
    </row>
    <row r="2838" spans="6:9" x14ac:dyDescent="0.15">
      <c r="F2838" s="28"/>
      <c r="I2838" s="28"/>
    </row>
    <row r="2839" spans="6:9" x14ac:dyDescent="0.15">
      <c r="F2839" s="28"/>
      <c r="I2839" s="28"/>
    </row>
    <row r="2840" spans="6:9" x14ac:dyDescent="0.15">
      <c r="F2840" s="28"/>
      <c r="I2840" s="28"/>
    </row>
    <row r="2841" spans="6:9" x14ac:dyDescent="0.15">
      <c r="F2841" s="28"/>
      <c r="I2841" s="28"/>
    </row>
    <row r="2842" spans="6:9" x14ac:dyDescent="0.15">
      <c r="F2842" s="28"/>
      <c r="I2842" s="28"/>
    </row>
    <row r="2843" spans="6:9" x14ac:dyDescent="0.15">
      <c r="F2843" s="28"/>
      <c r="I2843" s="28"/>
    </row>
    <row r="2844" spans="6:9" x14ac:dyDescent="0.15">
      <c r="F2844" s="28"/>
      <c r="I2844" s="28"/>
    </row>
    <row r="2845" spans="6:9" x14ac:dyDescent="0.15">
      <c r="F2845" s="28"/>
      <c r="I2845" s="28"/>
    </row>
    <row r="2846" spans="6:9" x14ac:dyDescent="0.15">
      <c r="F2846" s="28"/>
      <c r="I2846" s="28"/>
    </row>
    <row r="2847" spans="6:9" x14ac:dyDescent="0.15">
      <c r="F2847" s="28"/>
      <c r="I2847" s="28"/>
    </row>
    <row r="2848" spans="6:9" x14ac:dyDescent="0.15">
      <c r="F2848" s="28"/>
      <c r="I2848" s="28"/>
    </row>
    <row r="2849" spans="6:9" x14ac:dyDescent="0.15">
      <c r="F2849" s="28"/>
      <c r="I2849" s="28"/>
    </row>
    <row r="2850" spans="6:9" x14ac:dyDescent="0.15">
      <c r="F2850" s="28"/>
      <c r="I2850" s="28"/>
    </row>
    <row r="2851" spans="6:9" x14ac:dyDescent="0.15">
      <c r="F2851" s="28"/>
      <c r="I2851" s="28"/>
    </row>
    <row r="2852" spans="6:9" x14ac:dyDescent="0.15">
      <c r="F2852" s="28"/>
      <c r="I2852" s="28"/>
    </row>
    <row r="2853" spans="6:9" x14ac:dyDescent="0.15">
      <c r="F2853" s="28"/>
      <c r="I2853" s="28"/>
    </row>
    <row r="2854" spans="6:9" x14ac:dyDescent="0.15">
      <c r="F2854" s="28"/>
      <c r="I2854" s="28"/>
    </row>
    <row r="2855" spans="6:9" x14ac:dyDescent="0.15">
      <c r="F2855" s="28"/>
      <c r="I2855" s="28"/>
    </row>
    <row r="2856" spans="6:9" x14ac:dyDescent="0.15">
      <c r="F2856" s="28"/>
      <c r="I2856" s="28"/>
    </row>
    <row r="2857" spans="6:9" x14ac:dyDescent="0.15">
      <c r="F2857" s="28"/>
      <c r="I2857" s="28"/>
    </row>
    <row r="2858" spans="6:9" x14ac:dyDescent="0.15">
      <c r="F2858" s="28"/>
      <c r="I2858" s="28"/>
    </row>
    <row r="2859" spans="6:9" x14ac:dyDescent="0.15">
      <c r="F2859" s="28"/>
      <c r="I2859" s="28"/>
    </row>
    <row r="2860" spans="6:9" x14ac:dyDescent="0.15">
      <c r="F2860" s="28"/>
      <c r="I2860" s="28"/>
    </row>
    <row r="2861" spans="6:9" x14ac:dyDescent="0.15">
      <c r="F2861" s="28"/>
      <c r="I2861" s="28"/>
    </row>
    <row r="2862" spans="6:9" x14ac:dyDescent="0.15">
      <c r="F2862" s="28"/>
      <c r="I2862" s="28"/>
    </row>
    <row r="2863" spans="6:9" x14ac:dyDescent="0.15">
      <c r="F2863" s="28"/>
      <c r="I2863" s="28"/>
    </row>
    <row r="2864" spans="6:9" x14ac:dyDescent="0.15">
      <c r="F2864" s="28"/>
      <c r="I2864" s="28"/>
    </row>
    <row r="2865" spans="6:9" x14ac:dyDescent="0.15">
      <c r="F2865" s="28"/>
      <c r="I2865" s="28"/>
    </row>
    <row r="2866" spans="6:9" x14ac:dyDescent="0.15">
      <c r="F2866" s="28"/>
      <c r="I2866" s="28"/>
    </row>
    <row r="2867" spans="6:9" x14ac:dyDescent="0.15">
      <c r="F2867" s="28"/>
      <c r="I2867" s="28"/>
    </row>
    <row r="2868" spans="6:9" x14ac:dyDescent="0.15">
      <c r="F2868" s="28"/>
      <c r="I2868" s="28"/>
    </row>
    <row r="2869" spans="6:9" x14ac:dyDescent="0.15">
      <c r="F2869" s="28"/>
      <c r="I2869" s="28"/>
    </row>
    <row r="2870" spans="6:9" x14ac:dyDescent="0.15">
      <c r="F2870" s="28"/>
      <c r="I2870" s="28"/>
    </row>
    <row r="2871" spans="6:9" x14ac:dyDescent="0.15">
      <c r="F2871" s="28"/>
      <c r="I2871" s="28"/>
    </row>
    <row r="2872" spans="6:9" x14ac:dyDescent="0.15">
      <c r="F2872" s="28"/>
      <c r="I2872" s="28"/>
    </row>
    <row r="2873" spans="6:9" x14ac:dyDescent="0.15">
      <c r="F2873" s="28"/>
      <c r="I2873" s="28"/>
    </row>
    <row r="2874" spans="6:9" x14ac:dyDescent="0.15">
      <c r="F2874" s="28"/>
      <c r="I2874" s="28"/>
    </row>
    <row r="2875" spans="6:9" x14ac:dyDescent="0.15">
      <c r="F2875" s="28"/>
      <c r="I2875" s="28"/>
    </row>
    <row r="2876" spans="6:9" x14ac:dyDescent="0.15">
      <c r="F2876" s="28"/>
      <c r="I2876" s="28"/>
    </row>
    <row r="2877" spans="6:9" x14ac:dyDescent="0.15">
      <c r="F2877" s="28"/>
      <c r="I2877" s="28"/>
    </row>
    <row r="2878" spans="6:9" x14ac:dyDescent="0.15">
      <c r="F2878" s="28"/>
      <c r="I2878" s="28"/>
    </row>
    <row r="2879" spans="6:9" x14ac:dyDescent="0.15">
      <c r="F2879" s="28"/>
      <c r="I2879" s="28"/>
    </row>
    <row r="2880" spans="6:9" x14ac:dyDescent="0.15">
      <c r="F2880" s="28"/>
      <c r="I2880" s="28"/>
    </row>
    <row r="2881" spans="6:9" x14ac:dyDescent="0.15">
      <c r="F2881" s="28"/>
      <c r="I2881" s="28"/>
    </row>
    <row r="2882" spans="6:9" x14ac:dyDescent="0.15">
      <c r="F2882" s="28"/>
      <c r="I2882" s="28"/>
    </row>
    <row r="2883" spans="6:9" x14ac:dyDescent="0.15">
      <c r="F2883" s="28"/>
      <c r="I2883" s="28"/>
    </row>
    <row r="2884" spans="6:9" x14ac:dyDescent="0.15">
      <c r="F2884" s="28"/>
      <c r="I2884" s="28"/>
    </row>
    <row r="2885" spans="6:9" x14ac:dyDescent="0.15">
      <c r="F2885" s="28"/>
      <c r="I2885" s="28"/>
    </row>
    <row r="2886" spans="6:9" x14ac:dyDescent="0.15">
      <c r="F2886" s="28"/>
      <c r="I2886" s="28"/>
    </row>
    <row r="2887" spans="6:9" x14ac:dyDescent="0.15">
      <c r="F2887" s="28"/>
      <c r="I2887" s="28"/>
    </row>
    <row r="2888" spans="6:9" x14ac:dyDescent="0.15">
      <c r="F2888" s="28"/>
      <c r="I2888" s="28"/>
    </row>
    <row r="2889" spans="6:9" x14ac:dyDescent="0.15">
      <c r="F2889" s="28"/>
      <c r="I2889" s="28"/>
    </row>
    <row r="2890" spans="6:9" x14ac:dyDescent="0.15">
      <c r="F2890" s="28"/>
      <c r="I2890" s="28"/>
    </row>
    <row r="2891" spans="6:9" x14ac:dyDescent="0.15">
      <c r="F2891" s="28"/>
      <c r="I2891" s="28"/>
    </row>
    <row r="2892" spans="6:9" x14ac:dyDescent="0.15">
      <c r="F2892" s="28"/>
      <c r="I2892" s="28"/>
    </row>
  </sheetData>
  <mergeCells count="15">
    <mergeCell ref="A41:A42"/>
    <mergeCell ref="B41:C42"/>
    <mergeCell ref="D41:F41"/>
    <mergeCell ref="G41:J41"/>
    <mergeCell ref="A40:F40"/>
    <mergeCell ref="G3:J3"/>
    <mergeCell ref="A3:A4"/>
    <mergeCell ref="D3:F3"/>
    <mergeCell ref="B3:C4"/>
    <mergeCell ref="B11:C11"/>
    <mergeCell ref="B26:C26"/>
    <mergeCell ref="B33:C33"/>
    <mergeCell ref="B44:C44"/>
    <mergeCell ref="B56:C56"/>
    <mergeCell ref="B60:C60"/>
  </mergeCells>
  <phoneticPr fontId="4" type="noConversion"/>
  <conditionalFormatting sqref="C34:C38">
    <cfRule type="containsBlanks" dxfId="47" priority="23">
      <formula>LEN(TRIM(C34))=0</formula>
    </cfRule>
  </conditionalFormatting>
  <conditionalFormatting sqref="C28:D31 G28:G32 D34:E36 D45:E54 G45:H54">
    <cfRule type="containsBlanks" dxfId="46" priority="111">
      <formula>LEN(TRIM(C28))=0</formula>
    </cfRule>
  </conditionalFormatting>
  <conditionalFormatting sqref="C27:E27">
    <cfRule type="containsBlanks" dxfId="45" priority="216">
      <formula>LEN(TRIM(C27))=0</formula>
    </cfRule>
  </conditionalFormatting>
  <conditionalFormatting sqref="D14:D15">
    <cfRule type="containsBlanks" dxfId="44" priority="80">
      <formula>LEN(TRIM(D14))=0</formula>
    </cfRule>
  </conditionalFormatting>
  <conditionalFormatting sqref="D20">
    <cfRule type="containsBlanks" dxfId="43" priority="119">
      <formula>LEN(TRIM(D20))=0</formula>
    </cfRule>
  </conditionalFormatting>
  <conditionalFormatting sqref="D25">
    <cfRule type="containsBlanks" dxfId="42" priority="143">
      <formula>LEN(TRIM(D25))=0</formula>
    </cfRule>
  </conditionalFormatting>
  <conditionalFormatting sqref="D32">
    <cfRule type="containsBlanks" dxfId="41" priority="114">
      <formula>LEN(TRIM(D32))=0</formula>
    </cfRule>
  </conditionalFormatting>
  <conditionalFormatting sqref="D7:E9">
    <cfRule type="containsBlanks" dxfId="40" priority="79">
      <formula>LEN(TRIM(D7))=0</formula>
    </cfRule>
  </conditionalFormatting>
  <conditionalFormatting sqref="D12:E13 E14">
    <cfRule type="containsBlanks" dxfId="39" priority="277">
      <formula>LEN(TRIM(D12))=0</formula>
    </cfRule>
  </conditionalFormatting>
  <conditionalFormatting sqref="D17:E19">
    <cfRule type="containsBlanks" dxfId="38" priority="204">
      <formula>LEN(TRIM(D17))=0</formula>
    </cfRule>
  </conditionalFormatting>
  <conditionalFormatting sqref="D22:E24">
    <cfRule type="containsBlanks" dxfId="37" priority="131">
      <formula>LEN(TRIM(D22))=0</formula>
    </cfRule>
  </conditionalFormatting>
  <conditionalFormatting sqref="D57:E59 G57:H59">
    <cfRule type="containsBlanks" dxfId="36" priority="271">
      <formula>LEN(TRIM(D57))=0</formula>
    </cfRule>
  </conditionalFormatting>
  <conditionalFormatting sqref="D61:E70">
    <cfRule type="containsBlanks" dxfId="35" priority="108">
      <formula>LEN(TRIM(D61))=0</formula>
    </cfRule>
  </conditionalFormatting>
  <conditionalFormatting sqref="D73:E73">
    <cfRule type="containsBlanks" dxfId="34" priority="104">
      <formula>LEN(TRIM(D73))=0</formula>
    </cfRule>
  </conditionalFormatting>
  <conditionalFormatting sqref="D37:I37">
    <cfRule type="containsBlanks" dxfId="33" priority="1">
      <formula>LEN(TRIM(D37))=0</formula>
    </cfRule>
  </conditionalFormatting>
  <conditionalFormatting sqref="D74:I76">
    <cfRule type="containsBlanks" dxfId="32" priority="7">
      <formula>LEN(TRIM(D74))=0</formula>
    </cfRule>
  </conditionalFormatting>
  <conditionalFormatting sqref="F7 F10">
    <cfRule type="containsBlanks" dxfId="31" priority="22">
      <formula>LEN(TRIM(F7))=0</formula>
    </cfRule>
  </conditionalFormatting>
  <conditionalFormatting sqref="F12:F15">
    <cfRule type="containsBlanks" dxfId="30" priority="21">
      <formula>LEN(TRIM(F12))=0</formula>
    </cfRule>
  </conditionalFormatting>
  <conditionalFormatting sqref="F17:F20">
    <cfRule type="containsBlanks" dxfId="29" priority="20">
      <formula>LEN(TRIM(F17))=0</formula>
    </cfRule>
  </conditionalFormatting>
  <conditionalFormatting sqref="F22:F25">
    <cfRule type="containsBlanks" dxfId="28" priority="19">
      <formula>LEN(TRIM(F22))=0</formula>
    </cfRule>
  </conditionalFormatting>
  <conditionalFormatting sqref="F27:F32">
    <cfRule type="containsBlanks" dxfId="27" priority="18">
      <formula>LEN(TRIM(F27))=0</formula>
    </cfRule>
  </conditionalFormatting>
  <conditionalFormatting sqref="F34:F36 F38">
    <cfRule type="containsBlanks" dxfId="26" priority="17">
      <formula>LEN(TRIM(F34))=0</formula>
    </cfRule>
  </conditionalFormatting>
  <conditionalFormatting sqref="F45:F55">
    <cfRule type="containsBlanks" dxfId="25" priority="16">
      <formula>LEN(TRIM(F45))=0</formula>
    </cfRule>
  </conditionalFormatting>
  <conditionalFormatting sqref="F57:F59">
    <cfRule type="containsBlanks" dxfId="24" priority="15">
      <formula>LEN(TRIM(F57))=0</formula>
    </cfRule>
  </conditionalFormatting>
  <conditionalFormatting sqref="F61:F71">
    <cfRule type="containsBlanks" dxfId="23" priority="14">
      <formula>LEN(TRIM(F61))=0</formula>
    </cfRule>
  </conditionalFormatting>
  <conditionalFormatting sqref="F73 D77:H77">
    <cfRule type="containsBlanks" dxfId="22" priority="13">
      <formula>LEN(TRIM(D73))=0</formula>
    </cfRule>
  </conditionalFormatting>
  <conditionalFormatting sqref="F8:I9">
    <cfRule type="containsBlanks" dxfId="21" priority="2">
      <formula>LEN(TRIM(F8))=0</formula>
    </cfRule>
  </conditionalFormatting>
  <conditionalFormatting sqref="G14:G15">
    <cfRule type="containsBlanks" dxfId="20" priority="76">
      <formula>LEN(TRIM(G14))=0</formula>
    </cfRule>
  </conditionalFormatting>
  <conditionalFormatting sqref="G20">
    <cfRule type="containsBlanks" dxfId="19" priority="118">
      <formula>LEN(TRIM(G20))=0</formula>
    </cfRule>
  </conditionalFormatting>
  <conditionalFormatting sqref="G25">
    <cfRule type="containsBlanks" dxfId="18" priority="142">
      <formula>LEN(TRIM(G25))=0</formula>
    </cfRule>
  </conditionalFormatting>
  <conditionalFormatting sqref="G7:H7">
    <cfRule type="containsBlanks" dxfId="17" priority="57">
      <formula>LEN(TRIM(G7))=0</formula>
    </cfRule>
  </conditionalFormatting>
  <conditionalFormatting sqref="G12:H13 H14">
    <cfRule type="containsBlanks" dxfId="16" priority="276">
      <formula>LEN(TRIM(G12))=0</formula>
    </cfRule>
  </conditionalFormatting>
  <conditionalFormatting sqref="G17:H19">
    <cfRule type="containsBlanks" dxfId="15" priority="128">
      <formula>LEN(TRIM(G17))=0</formula>
    </cfRule>
  </conditionalFormatting>
  <conditionalFormatting sqref="G22:H24">
    <cfRule type="containsBlanks" dxfId="14" priority="127">
      <formula>LEN(TRIM(G22))=0</formula>
    </cfRule>
  </conditionalFormatting>
  <conditionalFormatting sqref="G27:H27">
    <cfRule type="containsBlanks" dxfId="13" priority="215">
      <formula>LEN(TRIM(G27))=0</formula>
    </cfRule>
  </conditionalFormatting>
  <conditionalFormatting sqref="G34:H36">
    <cfRule type="containsBlanks" dxfId="12" priority="73">
      <formula>LEN(TRIM(G34))=0</formula>
    </cfRule>
  </conditionalFormatting>
  <conditionalFormatting sqref="G61:H70">
    <cfRule type="containsBlanks" dxfId="11" priority="107">
      <formula>LEN(TRIM(G61))=0</formula>
    </cfRule>
  </conditionalFormatting>
  <conditionalFormatting sqref="G73:H73">
    <cfRule type="containsBlanks" dxfId="10" priority="103">
      <formula>LEN(TRIM(G73))=0</formula>
    </cfRule>
  </conditionalFormatting>
  <conditionalFormatting sqref="H28:H31">
    <cfRule type="containsBlanks" dxfId="9" priority="75">
      <formula>LEN(TRIM(H28))=0</formula>
    </cfRule>
  </conditionalFormatting>
  <conditionalFormatting sqref="I7 I10 E28:E31 I45:I55">
    <cfRule type="containsBlanks" dxfId="8" priority="223">
      <formula>LEN(TRIM(E7))=0</formula>
    </cfRule>
  </conditionalFormatting>
  <conditionalFormatting sqref="I12:I15">
    <cfRule type="containsBlanks" dxfId="7" priority="59">
      <formula>LEN(TRIM(I12))=0</formula>
    </cfRule>
  </conditionalFormatting>
  <conditionalFormatting sqref="I17:I20">
    <cfRule type="containsBlanks" dxfId="6" priority="53">
      <formula>LEN(TRIM(I17))=0</formula>
    </cfRule>
  </conditionalFormatting>
  <conditionalFormatting sqref="I22:I25">
    <cfRule type="containsBlanks" dxfId="5" priority="51">
      <formula>LEN(TRIM(I22))=0</formula>
    </cfRule>
  </conditionalFormatting>
  <conditionalFormatting sqref="I27:I32">
    <cfRule type="containsBlanks" dxfId="4" priority="49">
      <formula>LEN(TRIM(I27))=0</formula>
    </cfRule>
  </conditionalFormatting>
  <conditionalFormatting sqref="I34:I36 I38">
    <cfRule type="containsBlanks" dxfId="3" priority="47">
      <formula>LEN(TRIM(I34))=0</formula>
    </cfRule>
  </conditionalFormatting>
  <conditionalFormatting sqref="I57:I59">
    <cfRule type="containsBlanks" dxfId="2" priority="42">
      <formula>LEN(TRIM(I57))=0</formula>
    </cfRule>
  </conditionalFormatting>
  <conditionalFormatting sqref="I61:I71">
    <cfRule type="containsBlanks" dxfId="1" priority="43">
      <formula>LEN(TRIM(I61))=0</formula>
    </cfRule>
  </conditionalFormatting>
  <conditionalFormatting sqref="I73 I77">
    <cfRule type="containsBlanks" dxfId="0" priority="38">
      <formula>LEN(TRIM(I73))=0</formula>
    </cfRule>
  </conditionalFormatting>
  <pageMargins left="0" right="0" top="0" bottom="0" header="0" footer="0"/>
  <pageSetup paperSize="9" orientation="portrait" r:id="rId1"/>
  <ignoredErrors>
    <ignoredError sqref="A6:K10 A12:K17 A11:B11 D11:K11 A27:K32 A26 D26:K26 A34:K38 A33:B33 D33:K33 A45:K55 A44:B44 D44:K44 A57:K59 A56:B56 D56:K56 A61:K88 A60:B60 D60:K60 A19:K25 A18:B18 D18:K1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8"/>
  <sheetViews>
    <sheetView showGridLines="0" zoomScaleNormal="100" zoomScalePageLayoutView="120" workbookViewId="0">
      <selection sqref="A1:H17"/>
    </sheetView>
  </sheetViews>
  <sheetFormatPr baseColWidth="10" defaultColWidth="10.83203125" defaultRowHeight="13" x14ac:dyDescent="0.15"/>
  <cols>
    <col min="1" max="1" width="15.6640625" style="45" customWidth="1"/>
    <col min="2" max="7" width="8.83203125" style="45" customWidth="1"/>
    <col min="8" max="8" width="10.6640625" style="113" customWidth="1"/>
    <col min="9" max="9" width="10.83203125" style="135"/>
    <col min="10" max="10" width="10.83203125" style="113"/>
    <col min="11" max="16384" width="10.83203125" style="45"/>
  </cols>
  <sheetData>
    <row r="1" spans="1:13" ht="15" customHeight="1" x14ac:dyDescent="0.15">
      <c r="A1" s="96" t="s">
        <v>360</v>
      </c>
      <c r="B1" s="4"/>
      <c r="C1" s="4"/>
      <c r="D1" s="4"/>
      <c r="E1" s="3"/>
      <c r="F1" s="3"/>
      <c r="G1" s="3"/>
      <c r="H1" s="114"/>
    </row>
    <row r="2" spans="1:13" ht="3" customHeight="1" x14ac:dyDescent="0.15">
      <c r="A2" s="3"/>
      <c r="B2" s="4"/>
      <c r="C2" s="4"/>
      <c r="D2" s="4"/>
      <c r="E2" s="4"/>
      <c r="F2" s="3"/>
      <c r="G2" s="3"/>
      <c r="H2" s="114"/>
    </row>
    <row r="3" spans="1:13" ht="13.5" customHeight="1" x14ac:dyDescent="0.15">
      <c r="A3" s="285" t="s">
        <v>28</v>
      </c>
      <c r="B3" s="287" t="s">
        <v>27</v>
      </c>
      <c r="C3" s="288"/>
      <c r="D3" s="288"/>
      <c r="E3" s="288"/>
      <c r="F3" s="288"/>
      <c r="G3" s="289"/>
      <c r="H3" s="213" t="s">
        <v>29</v>
      </c>
    </row>
    <row r="4" spans="1:13" x14ac:dyDescent="0.15">
      <c r="A4" s="286"/>
      <c r="B4" s="156">
        <v>2019</v>
      </c>
      <c r="C4" s="156">
        <v>2020</v>
      </c>
      <c r="D4" s="156">
        <v>2021</v>
      </c>
      <c r="E4" s="156">
        <v>2022</v>
      </c>
      <c r="F4" s="156">
        <v>2023</v>
      </c>
      <c r="G4" s="156" t="s">
        <v>314</v>
      </c>
      <c r="H4" s="157" t="s">
        <v>315</v>
      </c>
    </row>
    <row r="5" spans="1:13" ht="8" customHeight="1" x14ac:dyDescent="0.15">
      <c r="A5" s="56"/>
      <c r="B5" s="56"/>
      <c r="C5" s="56"/>
      <c r="D5" s="56"/>
      <c r="E5" s="56"/>
      <c r="F5" s="56"/>
      <c r="G5" s="56"/>
      <c r="H5" s="114"/>
    </row>
    <row r="6" spans="1:13" x14ac:dyDescent="0.15">
      <c r="A6" s="172" t="s">
        <v>50</v>
      </c>
      <c r="B6" s="6"/>
      <c r="C6" s="7"/>
      <c r="D6" s="7"/>
      <c r="E6" s="7"/>
      <c r="F6" s="7"/>
      <c r="G6" s="7"/>
      <c r="H6" s="114"/>
    </row>
    <row r="7" spans="1:13" x14ac:dyDescent="0.15">
      <c r="A7" s="73" t="s">
        <v>55</v>
      </c>
      <c r="B7" s="214">
        <v>2280693.9033359988</v>
      </c>
      <c r="C7" s="214">
        <v>2241382.1485409993</v>
      </c>
      <c r="D7" s="214">
        <v>2445069.5069509996</v>
      </c>
      <c r="E7" s="214">
        <v>2677345.1438570046</v>
      </c>
      <c r="F7" s="214">
        <v>2636895.2269329969</v>
      </c>
      <c r="G7" s="214">
        <v>2388235.9324789993</v>
      </c>
      <c r="H7" s="219">
        <f>(G7/F7-1)</f>
        <v>-9.4300028273484382E-2</v>
      </c>
      <c r="J7" s="112"/>
      <c r="K7" s="112"/>
      <c r="L7" s="112"/>
      <c r="M7" s="112"/>
    </row>
    <row r="8" spans="1:13" x14ac:dyDescent="0.15">
      <c r="A8" s="73" t="s">
        <v>57</v>
      </c>
      <c r="B8" s="214">
        <v>3751448.7334999982</v>
      </c>
      <c r="C8" s="214">
        <v>3502996.2122900016</v>
      </c>
      <c r="D8" s="214">
        <v>4123052.9903199994</v>
      </c>
      <c r="E8" s="214">
        <v>4966861.5320599936</v>
      </c>
      <c r="F8" s="214">
        <v>4781408.6471700007</v>
      </c>
      <c r="G8" s="214">
        <v>5623914.1565899979</v>
      </c>
      <c r="H8" s="219">
        <f>(G8/F8-1)</f>
        <v>0.1762044559648035</v>
      </c>
      <c r="J8" s="112"/>
      <c r="K8" s="112"/>
      <c r="L8" s="112"/>
    </row>
    <row r="9" spans="1:13" ht="14.25" customHeight="1" x14ac:dyDescent="0.15">
      <c r="A9" s="2"/>
      <c r="B9" s="150"/>
      <c r="C9" s="214"/>
      <c r="D9" s="150"/>
      <c r="E9" s="215"/>
      <c r="F9" s="216"/>
      <c r="G9" s="216"/>
      <c r="H9" s="220"/>
      <c r="J9" s="112"/>
    </row>
    <row r="10" spans="1:13" x14ac:dyDescent="0.15">
      <c r="A10" s="172" t="s">
        <v>51</v>
      </c>
      <c r="B10" s="217"/>
      <c r="C10" s="217"/>
      <c r="D10" s="217"/>
      <c r="E10" s="214"/>
      <c r="F10" s="214"/>
      <c r="G10" s="214"/>
      <c r="H10" s="220"/>
      <c r="J10" s="112"/>
    </row>
    <row r="11" spans="1:13" x14ac:dyDescent="0.15">
      <c r="A11" s="73" t="s">
        <v>55</v>
      </c>
      <c r="B11" s="214">
        <v>6091758.0599340005</v>
      </c>
      <c r="C11" s="214">
        <v>6244239.0780440029</v>
      </c>
      <c r="D11" s="214">
        <v>6000148.7097289991</v>
      </c>
      <c r="E11" s="214">
        <v>5811165.0761150019</v>
      </c>
      <c r="F11" s="214">
        <v>5629648.8005500007</v>
      </c>
      <c r="G11" s="214">
        <v>6287848.8493439993</v>
      </c>
      <c r="H11" s="219">
        <f>(G11/F11-1)</f>
        <v>0.11691671578690555</v>
      </c>
    </row>
    <row r="12" spans="1:13" x14ac:dyDescent="0.15">
      <c r="A12" s="144" t="s">
        <v>56</v>
      </c>
      <c r="B12" s="218">
        <v>2925277.0167630003</v>
      </c>
      <c r="C12" s="218">
        <v>2901868.5707119992</v>
      </c>
      <c r="D12" s="218">
        <v>3657086.4951160015</v>
      </c>
      <c r="E12" s="218">
        <v>4378832.008576002</v>
      </c>
      <c r="F12" s="218">
        <v>4080733.5042650001</v>
      </c>
      <c r="G12" s="218">
        <v>3887796.8420299971</v>
      </c>
      <c r="H12" s="219">
        <f>(G12/F12-1)</f>
        <v>-4.7279897605014942E-2</v>
      </c>
    </row>
    <row r="13" spans="1:13" ht="7.5" customHeight="1" x14ac:dyDescent="0.15">
      <c r="A13" s="134"/>
      <c r="B13" s="143"/>
      <c r="C13" s="143"/>
      <c r="D13" s="143"/>
      <c r="E13" s="143"/>
      <c r="F13" s="143"/>
      <c r="G13" s="143"/>
      <c r="H13" s="145"/>
    </row>
    <row r="14" spans="1:13" ht="9" customHeight="1" x14ac:dyDescent="0.15">
      <c r="A14" s="8" t="s">
        <v>44</v>
      </c>
      <c r="B14" s="9"/>
      <c r="C14" s="9"/>
      <c r="D14" s="9"/>
      <c r="E14" s="9"/>
      <c r="F14" s="9"/>
      <c r="G14" s="9"/>
      <c r="H14" s="114"/>
    </row>
    <row r="15" spans="1:13" ht="9" customHeight="1" x14ac:dyDescent="0.15">
      <c r="A15" s="11" t="s">
        <v>20</v>
      </c>
      <c r="B15" s="9"/>
      <c r="C15" s="9"/>
      <c r="D15" s="9"/>
      <c r="E15" s="9"/>
      <c r="F15" s="9"/>
      <c r="G15" s="9"/>
      <c r="H15" s="114"/>
    </row>
    <row r="16" spans="1:13" ht="9" customHeight="1" x14ac:dyDescent="0.15">
      <c r="A16" s="208" t="s">
        <v>357</v>
      </c>
      <c r="B16" s="11"/>
      <c r="C16" s="11"/>
      <c r="D16" s="11"/>
      <c r="E16" s="11"/>
      <c r="F16" s="11"/>
      <c r="G16" s="11"/>
      <c r="H16" s="114"/>
    </row>
    <row r="17" spans="1:10" ht="9" customHeight="1" x14ac:dyDescent="0.15">
      <c r="A17" s="209" t="s">
        <v>358</v>
      </c>
      <c r="B17" s="9"/>
      <c r="C17" s="9"/>
      <c r="D17" s="9"/>
      <c r="E17" s="9"/>
      <c r="F17" s="9"/>
      <c r="G17" s="9"/>
      <c r="H17" s="114"/>
    </row>
    <row r="18" spans="1:10" s="3" customFormat="1" ht="9" customHeight="1" x14ac:dyDescent="0.15">
      <c r="B18" s="5"/>
      <c r="C18" s="119"/>
      <c r="D18" s="119"/>
      <c r="E18" s="119"/>
      <c r="F18" s="142"/>
      <c r="G18" s="142"/>
      <c r="H18" s="114"/>
      <c r="I18" s="139"/>
      <c r="J18" s="113"/>
    </row>
    <row r="19" spans="1:10" s="3" customFormat="1" x14ac:dyDescent="0.15">
      <c r="B19" s="5"/>
      <c r="C19" s="57"/>
      <c r="D19" s="119"/>
      <c r="E19" s="119"/>
      <c r="F19" s="119"/>
      <c r="G19" s="119"/>
      <c r="H19" s="114"/>
      <c r="I19" s="139"/>
      <c r="J19" s="113"/>
    </row>
    <row r="20" spans="1:10" s="3" customFormat="1" x14ac:dyDescent="0.15">
      <c r="B20" s="5"/>
      <c r="C20" s="119"/>
      <c r="D20" s="119"/>
      <c r="E20" s="119"/>
      <c r="F20" s="119"/>
      <c r="G20" s="119"/>
      <c r="H20" s="114"/>
      <c r="I20" s="139"/>
      <c r="J20" s="113"/>
    </row>
    <row r="21" spans="1:10" s="3" customFormat="1" ht="11" x14ac:dyDescent="0.15">
      <c r="B21" s="5"/>
      <c r="C21" s="119"/>
      <c r="D21" s="119"/>
      <c r="E21" s="119"/>
      <c r="F21" s="119"/>
      <c r="G21" s="119"/>
      <c r="H21" s="114"/>
      <c r="I21" s="137"/>
      <c r="J21" s="114"/>
    </row>
    <row r="22" spans="1:10" s="3" customFormat="1" ht="11" x14ac:dyDescent="0.15">
      <c r="B22" s="5"/>
      <c r="C22" s="119"/>
      <c r="D22" s="119"/>
      <c r="E22" s="119"/>
      <c r="F22" s="119"/>
      <c r="G22" s="119"/>
      <c r="I22" s="137"/>
      <c r="J22" s="114"/>
    </row>
    <row r="23" spans="1:10" s="3" customFormat="1" ht="11" x14ac:dyDescent="0.15">
      <c r="C23" s="119"/>
      <c r="D23" s="119"/>
      <c r="E23" s="119"/>
      <c r="F23" s="119"/>
      <c r="G23" s="119"/>
      <c r="I23" s="137"/>
      <c r="J23" s="114"/>
    </row>
    <row r="24" spans="1:10" s="3" customFormat="1" ht="11" x14ac:dyDescent="0.15">
      <c r="C24" s="119"/>
      <c r="D24" s="119"/>
      <c r="E24" s="119"/>
      <c r="F24" s="119"/>
      <c r="G24" s="119"/>
      <c r="I24" s="137"/>
      <c r="J24" s="114"/>
    </row>
    <row r="25" spans="1:10" s="3" customFormat="1" ht="11" x14ac:dyDescent="0.15">
      <c r="C25" s="119"/>
      <c r="D25" s="119"/>
      <c r="E25" s="119"/>
      <c r="F25" s="119"/>
      <c r="G25" s="119"/>
      <c r="H25" s="114"/>
      <c r="I25" s="137"/>
      <c r="J25" s="114"/>
    </row>
    <row r="26" spans="1:10" s="3" customFormat="1" ht="11" x14ac:dyDescent="0.15">
      <c r="H26" s="114"/>
      <c r="I26" s="139"/>
      <c r="J26" s="114"/>
    </row>
    <row r="27" spans="1:10" s="3" customFormat="1" ht="11" x14ac:dyDescent="0.15">
      <c r="H27" s="114"/>
      <c r="I27" s="139"/>
      <c r="J27" s="114"/>
    </row>
    <row r="28" spans="1:10" s="3" customFormat="1" ht="11" x14ac:dyDescent="0.15">
      <c r="H28" s="114"/>
      <c r="I28" s="139"/>
      <c r="J28" s="114"/>
    </row>
  </sheetData>
  <mergeCells count="2">
    <mergeCell ref="A3:A4"/>
    <mergeCell ref="B3:G3"/>
  </mergeCells>
  <phoneticPr fontId="9" type="noConversion"/>
  <pageMargins left="0" right="0" top="0" bottom="0" header="0" footer="0"/>
  <pageSetup paperSize="9"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G60"/>
  <sheetViews>
    <sheetView showGridLines="0" zoomScaleNormal="100" zoomScalePageLayoutView="120" workbookViewId="0">
      <selection sqref="A1:E55"/>
    </sheetView>
  </sheetViews>
  <sheetFormatPr baseColWidth="10" defaultColWidth="11.5" defaultRowHeight="12" x14ac:dyDescent="0.15"/>
  <cols>
    <col min="1" max="1" width="8.33203125" style="15" customWidth="1"/>
    <col min="2" max="2" width="31.6640625" style="15" customWidth="1"/>
    <col min="3" max="4" width="8.1640625" style="15" customWidth="1"/>
    <col min="5" max="5" width="8.33203125" style="15" customWidth="1"/>
    <col min="6" max="6" width="11.5" style="15"/>
    <col min="7" max="7" width="11.5" style="122"/>
    <col min="8" max="16384" width="11.5" style="15"/>
  </cols>
  <sheetData>
    <row r="1" spans="1:7" ht="14" customHeight="1" x14ac:dyDescent="0.15">
      <c r="A1" s="71" t="s">
        <v>316</v>
      </c>
    </row>
    <row r="2" spans="1:7" s="83" customFormat="1" x14ac:dyDescent="0.15">
      <c r="A2" s="83" t="s">
        <v>339</v>
      </c>
      <c r="F2" s="15"/>
      <c r="G2" s="125"/>
    </row>
    <row r="3" spans="1:7" ht="5" customHeight="1" x14ac:dyDescent="0.15">
      <c r="A3" s="1"/>
      <c r="B3" s="1"/>
      <c r="C3" s="1"/>
      <c r="D3" s="1"/>
      <c r="E3" s="1"/>
    </row>
    <row r="4" spans="1:7" s="16" customFormat="1" ht="14" customHeight="1" x14ac:dyDescent="0.15">
      <c r="A4" s="294" t="s">
        <v>17</v>
      </c>
      <c r="B4" s="295" t="s">
        <v>19</v>
      </c>
      <c r="C4" s="293" t="s">
        <v>57</v>
      </c>
      <c r="D4" s="293"/>
      <c r="E4" s="290" t="s">
        <v>320</v>
      </c>
      <c r="G4" s="123"/>
    </row>
    <row r="5" spans="1:7" s="16" customFormat="1" ht="14" customHeight="1" x14ac:dyDescent="0.15">
      <c r="A5" s="294"/>
      <c r="B5" s="295"/>
      <c r="C5" s="158">
        <v>2023</v>
      </c>
      <c r="D5" s="159" t="s">
        <v>314</v>
      </c>
      <c r="E5" s="290"/>
      <c r="G5" s="123"/>
    </row>
    <row r="6" spans="1:7" s="16" customFormat="1" ht="5" customHeight="1" x14ac:dyDescent="0.15">
      <c r="A6" s="89"/>
      <c r="B6" s="90"/>
      <c r="C6" s="91"/>
      <c r="D6" s="75"/>
      <c r="E6" s="92"/>
      <c r="G6" s="123"/>
    </row>
    <row r="7" spans="1:7" ht="16" customHeight="1" x14ac:dyDescent="0.15">
      <c r="A7" s="291" t="s">
        <v>21</v>
      </c>
      <c r="B7" s="291"/>
      <c r="C7" s="173">
        <v>4781408.6471700007</v>
      </c>
      <c r="D7" s="173">
        <v>5623914.1565899979</v>
      </c>
      <c r="E7" s="221">
        <v>0.1762044559648035</v>
      </c>
      <c r="F7" s="16"/>
      <c r="G7" s="123"/>
    </row>
    <row r="8" spans="1:7" s="83" customFormat="1" ht="4.25" customHeight="1" x14ac:dyDescent="0.15">
      <c r="A8" s="12"/>
      <c r="B8" s="13"/>
      <c r="C8" s="100"/>
      <c r="D8" s="100"/>
      <c r="E8" s="222"/>
      <c r="G8" s="123"/>
    </row>
    <row r="9" spans="1:7" ht="13" customHeight="1" x14ac:dyDescent="0.15">
      <c r="A9" s="12" t="s">
        <v>64</v>
      </c>
      <c r="B9" s="13" t="s">
        <v>243</v>
      </c>
      <c r="C9" s="101">
        <v>763244.67422999849</v>
      </c>
      <c r="D9" s="101">
        <v>1005844.5384000017</v>
      </c>
      <c r="E9" s="223">
        <v>0.31785333374877567</v>
      </c>
      <c r="G9" s="123"/>
    </row>
    <row r="10" spans="1:7" ht="13" customHeight="1" x14ac:dyDescent="0.15">
      <c r="A10" s="12" t="s">
        <v>10</v>
      </c>
      <c r="B10" s="13" t="s">
        <v>205</v>
      </c>
      <c r="C10" s="101">
        <v>651326.79288000078</v>
      </c>
      <c r="D10" s="101">
        <v>489984.12430999975</v>
      </c>
      <c r="E10" s="223">
        <v>-0.24771385168508875</v>
      </c>
      <c r="G10" s="123"/>
    </row>
    <row r="11" spans="1:7" ht="13" customHeight="1" x14ac:dyDescent="0.15">
      <c r="A11" s="12" t="s">
        <v>69</v>
      </c>
      <c r="B11" s="13" t="s">
        <v>302</v>
      </c>
      <c r="C11" s="101">
        <v>227669.67122000016</v>
      </c>
      <c r="D11" s="101">
        <v>397745.23812999984</v>
      </c>
      <c r="E11" s="223">
        <v>0.74702777053537983</v>
      </c>
      <c r="G11" s="123"/>
    </row>
    <row r="12" spans="1:7" ht="13" customHeight="1" x14ac:dyDescent="0.15">
      <c r="A12" s="12" t="s">
        <v>9</v>
      </c>
      <c r="B12" s="13" t="s">
        <v>303</v>
      </c>
      <c r="C12" s="101">
        <v>220087.48002000045</v>
      </c>
      <c r="D12" s="101">
        <v>392911.31110999989</v>
      </c>
      <c r="E12" s="223">
        <v>0.7852506243167221</v>
      </c>
      <c r="G12" s="123"/>
    </row>
    <row r="13" spans="1:7" ht="13" customHeight="1" x14ac:dyDescent="0.15">
      <c r="A13" s="12" t="s">
        <v>70</v>
      </c>
      <c r="B13" s="13" t="s">
        <v>305</v>
      </c>
      <c r="C13" s="101">
        <v>95978.466939999998</v>
      </c>
      <c r="D13" s="101">
        <v>370671.86512000009</v>
      </c>
      <c r="E13" s="223">
        <v>2.8620315257975726</v>
      </c>
      <c r="G13" s="123"/>
    </row>
    <row r="14" spans="1:7" ht="13" customHeight="1" x14ac:dyDescent="0.15">
      <c r="A14" s="12" t="s">
        <v>11</v>
      </c>
      <c r="B14" s="13" t="s">
        <v>206</v>
      </c>
      <c r="C14" s="101">
        <v>206820.29049999974</v>
      </c>
      <c r="D14" s="101">
        <v>188601.39626000018</v>
      </c>
      <c r="E14" s="223">
        <v>-8.8090458610005529E-2</v>
      </c>
      <c r="G14" s="123"/>
    </row>
    <row r="15" spans="1:7" ht="13" customHeight="1" x14ac:dyDescent="0.15">
      <c r="A15" s="12" t="s">
        <v>12</v>
      </c>
      <c r="B15" s="13" t="s">
        <v>304</v>
      </c>
      <c r="C15" s="101">
        <v>163400.1477700003</v>
      </c>
      <c r="D15" s="101">
        <v>167017.27644999986</v>
      </c>
      <c r="E15" s="223">
        <v>2.2136630409239189E-2</v>
      </c>
      <c r="G15" s="123"/>
    </row>
    <row r="16" spans="1:7" s="83" customFormat="1" ht="13" customHeight="1" x14ac:dyDescent="0.15">
      <c r="A16" s="12" t="s">
        <v>68</v>
      </c>
      <c r="B16" s="13" t="s">
        <v>229</v>
      </c>
      <c r="C16" s="101">
        <v>72168.755010000081</v>
      </c>
      <c r="D16" s="101">
        <v>136290.09256000022</v>
      </c>
      <c r="E16" s="223">
        <v>0.88849166846670902</v>
      </c>
      <c r="G16" s="123"/>
    </row>
    <row r="17" spans="1:7" ht="13" customHeight="1" x14ac:dyDescent="0.15">
      <c r="A17" s="12" t="s">
        <v>35</v>
      </c>
      <c r="B17" s="13" t="s">
        <v>335</v>
      </c>
      <c r="C17" s="101">
        <v>154229.45920000004</v>
      </c>
      <c r="D17" s="101">
        <v>134818.73103000002</v>
      </c>
      <c r="E17" s="223">
        <v>-0.12585616438444991</v>
      </c>
      <c r="G17" s="140"/>
    </row>
    <row r="18" spans="1:7" ht="13" customHeight="1" x14ac:dyDescent="0.15">
      <c r="A18" s="12" t="s">
        <v>200</v>
      </c>
      <c r="B18" s="13" t="s">
        <v>293</v>
      </c>
      <c r="C18" s="101">
        <v>50606.137730000002</v>
      </c>
      <c r="D18" s="101">
        <v>83803.895609999992</v>
      </c>
      <c r="E18" s="223">
        <v>0.65600259907445801</v>
      </c>
      <c r="G18" s="140"/>
    </row>
    <row r="19" spans="1:7" s="83" customFormat="1" ht="13" customHeight="1" x14ac:dyDescent="0.15">
      <c r="A19" s="12" t="s">
        <v>89</v>
      </c>
      <c r="B19" s="13" t="s">
        <v>245</v>
      </c>
      <c r="C19" s="101">
        <v>85933.07834999988</v>
      </c>
      <c r="D19" s="101">
        <v>83728.3855700001</v>
      </c>
      <c r="E19" s="223">
        <v>-2.5655926941430041E-2</v>
      </c>
      <c r="G19" s="140"/>
    </row>
    <row r="20" spans="1:7" s="83" customFormat="1" ht="13" customHeight="1" x14ac:dyDescent="0.15">
      <c r="A20" s="12" t="s">
        <v>91</v>
      </c>
      <c r="B20" s="13" t="s">
        <v>247</v>
      </c>
      <c r="C20" s="101">
        <v>80607.854230000026</v>
      </c>
      <c r="D20" s="101">
        <v>82239.497160000028</v>
      </c>
      <c r="E20" s="223">
        <v>2.0241736312002656E-2</v>
      </c>
      <c r="G20" s="125"/>
    </row>
    <row r="21" spans="1:7" s="83" customFormat="1" ht="7.25" customHeight="1" x14ac:dyDescent="0.15">
      <c r="A21" s="12"/>
      <c r="B21" s="13"/>
      <c r="C21" s="14"/>
      <c r="D21" s="14"/>
      <c r="E21" s="222"/>
      <c r="G21" s="125"/>
    </row>
    <row r="22" spans="1:7" s="83" customFormat="1" ht="16" customHeight="1" x14ac:dyDescent="0.15">
      <c r="A22" s="291" t="s">
        <v>52</v>
      </c>
      <c r="B22" s="291"/>
      <c r="C22" s="173">
        <v>3747956.9642160009</v>
      </c>
      <c r="D22" s="173">
        <v>3585614.0075240023</v>
      </c>
      <c r="E22" s="224">
        <v>-4.3315053572382078</v>
      </c>
      <c r="G22" s="125"/>
    </row>
    <row r="23" spans="1:7" s="83" customFormat="1" ht="6.75" customHeight="1" x14ac:dyDescent="0.15">
      <c r="A23" s="12"/>
      <c r="B23" s="13"/>
      <c r="C23" s="14"/>
      <c r="D23" s="14"/>
      <c r="E23" s="222"/>
      <c r="G23" s="125"/>
    </row>
    <row r="24" spans="1:7" ht="13" customHeight="1" x14ac:dyDescent="0.15">
      <c r="A24" s="12" t="s">
        <v>64</v>
      </c>
      <c r="B24" s="13" t="s">
        <v>243</v>
      </c>
      <c r="C24" s="101">
        <v>0</v>
      </c>
      <c r="D24" s="101">
        <v>248.4</v>
      </c>
      <c r="E24" s="222">
        <v>0</v>
      </c>
      <c r="G24" s="125"/>
    </row>
    <row r="25" spans="1:7" ht="13" customHeight="1" x14ac:dyDescent="0.15">
      <c r="A25" s="12" t="s">
        <v>10</v>
      </c>
      <c r="B25" s="13" t="s">
        <v>205</v>
      </c>
      <c r="C25" s="101">
        <v>17.28</v>
      </c>
      <c r="D25" s="101">
        <v>146.44900000000001</v>
      </c>
      <c r="E25" s="223">
        <v>7.4750578703703709</v>
      </c>
      <c r="F25" s="14"/>
      <c r="G25" s="125"/>
    </row>
    <row r="26" spans="1:7" ht="13" customHeight="1" x14ac:dyDescent="0.15">
      <c r="A26" s="12" t="s">
        <v>69</v>
      </c>
      <c r="B26" s="13" t="s">
        <v>302</v>
      </c>
      <c r="C26" s="101">
        <v>0</v>
      </c>
      <c r="D26" s="101">
        <v>0</v>
      </c>
      <c r="E26" s="222">
        <v>0</v>
      </c>
      <c r="F26" s="14"/>
      <c r="G26" s="125"/>
    </row>
    <row r="27" spans="1:7" ht="13" customHeight="1" x14ac:dyDescent="0.15">
      <c r="A27" s="12" t="s">
        <v>9</v>
      </c>
      <c r="B27" s="13" t="s">
        <v>303</v>
      </c>
      <c r="C27" s="101">
        <v>0</v>
      </c>
      <c r="D27" s="101">
        <v>0</v>
      </c>
      <c r="E27" s="222">
        <v>0</v>
      </c>
      <c r="F27" s="14"/>
      <c r="G27" s="125"/>
    </row>
    <row r="28" spans="1:7" ht="13" customHeight="1" x14ac:dyDescent="0.15">
      <c r="A28" s="12" t="s">
        <v>70</v>
      </c>
      <c r="B28" s="13" t="s">
        <v>305</v>
      </c>
      <c r="C28" s="101">
        <v>149.57820000000001</v>
      </c>
      <c r="D28" s="101">
        <v>286.53960000000001</v>
      </c>
      <c r="E28" s="223">
        <v>0.91565081007793903</v>
      </c>
      <c r="F28" s="14"/>
      <c r="G28" s="125"/>
    </row>
    <row r="29" spans="1:7" ht="13" customHeight="1" x14ac:dyDescent="0.15">
      <c r="A29" s="12" t="s">
        <v>11</v>
      </c>
      <c r="B29" s="13" t="s">
        <v>206</v>
      </c>
      <c r="C29" s="101">
        <v>0</v>
      </c>
      <c r="D29" s="101">
        <v>36.901099999999992</v>
      </c>
      <c r="E29" s="222">
        <v>0</v>
      </c>
      <c r="F29" s="14"/>
      <c r="G29" s="125"/>
    </row>
    <row r="30" spans="1:7" ht="13" customHeight="1" x14ac:dyDescent="0.15">
      <c r="A30" s="12" t="s">
        <v>12</v>
      </c>
      <c r="B30" s="13" t="s">
        <v>304</v>
      </c>
      <c r="C30" s="101">
        <v>0</v>
      </c>
      <c r="D30" s="101">
        <v>0</v>
      </c>
      <c r="E30" s="222">
        <v>0</v>
      </c>
      <c r="F30" s="14"/>
      <c r="G30" s="125"/>
    </row>
    <row r="31" spans="1:7" s="83" customFormat="1" ht="13" customHeight="1" x14ac:dyDescent="0.15">
      <c r="A31" s="12" t="s">
        <v>68</v>
      </c>
      <c r="B31" s="13" t="s">
        <v>229</v>
      </c>
      <c r="C31" s="101">
        <v>0</v>
      </c>
      <c r="D31" s="101">
        <v>0</v>
      </c>
      <c r="E31" s="222">
        <v>0</v>
      </c>
      <c r="F31" s="14"/>
      <c r="G31" s="125"/>
    </row>
    <row r="32" spans="1:7" ht="13" customHeight="1" x14ac:dyDescent="0.15">
      <c r="A32" s="12" t="s">
        <v>35</v>
      </c>
      <c r="B32" s="13" t="s">
        <v>335</v>
      </c>
      <c r="C32" s="101">
        <v>63555.352563000088</v>
      </c>
      <c r="D32" s="101">
        <v>60953.490077000017</v>
      </c>
      <c r="E32" s="223">
        <v>-4.0938526513891071E-2</v>
      </c>
      <c r="F32" s="14"/>
      <c r="G32" s="125"/>
    </row>
    <row r="33" spans="1:7" ht="13" customHeight="1" x14ac:dyDescent="0.15">
      <c r="A33" s="12" t="s">
        <v>200</v>
      </c>
      <c r="B33" s="13" t="s">
        <v>293</v>
      </c>
      <c r="C33" s="101">
        <v>331.72511800000001</v>
      </c>
      <c r="D33" s="101">
        <v>507.95956200000006</v>
      </c>
      <c r="E33" s="223">
        <v>0.53126650481740145</v>
      </c>
      <c r="F33" s="14"/>
      <c r="G33" s="125"/>
    </row>
    <row r="34" spans="1:7" s="83" customFormat="1" ht="13" customHeight="1" x14ac:dyDescent="0.15">
      <c r="A34" s="12" t="s">
        <v>89</v>
      </c>
      <c r="B34" s="13" t="s">
        <v>245</v>
      </c>
      <c r="C34" s="101">
        <v>0</v>
      </c>
      <c r="D34" s="101">
        <v>0</v>
      </c>
      <c r="E34" s="222">
        <v>0</v>
      </c>
      <c r="F34" s="14"/>
      <c r="G34" s="125"/>
    </row>
    <row r="35" spans="1:7" s="83" customFormat="1" ht="13" customHeight="1" x14ac:dyDescent="0.15">
      <c r="A35" s="12" t="s">
        <v>91</v>
      </c>
      <c r="B35" s="13" t="s">
        <v>247</v>
      </c>
      <c r="C35" s="101">
        <v>0</v>
      </c>
      <c r="D35" s="101">
        <v>13.938639999999999</v>
      </c>
      <c r="E35" s="222">
        <v>0</v>
      </c>
      <c r="F35" s="14"/>
      <c r="G35" s="125"/>
    </row>
    <row r="36" spans="1:7" s="83" customFormat="1" ht="6" customHeight="1" x14ac:dyDescent="0.15">
      <c r="A36" s="12"/>
      <c r="B36" s="13"/>
      <c r="C36" s="101"/>
      <c r="D36" s="101"/>
      <c r="E36" s="222"/>
      <c r="G36" s="125"/>
    </row>
    <row r="37" spans="1:7" s="83" customFormat="1" ht="16" customHeight="1" x14ac:dyDescent="0.15">
      <c r="A37" s="292" t="s">
        <v>3</v>
      </c>
      <c r="B37" s="292"/>
      <c r="C37" s="160">
        <f>C7-C22</f>
        <v>1033451.6829539998</v>
      </c>
      <c r="D37" s="160">
        <f>D7-D22</f>
        <v>2038300.1490659956</v>
      </c>
      <c r="E37" s="221">
        <f>(D37/C37-1)</f>
        <v>0.97232263751291681</v>
      </c>
      <c r="G37" s="125"/>
    </row>
    <row r="38" spans="1:7" s="83" customFormat="1" ht="6.5" customHeight="1" x14ac:dyDescent="0.15">
      <c r="A38" s="78"/>
      <c r="B38" s="78"/>
      <c r="C38" s="102"/>
      <c r="D38" s="102"/>
      <c r="E38" s="222"/>
      <c r="G38" s="125"/>
    </row>
    <row r="39" spans="1:7" s="83" customFormat="1" ht="13" customHeight="1" x14ac:dyDescent="0.15">
      <c r="A39" s="12" t="str">
        <f>A9</f>
        <v>0804400000</v>
      </c>
      <c r="B39" s="13" t="str">
        <f>B9</f>
        <v>Paltas, frescas o secas</v>
      </c>
      <c r="C39" s="101">
        <f>C9-C24</f>
        <v>763244.67422999849</v>
      </c>
      <c r="D39" s="101">
        <f t="shared" ref="C39:D50" si="0">D9-D24</f>
        <v>1005596.1384000017</v>
      </c>
      <c r="E39" s="223">
        <f>(D39/C39-1)</f>
        <v>0.31752788110116859</v>
      </c>
      <c r="G39" s="125"/>
    </row>
    <row r="40" spans="1:7" ht="13" customHeight="1" x14ac:dyDescent="0.15">
      <c r="A40" s="12" t="str">
        <f t="shared" ref="A40:B50" si="1">A10</f>
        <v>0806100000</v>
      </c>
      <c r="B40" s="13" t="str">
        <f t="shared" si="1"/>
        <v>Uvas frescas</v>
      </c>
      <c r="C40" s="101">
        <f t="shared" si="0"/>
        <v>651309.51288000075</v>
      </c>
      <c r="D40" s="101">
        <f t="shared" si="0"/>
        <v>489837.67530999973</v>
      </c>
      <c r="E40" s="223">
        <f t="shared" ref="E40:E50" si="2">(D40/C40-1)</f>
        <v>-0.24791874581409823</v>
      </c>
    </row>
    <row r="41" spans="1:7" ht="13" customHeight="1" x14ac:dyDescent="0.15">
      <c r="A41" s="12" t="str">
        <f t="shared" si="1"/>
        <v>0810400000</v>
      </c>
      <c r="B41" s="13" t="str">
        <f t="shared" si="1"/>
        <v>Arándanos rojos, mirtilos, frescos.</v>
      </c>
      <c r="C41" s="101">
        <f t="shared" si="0"/>
        <v>227669.67122000016</v>
      </c>
      <c r="D41" s="101">
        <f t="shared" si="0"/>
        <v>397745.23812999984</v>
      </c>
      <c r="E41" s="223">
        <f t="shared" si="2"/>
        <v>0.74702777053537983</v>
      </c>
    </row>
    <row r="42" spans="1:7" ht="13" customHeight="1" x14ac:dyDescent="0.15">
      <c r="A42" s="12" t="str">
        <f t="shared" si="1"/>
        <v>0901119000</v>
      </c>
      <c r="B42" s="13" t="str">
        <f t="shared" si="1"/>
        <v>Café sin tostar, sin descafeinar, los demás</v>
      </c>
      <c r="C42" s="101">
        <f t="shared" si="0"/>
        <v>220087.48002000045</v>
      </c>
      <c r="D42" s="101">
        <f t="shared" si="0"/>
        <v>392911.31110999989</v>
      </c>
      <c r="E42" s="223">
        <f t="shared" si="2"/>
        <v>0.7852506243167221</v>
      </c>
    </row>
    <row r="43" spans="1:7" ht="13" customHeight="1" x14ac:dyDescent="0.15">
      <c r="A43" s="12" t="str">
        <f t="shared" si="1"/>
        <v>1801001900</v>
      </c>
      <c r="B43" s="13" t="str">
        <f t="shared" si="1"/>
        <v>Los demás cacao en grano, entero o partido</v>
      </c>
      <c r="C43" s="101">
        <f t="shared" si="0"/>
        <v>95828.888739999995</v>
      </c>
      <c r="D43" s="101">
        <f t="shared" si="0"/>
        <v>370385.32552000007</v>
      </c>
      <c r="E43" s="223">
        <f t="shared" si="2"/>
        <v>2.8650696088620853</v>
      </c>
    </row>
    <row r="44" spans="1:7" ht="13" customHeight="1" x14ac:dyDescent="0.15">
      <c r="A44" s="12" t="str">
        <f t="shared" si="1"/>
        <v>0804502000</v>
      </c>
      <c r="B44" s="13" t="str">
        <f t="shared" si="1"/>
        <v>Mangos y mangostanes, frescos o secos</v>
      </c>
      <c r="C44" s="101">
        <f t="shared" si="0"/>
        <v>206820.29049999974</v>
      </c>
      <c r="D44" s="101">
        <f t="shared" si="0"/>
        <v>188564.4951600002</v>
      </c>
      <c r="E44" s="223">
        <f t="shared" si="2"/>
        <v>-8.8268879691954405E-2</v>
      </c>
    </row>
    <row r="45" spans="1:7" ht="13" customHeight="1" x14ac:dyDescent="0.15">
      <c r="A45" s="12" t="str">
        <f t="shared" si="1"/>
        <v>0709200000</v>
      </c>
      <c r="B45" s="13" t="str">
        <f t="shared" si="1"/>
        <v>Espárragos, frescos o refrigerados</v>
      </c>
      <c r="C45" s="101">
        <f t="shared" si="0"/>
        <v>163400.1477700003</v>
      </c>
      <c r="D45" s="101">
        <f t="shared" si="0"/>
        <v>167017.27644999986</v>
      </c>
      <c r="E45" s="223">
        <f t="shared" si="2"/>
        <v>2.2136630409239189E-2</v>
      </c>
    </row>
    <row r="46" spans="1:7" ht="13" customHeight="1" x14ac:dyDescent="0.15">
      <c r="A46" s="12" t="str">
        <f t="shared" si="1"/>
        <v>0805299000</v>
      </c>
      <c r="B46" s="13" t="str">
        <f t="shared" si="1"/>
        <v>Los demas citricos</v>
      </c>
      <c r="C46" s="101">
        <f t="shared" si="0"/>
        <v>72168.755010000081</v>
      </c>
      <c r="D46" s="101">
        <f t="shared" si="0"/>
        <v>136290.09256000022</v>
      </c>
      <c r="E46" s="223">
        <f t="shared" si="2"/>
        <v>0.88849166846670902</v>
      </c>
    </row>
    <row r="47" spans="1:7" s="83" customFormat="1" ht="13" customHeight="1" x14ac:dyDescent="0.15">
      <c r="A47" s="12" t="str">
        <f t="shared" si="1"/>
        <v>2309909000</v>
      </c>
      <c r="B47" s="13" t="str">
        <f t="shared" si="1"/>
        <v>Preparaciones para la alimentación de animales</v>
      </c>
      <c r="C47" s="101">
        <f t="shared" si="0"/>
        <v>90674.106636999961</v>
      </c>
      <c r="D47" s="101">
        <f t="shared" si="0"/>
        <v>73865.240953</v>
      </c>
      <c r="E47" s="223">
        <f t="shared" si="2"/>
        <v>-0.18537668919410155</v>
      </c>
      <c r="G47" s="125"/>
    </row>
    <row r="48" spans="1:7" ht="13" customHeight="1" x14ac:dyDescent="0.15">
      <c r="A48" s="12" t="str">
        <f t="shared" si="1"/>
        <v>3301130000</v>
      </c>
      <c r="B48" s="13" t="str">
        <f t="shared" si="1"/>
        <v>Aceites esenciales de limón</v>
      </c>
      <c r="C48" s="101">
        <f t="shared" si="0"/>
        <v>50274.412612</v>
      </c>
      <c r="D48" s="101">
        <f t="shared" si="0"/>
        <v>83295.936047999989</v>
      </c>
      <c r="E48" s="223">
        <f t="shared" si="2"/>
        <v>0.65682564390852938</v>
      </c>
    </row>
    <row r="49" spans="1:7" ht="13" customHeight="1" x14ac:dyDescent="0.15">
      <c r="A49" s="12" t="str">
        <f t="shared" si="1"/>
        <v>0810909000</v>
      </c>
      <c r="B49" s="13" t="str">
        <f t="shared" si="1"/>
        <v>Demás frutas u otros frutos frescos</v>
      </c>
      <c r="C49" s="101">
        <f t="shared" si="0"/>
        <v>85933.07834999988</v>
      </c>
      <c r="D49" s="101">
        <f t="shared" si="0"/>
        <v>83728.3855700001</v>
      </c>
      <c r="E49" s="223">
        <f t="shared" si="2"/>
        <v>-2.5655926941430041E-2</v>
      </c>
    </row>
    <row r="50" spans="1:7" s="83" customFormat="1" ht="13" customHeight="1" x14ac:dyDescent="0.15">
      <c r="A50" s="12" t="str">
        <f t="shared" si="1"/>
        <v>0904211090</v>
      </c>
      <c r="B50" s="13" t="str">
        <f t="shared" si="1"/>
        <v>Demás paprika secos, sin triturar ni pulveriza</v>
      </c>
      <c r="C50" s="101">
        <f t="shared" si="0"/>
        <v>80607.854230000026</v>
      </c>
      <c r="D50" s="101">
        <f t="shared" si="0"/>
        <v>82225.558520000035</v>
      </c>
      <c r="E50" s="223">
        <f t="shared" si="2"/>
        <v>2.0068817182308019E-2</v>
      </c>
      <c r="G50" s="125"/>
    </row>
    <row r="51" spans="1:7" s="83" customFormat="1" ht="2" customHeight="1" x14ac:dyDescent="0.15">
      <c r="A51" s="12"/>
      <c r="B51" s="13"/>
      <c r="C51" s="79"/>
      <c r="D51" s="79"/>
      <c r="E51" s="80"/>
      <c r="G51" s="141"/>
    </row>
    <row r="52" spans="1:7" ht="8" customHeight="1" x14ac:dyDescent="0.15">
      <c r="A52" s="84" t="s">
        <v>53</v>
      </c>
      <c r="B52" s="85"/>
      <c r="C52" s="86"/>
      <c r="D52" s="86"/>
      <c r="E52" s="87"/>
      <c r="F52" s="21"/>
      <c r="G52" s="124"/>
    </row>
    <row r="53" spans="1:7" ht="8" customHeight="1" x14ac:dyDescent="0.15">
      <c r="A53" s="11" t="s">
        <v>20</v>
      </c>
      <c r="B53" s="21"/>
      <c r="C53" s="19"/>
      <c r="D53" s="19"/>
      <c r="E53" s="88"/>
      <c r="F53" s="21"/>
      <c r="G53" s="124"/>
    </row>
    <row r="54" spans="1:7" ht="9" customHeight="1" x14ac:dyDescent="0.15">
      <c r="A54" s="208" t="s">
        <v>357</v>
      </c>
      <c r="B54" s="11"/>
      <c r="C54" s="11"/>
      <c r="D54" s="11"/>
      <c r="E54" s="11"/>
      <c r="F54" s="11"/>
      <c r="G54" s="11"/>
    </row>
    <row r="55" spans="1:7" ht="9" customHeight="1" x14ac:dyDescent="0.15">
      <c r="A55" s="209" t="s">
        <v>358</v>
      </c>
      <c r="C55" s="22"/>
      <c r="D55" s="22"/>
      <c r="G55" s="11"/>
    </row>
    <row r="56" spans="1:7" ht="13" x14ac:dyDescent="0.15">
      <c r="C56" s="22"/>
      <c r="D56" s="22"/>
      <c r="E56" s="45"/>
      <c r="G56" s="11"/>
    </row>
    <row r="57" spans="1:7" x14ac:dyDescent="0.15">
      <c r="C57" s="22"/>
      <c r="D57" s="22"/>
      <c r="G57" s="11"/>
    </row>
    <row r="58" spans="1:7" x14ac:dyDescent="0.15">
      <c r="C58" s="22"/>
      <c r="D58" s="22"/>
      <c r="G58" s="11"/>
    </row>
    <row r="59" spans="1:7" x14ac:dyDescent="0.15">
      <c r="C59" s="22"/>
      <c r="D59" s="22"/>
    </row>
    <row r="60" spans="1:7" x14ac:dyDescent="0.15">
      <c r="C60" s="22"/>
      <c r="D60" s="22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4" type="noConversion"/>
  <pageMargins left="0" right="0" top="0" bottom="0" header="0" footer="0"/>
  <pageSetup paperSize="9" orientation="portrait" horizontalDpi="0" verticalDpi="0"/>
  <ignoredErrors>
    <ignoredError sqref="AVY1287:BFU12039 AMC3847:AMC5127 A51:B51 A36:B36 A38:B38 A37:B37 B55 B52:B53 A52:A53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E40"/>
  <sheetViews>
    <sheetView showGridLines="0" tabSelected="1" zoomScaleNormal="100" zoomScalePageLayoutView="120" workbookViewId="0">
      <selection activeCell="F10" sqref="F8:F10"/>
    </sheetView>
  </sheetViews>
  <sheetFormatPr baseColWidth="10" defaultColWidth="11.5" defaultRowHeight="12" x14ac:dyDescent="0.15"/>
  <cols>
    <col min="1" max="1" width="23.1640625" style="15" customWidth="1"/>
    <col min="2" max="3" width="9.6640625" style="15" customWidth="1"/>
    <col min="4" max="4" width="9.83203125" style="15" customWidth="1"/>
    <col min="5" max="5" width="11.5" style="122"/>
    <col min="6" max="16384" width="11.5" style="15"/>
  </cols>
  <sheetData>
    <row r="1" spans="1:5" ht="15" customHeight="1" x14ac:dyDescent="0.15">
      <c r="A1" s="96" t="s">
        <v>318</v>
      </c>
    </row>
    <row r="2" spans="1:5" ht="12" customHeight="1" x14ac:dyDescent="0.15">
      <c r="A2" s="1" t="s">
        <v>361</v>
      </c>
    </row>
    <row r="3" spans="1:5" ht="5" customHeight="1" x14ac:dyDescent="0.15">
      <c r="B3" s="30"/>
      <c r="C3" s="30"/>
      <c r="D3" s="30"/>
    </row>
    <row r="4" spans="1:5" s="16" customFormat="1" ht="14" customHeight="1" x14ac:dyDescent="0.15">
      <c r="A4" s="297" t="s">
        <v>24</v>
      </c>
      <c r="B4" s="296" t="s">
        <v>57</v>
      </c>
      <c r="C4" s="296"/>
      <c r="D4" s="298" t="s">
        <v>42</v>
      </c>
      <c r="E4" s="123"/>
    </row>
    <row r="5" spans="1:5" s="16" customFormat="1" ht="14" customHeight="1" x14ac:dyDescent="0.15">
      <c r="A5" s="297"/>
      <c r="B5" s="161" t="s">
        <v>25</v>
      </c>
      <c r="C5" s="161" t="s">
        <v>26</v>
      </c>
      <c r="D5" s="298"/>
      <c r="E5" s="122"/>
    </row>
    <row r="6" spans="1:5" ht="16" customHeight="1" x14ac:dyDescent="0.15">
      <c r="A6" s="167" t="s">
        <v>45</v>
      </c>
      <c r="B6" s="168">
        <f>'C.75'!D7</f>
        <v>5623914.1565899979</v>
      </c>
      <c r="C6" s="168">
        <f>'C.75'!D22</f>
        <v>3585614.0075240023</v>
      </c>
      <c r="D6" s="168">
        <f>B6-C6</f>
        <v>2038300.1490659956</v>
      </c>
    </row>
    <row r="7" spans="1:5" ht="6" customHeight="1" x14ac:dyDescent="0.15">
      <c r="A7" s="120"/>
      <c r="B7" s="121"/>
      <c r="C7" s="121"/>
      <c r="D7" s="121"/>
    </row>
    <row r="8" spans="1:5" ht="16" customHeight="1" x14ac:dyDescent="0.15">
      <c r="A8" s="170" t="s">
        <v>145</v>
      </c>
      <c r="B8" s="171"/>
      <c r="C8" s="170"/>
      <c r="D8" s="171"/>
    </row>
    <row r="9" spans="1:5" ht="13" customHeight="1" x14ac:dyDescent="0.15">
      <c r="A9" s="17" t="s">
        <v>71</v>
      </c>
      <c r="B9" s="93">
        <v>1607615.4570499973</v>
      </c>
      <c r="C9" s="93">
        <v>449094.26539500005</v>
      </c>
      <c r="D9" s="94">
        <v>1158521.1916549972</v>
      </c>
    </row>
    <row r="10" spans="1:5" ht="13" customHeight="1" x14ac:dyDescent="0.15">
      <c r="A10" s="17" t="s">
        <v>234</v>
      </c>
      <c r="B10" s="93">
        <v>844139.40938999795</v>
      </c>
      <c r="C10" s="93">
        <v>51267.80679499999</v>
      </c>
      <c r="D10" s="94">
        <v>792871.60259499797</v>
      </c>
    </row>
    <row r="11" spans="1:5" ht="13" customHeight="1" x14ac:dyDescent="0.15">
      <c r="A11" s="17" t="s">
        <v>72</v>
      </c>
      <c r="B11" s="93">
        <v>449988.80077999947</v>
      </c>
      <c r="C11" s="93">
        <v>47851.992586000102</v>
      </c>
      <c r="D11" s="94">
        <v>402136.80819399934</v>
      </c>
    </row>
    <row r="12" spans="1:5" ht="13" customHeight="1" x14ac:dyDescent="0.15">
      <c r="A12" s="17" t="s">
        <v>73</v>
      </c>
      <c r="B12" s="93">
        <v>210383.61328000005</v>
      </c>
      <c r="C12" s="93">
        <v>14632.815547000004</v>
      </c>
      <c r="D12" s="94">
        <v>195750.79773300004</v>
      </c>
    </row>
    <row r="13" spans="1:5" ht="13" customHeight="1" x14ac:dyDescent="0.15">
      <c r="A13" s="17" t="s">
        <v>74</v>
      </c>
      <c r="B13" s="93">
        <v>231244.54624000032</v>
      </c>
      <c r="C13" s="93">
        <v>56349.985496000045</v>
      </c>
      <c r="D13" s="94">
        <v>174894.56074400028</v>
      </c>
    </row>
    <row r="14" spans="1:5" ht="13" customHeight="1" x14ac:dyDescent="0.15">
      <c r="A14" s="17" t="s">
        <v>77</v>
      </c>
      <c r="B14" s="93">
        <v>136189.42163999975</v>
      </c>
      <c r="C14" s="93">
        <v>20400.487375999979</v>
      </c>
      <c r="D14" s="94">
        <v>115788.93426399978</v>
      </c>
    </row>
    <row r="15" spans="1:5" ht="13" customHeight="1" x14ac:dyDescent="0.15">
      <c r="A15" s="17" t="s">
        <v>82</v>
      </c>
      <c r="B15" s="93">
        <v>267048.78890999948</v>
      </c>
      <c r="C15" s="93">
        <v>160915.82137299996</v>
      </c>
      <c r="D15" s="94">
        <v>106132.96753699952</v>
      </c>
    </row>
    <row r="16" spans="1:5" ht="13" customHeight="1" x14ac:dyDescent="0.15">
      <c r="A16" s="17" t="s">
        <v>75</v>
      </c>
      <c r="B16" s="93">
        <v>134664.45544000017</v>
      </c>
      <c r="C16" s="93">
        <v>34745.855644999989</v>
      </c>
      <c r="D16" s="94">
        <v>99918.599795000177</v>
      </c>
    </row>
    <row r="17" spans="1:5" ht="13" customHeight="1" x14ac:dyDescent="0.15">
      <c r="A17" s="17" t="s">
        <v>123</v>
      </c>
      <c r="B17" s="93">
        <v>94809.738010000277</v>
      </c>
      <c r="C17" s="93">
        <v>16090.971726000005</v>
      </c>
      <c r="D17" s="94">
        <v>78718.766284000274</v>
      </c>
    </row>
    <row r="18" spans="1:5" ht="13" customHeight="1" x14ac:dyDescent="0.15">
      <c r="A18" s="17" t="s">
        <v>147</v>
      </c>
      <c r="B18" s="93">
        <v>79606.346969999999</v>
      </c>
      <c r="C18" s="93">
        <v>2851.4065319999991</v>
      </c>
      <c r="D18" s="94">
        <v>76754.940438000005</v>
      </c>
    </row>
    <row r="19" spans="1:5" x14ac:dyDescent="0.15">
      <c r="A19" s="46"/>
      <c r="B19" s="95"/>
      <c r="C19" s="95"/>
      <c r="D19" s="95"/>
    </row>
    <row r="20" spans="1:5" ht="16" customHeight="1" x14ac:dyDescent="0.15">
      <c r="A20" s="170" t="s">
        <v>146</v>
      </c>
      <c r="B20" s="171"/>
      <c r="C20" s="170"/>
      <c r="D20" s="171"/>
    </row>
    <row r="21" spans="1:5" ht="13" customHeight="1" x14ac:dyDescent="0.15">
      <c r="A21" s="17" t="s">
        <v>88</v>
      </c>
      <c r="B21" s="93">
        <v>17436.460959999993</v>
      </c>
      <c r="C21" s="93">
        <v>869339.41274200007</v>
      </c>
      <c r="D21" s="94">
        <v>-851902.95178200013</v>
      </c>
    </row>
    <row r="22" spans="1:5" ht="13" customHeight="1" x14ac:dyDescent="0.15">
      <c r="A22" s="17" t="s">
        <v>87</v>
      </c>
      <c r="B22" s="93">
        <v>34309.731609999995</v>
      </c>
      <c r="C22" s="93">
        <v>362786.10361000046</v>
      </c>
      <c r="D22" s="94">
        <v>-328476.37200000044</v>
      </c>
    </row>
    <row r="23" spans="1:5" ht="13" customHeight="1" x14ac:dyDescent="0.15">
      <c r="A23" s="17" t="s">
        <v>86</v>
      </c>
      <c r="B23" s="93">
        <v>128944.77336999989</v>
      </c>
      <c r="C23" s="93">
        <v>346363.7182280001</v>
      </c>
      <c r="D23" s="94">
        <v>-217418.94485800021</v>
      </c>
    </row>
    <row r="24" spans="1:5" ht="13" customHeight="1" x14ac:dyDescent="0.15">
      <c r="A24" s="17" t="s">
        <v>85</v>
      </c>
      <c r="B24" s="93">
        <v>67168.035029999985</v>
      </c>
      <c r="C24" s="93">
        <v>231719.35360399983</v>
      </c>
      <c r="D24" s="94">
        <v>-164551.31857399986</v>
      </c>
    </row>
    <row r="25" spans="1:5" ht="13" customHeight="1" x14ac:dyDescent="0.15">
      <c r="A25" s="17" t="s">
        <v>80</v>
      </c>
      <c r="B25" s="93">
        <v>24028.215469999981</v>
      </c>
      <c r="C25" s="93">
        <v>46109.816831999982</v>
      </c>
      <c r="D25" s="94">
        <v>-22081.601362000001</v>
      </c>
    </row>
    <row r="26" spans="1:5" ht="13" customHeight="1" x14ac:dyDescent="0.15">
      <c r="A26" s="17" t="s">
        <v>140</v>
      </c>
      <c r="B26" s="93">
        <v>7314.7585900000013</v>
      </c>
      <c r="C26" s="93">
        <v>24238.51334200002</v>
      </c>
      <c r="D26" s="94">
        <v>-16923.754752000019</v>
      </c>
    </row>
    <row r="27" spans="1:5" ht="13" customHeight="1" x14ac:dyDescent="0.15">
      <c r="A27" s="17" t="s">
        <v>124</v>
      </c>
      <c r="B27" s="93">
        <v>18977.953460000004</v>
      </c>
      <c r="C27" s="93">
        <v>29776.481589999999</v>
      </c>
      <c r="D27" s="94">
        <v>-10798.528129999995</v>
      </c>
    </row>
    <row r="28" spans="1:5" ht="13" customHeight="1" x14ac:dyDescent="0.15">
      <c r="A28" s="17" t="s">
        <v>317</v>
      </c>
      <c r="B28" s="93">
        <v>213.18199000000001</v>
      </c>
      <c r="C28" s="93">
        <v>2702.9458170000007</v>
      </c>
      <c r="D28" s="94">
        <v>-2489.7638270000007</v>
      </c>
    </row>
    <row r="29" spans="1:5" ht="13" customHeight="1" x14ac:dyDescent="0.15">
      <c r="A29" s="17" t="s">
        <v>134</v>
      </c>
      <c r="B29" s="93">
        <v>6333.7632199999989</v>
      </c>
      <c r="C29" s="93">
        <v>8040.2958009999993</v>
      </c>
      <c r="D29" s="94">
        <v>-1706.5325810000004</v>
      </c>
    </row>
    <row r="30" spans="1:5" ht="13" customHeight="1" x14ac:dyDescent="0.15">
      <c r="A30" s="17" t="s">
        <v>329</v>
      </c>
      <c r="B30" s="93">
        <v>1.6314</v>
      </c>
      <c r="C30" s="93">
        <v>810.07466099999999</v>
      </c>
      <c r="D30" s="94">
        <v>-808.44326100000001</v>
      </c>
    </row>
    <row r="31" spans="1:5" ht="3" customHeight="1" x14ac:dyDescent="0.15">
      <c r="A31" s="18"/>
      <c r="B31" s="52"/>
      <c r="C31" s="52"/>
      <c r="D31" s="74"/>
    </row>
    <row r="32" spans="1:5" ht="9" customHeight="1" x14ac:dyDescent="0.15">
      <c r="A32" s="8" t="s">
        <v>44</v>
      </c>
      <c r="B32" s="19"/>
      <c r="C32" s="19"/>
      <c r="D32" s="20"/>
      <c r="E32" s="124"/>
    </row>
    <row r="33" spans="1:5" ht="9" customHeight="1" x14ac:dyDescent="0.15">
      <c r="A33" s="11" t="s">
        <v>20</v>
      </c>
      <c r="B33" s="19"/>
      <c r="C33" s="19"/>
      <c r="D33" s="20"/>
      <c r="E33" s="124"/>
    </row>
    <row r="34" spans="1:5" ht="9" customHeight="1" x14ac:dyDescent="0.15">
      <c r="A34" s="208" t="s">
        <v>357</v>
      </c>
      <c r="B34" s="11"/>
      <c r="C34" s="11"/>
      <c r="D34" s="11"/>
      <c r="E34" s="11"/>
    </row>
    <row r="35" spans="1:5" ht="9" customHeight="1" x14ac:dyDescent="0.15">
      <c r="A35" s="209" t="s">
        <v>358</v>
      </c>
      <c r="B35" s="22"/>
      <c r="C35" s="22"/>
    </row>
    <row r="36" spans="1:5" x14ac:dyDescent="0.15">
      <c r="B36" s="22"/>
      <c r="C36" s="22"/>
    </row>
    <row r="37" spans="1:5" x14ac:dyDescent="0.15">
      <c r="B37" s="22"/>
      <c r="C37" s="22"/>
    </row>
    <row r="38" spans="1:5" x14ac:dyDescent="0.15">
      <c r="B38" s="22"/>
      <c r="C38" s="22"/>
    </row>
    <row r="39" spans="1:5" x14ac:dyDescent="0.15">
      <c r="B39" s="22"/>
      <c r="C39" s="22"/>
    </row>
    <row r="40" spans="1:5" x14ac:dyDescent="0.15">
      <c r="B40" s="22"/>
      <c r="C40" s="22"/>
    </row>
  </sheetData>
  <mergeCells count="3">
    <mergeCell ref="B4:C4"/>
    <mergeCell ref="A4:A5"/>
    <mergeCell ref="D4:D5"/>
  </mergeCells>
  <phoneticPr fontId="4" type="noConversion"/>
  <pageMargins left="0" right="0" top="0" bottom="0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2"/>
  <sheetViews>
    <sheetView showGridLines="0" zoomScaleNormal="100" zoomScalePageLayoutView="150" workbookViewId="0">
      <selection sqref="A1:H60"/>
    </sheetView>
  </sheetViews>
  <sheetFormatPr baseColWidth="10" defaultColWidth="11.5" defaultRowHeight="12" x14ac:dyDescent="0.15"/>
  <cols>
    <col min="1" max="1" width="7.83203125" style="15" customWidth="1"/>
    <col min="2" max="2" width="48" style="15" customWidth="1"/>
    <col min="3" max="4" width="5.33203125" style="15" customWidth="1"/>
    <col min="5" max="5" width="6.83203125" style="15" customWidth="1"/>
    <col min="6" max="7" width="6.33203125" style="15" customWidth="1"/>
    <col min="8" max="8" width="6.83203125" style="15" customWidth="1"/>
    <col min="9" max="9" width="5" style="15" customWidth="1"/>
    <col min="10" max="103" width="10.6640625" style="15" customWidth="1"/>
    <col min="104" max="16384" width="11.5" style="15"/>
  </cols>
  <sheetData>
    <row r="1" spans="1:8" ht="15" customHeight="1" x14ac:dyDescent="0.15">
      <c r="A1" s="128" t="s">
        <v>319</v>
      </c>
      <c r="B1" s="128"/>
      <c r="C1" s="128"/>
      <c r="D1" s="128"/>
      <c r="E1" s="128"/>
      <c r="F1" s="128"/>
      <c r="G1" s="128"/>
      <c r="H1" s="128"/>
    </row>
    <row r="2" spans="1:8" x14ac:dyDescent="0.15">
      <c r="A2" s="303" t="s">
        <v>339</v>
      </c>
      <c r="B2" s="303"/>
      <c r="C2" s="303"/>
      <c r="D2" s="303"/>
      <c r="E2" s="303"/>
      <c r="F2" s="303"/>
      <c r="G2" s="303"/>
      <c r="H2" s="303"/>
    </row>
    <row r="3" spans="1:8" ht="3" customHeight="1" x14ac:dyDescent="0.15">
      <c r="A3" s="129"/>
      <c r="B3" s="49"/>
      <c r="C3" s="49"/>
      <c r="D3" s="49"/>
      <c r="E3" s="49"/>
      <c r="F3" s="49"/>
      <c r="G3" s="49"/>
      <c r="H3" s="49"/>
    </row>
    <row r="4" spans="1:8" ht="14" customHeight="1" x14ac:dyDescent="0.15">
      <c r="A4" s="297" t="s">
        <v>17</v>
      </c>
      <c r="B4" s="297" t="s">
        <v>4</v>
      </c>
      <c r="C4" s="300" t="s">
        <v>14</v>
      </c>
      <c r="D4" s="301"/>
      <c r="E4" s="302"/>
      <c r="F4" s="300" t="s">
        <v>57</v>
      </c>
      <c r="G4" s="301"/>
      <c r="H4" s="302"/>
    </row>
    <row r="5" spans="1:8" ht="23" customHeight="1" x14ac:dyDescent="0.15">
      <c r="A5" s="297"/>
      <c r="B5" s="297"/>
      <c r="C5" s="158">
        <v>2023</v>
      </c>
      <c r="D5" s="159" t="s">
        <v>314</v>
      </c>
      <c r="E5" s="162" t="s">
        <v>320</v>
      </c>
      <c r="F5" s="158">
        <v>2023</v>
      </c>
      <c r="G5" s="159" t="s">
        <v>314</v>
      </c>
      <c r="H5" s="162" t="s">
        <v>320</v>
      </c>
    </row>
    <row r="6" spans="1:8" ht="17" customHeight="1" x14ac:dyDescent="0.15">
      <c r="A6" s="299" t="s">
        <v>6</v>
      </c>
      <c r="B6" s="299"/>
      <c r="C6" s="165"/>
      <c r="D6" s="165"/>
      <c r="E6" s="165"/>
      <c r="F6" s="165">
        <f>F8+F15</f>
        <v>4781408.6471699998</v>
      </c>
      <c r="G6" s="165">
        <f>G8+G15</f>
        <v>5623914.1565900017</v>
      </c>
      <c r="H6" s="198">
        <f>(G6/F6-1)</f>
        <v>0.17620445596480461</v>
      </c>
    </row>
    <row r="7" spans="1:8" ht="3" customHeight="1" x14ac:dyDescent="0.15">
      <c r="A7" s="42"/>
      <c r="B7" s="42"/>
      <c r="C7" s="53"/>
      <c r="D7" s="53"/>
      <c r="E7" s="53"/>
      <c r="F7" s="53"/>
      <c r="G7" s="53"/>
      <c r="H7" s="54"/>
    </row>
    <row r="8" spans="1:8" ht="14" customHeight="1" x14ac:dyDescent="0.15">
      <c r="A8" s="174" t="s">
        <v>7</v>
      </c>
      <c r="B8" s="175"/>
      <c r="C8" s="176"/>
      <c r="D8" s="176"/>
      <c r="E8" s="176"/>
      <c r="F8" s="176">
        <f>SUM(F9:F14)</f>
        <v>278351.85439000046</v>
      </c>
      <c r="G8" s="176">
        <f>SUM(G9:G14)</f>
        <v>443791.73566999985</v>
      </c>
      <c r="H8" s="194">
        <f>(G8/F8-1)</f>
        <v>0.59435523302891524</v>
      </c>
    </row>
    <row r="9" spans="1:8" ht="11" customHeight="1" x14ac:dyDescent="0.15">
      <c r="A9" s="225" t="s">
        <v>9</v>
      </c>
      <c r="B9" s="226" t="s">
        <v>290</v>
      </c>
      <c r="C9" s="131">
        <v>48428.628139999804</v>
      </c>
      <c r="D9" s="131">
        <v>101775.20373800001</v>
      </c>
      <c r="E9" s="187">
        <f>IFERROR(((D9/C9-1)),"")</f>
        <v>1.1015504185619993</v>
      </c>
      <c r="F9" s="131">
        <v>220087.48002000045</v>
      </c>
      <c r="G9" s="131">
        <v>392911.31110999989</v>
      </c>
      <c r="H9" s="187">
        <f>IFERROR(((G9/F9-1)),"")</f>
        <v>0.7852506243167221</v>
      </c>
    </row>
    <row r="10" spans="1:8" ht="11" customHeight="1" x14ac:dyDescent="0.15">
      <c r="A10" s="225" t="s">
        <v>67</v>
      </c>
      <c r="B10" s="226" t="s">
        <v>253</v>
      </c>
      <c r="C10" s="131">
        <v>47506.07078400001</v>
      </c>
      <c r="D10" s="131">
        <v>29328.929119000004</v>
      </c>
      <c r="E10" s="187">
        <f>IFERROR(((D10/C10-1)),"")</f>
        <v>-0.38262776451556268</v>
      </c>
      <c r="F10" s="131">
        <v>34740.657070000001</v>
      </c>
      <c r="G10" s="131">
        <v>22334.293540000002</v>
      </c>
      <c r="H10" s="187">
        <f t="shared" ref="H10:H14" si="0">IFERROR(((G10/F10-1)),"")</f>
        <v>-0.35711366958322177</v>
      </c>
    </row>
    <row r="11" spans="1:8" ht="11" customHeight="1" x14ac:dyDescent="0.15">
      <c r="A11" s="225" t="s">
        <v>203</v>
      </c>
      <c r="B11" s="226" t="s">
        <v>296</v>
      </c>
      <c r="C11" s="131">
        <v>281.21648500000003</v>
      </c>
      <c r="D11" s="131">
        <v>514.44676500000003</v>
      </c>
      <c r="E11" s="187">
        <f t="shared" ref="E11" si="1">IFERROR(((D11/C11-1)),"")</f>
        <v>0.82936204824550019</v>
      </c>
      <c r="F11" s="131">
        <v>3502.4166799999998</v>
      </c>
      <c r="G11" s="131">
        <v>6123.22199</v>
      </c>
      <c r="H11" s="187">
        <f t="shared" si="0"/>
        <v>0.74828484142554963</v>
      </c>
    </row>
    <row r="12" spans="1:8" ht="23" customHeight="1" x14ac:dyDescent="0.15">
      <c r="A12" s="225" t="s">
        <v>201</v>
      </c>
      <c r="B12" s="226" t="s">
        <v>297</v>
      </c>
      <c r="C12" s="131">
        <v>552.18999999999994</v>
      </c>
      <c r="D12" s="131">
        <v>796.18399999999986</v>
      </c>
      <c r="E12" s="187">
        <f>IFERROR(((D12/C12-1)),"")</f>
        <v>0.4418660243756678</v>
      </c>
      <c r="F12" s="131">
        <v>3073.1120000000001</v>
      </c>
      <c r="G12" s="131">
        <v>4605.5525600000001</v>
      </c>
      <c r="H12" s="187">
        <f t="shared" si="0"/>
        <v>0.49866082329573413</v>
      </c>
    </row>
    <row r="13" spans="1:8" x14ac:dyDescent="0.15">
      <c r="A13" s="225" t="s">
        <v>178</v>
      </c>
      <c r="B13" s="227" t="s">
        <v>265</v>
      </c>
      <c r="C13" s="131">
        <v>30219.403999999995</v>
      </c>
      <c r="D13" s="131">
        <v>25246.46</v>
      </c>
      <c r="E13" s="187">
        <f>IFERROR(((D13/C13-1)),"")</f>
        <v>-0.16456128651643809</v>
      </c>
      <c r="F13" s="131">
        <v>6395.6760900000008</v>
      </c>
      <c r="G13" s="131">
        <v>4050.2594199999999</v>
      </c>
      <c r="H13" s="187">
        <f t="shared" si="0"/>
        <v>-0.36671911413199798</v>
      </c>
    </row>
    <row r="14" spans="1:8" x14ac:dyDescent="0.15">
      <c r="A14" s="225"/>
      <c r="B14" s="228" t="s">
        <v>18</v>
      </c>
      <c r="C14" s="131"/>
      <c r="D14" s="131"/>
      <c r="E14" s="229"/>
      <c r="F14" s="131">
        <v>10552.512529999998</v>
      </c>
      <c r="G14" s="131">
        <v>13767.097049999998</v>
      </c>
      <c r="H14" s="187">
        <f t="shared" si="0"/>
        <v>0.30462740611405859</v>
      </c>
    </row>
    <row r="15" spans="1:8" ht="15" customHeight="1" x14ac:dyDescent="0.15">
      <c r="A15" s="174" t="s">
        <v>54</v>
      </c>
      <c r="B15" s="175"/>
      <c r="C15" s="176"/>
      <c r="D15" s="176"/>
      <c r="E15" s="176"/>
      <c r="F15" s="176">
        <f>SUM(F16:F56)</f>
        <v>4503056.7927799989</v>
      </c>
      <c r="G15" s="176">
        <f>SUM(G16:G56)</f>
        <v>5180122.4209200013</v>
      </c>
      <c r="H15" s="194">
        <f>(G15/F15-1)</f>
        <v>0.15035689295004651</v>
      </c>
    </row>
    <row r="16" spans="1:8" ht="11" customHeight="1" x14ac:dyDescent="0.15">
      <c r="A16" s="225" t="s">
        <v>64</v>
      </c>
      <c r="B16" s="226" t="s">
        <v>243</v>
      </c>
      <c r="C16" s="132">
        <v>486448.95446700073</v>
      </c>
      <c r="D16" s="132">
        <v>476342.39368900156</v>
      </c>
      <c r="E16" s="187">
        <f>IFERROR(((D16/C16-1)),"")</f>
        <v>-2.0776200020972135E-2</v>
      </c>
      <c r="F16" s="132">
        <v>763244.67422999849</v>
      </c>
      <c r="G16" s="132">
        <v>1005844.5384000017</v>
      </c>
      <c r="H16" s="187">
        <f>IFERROR(((G16/F16-1)),"")</f>
        <v>0.31785333374877567</v>
      </c>
    </row>
    <row r="17" spans="1:8" ht="11" customHeight="1" x14ac:dyDescent="0.15">
      <c r="A17" s="228" t="s">
        <v>10</v>
      </c>
      <c r="B17" s="226" t="s">
        <v>205</v>
      </c>
      <c r="C17" s="132">
        <v>280337.95515999966</v>
      </c>
      <c r="D17" s="132">
        <v>151577.70255800014</v>
      </c>
      <c r="E17" s="187">
        <f>IFERROR(((D17/C17-1)),"")</f>
        <v>-0.4593036734127246</v>
      </c>
      <c r="F17" s="132">
        <v>651326.79288000078</v>
      </c>
      <c r="G17" s="132">
        <v>489984.12430999975</v>
      </c>
      <c r="H17" s="187">
        <f t="shared" ref="H17:H56" si="2">IFERROR(((G17/F17-1)),"")</f>
        <v>-0.24771385168508875</v>
      </c>
    </row>
    <row r="18" spans="1:8" ht="11" customHeight="1" x14ac:dyDescent="0.15">
      <c r="A18" s="228" t="s">
        <v>69</v>
      </c>
      <c r="B18" s="226" t="s">
        <v>244</v>
      </c>
      <c r="C18" s="132">
        <v>41927.360517999994</v>
      </c>
      <c r="D18" s="132">
        <v>55466.049777000022</v>
      </c>
      <c r="E18" s="187">
        <f t="shared" ref="E18" si="3">IFERROR(((D18/C18-1)),"")</f>
        <v>0.32290821773022604</v>
      </c>
      <c r="F18" s="132">
        <v>227669.67122000016</v>
      </c>
      <c r="G18" s="132">
        <v>397745.23812999984</v>
      </c>
      <c r="H18" s="187">
        <f t="shared" si="2"/>
        <v>0.74702777053537983</v>
      </c>
    </row>
    <row r="19" spans="1:8" ht="11" customHeight="1" x14ac:dyDescent="0.15">
      <c r="A19" s="228" t="s">
        <v>70</v>
      </c>
      <c r="B19" s="226" t="s">
        <v>292</v>
      </c>
      <c r="C19" s="132">
        <v>34957.27174799997</v>
      </c>
      <c r="D19" s="132">
        <v>49755.41616199995</v>
      </c>
      <c r="E19" s="187">
        <f>IFERROR(((D19/C19-1)),"")</f>
        <v>0.42332091934052696</v>
      </c>
      <c r="F19" s="132">
        <v>95978.466939999998</v>
      </c>
      <c r="G19" s="132">
        <v>370671.86512000009</v>
      </c>
      <c r="H19" s="187">
        <f t="shared" si="2"/>
        <v>2.8620315257975726</v>
      </c>
    </row>
    <row r="20" spans="1:8" ht="11" customHeight="1" x14ac:dyDescent="0.15">
      <c r="A20" s="228" t="s">
        <v>11</v>
      </c>
      <c r="B20" s="226" t="s">
        <v>206</v>
      </c>
      <c r="C20" s="132">
        <v>179940.54543100038</v>
      </c>
      <c r="D20" s="132">
        <v>66679.577648999897</v>
      </c>
      <c r="E20" s="187">
        <f>IFERROR(((D20/C20-1)),"")</f>
        <v>-0.62943550332535425</v>
      </c>
      <c r="F20" s="132">
        <v>206820.29049999974</v>
      </c>
      <c r="G20" s="132">
        <v>188601.39626000018</v>
      </c>
      <c r="H20" s="187">
        <f t="shared" si="2"/>
        <v>-8.8090458610005529E-2</v>
      </c>
    </row>
    <row r="21" spans="1:8" ht="11" customHeight="1" x14ac:dyDescent="0.15">
      <c r="A21" s="228" t="s">
        <v>12</v>
      </c>
      <c r="B21" s="226" t="s">
        <v>207</v>
      </c>
      <c r="C21" s="132">
        <v>44479.727768000012</v>
      </c>
      <c r="D21" s="132">
        <v>38797.745814000002</v>
      </c>
      <c r="E21" s="187">
        <f t="shared" ref="E21:E55" si="4">IFERROR(((D21/C21-1)),"")</f>
        <v>-0.12774318187459299</v>
      </c>
      <c r="F21" s="132">
        <v>163400.1477700003</v>
      </c>
      <c r="G21" s="132">
        <v>167017.27644999986</v>
      </c>
      <c r="H21" s="187">
        <f t="shared" si="2"/>
        <v>2.2136630409239189E-2</v>
      </c>
    </row>
    <row r="22" spans="1:8" ht="11" customHeight="1" x14ac:dyDescent="0.15">
      <c r="A22" s="228" t="s">
        <v>68</v>
      </c>
      <c r="B22" s="226" t="s">
        <v>229</v>
      </c>
      <c r="C22" s="132">
        <v>62914.259891000002</v>
      </c>
      <c r="D22" s="132">
        <v>106011.47658100017</v>
      </c>
      <c r="E22" s="187">
        <f t="shared" si="4"/>
        <v>0.68501507869069456</v>
      </c>
      <c r="F22" s="132">
        <v>72168.755010000081</v>
      </c>
      <c r="G22" s="132">
        <v>136290.09256000022</v>
      </c>
      <c r="H22" s="187">
        <f t="shared" si="2"/>
        <v>0.88849166846670902</v>
      </c>
    </row>
    <row r="23" spans="1:8" ht="11" customHeight="1" x14ac:dyDescent="0.15">
      <c r="A23" s="228" t="s">
        <v>35</v>
      </c>
      <c r="B23" s="226" t="s">
        <v>291</v>
      </c>
      <c r="C23" s="132">
        <v>132091.15866999998</v>
      </c>
      <c r="D23" s="132">
        <v>119628.72937299999</v>
      </c>
      <c r="E23" s="187">
        <f t="shared" si="4"/>
        <v>-9.4347187370311114E-2</v>
      </c>
      <c r="F23" s="132">
        <v>154229.45920000004</v>
      </c>
      <c r="G23" s="132">
        <v>134818.73103000002</v>
      </c>
      <c r="H23" s="187">
        <f t="shared" si="2"/>
        <v>-0.12585616438444991</v>
      </c>
    </row>
    <row r="24" spans="1:8" ht="11" customHeight="1" x14ac:dyDescent="0.15">
      <c r="A24" s="228" t="s">
        <v>200</v>
      </c>
      <c r="B24" s="226" t="s">
        <v>293</v>
      </c>
      <c r="C24" s="132">
        <v>575.22668399999975</v>
      </c>
      <c r="D24" s="132">
        <v>777.64472599999976</v>
      </c>
      <c r="E24" s="187">
        <f t="shared" si="4"/>
        <v>0.35189264968104306</v>
      </c>
      <c r="F24" s="132">
        <v>50606.137730000002</v>
      </c>
      <c r="G24" s="132">
        <v>83803.895609999992</v>
      </c>
      <c r="H24" s="187">
        <f t="shared" si="2"/>
        <v>0.65600259907445801</v>
      </c>
    </row>
    <row r="25" spans="1:8" ht="11" customHeight="1" x14ac:dyDescent="0.15">
      <c r="A25" s="228" t="s">
        <v>89</v>
      </c>
      <c r="B25" s="226" t="s">
        <v>245</v>
      </c>
      <c r="C25" s="132">
        <v>44113.274211000076</v>
      </c>
      <c r="D25" s="132">
        <v>29766.222545000015</v>
      </c>
      <c r="E25" s="187">
        <f t="shared" si="4"/>
        <v>-0.32523207407765897</v>
      </c>
      <c r="F25" s="132">
        <v>85933.07834999988</v>
      </c>
      <c r="G25" s="132">
        <v>83728.3855700001</v>
      </c>
      <c r="H25" s="187">
        <f t="shared" si="2"/>
        <v>-2.5655926941430041E-2</v>
      </c>
    </row>
    <row r="26" spans="1:8" ht="11" customHeight="1" x14ac:dyDescent="0.15">
      <c r="A26" s="228" t="s">
        <v>91</v>
      </c>
      <c r="B26" s="226" t="s">
        <v>247</v>
      </c>
      <c r="C26" s="132">
        <v>18793.502114999999</v>
      </c>
      <c r="D26" s="132">
        <v>21355.542461999994</v>
      </c>
      <c r="E26" s="187">
        <f t="shared" si="4"/>
        <v>0.13632586046616124</v>
      </c>
      <c r="F26" s="132">
        <v>80607.854230000026</v>
      </c>
      <c r="G26" s="132">
        <v>82239.497160000028</v>
      </c>
      <c r="H26" s="187">
        <f t="shared" si="2"/>
        <v>2.0241736312002656E-2</v>
      </c>
    </row>
    <row r="27" spans="1:8" ht="11" customHeight="1" x14ac:dyDescent="0.15">
      <c r="A27" s="228" t="s">
        <v>13</v>
      </c>
      <c r="B27" s="226" t="s">
        <v>208</v>
      </c>
      <c r="C27" s="132">
        <v>86168.46281000007</v>
      </c>
      <c r="D27" s="132">
        <v>91793.908240000077</v>
      </c>
      <c r="E27" s="187">
        <f t="shared" si="4"/>
        <v>6.5284272766986895E-2</v>
      </c>
      <c r="F27" s="132">
        <v>65452.813439999874</v>
      </c>
      <c r="G27" s="132">
        <v>70224.538519999915</v>
      </c>
      <c r="H27" s="187">
        <f t="shared" si="2"/>
        <v>7.290328450700212E-2</v>
      </c>
    </row>
    <row r="28" spans="1:8" ht="11" customHeight="1" x14ac:dyDescent="0.15">
      <c r="A28" s="228" t="s">
        <v>65</v>
      </c>
      <c r="B28" s="226" t="s">
        <v>211</v>
      </c>
      <c r="C28" s="132">
        <v>23545.935200000004</v>
      </c>
      <c r="D28" s="132">
        <v>28253.553205000029</v>
      </c>
      <c r="E28" s="187">
        <f t="shared" si="4"/>
        <v>0.19993336280820251</v>
      </c>
      <c r="F28" s="132">
        <v>49359.158570000065</v>
      </c>
      <c r="G28" s="132">
        <v>70156.373350000023</v>
      </c>
      <c r="H28" s="187">
        <f t="shared" si="2"/>
        <v>0.42134459708233907</v>
      </c>
    </row>
    <row r="29" spans="1:8" ht="11" customHeight="1" x14ac:dyDescent="0.15">
      <c r="A29" s="228" t="s">
        <v>98</v>
      </c>
      <c r="B29" s="226" t="s">
        <v>248</v>
      </c>
      <c r="C29" s="132">
        <v>28952.680177000013</v>
      </c>
      <c r="D29" s="132">
        <v>29188.631479999996</v>
      </c>
      <c r="E29" s="187">
        <f t="shared" si="4"/>
        <v>8.1495495946322105E-3</v>
      </c>
      <c r="F29" s="132">
        <v>57911.959409999989</v>
      </c>
      <c r="G29" s="132">
        <v>62976.446119999986</v>
      </c>
      <c r="H29" s="187">
        <f t="shared" si="2"/>
        <v>8.7451482588335239E-2</v>
      </c>
    </row>
    <row r="30" spans="1:8" ht="11" customHeight="1" x14ac:dyDescent="0.15">
      <c r="A30" s="228" t="s">
        <v>92</v>
      </c>
      <c r="B30" s="226" t="s">
        <v>252</v>
      </c>
      <c r="C30" s="132">
        <v>18378.558437</v>
      </c>
      <c r="D30" s="132">
        <v>21392.681045000034</v>
      </c>
      <c r="E30" s="187">
        <f t="shared" si="4"/>
        <v>0.16400212336196929</v>
      </c>
      <c r="F30" s="132">
        <v>44712.183659999988</v>
      </c>
      <c r="G30" s="132">
        <v>58390.673539999952</v>
      </c>
      <c r="H30" s="187">
        <f t="shared" si="2"/>
        <v>0.30592310105034959</v>
      </c>
    </row>
    <row r="31" spans="1:8" ht="11" customHeight="1" x14ac:dyDescent="0.15">
      <c r="A31" s="228" t="s">
        <v>95</v>
      </c>
      <c r="B31" s="226" t="s">
        <v>209</v>
      </c>
      <c r="C31" s="132">
        <v>40140.36963300006</v>
      </c>
      <c r="D31" s="132">
        <v>24032.189074999998</v>
      </c>
      <c r="E31" s="187">
        <f t="shared" si="4"/>
        <v>-0.40129626870095536</v>
      </c>
      <c r="F31" s="132">
        <v>52639.329089999977</v>
      </c>
      <c r="G31" s="132">
        <v>53829.024420000009</v>
      </c>
      <c r="H31" s="187">
        <f t="shared" si="2"/>
        <v>2.26008832286968E-2</v>
      </c>
    </row>
    <row r="32" spans="1:8" ht="11" customHeight="1" x14ac:dyDescent="0.15">
      <c r="A32" s="228" t="s">
        <v>62</v>
      </c>
      <c r="B32" s="226" t="s">
        <v>246</v>
      </c>
      <c r="C32" s="132">
        <v>60314.865026999993</v>
      </c>
      <c r="D32" s="132">
        <v>17074.999319999999</v>
      </c>
      <c r="E32" s="187">
        <f t="shared" si="4"/>
        <v>-0.71690230406125655</v>
      </c>
      <c r="F32" s="132">
        <v>100837.39738000004</v>
      </c>
      <c r="G32" s="132">
        <v>48508.303539999994</v>
      </c>
      <c r="H32" s="187">
        <f t="shared" si="2"/>
        <v>-0.51894530402049954</v>
      </c>
    </row>
    <row r="33" spans="1:8" ht="11" customHeight="1" x14ac:dyDescent="0.15">
      <c r="A33" s="228" t="s">
        <v>94</v>
      </c>
      <c r="B33" s="226" t="s">
        <v>362</v>
      </c>
      <c r="C33" s="132">
        <v>40810.322000000007</v>
      </c>
      <c r="D33" s="132">
        <v>55778.041999999979</v>
      </c>
      <c r="E33" s="187">
        <f t="shared" si="4"/>
        <v>0.36676309488565106</v>
      </c>
      <c r="F33" s="132">
        <v>43393.348569999987</v>
      </c>
      <c r="G33" s="132">
        <v>45373.562849999995</v>
      </c>
      <c r="H33" s="187">
        <f t="shared" si="2"/>
        <v>4.5634050960727812E-2</v>
      </c>
    </row>
    <row r="34" spans="1:8" ht="11" customHeight="1" x14ac:dyDescent="0.15">
      <c r="A34" s="228" t="s">
        <v>101</v>
      </c>
      <c r="B34" s="226" t="s">
        <v>210</v>
      </c>
      <c r="C34" s="132">
        <v>90362.790554999941</v>
      </c>
      <c r="D34" s="132">
        <v>105323.90119999999</v>
      </c>
      <c r="E34" s="187">
        <f t="shared" si="4"/>
        <v>0.16556716047734121</v>
      </c>
      <c r="F34" s="132">
        <v>31780.074520000006</v>
      </c>
      <c r="G34" s="132">
        <v>44447.275030000004</v>
      </c>
      <c r="H34" s="187">
        <f t="shared" si="2"/>
        <v>0.39858938977717662</v>
      </c>
    </row>
    <row r="35" spans="1:8" ht="23" customHeight="1" x14ac:dyDescent="0.15">
      <c r="A35" s="228" t="s">
        <v>100</v>
      </c>
      <c r="B35" s="226" t="s">
        <v>363</v>
      </c>
      <c r="C35" s="132">
        <v>4020.9321789999999</v>
      </c>
      <c r="D35" s="132">
        <v>3797.7756629999999</v>
      </c>
      <c r="E35" s="187">
        <f t="shared" si="4"/>
        <v>-5.549870180986205E-2</v>
      </c>
      <c r="F35" s="132">
        <v>18539.530079999997</v>
      </c>
      <c r="G35" s="132">
        <v>40146.391239999983</v>
      </c>
      <c r="H35" s="187">
        <f t="shared" si="2"/>
        <v>1.165448156817575</v>
      </c>
    </row>
    <row r="36" spans="1:8" ht="11" customHeight="1" x14ac:dyDescent="0.15">
      <c r="A36" s="228" t="s">
        <v>180</v>
      </c>
      <c r="B36" s="226" t="s">
        <v>364</v>
      </c>
      <c r="C36" s="132">
        <v>1992.9723509999997</v>
      </c>
      <c r="D36" s="132">
        <v>4507.8054469999997</v>
      </c>
      <c r="E36" s="187">
        <f t="shared" si="4"/>
        <v>1.2618504690936381</v>
      </c>
      <c r="F36" s="132">
        <v>10190.265170000001</v>
      </c>
      <c r="G36" s="132">
        <v>40005.142599999999</v>
      </c>
      <c r="H36" s="187">
        <f t="shared" si="2"/>
        <v>2.9258195868910835</v>
      </c>
    </row>
    <row r="37" spans="1:8" ht="11" customHeight="1" x14ac:dyDescent="0.15">
      <c r="A37" s="228" t="s">
        <v>93</v>
      </c>
      <c r="B37" s="226" t="s">
        <v>249</v>
      </c>
      <c r="C37" s="132">
        <v>16825.920149999998</v>
      </c>
      <c r="D37" s="132">
        <v>13913.162899999999</v>
      </c>
      <c r="E37" s="187">
        <f t="shared" si="4"/>
        <v>-0.17311132015564679</v>
      </c>
      <c r="F37" s="132">
        <v>48108.588650000005</v>
      </c>
      <c r="G37" s="132">
        <v>39344.447829999997</v>
      </c>
      <c r="H37" s="187">
        <f t="shared" si="2"/>
        <v>-0.1821741411655402</v>
      </c>
    </row>
    <row r="38" spans="1:8" ht="11" customHeight="1" x14ac:dyDescent="0.15">
      <c r="A38" s="228" t="s">
        <v>107</v>
      </c>
      <c r="B38" s="226" t="s">
        <v>216</v>
      </c>
      <c r="C38" s="132">
        <v>463.18589000000031</v>
      </c>
      <c r="D38" s="132">
        <v>405.09897900000027</v>
      </c>
      <c r="E38" s="187">
        <f t="shared" si="4"/>
        <v>-0.12540734131603193</v>
      </c>
      <c r="F38" s="132">
        <v>41323.358450000007</v>
      </c>
      <c r="G38" s="132">
        <v>37949.302440000007</v>
      </c>
      <c r="H38" s="187">
        <f t="shared" si="2"/>
        <v>-8.1650091777571876E-2</v>
      </c>
    </row>
    <row r="39" spans="1:8" ht="11" customHeight="1" x14ac:dyDescent="0.15">
      <c r="A39" s="228" t="s">
        <v>119</v>
      </c>
      <c r="B39" s="226" t="s">
        <v>256</v>
      </c>
      <c r="C39" s="132">
        <v>23132.154059000004</v>
      </c>
      <c r="D39" s="132">
        <v>34781.200555999996</v>
      </c>
      <c r="E39" s="187">
        <f t="shared" si="4"/>
        <v>0.50358675924811713</v>
      </c>
      <c r="F39" s="132">
        <v>25727.781569999992</v>
      </c>
      <c r="G39" s="132">
        <v>36502.326969999995</v>
      </c>
      <c r="H39" s="187">
        <f t="shared" si="2"/>
        <v>0.41879030147565133</v>
      </c>
    </row>
    <row r="40" spans="1:8" ht="11" customHeight="1" x14ac:dyDescent="0.15">
      <c r="A40" s="228" t="s">
        <v>111</v>
      </c>
      <c r="B40" s="226" t="s">
        <v>219</v>
      </c>
      <c r="C40" s="132">
        <v>618.62942500000008</v>
      </c>
      <c r="D40" s="132">
        <v>3783.6252929999996</v>
      </c>
      <c r="E40" s="187">
        <f t="shared" si="4"/>
        <v>5.1161418130086505</v>
      </c>
      <c r="F40" s="132">
        <v>2978.9247199999986</v>
      </c>
      <c r="G40" s="132">
        <v>34044.476760000012</v>
      </c>
      <c r="H40" s="187">
        <f t="shared" si="2"/>
        <v>10.428444811455332</v>
      </c>
    </row>
    <row r="41" spans="1:8" ht="23" customHeight="1" x14ac:dyDescent="0.15">
      <c r="A41" s="228" t="s">
        <v>99</v>
      </c>
      <c r="B41" s="226" t="s">
        <v>255</v>
      </c>
      <c r="C41" s="132">
        <v>8358.2027199999993</v>
      </c>
      <c r="D41" s="132">
        <v>9573.0430930000057</v>
      </c>
      <c r="E41" s="187">
        <f t="shared" si="4"/>
        <v>0.14534708162713805</v>
      </c>
      <c r="F41" s="132">
        <v>33790.924080000004</v>
      </c>
      <c r="G41" s="132">
        <v>33665.22163</v>
      </c>
      <c r="H41" s="187">
        <f t="shared" si="2"/>
        <v>-3.7200062863744776E-3</v>
      </c>
    </row>
    <row r="42" spans="1:8" ht="23" customHeight="1" x14ac:dyDescent="0.15">
      <c r="A42" s="228" t="s">
        <v>96</v>
      </c>
      <c r="B42" s="226" t="s">
        <v>250</v>
      </c>
      <c r="C42" s="132">
        <v>18470.734236</v>
      </c>
      <c r="D42" s="132">
        <v>13266.745822999999</v>
      </c>
      <c r="E42" s="187">
        <f t="shared" si="4"/>
        <v>-0.28174236857662516</v>
      </c>
      <c r="F42" s="132">
        <v>44908.042360000014</v>
      </c>
      <c r="G42" s="132">
        <v>33000.302479999991</v>
      </c>
      <c r="H42" s="187">
        <f t="shared" si="2"/>
        <v>-0.26515829357563692</v>
      </c>
    </row>
    <row r="43" spans="1:8" ht="11" customHeight="1" x14ac:dyDescent="0.15">
      <c r="A43" s="228" t="s">
        <v>115</v>
      </c>
      <c r="B43" s="226" t="s">
        <v>365</v>
      </c>
      <c r="C43" s="132">
        <v>910.31437199999993</v>
      </c>
      <c r="D43" s="132">
        <v>2637.2944210000005</v>
      </c>
      <c r="E43" s="187">
        <f>IFERROR(((D43/C43-1)),"")</f>
        <v>1.8971248857751757</v>
      </c>
      <c r="F43" s="132">
        <v>4647.2705400000004</v>
      </c>
      <c r="G43" s="132">
        <v>32128.538270000005</v>
      </c>
      <c r="H43" s="187">
        <f t="shared" si="2"/>
        <v>5.9134211132025039</v>
      </c>
    </row>
    <row r="44" spans="1:8" ht="11" customHeight="1" x14ac:dyDescent="0.15">
      <c r="A44" s="228" t="s">
        <v>90</v>
      </c>
      <c r="B44" s="226" t="s">
        <v>212</v>
      </c>
      <c r="C44" s="132">
        <v>15954.627373999994</v>
      </c>
      <c r="D44" s="132">
        <v>8226.5148620000018</v>
      </c>
      <c r="E44" s="187">
        <f t="shared" si="4"/>
        <v>-0.48438063333236425</v>
      </c>
      <c r="F44" s="132">
        <v>56079.321710000004</v>
      </c>
      <c r="G44" s="132">
        <v>30301.227360000008</v>
      </c>
      <c r="H44" s="187">
        <f t="shared" si="2"/>
        <v>-0.45967200679253706</v>
      </c>
    </row>
    <row r="45" spans="1:8" ht="11" customHeight="1" x14ac:dyDescent="0.15">
      <c r="A45" s="228" t="s">
        <v>108</v>
      </c>
      <c r="B45" s="226" t="s">
        <v>213</v>
      </c>
      <c r="C45" s="132">
        <v>11063.0002</v>
      </c>
      <c r="D45" s="132">
        <v>16257.901</v>
      </c>
      <c r="E45" s="187">
        <f t="shared" si="4"/>
        <v>0.4695743203547984</v>
      </c>
      <c r="F45" s="132">
        <v>17874.338849999996</v>
      </c>
      <c r="G45" s="132">
        <v>29376.549130000007</v>
      </c>
      <c r="H45" s="187">
        <f t="shared" si="2"/>
        <v>0.64350409693615118</v>
      </c>
    </row>
    <row r="46" spans="1:8" ht="11" customHeight="1" x14ac:dyDescent="0.15">
      <c r="A46" s="228" t="s">
        <v>104</v>
      </c>
      <c r="B46" s="226" t="s">
        <v>215</v>
      </c>
      <c r="C46" s="132">
        <v>54361.805178999995</v>
      </c>
      <c r="D46" s="132">
        <v>31831.498</v>
      </c>
      <c r="E46" s="187">
        <f t="shared" si="4"/>
        <v>-0.41445104894536267</v>
      </c>
      <c r="F46" s="132">
        <v>52226.248809999997</v>
      </c>
      <c r="G46" s="132">
        <v>29093.930849999997</v>
      </c>
      <c r="H46" s="187">
        <f t="shared" si="2"/>
        <v>-0.44292512839962483</v>
      </c>
    </row>
    <row r="47" spans="1:8" ht="11" customHeight="1" x14ac:dyDescent="0.15">
      <c r="A47" s="228" t="s">
        <v>103</v>
      </c>
      <c r="B47" s="226" t="s">
        <v>214</v>
      </c>
      <c r="C47" s="132">
        <v>14593.415705000005</v>
      </c>
      <c r="D47" s="132">
        <v>14084.938836000001</v>
      </c>
      <c r="E47" s="187">
        <f t="shared" si="4"/>
        <v>-3.4842896226535136E-2</v>
      </c>
      <c r="F47" s="132">
        <v>31412.126669999998</v>
      </c>
      <c r="G47" s="132">
        <v>28396.428020000007</v>
      </c>
      <c r="H47" s="187">
        <f t="shared" si="2"/>
        <v>-9.6004281457330309E-2</v>
      </c>
    </row>
    <row r="48" spans="1:8" ht="11" customHeight="1" x14ac:dyDescent="0.15">
      <c r="A48" s="228" t="s">
        <v>179</v>
      </c>
      <c r="B48" s="226" t="s">
        <v>254</v>
      </c>
      <c r="C48" s="132">
        <v>20982.985050000018</v>
      </c>
      <c r="D48" s="132">
        <v>27257.335278000002</v>
      </c>
      <c r="E48" s="187">
        <f t="shared" si="4"/>
        <v>0.29902085966553082</v>
      </c>
      <c r="F48" s="132">
        <v>21639.785020000003</v>
      </c>
      <c r="G48" s="132">
        <v>27551.141969999993</v>
      </c>
      <c r="H48" s="187">
        <f t="shared" si="2"/>
        <v>0.2731707798638745</v>
      </c>
    </row>
    <row r="49" spans="1:10" ht="11" customHeight="1" x14ac:dyDescent="0.15">
      <c r="A49" s="228" t="s">
        <v>116</v>
      </c>
      <c r="B49" s="226" t="s">
        <v>221</v>
      </c>
      <c r="C49" s="132">
        <v>1562.2841259999998</v>
      </c>
      <c r="D49" s="132">
        <v>3548.0317849999997</v>
      </c>
      <c r="E49" s="187">
        <f t="shared" si="4"/>
        <v>1.2710541097823329</v>
      </c>
      <c r="F49" s="132">
        <v>7356.0954700000011</v>
      </c>
      <c r="G49" s="132">
        <v>27518.053900000006</v>
      </c>
      <c r="H49" s="187">
        <f t="shared" si="2"/>
        <v>2.7408505656602093</v>
      </c>
    </row>
    <row r="50" spans="1:10" ht="23" customHeight="1" x14ac:dyDescent="0.15">
      <c r="A50" s="228" t="s">
        <v>171</v>
      </c>
      <c r="B50" s="226" t="s">
        <v>251</v>
      </c>
      <c r="C50" s="132">
        <v>23511.383700999995</v>
      </c>
      <c r="D50" s="132">
        <v>17559.094108999994</v>
      </c>
      <c r="E50" s="187">
        <f t="shared" si="4"/>
        <v>-0.25316628181891465</v>
      </c>
      <c r="F50" s="132">
        <v>35030.821219999991</v>
      </c>
      <c r="G50" s="132">
        <v>26443.832219999989</v>
      </c>
      <c r="H50" s="187">
        <f t="shared" si="2"/>
        <v>-0.24512668275950866</v>
      </c>
    </row>
    <row r="51" spans="1:10" ht="11" customHeight="1" x14ac:dyDescent="0.15">
      <c r="A51" s="228" t="s">
        <v>106</v>
      </c>
      <c r="B51" s="226" t="s">
        <v>217</v>
      </c>
      <c r="C51" s="132">
        <v>14295.545292999997</v>
      </c>
      <c r="D51" s="132">
        <v>9155.0528310000063</v>
      </c>
      <c r="E51" s="187">
        <f t="shared" si="4"/>
        <v>-0.35958701516038716</v>
      </c>
      <c r="F51" s="132">
        <v>21724.060839999998</v>
      </c>
      <c r="G51" s="132">
        <v>24839.593989999994</v>
      </c>
      <c r="H51" s="187">
        <f t="shared" si="2"/>
        <v>0.14341393963799987</v>
      </c>
      <c r="J51" s="15" t="s">
        <v>0</v>
      </c>
    </row>
    <row r="52" spans="1:10" ht="11" customHeight="1" x14ac:dyDescent="0.15">
      <c r="A52" s="228" t="s">
        <v>112</v>
      </c>
      <c r="B52" s="226" t="s">
        <v>259</v>
      </c>
      <c r="C52" s="132">
        <v>5511.8765369999992</v>
      </c>
      <c r="D52" s="132">
        <v>5086.6463360000007</v>
      </c>
      <c r="E52" s="187">
        <f t="shared" si="4"/>
        <v>-7.7147990914804176E-2</v>
      </c>
      <c r="F52" s="132">
        <v>18686.79718000002</v>
      </c>
      <c r="G52" s="132">
        <v>24290.914000000008</v>
      </c>
      <c r="H52" s="187">
        <f t="shared" si="2"/>
        <v>0.29989712875986707</v>
      </c>
    </row>
    <row r="53" spans="1:10" ht="11" customHeight="1" x14ac:dyDescent="0.15">
      <c r="A53" s="228" t="s">
        <v>97</v>
      </c>
      <c r="B53" s="226" t="s">
        <v>218</v>
      </c>
      <c r="C53" s="132">
        <v>9323.6174890000002</v>
      </c>
      <c r="D53" s="132">
        <v>13282.960330999995</v>
      </c>
      <c r="E53" s="187">
        <f t="shared" si="4"/>
        <v>0.42465736573505142</v>
      </c>
      <c r="F53" s="132">
        <v>17551.280849999999</v>
      </c>
      <c r="G53" s="132">
        <v>24000.319819999979</v>
      </c>
      <c r="H53" s="187">
        <f t="shared" si="2"/>
        <v>0.3674397911534748</v>
      </c>
    </row>
    <row r="54" spans="1:10" ht="11" customHeight="1" x14ac:dyDescent="0.15">
      <c r="A54" s="228" t="s">
        <v>105</v>
      </c>
      <c r="B54" s="226" t="s">
        <v>294</v>
      </c>
      <c r="C54" s="132">
        <v>3167.219114999999</v>
      </c>
      <c r="D54" s="132">
        <v>3332.9180210000018</v>
      </c>
      <c r="E54" s="187">
        <f t="shared" si="4"/>
        <v>5.2316843256991596E-2</v>
      </c>
      <c r="F54" s="132">
        <v>17220.698930000006</v>
      </c>
      <c r="G54" s="132">
        <v>23653.115350000007</v>
      </c>
      <c r="H54" s="187">
        <f t="shared" si="2"/>
        <v>0.37352818524654374</v>
      </c>
    </row>
    <row r="55" spans="1:10" ht="11" customHeight="1" x14ac:dyDescent="0.15">
      <c r="A55" s="228" t="s">
        <v>239</v>
      </c>
      <c r="B55" s="226" t="s">
        <v>257</v>
      </c>
      <c r="C55" s="132">
        <v>9071.629834000003</v>
      </c>
      <c r="D55" s="132">
        <v>9685.9506540000002</v>
      </c>
      <c r="E55" s="187">
        <f t="shared" si="4"/>
        <v>6.7718902913956436E-2</v>
      </c>
      <c r="F55" s="132">
        <v>20650.986769999996</v>
      </c>
      <c r="G55" s="132">
        <v>23512.445700000015</v>
      </c>
      <c r="H55" s="187">
        <f t="shared" si="2"/>
        <v>0.13856281841974272</v>
      </c>
    </row>
    <row r="56" spans="1:10" ht="11" customHeight="1" x14ac:dyDescent="0.15">
      <c r="A56" s="225"/>
      <c r="B56" s="227" t="s">
        <v>18</v>
      </c>
      <c r="C56" s="132"/>
      <c r="D56" s="132"/>
      <c r="E56" s="132"/>
      <c r="F56" s="132">
        <v>957317.952140001</v>
      </c>
      <c r="G56" s="132">
        <v>939707.48041999992</v>
      </c>
      <c r="H56" s="187">
        <f t="shared" si="2"/>
        <v>-1.8395635097654184E-2</v>
      </c>
    </row>
    <row r="57" spans="1:10" ht="8" customHeight="1" x14ac:dyDescent="0.15">
      <c r="A57" s="43" t="s">
        <v>44</v>
      </c>
      <c r="B57" s="44"/>
      <c r="C57" s="44"/>
      <c r="D57" s="44"/>
      <c r="E57" s="44"/>
      <c r="F57" s="44"/>
      <c r="G57" s="44"/>
      <c r="H57" s="44"/>
    </row>
    <row r="58" spans="1:10" ht="8" customHeight="1" x14ac:dyDescent="0.15">
      <c r="A58" s="11" t="s">
        <v>20</v>
      </c>
      <c r="B58" s="21"/>
      <c r="C58" s="21"/>
      <c r="D58" s="21"/>
      <c r="E58" s="21"/>
      <c r="F58" s="21"/>
      <c r="G58" s="21"/>
      <c r="H58" s="21"/>
    </row>
    <row r="59" spans="1:10" ht="9" customHeight="1" x14ac:dyDescent="0.15">
      <c r="A59" s="208" t="s">
        <v>357</v>
      </c>
      <c r="B59" s="11"/>
      <c r="C59" s="11"/>
      <c r="D59" s="11"/>
      <c r="E59" s="11"/>
      <c r="F59" s="11"/>
      <c r="G59" s="11"/>
      <c r="H59" s="11"/>
    </row>
    <row r="60" spans="1:10" ht="9" customHeight="1" x14ac:dyDescent="0.15">
      <c r="A60" s="209" t="s">
        <v>358</v>
      </c>
      <c r="B60" s="130"/>
      <c r="C60" s="130"/>
      <c r="D60" s="130"/>
      <c r="E60" s="130"/>
      <c r="F60" s="130"/>
      <c r="G60" s="130"/>
      <c r="H60" s="130"/>
    </row>
    <row r="61" spans="1:10" ht="13" x14ac:dyDescent="0.15">
      <c r="A61" s="130"/>
      <c r="B61" s="130"/>
      <c r="C61" s="130"/>
      <c r="D61" s="130"/>
      <c r="E61" s="130"/>
      <c r="F61" s="130"/>
      <c r="G61" s="130"/>
      <c r="H61" s="130"/>
    </row>
    <row r="62" spans="1:10" ht="13" x14ac:dyDescent="0.15">
      <c r="A62" s="130"/>
      <c r="B62" s="130"/>
      <c r="C62" s="130"/>
      <c r="D62" s="130"/>
      <c r="E62" s="130"/>
      <c r="F62" s="130"/>
      <c r="G62" s="130"/>
      <c r="H62" s="130"/>
    </row>
    <row r="63" spans="1:10" ht="13" x14ac:dyDescent="0.15">
      <c r="A63" s="130"/>
      <c r="B63" s="130"/>
      <c r="C63" s="130"/>
      <c r="D63" s="130"/>
      <c r="E63" s="130"/>
      <c r="F63" s="130"/>
      <c r="G63" s="130"/>
      <c r="H63" s="130"/>
    </row>
    <row r="64" spans="1:10" ht="13" x14ac:dyDescent="0.15">
      <c r="A64" s="130"/>
      <c r="B64" s="130"/>
      <c r="C64" s="130"/>
      <c r="D64" s="130"/>
      <c r="E64" s="130"/>
      <c r="F64" s="130"/>
      <c r="G64" s="130"/>
      <c r="H64" s="130"/>
    </row>
    <row r="65" spans="1:8" ht="13" x14ac:dyDescent="0.15">
      <c r="A65" s="130"/>
      <c r="B65" s="130"/>
      <c r="C65" s="130"/>
      <c r="D65" s="130"/>
      <c r="E65" s="130"/>
      <c r="F65" s="130"/>
      <c r="G65" s="130"/>
      <c r="H65" s="130"/>
    </row>
    <row r="66" spans="1:8" ht="13" x14ac:dyDescent="0.15">
      <c r="A66" s="130"/>
      <c r="B66" s="130"/>
      <c r="C66" s="130"/>
      <c r="D66" s="130"/>
      <c r="E66" s="130"/>
      <c r="F66" s="130"/>
      <c r="G66" s="130"/>
      <c r="H66" s="130"/>
    </row>
    <row r="67" spans="1:8" ht="13" x14ac:dyDescent="0.15">
      <c r="A67" s="130"/>
      <c r="B67" s="130"/>
      <c r="C67" s="130"/>
      <c r="D67" s="130"/>
      <c r="E67" s="130"/>
      <c r="F67" s="130"/>
      <c r="G67" s="130"/>
      <c r="H67" s="130"/>
    </row>
    <row r="68" spans="1:8" ht="13" x14ac:dyDescent="0.15">
      <c r="A68" s="130"/>
      <c r="B68" s="130"/>
      <c r="C68" s="130"/>
      <c r="D68" s="130"/>
      <c r="E68" s="130"/>
      <c r="F68" s="130"/>
      <c r="G68" s="130"/>
      <c r="H68" s="130"/>
    </row>
    <row r="69" spans="1:8" ht="13" x14ac:dyDescent="0.15">
      <c r="A69" s="130"/>
      <c r="B69" s="130"/>
      <c r="C69" s="130"/>
      <c r="D69" s="130"/>
      <c r="E69" s="130"/>
      <c r="F69" s="130"/>
      <c r="G69" s="130"/>
      <c r="H69" s="130"/>
    </row>
    <row r="70" spans="1:8" ht="13" x14ac:dyDescent="0.15">
      <c r="A70" s="130"/>
      <c r="B70" s="130"/>
      <c r="C70" s="130"/>
      <c r="D70" s="130"/>
      <c r="E70" s="130"/>
      <c r="F70" s="130"/>
      <c r="G70" s="130"/>
      <c r="H70" s="130"/>
    </row>
    <row r="71" spans="1:8" ht="13" x14ac:dyDescent="0.15">
      <c r="A71" s="130"/>
      <c r="B71" s="130"/>
      <c r="C71" s="130"/>
      <c r="D71" s="130"/>
      <c r="E71" s="130"/>
      <c r="F71" s="130"/>
      <c r="G71" s="130"/>
      <c r="H71" s="130"/>
    </row>
    <row r="72" spans="1:8" ht="13" x14ac:dyDescent="0.15">
      <c r="A72" s="130"/>
      <c r="B72" s="130"/>
      <c r="C72" s="130"/>
      <c r="D72" s="130"/>
      <c r="E72" s="130"/>
      <c r="F72" s="130"/>
      <c r="G72" s="130"/>
      <c r="H72" s="130"/>
    </row>
    <row r="73" spans="1:8" ht="13" x14ac:dyDescent="0.15">
      <c r="A73" s="130"/>
      <c r="B73" s="130"/>
      <c r="C73" s="130"/>
      <c r="D73" s="130"/>
      <c r="E73" s="130"/>
      <c r="F73" s="130"/>
      <c r="G73" s="130"/>
      <c r="H73" s="130"/>
    </row>
    <row r="74" spans="1:8" ht="13" x14ac:dyDescent="0.15">
      <c r="A74" s="130"/>
      <c r="B74" s="130"/>
      <c r="C74" s="130"/>
      <c r="D74" s="130"/>
      <c r="E74" s="130"/>
      <c r="F74" s="130"/>
      <c r="G74" s="130"/>
      <c r="H74" s="130"/>
    </row>
    <row r="75" spans="1:8" ht="13" x14ac:dyDescent="0.15">
      <c r="A75" s="130"/>
      <c r="B75" s="130"/>
      <c r="C75" s="130"/>
      <c r="D75" s="130"/>
      <c r="E75" s="130"/>
      <c r="F75" s="130"/>
      <c r="G75" s="130"/>
      <c r="H75" s="130"/>
    </row>
    <row r="76" spans="1:8" ht="13" x14ac:dyDescent="0.15">
      <c r="A76" s="130"/>
      <c r="B76" s="130"/>
      <c r="C76" s="130"/>
      <c r="D76" s="130"/>
      <c r="E76" s="130"/>
      <c r="F76" s="130"/>
      <c r="G76" s="130"/>
      <c r="H76" s="130"/>
    </row>
    <row r="77" spans="1:8" ht="13" x14ac:dyDescent="0.15">
      <c r="A77" s="130"/>
      <c r="B77" s="130"/>
      <c r="C77" s="130"/>
      <c r="D77" s="130"/>
      <c r="E77" s="130"/>
      <c r="F77" s="130"/>
      <c r="G77" s="130"/>
      <c r="H77" s="130"/>
    </row>
    <row r="78" spans="1:8" ht="13" x14ac:dyDescent="0.15">
      <c r="A78" s="130"/>
      <c r="B78" s="130"/>
      <c r="C78" s="130"/>
      <c r="D78" s="130"/>
      <c r="E78" s="130"/>
      <c r="F78" s="130"/>
      <c r="G78" s="130"/>
      <c r="H78" s="130"/>
    </row>
    <row r="79" spans="1:8" ht="13" x14ac:dyDescent="0.15">
      <c r="A79" s="130"/>
      <c r="B79" s="130"/>
      <c r="C79" s="130"/>
      <c r="D79" s="130"/>
      <c r="E79" s="130"/>
      <c r="F79" s="130"/>
      <c r="G79" s="130"/>
      <c r="H79" s="130"/>
    </row>
    <row r="80" spans="1:8" ht="13" x14ac:dyDescent="0.15">
      <c r="A80" s="130"/>
      <c r="B80" s="130"/>
      <c r="C80" s="130"/>
      <c r="D80" s="130"/>
      <c r="E80" s="130"/>
      <c r="F80" s="130"/>
      <c r="G80" s="130"/>
      <c r="H80" s="130"/>
    </row>
    <row r="81" spans="1:8" ht="13" x14ac:dyDescent="0.15">
      <c r="A81" s="130"/>
      <c r="B81" s="130"/>
      <c r="C81" s="130"/>
      <c r="D81" s="130"/>
      <c r="E81" s="130"/>
      <c r="F81" s="130"/>
      <c r="G81" s="130"/>
      <c r="H81" s="130"/>
    </row>
    <row r="82" spans="1:8" s="130" customFormat="1" ht="13" x14ac:dyDescent="0.15"/>
    <row r="83" spans="1:8" s="130" customFormat="1" ht="13" x14ac:dyDescent="0.15"/>
    <row r="84" spans="1:8" s="130" customFormat="1" ht="13" x14ac:dyDescent="0.15"/>
    <row r="85" spans="1:8" s="130" customFormat="1" ht="13" x14ac:dyDescent="0.15"/>
    <row r="86" spans="1:8" s="130" customFormat="1" ht="13" x14ac:dyDescent="0.15"/>
    <row r="87" spans="1:8" s="130" customFormat="1" ht="13" x14ac:dyDescent="0.15"/>
    <row r="88" spans="1:8" s="130" customFormat="1" ht="13" x14ac:dyDescent="0.15"/>
    <row r="89" spans="1:8" s="130" customFormat="1" ht="13" x14ac:dyDescent="0.15"/>
    <row r="90" spans="1:8" s="130" customFormat="1" ht="13" x14ac:dyDescent="0.15"/>
    <row r="91" spans="1:8" s="130" customFormat="1" ht="13" x14ac:dyDescent="0.15"/>
    <row r="92" spans="1:8" s="130" customFormat="1" ht="13" x14ac:dyDescent="0.15"/>
    <row r="93" spans="1:8" s="130" customFormat="1" ht="13" x14ac:dyDescent="0.15"/>
    <row r="94" spans="1:8" s="130" customFormat="1" ht="13" x14ac:dyDescent="0.15"/>
    <row r="95" spans="1:8" s="130" customFormat="1" ht="13" x14ac:dyDescent="0.15"/>
    <row r="96" spans="1:8" s="130" customFormat="1" ht="13" x14ac:dyDescent="0.15"/>
    <row r="97" s="130" customFormat="1" ht="13" x14ac:dyDescent="0.15"/>
    <row r="98" s="130" customFormat="1" ht="13" x14ac:dyDescent="0.15"/>
    <row r="99" s="130" customFormat="1" ht="13" x14ac:dyDescent="0.15"/>
    <row r="100" s="130" customFormat="1" ht="13" x14ac:dyDescent="0.15"/>
    <row r="101" s="130" customFormat="1" ht="13" x14ac:dyDescent="0.15"/>
    <row r="102" s="130" customFormat="1" ht="13" x14ac:dyDescent="0.15"/>
    <row r="103" s="130" customFormat="1" ht="13" x14ac:dyDescent="0.15"/>
    <row r="104" s="130" customFormat="1" ht="13" x14ac:dyDescent="0.15"/>
    <row r="105" s="130" customFormat="1" ht="13" x14ac:dyDescent="0.15"/>
    <row r="106" s="130" customFormat="1" ht="13" x14ac:dyDescent="0.15"/>
    <row r="107" s="130" customFormat="1" ht="13" x14ac:dyDescent="0.15"/>
    <row r="108" s="130" customFormat="1" ht="13" x14ac:dyDescent="0.15"/>
    <row r="109" s="130" customFormat="1" ht="13" x14ac:dyDescent="0.15"/>
    <row r="110" s="130" customFormat="1" ht="13" x14ac:dyDescent="0.15"/>
    <row r="111" s="130" customFormat="1" ht="13" x14ac:dyDescent="0.15"/>
    <row r="112" s="130" customFormat="1" ht="13" x14ac:dyDescent="0.15"/>
    <row r="113" s="130" customFormat="1" ht="13" x14ac:dyDescent="0.15"/>
    <row r="114" s="130" customFormat="1" ht="13" x14ac:dyDescent="0.15"/>
    <row r="115" s="130" customFormat="1" ht="13" x14ac:dyDescent="0.15"/>
    <row r="116" s="130" customFormat="1" ht="13" x14ac:dyDescent="0.15"/>
    <row r="117" s="130" customFormat="1" ht="13" x14ac:dyDescent="0.15"/>
    <row r="118" s="130" customFormat="1" ht="13" x14ac:dyDescent="0.15"/>
    <row r="119" s="130" customFormat="1" ht="13" x14ac:dyDescent="0.15"/>
    <row r="120" s="130" customFormat="1" ht="13" x14ac:dyDescent="0.15"/>
    <row r="121" s="130" customFormat="1" ht="13" x14ac:dyDescent="0.15"/>
    <row r="122" s="130" customFormat="1" ht="13" x14ac:dyDescent="0.15"/>
    <row r="123" s="130" customFormat="1" ht="13" x14ac:dyDescent="0.15"/>
    <row r="124" s="130" customFormat="1" ht="13" x14ac:dyDescent="0.15"/>
    <row r="125" s="130" customFormat="1" ht="13" x14ac:dyDescent="0.15"/>
    <row r="126" s="130" customFormat="1" ht="13" x14ac:dyDescent="0.15"/>
    <row r="127" s="130" customFormat="1" ht="13" x14ac:dyDescent="0.15"/>
    <row r="128" s="130" customFormat="1" ht="13" x14ac:dyDescent="0.15"/>
    <row r="129" s="130" customFormat="1" ht="13" x14ac:dyDescent="0.15"/>
    <row r="130" s="130" customFormat="1" ht="13" x14ac:dyDescent="0.15"/>
    <row r="131" s="130" customFormat="1" ht="13" x14ac:dyDescent="0.15"/>
    <row r="132" s="130" customFormat="1" ht="13" x14ac:dyDescent="0.15"/>
    <row r="133" s="130" customFormat="1" ht="13" x14ac:dyDescent="0.15"/>
    <row r="134" s="130" customFormat="1" ht="13" x14ac:dyDescent="0.15"/>
    <row r="135" s="130" customFormat="1" ht="13" x14ac:dyDescent="0.15"/>
    <row r="136" s="130" customFormat="1" ht="13" x14ac:dyDescent="0.15"/>
    <row r="137" s="130" customFormat="1" ht="13" x14ac:dyDescent="0.15"/>
    <row r="138" s="130" customFormat="1" ht="13" x14ac:dyDescent="0.15"/>
    <row r="139" s="130" customFormat="1" ht="13" x14ac:dyDescent="0.15"/>
    <row r="140" s="130" customFormat="1" ht="13" x14ac:dyDescent="0.15"/>
    <row r="141" s="130" customFormat="1" ht="13" x14ac:dyDescent="0.15"/>
    <row r="142" s="130" customFormat="1" ht="13" x14ac:dyDescent="0.15"/>
    <row r="143" s="130" customFormat="1" ht="13" x14ac:dyDescent="0.15"/>
    <row r="144" s="130" customFormat="1" ht="13" x14ac:dyDescent="0.15"/>
    <row r="145" s="130" customFormat="1" ht="13" x14ac:dyDescent="0.15"/>
    <row r="146" s="130" customFormat="1" ht="13" x14ac:dyDescent="0.15"/>
    <row r="147" s="130" customFormat="1" ht="13" x14ac:dyDescent="0.15"/>
    <row r="148" s="130" customFormat="1" ht="13" x14ac:dyDescent="0.15"/>
    <row r="149" s="130" customFormat="1" ht="13" x14ac:dyDescent="0.15"/>
    <row r="150" s="130" customFormat="1" ht="13" x14ac:dyDescent="0.15"/>
    <row r="151" s="130" customFormat="1" ht="13" x14ac:dyDescent="0.15"/>
    <row r="152" s="130" customFormat="1" ht="13" x14ac:dyDescent="0.15"/>
    <row r="153" s="130" customFormat="1" ht="13" x14ac:dyDescent="0.15"/>
    <row r="154" s="130" customFormat="1" ht="13" x14ac:dyDescent="0.15"/>
    <row r="155" s="130" customFormat="1" ht="13" x14ac:dyDescent="0.15"/>
    <row r="156" s="130" customFormat="1" ht="13" x14ac:dyDescent="0.15"/>
    <row r="157" s="130" customFormat="1" ht="13" x14ac:dyDescent="0.15"/>
    <row r="158" s="130" customFormat="1" ht="13" x14ac:dyDescent="0.15"/>
    <row r="159" s="130" customFormat="1" ht="13" x14ac:dyDescent="0.15"/>
    <row r="160" s="130" customFormat="1" ht="13" x14ac:dyDescent="0.15"/>
    <row r="161" s="130" customFormat="1" ht="13" x14ac:dyDescent="0.15"/>
    <row r="162" s="130" customFormat="1" ht="13" x14ac:dyDescent="0.15"/>
    <row r="163" s="130" customFormat="1" ht="13" x14ac:dyDescent="0.15"/>
    <row r="164" s="130" customFormat="1" ht="13" x14ac:dyDescent="0.15"/>
    <row r="165" s="130" customFormat="1" ht="13" x14ac:dyDescent="0.15"/>
    <row r="166" s="130" customFormat="1" ht="13" x14ac:dyDescent="0.15"/>
    <row r="167" s="130" customFormat="1" ht="13" x14ac:dyDescent="0.15"/>
    <row r="168" s="130" customFormat="1" ht="13" x14ac:dyDescent="0.15"/>
    <row r="169" s="130" customFormat="1" ht="13" x14ac:dyDescent="0.15"/>
    <row r="170" s="130" customFormat="1" ht="13" x14ac:dyDescent="0.15"/>
    <row r="171" s="130" customFormat="1" ht="13" x14ac:dyDescent="0.15"/>
    <row r="172" s="130" customFormat="1" ht="13" x14ac:dyDescent="0.15"/>
    <row r="173" s="130" customFormat="1" ht="13" x14ac:dyDescent="0.15"/>
    <row r="174" s="130" customFormat="1" ht="13" x14ac:dyDescent="0.15"/>
    <row r="175" s="130" customFormat="1" ht="13" x14ac:dyDescent="0.15"/>
    <row r="176" s="130" customFormat="1" ht="13" x14ac:dyDescent="0.15"/>
    <row r="177" s="130" customFormat="1" ht="13" x14ac:dyDescent="0.15"/>
    <row r="178" s="130" customFormat="1" ht="13" x14ac:dyDescent="0.15"/>
    <row r="179" s="130" customFormat="1" ht="13" x14ac:dyDescent="0.15"/>
    <row r="180" s="130" customFormat="1" ht="13" x14ac:dyDescent="0.15"/>
    <row r="181" s="130" customFormat="1" ht="13" x14ac:dyDescent="0.15"/>
    <row r="182" s="130" customFormat="1" ht="13" x14ac:dyDescent="0.15"/>
    <row r="183" s="130" customFormat="1" ht="13" x14ac:dyDescent="0.15"/>
    <row r="184" s="130" customFormat="1" ht="13" x14ac:dyDescent="0.15"/>
    <row r="185" s="130" customFormat="1" ht="13" x14ac:dyDescent="0.15"/>
    <row r="186" s="130" customFormat="1" ht="13" x14ac:dyDescent="0.15"/>
    <row r="187" s="130" customFormat="1" ht="13" x14ac:dyDescent="0.15"/>
    <row r="188" s="130" customFormat="1" ht="13" x14ac:dyDescent="0.15"/>
    <row r="189" s="130" customFormat="1" ht="13" x14ac:dyDescent="0.15"/>
    <row r="190" s="130" customFormat="1" ht="13" x14ac:dyDescent="0.15"/>
    <row r="191" s="130" customFormat="1" ht="13" x14ac:dyDescent="0.15"/>
    <row r="192" s="130" customFormat="1" ht="13" x14ac:dyDescent="0.15"/>
    <row r="193" s="130" customFormat="1" ht="13" x14ac:dyDescent="0.15"/>
    <row r="194" s="130" customFormat="1" ht="13" x14ac:dyDescent="0.15"/>
    <row r="195" s="130" customFormat="1" ht="13" x14ac:dyDescent="0.15"/>
    <row r="196" s="130" customFormat="1" ht="13" x14ac:dyDescent="0.15"/>
    <row r="197" s="130" customFormat="1" ht="13" x14ac:dyDescent="0.15"/>
    <row r="198" s="130" customFormat="1" ht="13" x14ac:dyDescent="0.15"/>
    <row r="199" s="130" customFormat="1" ht="13" x14ac:dyDescent="0.15"/>
    <row r="200" s="130" customFormat="1" ht="13" x14ac:dyDescent="0.15"/>
    <row r="201" s="130" customFormat="1" ht="13" x14ac:dyDescent="0.15"/>
    <row r="202" s="130" customFormat="1" ht="13" x14ac:dyDescent="0.15"/>
    <row r="203" s="130" customFormat="1" ht="13" x14ac:dyDescent="0.15"/>
    <row r="204" s="130" customFormat="1" ht="13" x14ac:dyDescent="0.15"/>
    <row r="205" s="130" customFormat="1" ht="13" x14ac:dyDescent="0.15"/>
    <row r="206" s="130" customFormat="1" ht="13" x14ac:dyDescent="0.15"/>
    <row r="207" s="130" customFormat="1" ht="13" x14ac:dyDescent="0.15"/>
    <row r="208" s="130" customFormat="1" ht="13" x14ac:dyDescent="0.15"/>
    <row r="209" s="130" customFormat="1" ht="13" x14ac:dyDescent="0.15"/>
    <row r="210" s="130" customFormat="1" ht="13" x14ac:dyDescent="0.15"/>
    <row r="211" s="130" customFormat="1" ht="13" x14ac:dyDescent="0.15"/>
    <row r="212" s="130" customFormat="1" ht="13" x14ac:dyDescent="0.15"/>
    <row r="213" s="130" customFormat="1" ht="13" x14ac:dyDescent="0.15"/>
    <row r="214" s="130" customFormat="1" ht="13" x14ac:dyDescent="0.15"/>
    <row r="215" s="130" customFormat="1" ht="13" x14ac:dyDescent="0.15"/>
    <row r="216" s="130" customFormat="1" ht="13" x14ac:dyDescent="0.15"/>
    <row r="217" s="130" customFormat="1" ht="13" x14ac:dyDescent="0.15"/>
    <row r="218" s="130" customFormat="1" ht="13" x14ac:dyDescent="0.15"/>
    <row r="219" s="130" customFormat="1" ht="13" x14ac:dyDescent="0.15"/>
    <row r="220" s="130" customFormat="1" ht="13" x14ac:dyDescent="0.15"/>
    <row r="221" s="130" customFormat="1" ht="13" x14ac:dyDescent="0.15"/>
    <row r="222" s="130" customFormat="1" ht="13" x14ac:dyDescent="0.15"/>
    <row r="223" s="130" customFormat="1" ht="13" x14ac:dyDescent="0.15"/>
    <row r="224" s="130" customFormat="1" ht="13" x14ac:dyDescent="0.15"/>
    <row r="225" s="130" customFormat="1" ht="13" x14ac:dyDescent="0.15"/>
    <row r="226" s="130" customFormat="1" ht="13" x14ac:dyDescent="0.15"/>
    <row r="227" s="130" customFormat="1" ht="13" x14ac:dyDescent="0.15"/>
    <row r="228" s="130" customFormat="1" ht="13" x14ac:dyDescent="0.15"/>
    <row r="229" s="130" customFormat="1" ht="13" x14ac:dyDescent="0.15"/>
    <row r="230" s="130" customFormat="1" ht="13" x14ac:dyDescent="0.15"/>
    <row r="231" s="130" customFormat="1" ht="13" x14ac:dyDescent="0.15"/>
    <row r="232" s="130" customFormat="1" ht="13" x14ac:dyDescent="0.15"/>
    <row r="233" s="130" customFormat="1" ht="13" x14ac:dyDescent="0.15"/>
    <row r="234" s="130" customFormat="1" ht="13" x14ac:dyDescent="0.15"/>
    <row r="235" s="130" customFormat="1" ht="13" x14ac:dyDescent="0.15"/>
    <row r="236" s="130" customFormat="1" ht="13" x14ac:dyDescent="0.15"/>
    <row r="237" s="130" customFormat="1" ht="13" x14ac:dyDescent="0.15"/>
    <row r="238" s="130" customFormat="1" ht="13" x14ac:dyDescent="0.15"/>
    <row r="239" s="130" customFormat="1" ht="13" x14ac:dyDescent="0.15"/>
    <row r="240" s="130" customFormat="1" ht="13" x14ac:dyDescent="0.15"/>
    <row r="241" s="130" customFormat="1" ht="13" x14ac:dyDescent="0.15"/>
    <row r="242" s="130" customFormat="1" ht="13" x14ac:dyDescent="0.15"/>
    <row r="243" s="130" customFormat="1" ht="13" x14ac:dyDescent="0.15"/>
    <row r="244" s="130" customFormat="1" ht="13" x14ac:dyDescent="0.15"/>
    <row r="245" s="130" customFormat="1" ht="13" x14ac:dyDescent="0.15"/>
    <row r="246" s="130" customFormat="1" ht="13" x14ac:dyDescent="0.15"/>
    <row r="247" s="130" customFormat="1" ht="13" x14ac:dyDescent="0.15"/>
    <row r="248" s="130" customFormat="1" ht="13" x14ac:dyDescent="0.15"/>
    <row r="249" s="130" customFormat="1" ht="13" x14ac:dyDescent="0.15"/>
    <row r="250" s="130" customFormat="1" ht="13" x14ac:dyDescent="0.15"/>
    <row r="251" s="130" customFormat="1" ht="13" x14ac:dyDescent="0.15"/>
    <row r="252" s="130" customFormat="1" ht="13" x14ac:dyDescent="0.15"/>
    <row r="253" s="130" customFormat="1" ht="13" x14ac:dyDescent="0.15"/>
    <row r="254" s="130" customFormat="1" ht="13" x14ac:dyDescent="0.15"/>
    <row r="255" s="130" customFormat="1" ht="13" x14ac:dyDescent="0.15"/>
    <row r="256" s="130" customFormat="1" ht="13" x14ac:dyDescent="0.15"/>
    <row r="257" s="130" customFormat="1" ht="13" x14ac:dyDescent="0.15"/>
    <row r="258" s="130" customFormat="1" ht="13" x14ac:dyDescent="0.15"/>
    <row r="259" s="130" customFormat="1" ht="13" x14ac:dyDescent="0.15"/>
    <row r="260" s="130" customFormat="1" ht="13" x14ac:dyDescent="0.15"/>
    <row r="261" s="130" customFormat="1" ht="13" x14ac:dyDescent="0.15"/>
    <row r="262" s="130" customFormat="1" ht="13" x14ac:dyDescent="0.15"/>
    <row r="263" s="130" customFormat="1" ht="13" x14ac:dyDescent="0.15"/>
    <row r="264" s="130" customFormat="1" ht="13" x14ac:dyDescent="0.15"/>
    <row r="265" s="130" customFormat="1" ht="13" x14ac:dyDescent="0.15"/>
    <row r="266" s="130" customFormat="1" ht="13" x14ac:dyDescent="0.15"/>
    <row r="267" s="130" customFormat="1" ht="13" x14ac:dyDescent="0.15"/>
    <row r="268" s="130" customFormat="1" ht="13" x14ac:dyDescent="0.15"/>
    <row r="269" s="130" customFormat="1" ht="13" x14ac:dyDescent="0.15"/>
    <row r="270" s="130" customFormat="1" ht="13" x14ac:dyDescent="0.15"/>
    <row r="271" s="130" customFormat="1" ht="13" x14ac:dyDescent="0.15"/>
    <row r="272" s="130" customFormat="1" ht="13" x14ac:dyDescent="0.15"/>
    <row r="273" s="130" customFormat="1" ht="13" x14ac:dyDescent="0.15"/>
    <row r="274" s="130" customFormat="1" ht="13" x14ac:dyDescent="0.15"/>
    <row r="275" s="130" customFormat="1" ht="13" x14ac:dyDescent="0.15"/>
    <row r="276" s="130" customFormat="1" ht="13" x14ac:dyDescent="0.15"/>
    <row r="277" s="130" customFormat="1" ht="13" x14ac:dyDescent="0.15"/>
    <row r="278" s="130" customFormat="1" ht="13" x14ac:dyDescent="0.15"/>
    <row r="279" s="130" customFormat="1" ht="13" x14ac:dyDescent="0.15"/>
    <row r="280" s="130" customFormat="1" ht="13" x14ac:dyDescent="0.15"/>
    <row r="281" s="130" customFormat="1" ht="13" x14ac:dyDescent="0.15"/>
    <row r="282" s="130" customFormat="1" ht="13" x14ac:dyDescent="0.15"/>
    <row r="283" s="130" customFormat="1" ht="13" x14ac:dyDescent="0.15"/>
    <row r="284" s="130" customFormat="1" ht="13" x14ac:dyDescent="0.15"/>
    <row r="285" s="130" customFormat="1" ht="13" x14ac:dyDescent="0.15"/>
    <row r="286" s="130" customFormat="1" ht="13" x14ac:dyDescent="0.15"/>
    <row r="287" s="130" customFormat="1" ht="13" x14ac:dyDescent="0.15"/>
    <row r="288" s="130" customFormat="1" ht="13" x14ac:dyDescent="0.15"/>
    <row r="289" s="130" customFormat="1" ht="13" x14ac:dyDescent="0.15"/>
    <row r="290" s="130" customFormat="1" ht="13" x14ac:dyDescent="0.15"/>
    <row r="291" s="130" customFormat="1" ht="13" x14ac:dyDescent="0.15"/>
    <row r="292" s="130" customFormat="1" ht="13" x14ac:dyDescent="0.15"/>
    <row r="293" s="130" customFormat="1" ht="13" x14ac:dyDescent="0.15"/>
    <row r="294" s="130" customFormat="1" ht="13" x14ac:dyDescent="0.15"/>
    <row r="295" s="130" customFormat="1" ht="13" x14ac:dyDescent="0.15"/>
    <row r="296" s="130" customFormat="1" ht="13" x14ac:dyDescent="0.15"/>
    <row r="297" s="130" customFormat="1" ht="13" x14ac:dyDescent="0.15"/>
    <row r="298" s="130" customFormat="1" ht="13" x14ac:dyDescent="0.15"/>
    <row r="299" s="130" customFormat="1" ht="13" x14ac:dyDescent="0.15"/>
    <row r="300" s="130" customFormat="1" ht="13" x14ac:dyDescent="0.15"/>
    <row r="301" s="130" customFormat="1" ht="13" x14ac:dyDescent="0.15"/>
    <row r="302" s="130" customFormat="1" ht="13" x14ac:dyDescent="0.15"/>
    <row r="303" s="130" customFormat="1" ht="13" x14ac:dyDescent="0.15"/>
    <row r="304" s="130" customFormat="1" ht="13" x14ac:dyDescent="0.15"/>
    <row r="305" s="130" customFormat="1" ht="13" x14ac:dyDescent="0.15"/>
    <row r="306" s="130" customFormat="1" ht="13" x14ac:dyDescent="0.15"/>
    <row r="307" s="130" customFormat="1" ht="13" x14ac:dyDescent="0.15"/>
    <row r="308" s="130" customFormat="1" ht="13" x14ac:dyDescent="0.15"/>
    <row r="309" s="130" customFormat="1" ht="13" x14ac:dyDescent="0.15"/>
    <row r="310" s="130" customFormat="1" ht="13" x14ac:dyDescent="0.15"/>
    <row r="311" s="130" customFormat="1" ht="13" x14ac:dyDescent="0.15"/>
    <row r="312" s="130" customFormat="1" ht="13" x14ac:dyDescent="0.15"/>
    <row r="313" s="130" customFormat="1" ht="13" x14ac:dyDescent="0.15"/>
    <row r="314" s="130" customFormat="1" ht="13" x14ac:dyDescent="0.15"/>
    <row r="315" s="130" customFormat="1" ht="13" x14ac:dyDescent="0.15"/>
    <row r="316" s="130" customFormat="1" ht="13" x14ac:dyDescent="0.15"/>
    <row r="317" s="130" customFormat="1" ht="13" x14ac:dyDescent="0.15"/>
    <row r="318" s="130" customFormat="1" ht="13" x14ac:dyDescent="0.15"/>
    <row r="319" s="130" customFormat="1" ht="13" x14ac:dyDescent="0.15"/>
    <row r="320" s="130" customFormat="1" ht="13" x14ac:dyDescent="0.15"/>
    <row r="321" s="130" customFormat="1" ht="13" x14ac:dyDescent="0.15"/>
    <row r="322" s="130" customFormat="1" ht="13" x14ac:dyDescent="0.15"/>
    <row r="323" s="130" customFormat="1" ht="13" x14ac:dyDescent="0.15"/>
    <row r="324" s="130" customFormat="1" ht="13" x14ac:dyDescent="0.15"/>
    <row r="325" s="130" customFormat="1" ht="13" x14ac:dyDescent="0.15"/>
    <row r="326" s="130" customFormat="1" ht="13" x14ac:dyDescent="0.15"/>
    <row r="327" s="130" customFormat="1" ht="13" x14ac:dyDescent="0.15"/>
    <row r="328" s="130" customFormat="1" ht="13" x14ac:dyDescent="0.15"/>
    <row r="329" s="130" customFormat="1" ht="13" x14ac:dyDescent="0.15"/>
    <row r="330" s="130" customFormat="1" ht="13" x14ac:dyDescent="0.15"/>
    <row r="331" s="130" customFormat="1" ht="13" x14ac:dyDescent="0.15"/>
    <row r="332" s="130" customFormat="1" ht="13" x14ac:dyDescent="0.15"/>
    <row r="333" s="130" customFormat="1" ht="13" x14ac:dyDescent="0.15"/>
    <row r="334" s="130" customFormat="1" ht="13" x14ac:dyDescent="0.15"/>
    <row r="335" s="130" customFormat="1" ht="13" x14ac:dyDescent="0.15"/>
    <row r="336" s="130" customFormat="1" ht="13" x14ac:dyDescent="0.15"/>
    <row r="337" s="130" customFormat="1" ht="13" x14ac:dyDescent="0.15"/>
    <row r="338" s="130" customFormat="1" ht="13" x14ac:dyDescent="0.15"/>
    <row r="339" s="130" customFormat="1" ht="13" x14ac:dyDescent="0.15"/>
    <row r="340" s="130" customFormat="1" ht="13" x14ac:dyDescent="0.15"/>
    <row r="341" s="130" customFormat="1" ht="13" x14ac:dyDescent="0.15"/>
    <row r="342" s="130" customFormat="1" ht="13" x14ac:dyDescent="0.15"/>
    <row r="343" s="130" customFormat="1" ht="13" x14ac:dyDescent="0.15"/>
    <row r="344" s="130" customFormat="1" ht="13" x14ac:dyDescent="0.15"/>
    <row r="345" s="130" customFormat="1" ht="13" x14ac:dyDescent="0.15"/>
    <row r="346" s="130" customFormat="1" ht="13" x14ac:dyDescent="0.15"/>
    <row r="347" s="130" customFormat="1" ht="13" x14ac:dyDescent="0.15"/>
    <row r="348" s="130" customFormat="1" ht="13" x14ac:dyDescent="0.15"/>
    <row r="349" s="130" customFormat="1" ht="13" x14ac:dyDescent="0.15"/>
    <row r="350" s="130" customFormat="1" ht="13" x14ac:dyDescent="0.15"/>
    <row r="351" s="130" customFormat="1" ht="13" x14ac:dyDescent="0.15"/>
    <row r="352" s="130" customFormat="1" ht="13" x14ac:dyDescent="0.15"/>
    <row r="353" s="130" customFormat="1" ht="13" x14ac:dyDescent="0.15"/>
    <row r="354" s="130" customFormat="1" ht="13" x14ac:dyDescent="0.15"/>
    <row r="355" s="130" customFormat="1" ht="13" x14ac:dyDescent="0.15"/>
    <row r="356" s="130" customFormat="1" ht="13" x14ac:dyDescent="0.15"/>
    <row r="357" s="130" customFormat="1" ht="13" x14ac:dyDescent="0.15"/>
    <row r="358" s="130" customFormat="1" ht="13" x14ac:dyDescent="0.15"/>
    <row r="359" s="130" customFormat="1" ht="13" x14ac:dyDescent="0.15"/>
    <row r="360" s="130" customFormat="1" ht="13" x14ac:dyDescent="0.15"/>
    <row r="361" s="130" customFormat="1" ht="13" x14ac:dyDescent="0.15"/>
    <row r="362" s="130" customFormat="1" ht="13" x14ac:dyDescent="0.15"/>
    <row r="363" s="130" customFormat="1" ht="13" x14ac:dyDescent="0.15"/>
    <row r="364" s="130" customFormat="1" ht="13" x14ac:dyDescent="0.15"/>
    <row r="365" s="130" customFormat="1" ht="13" x14ac:dyDescent="0.15"/>
    <row r="366" s="130" customFormat="1" ht="13" x14ac:dyDescent="0.15"/>
    <row r="367" s="130" customFormat="1" ht="13" x14ac:dyDescent="0.15"/>
    <row r="368" s="130" customFormat="1" ht="13" x14ac:dyDescent="0.15"/>
    <row r="369" s="130" customFormat="1" ht="13" x14ac:dyDescent="0.15"/>
    <row r="370" s="130" customFormat="1" ht="13" x14ac:dyDescent="0.15"/>
    <row r="371" s="130" customFormat="1" ht="13" x14ac:dyDescent="0.15"/>
    <row r="372" s="130" customFormat="1" ht="13" x14ac:dyDescent="0.15"/>
    <row r="373" s="130" customFormat="1" ht="13" x14ac:dyDescent="0.15"/>
    <row r="374" s="130" customFormat="1" ht="13" x14ac:dyDescent="0.15"/>
    <row r="375" s="130" customFormat="1" ht="13" x14ac:dyDescent="0.15"/>
    <row r="376" s="130" customFormat="1" ht="13" x14ac:dyDescent="0.15"/>
    <row r="377" s="130" customFormat="1" ht="13" x14ac:dyDescent="0.15"/>
    <row r="378" s="130" customFormat="1" ht="13" x14ac:dyDescent="0.15"/>
    <row r="379" s="130" customFormat="1" ht="13" x14ac:dyDescent="0.15"/>
    <row r="380" s="130" customFormat="1" ht="13" x14ac:dyDescent="0.15"/>
    <row r="381" s="130" customFormat="1" ht="13" x14ac:dyDescent="0.15"/>
    <row r="382" s="130" customFormat="1" ht="13" x14ac:dyDescent="0.15"/>
    <row r="383" s="130" customFormat="1" ht="13" x14ac:dyDescent="0.15"/>
    <row r="384" s="130" customFormat="1" ht="13" x14ac:dyDescent="0.15"/>
    <row r="385" s="130" customFormat="1" ht="13" x14ac:dyDescent="0.15"/>
    <row r="386" s="130" customFormat="1" ht="13" x14ac:dyDescent="0.15"/>
    <row r="387" s="130" customFormat="1" ht="13" x14ac:dyDescent="0.15"/>
    <row r="388" s="130" customFormat="1" ht="13" x14ac:dyDescent="0.15"/>
    <row r="389" s="130" customFormat="1" ht="13" x14ac:dyDescent="0.15"/>
    <row r="390" s="130" customFormat="1" ht="13" x14ac:dyDescent="0.15"/>
    <row r="391" s="130" customFormat="1" ht="13" x14ac:dyDescent="0.15"/>
    <row r="392" s="130" customFormat="1" ht="13" x14ac:dyDescent="0.15"/>
    <row r="393" s="130" customFormat="1" ht="13" x14ac:dyDescent="0.15"/>
    <row r="394" s="130" customFormat="1" ht="13" x14ac:dyDescent="0.15"/>
    <row r="395" s="130" customFormat="1" ht="13" x14ac:dyDescent="0.15"/>
    <row r="396" s="130" customFormat="1" ht="13" x14ac:dyDescent="0.15"/>
    <row r="397" s="130" customFormat="1" ht="13" x14ac:dyDescent="0.15"/>
    <row r="398" s="130" customFormat="1" ht="13" x14ac:dyDescent="0.15"/>
    <row r="399" s="130" customFormat="1" ht="13" x14ac:dyDescent="0.15"/>
    <row r="400" s="130" customFormat="1" ht="13" x14ac:dyDescent="0.15"/>
    <row r="401" s="130" customFormat="1" ht="13" x14ac:dyDescent="0.15"/>
    <row r="402" s="130" customFormat="1" ht="13" x14ac:dyDescent="0.15"/>
    <row r="403" s="130" customFormat="1" ht="13" x14ac:dyDescent="0.15"/>
    <row r="404" s="130" customFormat="1" ht="13" x14ac:dyDescent="0.15"/>
    <row r="405" s="130" customFormat="1" ht="13" x14ac:dyDescent="0.15"/>
    <row r="406" s="130" customFormat="1" ht="13" x14ac:dyDescent="0.15"/>
    <row r="407" s="130" customFormat="1" ht="13" x14ac:dyDescent="0.15"/>
    <row r="408" s="130" customFormat="1" ht="13" x14ac:dyDescent="0.15"/>
    <row r="409" s="130" customFormat="1" ht="13" x14ac:dyDescent="0.15"/>
    <row r="410" s="130" customFormat="1" ht="13" x14ac:dyDescent="0.15"/>
    <row r="411" s="130" customFormat="1" ht="13" x14ac:dyDescent="0.15"/>
    <row r="412" s="130" customFormat="1" ht="13" x14ac:dyDescent="0.15"/>
    <row r="413" s="130" customFormat="1" ht="13" x14ac:dyDescent="0.15"/>
    <row r="414" s="130" customFormat="1" ht="13" x14ac:dyDescent="0.15"/>
    <row r="415" s="130" customFormat="1" ht="13" x14ac:dyDescent="0.15"/>
    <row r="416" s="130" customFormat="1" ht="13" x14ac:dyDescent="0.15"/>
    <row r="417" s="130" customFormat="1" ht="13" x14ac:dyDescent="0.15"/>
    <row r="418" s="130" customFormat="1" ht="13" x14ac:dyDescent="0.15"/>
    <row r="419" s="130" customFormat="1" ht="13" x14ac:dyDescent="0.15"/>
    <row r="420" s="130" customFormat="1" ht="13" x14ac:dyDescent="0.15"/>
    <row r="421" s="130" customFormat="1" ht="13" x14ac:dyDescent="0.15"/>
    <row r="422" s="130" customFormat="1" ht="13" x14ac:dyDescent="0.15"/>
    <row r="423" s="130" customFormat="1" ht="13" x14ac:dyDescent="0.15"/>
    <row r="424" s="130" customFormat="1" ht="13" x14ac:dyDescent="0.15"/>
    <row r="425" s="130" customFormat="1" ht="13" x14ac:dyDescent="0.15"/>
    <row r="426" s="130" customFormat="1" ht="13" x14ac:dyDescent="0.15"/>
    <row r="427" s="130" customFormat="1" ht="13" x14ac:dyDescent="0.15"/>
    <row r="428" s="130" customFormat="1" ht="13" x14ac:dyDescent="0.15"/>
    <row r="429" s="130" customFormat="1" ht="13" x14ac:dyDescent="0.15"/>
    <row r="430" s="130" customFormat="1" ht="13" x14ac:dyDescent="0.15"/>
    <row r="431" s="130" customFormat="1" ht="13" x14ac:dyDescent="0.15"/>
    <row r="432" s="130" customFormat="1" ht="13" x14ac:dyDescent="0.15"/>
    <row r="433" s="130" customFormat="1" ht="13" x14ac:dyDescent="0.15"/>
    <row r="434" s="130" customFormat="1" ht="13" x14ac:dyDescent="0.15"/>
    <row r="435" s="130" customFormat="1" ht="13" x14ac:dyDescent="0.15"/>
    <row r="436" s="130" customFormat="1" ht="13" x14ac:dyDescent="0.15"/>
    <row r="437" s="130" customFormat="1" ht="13" x14ac:dyDescent="0.15"/>
    <row r="438" s="130" customFormat="1" ht="13" x14ac:dyDescent="0.15"/>
    <row r="439" s="130" customFormat="1" ht="13" x14ac:dyDescent="0.15"/>
    <row r="440" s="130" customFormat="1" ht="13" x14ac:dyDescent="0.15"/>
    <row r="441" s="130" customFormat="1" ht="13" x14ac:dyDescent="0.15"/>
    <row r="442" s="130" customFormat="1" ht="13" x14ac:dyDescent="0.15"/>
    <row r="443" s="130" customFormat="1" ht="13" x14ac:dyDescent="0.15"/>
    <row r="444" s="130" customFormat="1" ht="13" x14ac:dyDescent="0.15"/>
    <row r="445" s="130" customFormat="1" ht="13" x14ac:dyDescent="0.15"/>
    <row r="446" s="130" customFormat="1" ht="13" x14ac:dyDescent="0.15"/>
    <row r="447" s="130" customFormat="1" ht="13" x14ac:dyDescent="0.15"/>
    <row r="448" s="130" customFormat="1" ht="13" x14ac:dyDescent="0.15"/>
    <row r="449" s="130" customFormat="1" ht="13" x14ac:dyDescent="0.15"/>
    <row r="450" s="130" customFormat="1" ht="13" x14ac:dyDescent="0.15"/>
    <row r="451" s="130" customFormat="1" ht="13" x14ac:dyDescent="0.15"/>
    <row r="452" s="130" customFormat="1" ht="13" x14ac:dyDescent="0.15"/>
    <row r="453" s="130" customFormat="1" ht="13" x14ac:dyDescent="0.15"/>
    <row r="454" s="130" customFormat="1" ht="13" x14ac:dyDescent="0.15"/>
    <row r="455" s="130" customFormat="1" ht="13" x14ac:dyDescent="0.15"/>
    <row r="456" s="130" customFormat="1" ht="13" x14ac:dyDescent="0.15"/>
    <row r="457" s="130" customFormat="1" ht="13" x14ac:dyDescent="0.15"/>
    <row r="458" s="130" customFormat="1" ht="13" x14ac:dyDescent="0.15"/>
    <row r="459" s="130" customFormat="1" ht="13" x14ac:dyDescent="0.15"/>
    <row r="460" s="130" customFormat="1" ht="13" x14ac:dyDescent="0.15"/>
    <row r="461" s="130" customFormat="1" ht="13" x14ac:dyDescent="0.15"/>
    <row r="462" s="130" customFormat="1" ht="13" x14ac:dyDescent="0.15"/>
    <row r="463" s="130" customFormat="1" ht="13" x14ac:dyDescent="0.15"/>
    <row r="464" s="130" customFormat="1" ht="13" x14ac:dyDescent="0.15"/>
    <row r="465" s="130" customFormat="1" ht="13" x14ac:dyDescent="0.15"/>
    <row r="466" s="130" customFormat="1" ht="13" x14ac:dyDescent="0.15"/>
    <row r="467" s="130" customFormat="1" ht="13" x14ac:dyDescent="0.15"/>
    <row r="468" s="130" customFormat="1" ht="13" x14ac:dyDescent="0.15"/>
    <row r="469" s="130" customFormat="1" ht="13" x14ac:dyDescent="0.15"/>
    <row r="470" s="130" customFormat="1" ht="13" x14ac:dyDescent="0.15"/>
    <row r="471" s="130" customFormat="1" ht="13" x14ac:dyDescent="0.15"/>
    <row r="472" s="130" customFormat="1" ht="13" x14ac:dyDescent="0.15"/>
    <row r="473" s="130" customFormat="1" ht="13" x14ac:dyDescent="0.15"/>
    <row r="474" s="130" customFormat="1" ht="13" x14ac:dyDescent="0.15"/>
    <row r="475" s="130" customFormat="1" ht="13" x14ac:dyDescent="0.15"/>
    <row r="476" s="130" customFormat="1" ht="13" x14ac:dyDescent="0.15"/>
    <row r="477" s="130" customFormat="1" ht="13" x14ac:dyDescent="0.15"/>
    <row r="478" s="130" customFormat="1" ht="13" x14ac:dyDescent="0.15"/>
    <row r="479" s="130" customFormat="1" ht="13" x14ac:dyDescent="0.15"/>
    <row r="480" s="130" customFormat="1" ht="13" x14ac:dyDescent="0.15"/>
    <row r="481" s="130" customFormat="1" ht="13" x14ac:dyDescent="0.15"/>
    <row r="482" s="130" customFormat="1" ht="13" x14ac:dyDescent="0.15"/>
    <row r="483" s="130" customFormat="1" ht="13" x14ac:dyDescent="0.15"/>
    <row r="484" s="130" customFormat="1" ht="13" x14ac:dyDescent="0.15"/>
    <row r="485" s="130" customFormat="1" ht="13" x14ac:dyDescent="0.15"/>
    <row r="486" s="130" customFormat="1" ht="13" x14ac:dyDescent="0.15"/>
    <row r="487" s="130" customFormat="1" ht="13" x14ac:dyDescent="0.15"/>
    <row r="488" s="130" customFormat="1" ht="13" x14ac:dyDescent="0.15"/>
    <row r="489" s="130" customFormat="1" ht="13" x14ac:dyDescent="0.15"/>
    <row r="490" s="130" customFormat="1" ht="13" x14ac:dyDescent="0.15"/>
    <row r="491" s="130" customFormat="1" ht="13" x14ac:dyDescent="0.15"/>
    <row r="492" s="130" customFormat="1" ht="13" x14ac:dyDescent="0.15"/>
    <row r="493" s="130" customFormat="1" ht="13" x14ac:dyDescent="0.15"/>
    <row r="494" s="130" customFormat="1" ht="13" x14ac:dyDescent="0.15"/>
    <row r="495" s="130" customFormat="1" ht="13" x14ac:dyDescent="0.15"/>
    <row r="496" s="130" customFormat="1" ht="13" x14ac:dyDescent="0.15"/>
    <row r="497" s="130" customFormat="1" ht="13" x14ac:dyDescent="0.15"/>
    <row r="498" s="130" customFormat="1" ht="13" x14ac:dyDescent="0.15"/>
    <row r="499" s="130" customFormat="1" ht="13" x14ac:dyDescent="0.15"/>
    <row r="500" s="130" customFormat="1" ht="13" x14ac:dyDescent="0.15"/>
    <row r="501" s="130" customFormat="1" ht="13" x14ac:dyDescent="0.15"/>
    <row r="502" s="130" customFormat="1" ht="13" x14ac:dyDescent="0.15"/>
    <row r="503" s="130" customFormat="1" ht="13" x14ac:dyDescent="0.15"/>
    <row r="504" s="130" customFormat="1" ht="13" x14ac:dyDescent="0.15"/>
    <row r="505" s="130" customFormat="1" ht="13" x14ac:dyDescent="0.15"/>
    <row r="506" s="130" customFormat="1" ht="13" x14ac:dyDescent="0.15"/>
    <row r="507" s="130" customFormat="1" ht="13" x14ac:dyDescent="0.15"/>
    <row r="508" s="130" customFormat="1" ht="13" x14ac:dyDescent="0.15"/>
    <row r="509" s="130" customFormat="1" ht="13" x14ac:dyDescent="0.15"/>
    <row r="510" s="130" customFormat="1" ht="13" x14ac:dyDescent="0.15"/>
    <row r="511" s="130" customFormat="1" ht="13" x14ac:dyDescent="0.15"/>
    <row r="512" s="130" customFormat="1" ht="13" x14ac:dyDescent="0.15"/>
    <row r="513" s="130" customFormat="1" ht="13" x14ac:dyDescent="0.15"/>
    <row r="514" s="130" customFormat="1" ht="13" x14ac:dyDescent="0.15"/>
    <row r="515" s="130" customFormat="1" ht="13" x14ac:dyDescent="0.15"/>
    <row r="516" s="130" customFormat="1" ht="13" x14ac:dyDescent="0.15"/>
    <row r="517" s="130" customFormat="1" ht="13" x14ac:dyDescent="0.15"/>
    <row r="518" s="130" customFormat="1" ht="13" x14ac:dyDescent="0.15"/>
    <row r="519" s="130" customFormat="1" ht="13" x14ac:dyDescent="0.15"/>
    <row r="520" s="130" customFormat="1" ht="13" x14ac:dyDescent="0.15"/>
    <row r="521" s="130" customFormat="1" ht="13" x14ac:dyDescent="0.15"/>
    <row r="522" s="130" customFormat="1" ht="13" x14ac:dyDescent="0.15"/>
    <row r="523" s="130" customFormat="1" ht="13" x14ac:dyDescent="0.15"/>
    <row r="524" s="130" customFormat="1" ht="13" x14ac:dyDescent="0.15"/>
    <row r="525" s="130" customFormat="1" ht="13" x14ac:dyDescent="0.15"/>
    <row r="526" s="130" customFormat="1" ht="13" x14ac:dyDescent="0.15"/>
    <row r="527" s="130" customFormat="1" ht="13" x14ac:dyDescent="0.15"/>
    <row r="528" s="130" customFormat="1" ht="13" x14ac:dyDescent="0.15"/>
    <row r="529" s="130" customFormat="1" ht="13" x14ac:dyDescent="0.15"/>
    <row r="530" s="130" customFormat="1" ht="13" x14ac:dyDescent="0.15"/>
    <row r="531" s="130" customFormat="1" ht="13" x14ac:dyDescent="0.15"/>
    <row r="532" s="130" customFormat="1" ht="13" x14ac:dyDescent="0.15"/>
    <row r="533" s="130" customFormat="1" ht="13" x14ac:dyDescent="0.15"/>
    <row r="534" s="130" customFormat="1" ht="13" x14ac:dyDescent="0.15"/>
    <row r="535" s="130" customFormat="1" ht="13" x14ac:dyDescent="0.15"/>
    <row r="536" s="130" customFormat="1" ht="13" x14ac:dyDescent="0.15"/>
    <row r="537" s="130" customFormat="1" ht="13" x14ac:dyDescent="0.15"/>
    <row r="538" s="130" customFormat="1" ht="13" x14ac:dyDescent="0.15"/>
    <row r="539" s="130" customFormat="1" ht="13" x14ac:dyDescent="0.15"/>
    <row r="540" s="130" customFormat="1" ht="13" x14ac:dyDescent="0.15"/>
    <row r="541" s="130" customFormat="1" ht="13" x14ac:dyDescent="0.15"/>
    <row r="542" s="130" customFormat="1" ht="13" x14ac:dyDescent="0.15"/>
    <row r="543" s="130" customFormat="1" ht="13" x14ac:dyDescent="0.15"/>
    <row r="544" s="130" customFormat="1" ht="13" x14ac:dyDescent="0.15"/>
    <row r="545" s="130" customFormat="1" ht="13" x14ac:dyDescent="0.15"/>
    <row r="546" s="130" customFormat="1" ht="13" x14ac:dyDescent="0.15"/>
    <row r="547" s="130" customFormat="1" ht="13" x14ac:dyDescent="0.15"/>
    <row r="548" s="130" customFormat="1" ht="13" x14ac:dyDescent="0.15"/>
    <row r="549" s="130" customFormat="1" ht="13" x14ac:dyDescent="0.15"/>
    <row r="550" s="130" customFormat="1" ht="13" x14ac:dyDescent="0.15"/>
    <row r="551" s="130" customFormat="1" ht="13" x14ac:dyDescent="0.15"/>
    <row r="552" s="130" customFormat="1" ht="13" x14ac:dyDescent="0.15"/>
    <row r="553" s="130" customFormat="1" ht="13" x14ac:dyDescent="0.15"/>
    <row r="554" s="130" customFormat="1" ht="13" x14ac:dyDescent="0.15"/>
    <row r="555" s="130" customFormat="1" ht="13" x14ac:dyDescent="0.15"/>
    <row r="556" s="130" customFormat="1" ht="13" x14ac:dyDescent="0.15"/>
    <row r="557" s="130" customFormat="1" ht="13" x14ac:dyDescent="0.15"/>
    <row r="558" s="130" customFormat="1" ht="13" x14ac:dyDescent="0.15"/>
    <row r="559" s="130" customFormat="1" ht="13" x14ac:dyDescent="0.15"/>
    <row r="560" s="130" customFormat="1" ht="13" x14ac:dyDescent="0.15"/>
    <row r="561" s="130" customFormat="1" ht="13" x14ac:dyDescent="0.15"/>
    <row r="562" s="130" customFormat="1" ht="13" x14ac:dyDescent="0.15"/>
    <row r="563" s="130" customFormat="1" ht="13" x14ac:dyDescent="0.15"/>
    <row r="564" s="130" customFormat="1" ht="13" x14ac:dyDescent="0.15"/>
    <row r="565" s="130" customFormat="1" ht="13" x14ac:dyDescent="0.15"/>
    <row r="566" s="130" customFormat="1" ht="13" x14ac:dyDescent="0.15"/>
    <row r="567" s="130" customFormat="1" ht="13" x14ac:dyDescent="0.15"/>
    <row r="568" s="130" customFormat="1" ht="13" x14ac:dyDescent="0.15"/>
    <row r="569" s="130" customFormat="1" ht="13" x14ac:dyDescent="0.15"/>
    <row r="570" s="130" customFormat="1" ht="13" x14ac:dyDescent="0.15"/>
    <row r="571" s="130" customFormat="1" ht="13" x14ac:dyDescent="0.15"/>
    <row r="572" s="130" customFormat="1" ht="13" x14ac:dyDescent="0.15"/>
    <row r="573" s="130" customFormat="1" ht="13" x14ac:dyDescent="0.15"/>
    <row r="574" s="130" customFormat="1" ht="13" x14ac:dyDescent="0.15"/>
    <row r="575" s="130" customFormat="1" ht="13" x14ac:dyDescent="0.15"/>
    <row r="576" s="130" customFormat="1" ht="13" x14ac:dyDescent="0.15"/>
    <row r="577" s="130" customFormat="1" ht="13" x14ac:dyDescent="0.15"/>
    <row r="578" s="130" customFormat="1" ht="13" x14ac:dyDescent="0.15"/>
    <row r="579" s="130" customFormat="1" ht="13" x14ac:dyDescent="0.15"/>
    <row r="580" s="130" customFormat="1" ht="13" x14ac:dyDescent="0.15"/>
    <row r="581" s="130" customFormat="1" ht="13" x14ac:dyDescent="0.15"/>
    <row r="582" s="130" customFormat="1" ht="13" x14ac:dyDescent="0.15"/>
    <row r="583" s="130" customFormat="1" ht="13" x14ac:dyDescent="0.15"/>
    <row r="584" s="130" customFormat="1" ht="13" x14ac:dyDescent="0.15"/>
    <row r="585" s="130" customFormat="1" ht="13" x14ac:dyDescent="0.15"/>
    <row r="586" s="130" customFormat="1" ht="13" x14ac:dyDescent="0.15"/>
    <row r="587" s="130" customFormat="1" ht="13" x14ac:dyDescent="0.15"/>
    <row r="588" s="130" customFormat="1" ht="13" x14ac:dyDescent="0.15"/>
    <row r="589" s="130" customFormat="1" ht="13" x14ac:dyDescent="0.15"/>
    <row r="590" s="130" customFormat="1" ht="13" x14ac:dyDescent="0.15"/>
    <row r="591" s="130" customFormat="1" ht="13" x14ac:dyDescent="0.15"/>
    <row r="592" s="130" customFormat="1" ht="13" x14ac:dyDescent="0.15"/>
    <row r="593" s="130" customFormat="1" ht="13" x14ac:dyDescent="0.15"/>
    <row r="594" s="130" customFormat="1" ht="13" x14ac:dyDescent="0.15"/>
    <row r="595" s="130" customFormat="1" ht="13" x14ac:dyDescent="0.15"/>
    <row r="596" s="130" customFormat="1" ht="13" x14ac:dyDescent="0.15"/>
    <row r="597" s="130" customFormat="1" ht="13" x14ac:dyDescent="0.15"/>
    <row r="598" s="130" customFormat="1" ht="13" x14ac:dyDescent="0.15"/>
    <row r="599" s="130" customFormat="1" ht="13" x14ac:dyDescent="0.15"/>
    <row r="600" s="130" customFormat="1" ht="13" x14ac:dyDescent="0.15"/>
    <row r="601" s="130" customFormat="1" ht="13" x14ac:dyDescent="0.15"/>
    <row r="602" s="130" customFormat="1" ht="13" x14ac:dyDescent="0.15"/>
    <row r="603" s="130" customFormat="1" ht="13" x14ac:dyDescent="0.15"/>
    <row r="604" s="130" customFormat="1" ht="13" x14ac:dyDescent="0.15"/>
    <row r="605" s="130" customFormat="1" ht="13" x14ac:dyDescent="0.15"/>
    <row r="606" s="130" customFormat="1" ht="13" x14ac:dyDescent="0.15"/>
    <row r="607" s="130" customFormat="1" ht="13" x14ac:dyDescent="0.15"/>
    <row r="608" s="130" customFormat="1" ht="13" x14ac:dyDescent="0.15"/>
    <row r="609" s="130" customFormat="1" ht="13" x14ac:dyDescent="0.15"/>
    <row r="610" s="130" customFormat="1" ht="13" x14ac:dyDescent="0.15"/>
    <row r="611" s="130" customFormat="1" ht="13" x14ac:dyDescent="0.15"/>
    <row r="612" s="130" customFormat="1" ht="13" x14ac:dyDescent="0.15"/>
    <row r="613" s="130" customFormat="1" ht="13" x14ac:dyDescent="0.15"/>
    <row r="614" s="130" customFormat="1" ht="13" x14ac:dyDescent="0.15"/>
    <row r="615" s="130" customFormat="1" ht="13" x14ac:dyDescent="0.15"/>
    <row r="616" s="130" customFormat="1" ht="13" x14ac:dyDescent="0.15"/>
    <row r="617" s="130" customFormat="1" ht="13" x14ac:dyDescent="0.15"/>
    <row r="618" s="130" customFormat="1" ht="13" x14ac:dyDescent="0.15"/>
    <row r="619" s="130" customFormat="1" ht="13" x14ac:dyDescent="0.15"/>
    <row r="620" s="130" customFormat="1" ht="13" x14ac:dyDescent="0.15"/>
    <row r="621" s="130" customFormat="1" ht="13" x14ac:dyDescent="0.15"/>
    <row r="622" s="130" customFormat="1" ht="13" x14ac:dyDescent="0.15"/>
    <row r="623" s="130" customFormat="1" ht="13" x14ac:dyDescent="0.15"/>
    <row r="624" s="130" customFormat="1" ht="13" x14ac:dyDescent="0.15"/>
    <row r="625" s="130" customFormat="1" ht="13" x14ac:dyDescent="0.15"/>
    <row r="626" s="130" customFormat="1" ht="13" x14ac:dyDescent="0.15"/>
    <row r="627" s="130" customFormat="1" ht="13" x14ac:dyDescent="0.15"/>
    <row r="628" s="130" customFormat="1" ht="13" x14ac:dyDescent="0.15"/>
    <row r="629" s="130" customFormat="1" ht="13" x14ac:dyDescent="0.15"/>
    <row r="630" s="130" customFormat="1" ht="13" x14ac:dyDescent="0.15"/>
    <row r="631" s="130" customFormat="1" ht="13" x14ac:dyDescent="0.15"/>
    <row r="632" s="130" customFormat="1" ht="13" x14ac:dyDescent="0.15"/>
    <row r="633" s="130" customFormat="1" ht="13" x14ac:dyDescent="0.15"/>
    <row r="634" s="130" customFormat="1" ht="13" x14ac:dyDescent="0.15"/>
    <row r="635" s="130" customFormat="1" ht="13" x14ac:dyDescent="0.15"/>
    <row r="636" s="130" customFormat="1" ht="13" x14ac:dyDescent="0.15"/>
    <row r="637" s="130" customFormat="1" ht="13" x14ac:dyDescent="0.15"/>
    <row r="638" s="130" customFormat="1" ht="13" x14ac:dyDescent="0.15"/>
    <row r="639" s="130" customFormat="1" ht="13" x14ac:dyDescent="0.15"/>
    <row r="640" s="130" customFormat="1" ht="13" x14ac:dyDescent="0.15"/>
    <row r="641" s="130" customFormat="1" ht="13" x14ac:dyDescent="0.15"/>
    <row r="642" s="130" customFormat="1" ht="13" x14ac:dyDescent="0.15"/>
    <row r="643" s="130" customFormat="1" ht="13" x14ac:dyDescent="0.15"/>
    <row r="644" s="130" customFormat="1" ht="13" x14ac:dyDescent="0.15"/>
    <row r="645" s="130" customFormat="1" ht="13" x14ac:dyDescent="0.15"/>
    <row r="646" s="130" customFormat="1" ht="13" x14ac:dyDescent="0.15"/>
    <row r="647" s="130" customFormat="1" ht="13" x14ac:dyDescent="0.15"/>
    <row r="648" s="130" customFormat="1" ht="13" x14ac:dyDescent="0.15"/>
    <row r="649" s="130" customFormat="1" ht="13" x14ac:dyDescent="0.15"/>
    <row r="650" s="130" customFormat="1" ht="13" x14ac:dyDescent="0.15"/>
    <row r="651" s="130" customFormat="1" ht="13" x14ac:dyDescent="0.15"/>
    <row r="652" s="130" customFormat="1" ht="13" x14ac:dyDescent="0.15"/>
    <row r="653" s="130" customFormat="1" ht="13" x14ac:dyDescent="0.15"/>
    <row r="654" s="130" customFormat="1" ht="13" x14ac:dyDescent="0.15"/>
    <row r="655" s="130" customFormat="1" ht="13" x14ac:dyDescent="0.15"/>
    <row r="656" s="130" customFormat="1" ht="13" x14ac:dyDescent="0.15"/>
    <row r="657" s="130" customFormat="1" ht="13" x14ac:dyDescent="0.15"/>
    <row r="658" s="130" customFormat="1" ht="13" x14ac:dyDescent="0.15"/>
    <row r="659" s="130" customFormat="1" ht="13" x14ac:dyDescent="0.15"/>
    <row r="660" s="130" customFormat="1" ht="13" x14ac:dyDescent="0.15"/>
    <row r="661" s="130" customFormat="1" ht="13" x14ac:dyDescent="0.15"/>
    <row r="662" s="130" customFormat="1" ht="13" x14ac:dyDescent="0.15"/>
    <row r="663" s="130" customFormat="1" ht="13" x14ac:dyDescent="0.15"/>
    <row r="664" s="130" customFormat="1" ht="13" x14ac:dyDescent="0.15"/>
    <row r="665" s="130" customFormat="1" ht="13" x14ac:dyDescent="0.15"/>
    <row r="666" s="130" customFormat="1" ht="13" x14ac:dyDescent="0.15"/>
    <row r="667" s="130" customFormat="1" ht="13" x14ac:dyDescent="0.15"/>
    <row r="668" s="130" customFormat="1" ht="13" x14ac:dyDescent="0.15"/>
    <row r="669" s="130" customFormat="1" ht="13" x14ac:dyDescent="0.15"/>
    <row r="670" s="130" customFormat="1" ht="13" x14ac:dyDescent="0.15"/>
    <row r="671" s="130" customFormat="1" ht="13" x14ac:dyDescent="0.15"/>
    <row r="672" s="130" customFormat="1" ht="13" x14ac:dyDescent="0.15"/>
    <row r="673" s="130" customFormat="1" ht="13" x14ac:dyDescent="0.15"/>
    <row r="674" s="130" customFormat="1" ht="13" x14ac:dyDescent="0.15"/>
    <row r="675" s="130" customFormat="1" ht="13" x14ac:dyDescent="0.15"/>
    <row r="676" s="130" customFormat="1" ht="13" x14ac:dyDescent="0.15"/>
    <row r="677" s="130" customFormat="1" ht="13" x14ac:dyDescent="0.15"/>
    <row r="678" s="130" customFormat="1" ht="13" x14ac:dyDescent="0.15"/>
    <row r="679" s="130" customFormat="1" ht="13" x14ac:dyDescent="0.15"/>
    <row r="680" s="130" customFormat="1" ht="13" x14ac:dyDescent="0.15"/>
    <row r="681" s="130" customFormat="1" ht="13" x14ac:dyDescent="0.15"/>
    <row r="682" s="130" customFormat="1" ht="13" x14ac:dyDescent="0.15"/>
    <row r="683" s="130" customFormat="1" ht="13" x14ac:dyDescent="0.15"/>
    <row r="684" s="130" customFormat="1" ht="13" x14ac:dyDescent="0.15"/>
    <row r="685" s="130" customFormat="1" ht="13" x14ac:dyDescent="0.15"/>
    <row r="686" s="130" customFormat="1" ht="13" x14ac:dyDescent="0.15"/>
    <row r="687" s="130" customFormat="1" ht="13" x14ac:dyDescent="0.15"/>
    <row r="688" s="130" customFormat="1" ht="13" x14ac:dyDescent="0.15"/>
    <row r="689" s="130" customFormat="1" ht="13" x14ac:dyDescent="0.15"/>
    <row r="690" s="130" customFormat="1" ht="13" x14ac:dyDescent="0.15"/>
    <row r="691" s="130" customFormat="1" ht="13" x14ac:dyDescent="0.15"/>
    <row r="692" s="130" customFormat="1" ht="13" x14ac:dyDescent="0.15"/>
    <row r="693" s="130" customFormat="1" ht="13" x14ac:dyDescent="0.15"/>
    <row r="694" s="130" customFormat="1" ht="13" x14ac:dyDescent="0.15"/>
    <row r="695" s="130" customFormat="1" ht="13" x14ac:dyDescent="0.15"/>
    <row r="696" s="130" customFormat="1" ht="13" x14ac:dyDescent="0.15"/>
    <row r="697" s="130" customFormat="1" ht="13" x14ac:dyDescent="0.15"/>
    <row r="698" s="130" customFormat="1" ht="13" x14ac:dyDescent="0.15"/>
    <row r="699" s="130" customFormat="1" ht="13" x14ac:dyDescent="0.15"/>
    <row r="700" s="130" customFormat="1" ht="13" x14ac:dyDescent="0.15"/>
    <row r="701" s="130" customFormat="1" ht="13" x14ac:dyDescent="0.15"/>
    <row r="702" s="130" customFormat="1" ht="13" x14ac:dyDescent="0.15"/>
    <row r="703" s="130" customFormat="1" ht="13" x14ac:dyDescent="0.15"/>
    <row r="704" s="130" customFormat="1" ht="13" x14ac:dyDescent="0.15"/>
    <row r="705" s="130" customFormat="1" ht="13" x14ac:dyDescent="0.15"/>
    <row r="706" s="130" customFormat="1" ht="13" x14ac:dyDescent="0.15"/>
    <row r="707" s="130" customFormat="1" ht="13" x14ac:dyDescent="0.15"/>
    <row r="708" s="130" customFormat="1" ht="13" x14ac:dyDescent="0.15"/>
    <row r="709" s="130" customFormat="1" ht="13" x14ac:dyDescent="0.15"/>
    <row r="710" s="130" customFormat="1" ht="13" x14ac:dyDescent="0.15"/>
    <row r="711" s="130" customFormat="1" ht="13" x14ac:dyDescent="0.15"/>
    <row r="712" s="130" customFormat="1" ht="13" x14ac:dyDescent="0.15"/>
    <row r="713" s="130" customFormat="1" ht="13" x14ac:dyDescent="0.15"/>
    <row r="714" s="130" customFormat="1" ht="13" x14ac:dyDescent="0.15"/>
    <row r="715" s="130" customFormat="1" ht="13" x14ac:dyDescent="0.15"/>
    <row r="716" s="130" customFormat="1" ht="13" x14ac:dyDescent="0.15"/>
    <row r="717" s="130" customFormat="1" ht="13" x14ac:dyDescent="0.15"/>
    <row r="718" s="130" customFormat="1" ht="13" x14ac:dyDescent="0.15"/>
    <row r="719" s="130" customFormat="1" ht="13" x14ac:dyDescent="0.15"/>
    <row r="720" s="130" customFormat="1" ht="13" x14ac:dyDescent="0.15"/>
    <row r="721" s="130" customFormat="1" ht="13" x14ac:dyDescent="0.15"/>
    <row r="722" s="130" customFormat="1" ht="13" x14ac:dyDescent="0.15"/>
    <row r="723" s="130" customFormat="1" ht="13" x14ac:dyDescent="0.15"/>
    <row r="724" s="130" customFormat="1" ht="13" x14ac:dyDescent="0.15"/>
    <row r="725" s="130" customFormat="1" ht="13" x14ac:dyDescent="0.15"/>
    <row r="726" s="130" customFormat="1" ht="13" x14ac:dyDescent="0.15"/>
    <row r="727" s="130" customFormat="1" ht="13" x14ac:dyDescent="0.15"/>
    <row r="728" s="130" customFormat="1" ht="13" x14ac:dyDescent="0.15"/>
    <row r="729" s="130" customFormat="1" ht="13" x14ac:dyDescent="0.15"/>
    <row r="730" s="130" customFormat="1" ht="13" x14ac:dyDescent="0.15"/>
    <row r="731" s="130" customFormat="1" ht="13" x14ac:dyDescent="0.15"/>
    <row r="732" s="130" customFormat="1" ht="13" x14ac:dyDescent="0.15"/>
    <row r="733" s="130" customFormat="1" ht="13" x14ac:dyDescent="0.15"/>
    <row r="734" s="130" customFormat="1" ht="13" x14ac:dyDescent="0.15"/>
    <row r="735" s="130" customFormat="1" ht="13" x14ac:dyDescent="0.15"/>
    <row r="736" s="130" customFormat="1" ht="13" x14ac:dyDescent="0.15"/>
    <row r="737" s="130" customFormat="1" ht="13" x14ac:dyDescent="0.15"/>
    <row r="738" s="130" customFormat="1" ht="13" x14ac:dyDescent="0.15"/>
    <row r="739" s="130" customFormat="1" ht="13" x14ac:dyDescent="0.15"/>
    <row r="740" s="130" customFormat="1" ht="13" x14ac:dyDescent="0.15"/>
    <row r="741" s="130" customFormat="1" ht="13" x14ac:dyDescent="0.15"/>
    <row r="742" s="130" customFormat="1" ht="13" x14ac:dyDescent="0.15"/>
    <row r="743" s="130" customFormat="1" ht="13" x14ac:dyDescent="0.15"/>
    <row r="744" s="130" customFormat="1" ht="13" x14ac:dyDescent="0.15"/>
    <row r="745" s="130" customFormat="1" ht="13" x14ac:dyDescent="0.15"/>
    <row r="746" s="130" customFormat="1" ht="13" x14ac:dyDescent="0.15"/>
    <row r="747" s="130" customFormat="1" ht="13" x14ac:dyDescent="0.15"/>
    <row r="748" s="130" customFormat="1" ht="13" x14ac:dyDescent="0.15"/>
    <row r="749" s="130" customFormat="1" ht="13" x14ac:dyDescent="0.15"/>
    <row r="750" s="130" customFormat="1" ht="13" x14ac:dyDescent="0.15"/>
    <row r="751" s="130" customFormat="1" ht="13" x14ac:dyDescent="0.15"/>
    <row r="752" s="130" customFormat="1" ht="13" x14ac:dyDescent="0.15"/>
    <row r="753" s="130" customFormat="1" ht="13" x14ac:dyDescent="0.15"/>
    <row r="754" s="130" customFormat="1" ht="13" x14ac:dyDescent="0.15"/>
    <row r="755" s="130" customFormat="1" ht="13" x14ac:dyDescent="0.15"/>
    <row r="756" s="130" customFormat="1" ht="13" x14ac:dyDescent="0.15"/>
    <row r="757" s="130" customFormat="1" ht="13" x14ac:dyDescent="0.15"/>
    <row r="758" s="130" customFormat="1" ht="13" x14ac:dyDescent="0.15"/>
    <row r="759" s="130" customFormat="1" ht="13" x14ac:dyDescent="0.15"/>
    <row r="760" s="130" customFormat="1" ht="13" x14ac:dyDescent="0.15"/>
    <row r="761" s="130" customFormat="1" ht="13" x14ac:dyDescent="0.15"/>
    <row r="762" s="130" customFormat="1" ht="13" x14ac:dyDescent="0.15"/>
    <row r="763" s="130" customFormat="1" ht="13" x14ac:dyDescent="0.15"/>
    <row r="764" s="130" customFormat="1" ht="13" x14ac:dyDescent="0.15"/>
    <row r="765" s="130" customFormat="1" ht="13" x14ac:dyDescent="0.15"/>
    <row r="766" s="130" customFormat="1" ht="13" x14ac:dyDescent="0.15"/>
    <row r="767" s="130" customFormat="1" ht="13" x14ac:dyDescent="0.15"/>
    <row r="768" s="130" customFormat="1" ht="13" x14ac:dyDescent="0.15"/>
    <row r="769" s="130" customFormat="1" ht="13" x14ac:dyDescent="0.15"/>
    <row r="770" s="130" customFormat="1" ht="13" x14ac:dyDescent="0.15"/>
    <row r="771" s="130" customFormat="1" ht="13" x14ac:dyDescent="0.15"/>
    <row r="772" s="130" customFormat="1" ht="13" x14ac:dyDescent="0.15"/>
    <row r="773" s="130" customFormat="1" ht="13" x14ac:dyDescent="0.15"/>
    <row r="774" s="130" customFormat="1" ht="13" x14ac:dyDescent="0.15"/>
    <row r="775" s="130" customFormat="1" ht="13" x14ac:dyDescent="0.15"/>
    <row r="776" s="130" customFormat="1" ht="13" x14ac:dyDescent="0.15"/>
    <row r="777" s="130" customFormat="1" ht="13" x14ac:dyDescent="0.15"/>
    <row r="778" s="130" customFormat="1" ht="13" x14ac:dyDescent="0.15"/>
    <row r="779" s="130" customFormat="1" ht="13" x14ac:dyDescent="0.15"/>
    <row r="780" s="130" customFormat="1" ht="13" x14ac:dyDescent="0.15"/>
    <row r="781" s="130" customFormat="1" ht="13" x14ac:dyDescent="0.15"/>
    <row r="782" s="130" customFormat="1" ht="13" x14ac:dyDescent="0.15"/>
    <row r="783" s="130" customFormat="1" ht="13" x14ac:dyDescent="0.15"/>
    <row r="784" s="130" customFormat="1" ht="13" x14ac:dyDescent="0.15"/>
    <row r="785" s="130" customFormat="1" ht="13" x14ac:dyDescent="0.15"/>
    <row r="786" s="130" customFormat="1" ht="13" x14ac:dyDescent="0.15"/>
    <row r="787" s="130" customFormat="1" ht="13" x14ac:dyDescent="0.15"/>
    <row r="788" s="130" customFormat="1" ht="13" x14ac:dyDescent="0.15"/>
    <row r="789" s="130" customFormat="1" ht="13" x14ac:dyDescent="0.15"/>
    <row r="790" s="130" customFormat="1" ht="13" x14ac:dyDescent="0.15"/>
    <row r="791" s="130" customFormat="1" ht="13" x14ac:dyDescent="0.15"/>
    <row r="792" s="130" customFormat="1" ht="13" x14ac:dyDescent="0.15"/>
    <row r="793" s="130" customFormat="1" ht="13" x14ac:dyDescent="0.15"/>
    <row r="794" s="130" customFormat="1" ht="13" x14ac:dyDescent="0.15"/>
    <row r="795" s="130" customFormat="1" ht="13" x14ac:dyDescent="0.15"/>
    <row r="796" s="130" customFormat="1" ht="13" x14ac:dyDescent="0.15"/>
    <row r="797" s="130" customFormat="1" ht="13" x14ac:dyDescent="0.15"/>
    <row r="798" s="130" customFormat="1" ht="13" x14ac:dyDescent="0.15"/>
    <row r="799" s="130" customFormat="1" ht="13" x14ac:dyDescent="0.15"/>
    <row r="800" s="130" customFormat="1" ht="13" x14ac:dyDescent="0.15"/>
    <row r="801" s="130" customFormat="1" ht="13" x14ac:dyDescent="0.15"/>
    <row r="802" s="130" customFormat="1" ht="13" x14ac:dyDescent="0.15"/>
    <row r="803" s="130" customFormat="1" ht="13" x14ac:dyDescent="0.15"/>
    <row r="804" s="130" customFormat="1" ht="13" x14ac:dyDescent="0.15"/>
    <row r="805" s="130" customFormat="1" ht="13" x14ac:dyDescent="0.15"/>
    <row r="806" s="130" customFormat="1" ht="13" x14ac:dyDescent="0.15"/>
    <row r="807" s="130" customFormat="1" ht="13" x14ac:dyDescent="0.15"/>
    <row r="808" s="130" customFormat="1" ht="13" x14ac:dyDescent="0.15"/>
    <row r="809" s="130" customFormat="1" ht="13" x14ac:dyDescent="0.15"/>
    <row r="810" s="130" customFormat="1" ht="13" x14ac:dyDescent="0.15"/>
    <row r="811" s="130" customFormat="1" ht="13" x14ac:dyDescent="0.15"/>
    <row r="812" s="130" customFormat="1" ht="13" x14ac:dyDescent="0.15"/>
    <row r="813" s="130" customFormat="1" ht="13" x14ac:dyDescent="0.15"/>
    <row r="814" s="130" customFormat="1" ht="13" x14ac:dyDescent="0.15"/>
    <row r="815" s="130" customFormat="1" ht="13" x14ac:dyDescent="0.15"/>
    <row r="816" s="130" customFormat="1" ht="13" x14ac:dyDescent="0.15"/>
    <row r="817" s="130" customFormat="1" ht="13" x14ac:dyDescent="0.15"/>
    <row r="818" s="130" customFormat="1" ht="13" x14ac:dyDescent="0.15"/>
    <row r="819" s="130" customFormat="1" ht="13" x14ac:dyDescent="0.15"/>
    <row r="820" s="130" customFormat="1" ht="13" x14ac:dyDescent="0.15"/>
    <row r="821" s="130" customFormat="1" ht="13" x14ac:dyDescent="0.15"/>
    <row r="822" s="130" customFormat="1" ht="13" x14ac:dyDescent="0.15"/>
    <row r="823" s="130" customFormat="1" ht="13" x14ac:dyDescent="0.15"/>
    <row r="824" s="130" customFormat="1" ht="13" x14ac:dyDescent="0.15"/>
    <row r="825" s="130" customFormat="1" ht="13" x14ac:dyDescent="0.15"/>
    <row r="826" s="130" customFormat="1" ht="13" x14ac:dyDescent="0.15"/>
    <row r="827" s="130" customFormat="1" ht="13" x14ac:dyDescent="0.15"/>
    <row r="828" s="130" customFormat="1" ht="13" x14ac:dyDescent="0.15"/>
    <row r="829" s="130" customFormat="1" ht="13" x14ac:dyDescent="0.15"/>
    <row r="830" s="130" customFormat="1" ht="13" x14ac:dyDescent="0.15"/>
    <row r="831" s="130" customFormat="1" ht="13" x14ac:dyDescent="0.15"/>
    <row r="832" s="130" customFormat="1" ht="13" x14ac:dyDescent="0.15"/>
    <row r="833" s="130" customFormat="1" ht="13" x14ac:dyDescent="0.15"/>
    <row r="834" s="130" customFormat="1" ht="13" x14ac:dyDescent="0.15"/>
    <row r="835" s="130" customFormat="1" ht="13" x14ac:dyDescent="0.15"/>
    <row r="836" s="130" customFormat="1" ht="13" x14ac:dyDescent="0.15"/>
    <row r="837" s="130" customFormat="1" ht="13" x14ac:dyDescent="0.15"/>
    <row r="838" s="130" customFormat="1" ht="13" x14ac:dyDescent="0.15"/>
    <row r="839" s="130" customFormat="1" ht="13" x14ac:dyDescent="0.15"/>
    <row r="840" s="130" customFormat="1" ht="13" x14ac:dyDescent="0.15"/>
    <row r="841" s="130" customFormat="1" ht="13" x14ac:dyDescent="0.15"/>
    <row r="842" s="130" customFormat="1" ht="13" x14ac:dyDescent="0.15"/>
    <row r="843" s="130" customFormat="1" ht="13" x14ac:dyDescent="0.15"/>
    <row r="844" s="130" customFormat="1" ht="13" x14ac:dyDescent="0.15"/>
    <row r="845" s="130" customFormat="1" ht="13" x14ac:dyDescent="0.15"/>
    <row r="846" s="130" customFormat="1" ht="13" x14ac:dyDescent="0.15"/>
    <row r="847" s="130" customFormat="1" ht="13" x14ac:dyDescent="0.15"/>
    <row r="848" s="130" customFormat="1" ht="13" x14ac:dyDescent="0.15"/>
    <row r="849" s="130" customFormat="1" ht="13" x14ac:dyDescent="0.15"/>
    <row r="850" s="130" customFormat="1" ht="13" x14ac:dyDescent="0.15"/>
    <row r="851" s="130" customFormat="1" ht="13" x14ac:dyDescent="0.15"/>
    <row r="852" s="130" customFormat="1" ht="13" x14ac:dyDescent="0.15"/>
    <row r="853" s="130" customFormat="1" ht="13" x14ac:dyDescent="0.15"/>
    <row r="854" s="130" customFormat="1" ht="13" x14ac:dyDescent="0.15"/>
    <row r="855" s="130" customFormat="1" ht="13" x14ac:dyDescent="0.15"/>
    <row r="856" s="130" customFormat="1" ht="13" x14ac:dyDescent="0.15"/>
    <row r="857" s="130" customFormat="1" ht="13" x14ac:dyDescent="0.15"/>
    <row r="858" s="130" customFormat="1" ht="13" x14ac:dyDescent="0.15"/>
    <row r="859" s="130" customFormat="1" ht="13" x14ac:dyDescent="0.15"/>
    <row r="860" s="130" customFormat="1" ht="13" x14ac:dyDescent="0.15"/>
    <row r="861" s="130" customFormat="1" ht="13" x14ac:dyDescent="0.15"/>
    <row r="862" s="130" customFormat="1" ht="13" x14ac:dyDescent="0.15"/>
    <row r="863" s="130" customFormat="1" ht="13" x14ac:dyDescent="0.15"/>
    <row r="864" s="130" customFormat="1" ht="13" x14ac:dyDescent="0.15"/>
    <row r="865" s="130" customFormat="1" ht="13" x14ac:dyDescent="0.15"/>
    <row r="866" s="130" customFormat="1" ht="13" x14ac:dyDescent="0.15"/>
    <row r="867" s="130" customFormat="1" ht="13" x14ac:dyDescent="0.15"/>
    <row r="868" s="130" customFormat="1" ht="13" x14ac:dyDescent="0.15"/>
    <row r="869" s="130" customFormat="1" ht="13" x14ac:dyDescent="0.15"/>
    <row r="870" s="130" customFormat="1" ht="13" x14ac:dyDescent="0.15"/>
    <row r="871" s="130" customFormat="1" ht="13" x14ac:dyDescent="0.15"/>
    <row r="872" s="130" customFormat="1" ht="13" x14ac:dyDescent="0.15"/>
    <row r="873" s="130" customFormat="1" ht="13" x14ac:dyDescent="0.15"/>
    <row r="874" s="130" customFormat="1" ht="13" x14ac:dyDescent="0.15"/>
    <row r="875" s="130" customFormat="1" ht="13" x14ac:dyDescent="0.15"/>
    <row r="876" s="130" customFormat="1" ht="13" x14ac:dyDescent="0.15"/>
    <row r="877" s="130" customFormat="1" ht="13" x14ac:dyDescent="0.15"/>
    <row r="878" s="130" customFormat="1" ht="13" x14ac:dyDescent="0.15"/>
    <row r="879" s="130" customFormat="1" ht="13" x14ac:dyDescent="0.15"/>
    <row r="880" s="130" customFormat="1" ht="13" x14ac:dyDescent="0.15"/>
    <row r="881" s="130" customFormat="1" ht="13" x14ac:dyDescent="0.15"/>
    <row r="882" s="130" customFormat="1" ht="13" x14ac:dyDescent="0.15"/>
    <row r="883" s="130" customFormat="1" ht="13" x14ac:dyDescent="0.15"/>
    <row r="884" s="130" customFormat="1" ht="13" x14ac:dyDescent="0.15"/>
    <row r="885" s="130" customFormat="1" ht="13" x14ac:dyDescent="0.15"/>
    <row r="886" s="130" customFormat="1" ht="13" x14ac:dyDescent="0.15"/>
    <row r="887" s="130" customFormat="1" ht="13" x14ac:dyDescent="0.15"/>
    <row r="888" s="130" customFormat="1" ht="13" x14ac:dyDescent="0.15"/>
    <row r="889" s="130" customFormat="1" ht="13" x14ac:dyDescent="0.15"/>
    <row r="890" s="130" customFormat="1" ht="13" x14ac:dyDescent="0.15"/>
    <row r="891" s="130" customFormat="1" ht="13" x14ac:dyDescent="0.15"/>
    <row r="892" s="130" customFormat="1" ht="13" x14ac:dyDescent="0.15"/>
    <row r="893" s="130" customFormat="1" ht="13" x14ac:dyDescent="0.15"/>
    <row r="894" s="130" customFormat="1" ht="13" x14ac:dyDescent="0.15"/>
    <row r="895" s="130" customFormat="1" ht="13" x14ac:dyDescent="0.15"/>
    <row r="896" s="130" customFormat="1" ht="13" x14ac:dyDescent="0.15"/>
    <row r="897" s="130" customFormat="1" ht="13" x14ac:dyDescent="0.15"/>
    <row r="898" s="130" customFormat="1" ht="13" x14ac:dyDescent="0.15"/>
    <row r="899" s="130" customFormat="1" ht="13" x14ac:dyDescent="0.15"/>
    <row r="900" s="130" customFormat="1" ht="13" x14ac:dyDescent="0.15"/>
    <row r="901" s="130" customFormat="1" ht="13" x14ac:dyDescent="0.15"/>
    <row r="902" s="130" customFormat="1" ht="13" x14ac:dyDescent="0.15"/>
    <row r="903" s="130" customFormat="1" ht="13" x14ac:dyDescent="0.15"/>
    <row r="904" s="130" customFormat="1" ht="13" x14ac:dyDescent="0.15"/>
    <row r="905" s="130" customFormat="1" ht="13" x14ac:dyDescent="0.15"/>
    <row r="906" s="130" customFormat="1" ht="13" x14ac:dyDescent="0.15"/>
    <row r="907" s="130" customFormat="1" ht="13" x14ac:dyDescent="0.15"/>
    <row r="908" s="130" customFormat="1" ht="13" x14ac:dyDescent="0.15"/>
    <row r="909" s="130" customFormat="1" ht="13" x14ac:dyDescent="0.15"/>
    <row r="910" s="130" customFormat="1" ht="13" x14ac:dyDescent="0.15"/>
    <row r="911" s="130" customFormat="1" ht="13" x14ac:dyDescent="0.15"/>
    <row r="912" s="130" customFormat="1" ht="13" x14ac:dyDescent="0.15"/>
    <row r="913" s="130" customFormat="1" ht="13" x14ac:dyDescent="0.15"/>
    <row r="914" s="130" customFormat="1" ht="13" x14ac:dyDescent="0.15"/>
    <row r="915" s="130" customFormat="1" ht="13" x14ac:dyDescent="0.15"/>
    <row r="916" s="130" customFormat="1" ht="13" x14ac:dyDescent="0.15"/>
    <row r="917" s="130" customFormat="1" ht="13" x14ac:dyDescent="0.15"/>
    <row r="918" s="130" customFormat="1" ht="13" x14ac:dyDescent="0.15"/>
    <row r="919" s="130" customFormat="1" ht="13" x14ac:dyDescent="0.15"/>
    <row r="920" s="130" customFormat="1" ht="13" x14ac:dyDescent="0.15"/>
    <row r="921" s="130" customFormat="1" ht="13" x14ac:dyDescent="0.15"/>
    <row r="922" s="130" customFormat="1" ht="13" x14ac:dyDescent="0.15"/>
  </sheetData>
  <mergeCells count="6">
    <mergeCell ref="A6:B6"/>
    <mergeCell ref="F4:H4"/>
    <mergeCell ref="A2:H2"/>
    <mergeCell ref="A4:A5"/>
    <mergeCell ref="B4:B5"/>
    <mergeCell ref="C4:E4"/>
  </mergeCells>
  <phoneticPr fontId="4" type="noConversion"/>
  <conditionalFormatting sqref="C16:G55">
    <cfRule type="containsBlanks" dxfId="73" priority="1">
      <formula>LEN(TRIM(C16))=0</formula>
    </cfRule>
  </conditionalFormatting>
  <conditionalFormatting sqref="E9:E13">
    <cfRule type="containsBlanks" dxfId="72" priority="2">
      <formula>LEN(TRIM(E9))=0</formula>
    </cfRule>
  </conditionalFormatting>
  <conditionalFormatting sqref="H9:H14">
    <cfRule type="containsBlanks" dxfId="71" priority="21">
      <formula>LEN(TRIM(H9))=0</formula>
    </cfRule>
  </conditionalFormatting>
  <conditionalFormatting sqref="H16:H56">
    <cfRule type="containsBlanks" dxfId="70" priority="7">
      <formula>LEN(TRIM(H16))=0</formula>
    </cfRule>
  </conditionalFormatting>
  <pageMargins left="0" right="0" top="0" bottom="0" header="0" footer="0"/>
  <pageSetup paperSize="9"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3"/>
  <sheetViews>
    <sheetView showGridLines="0" topLeftCell="A37" zoomScaleNormal="100" workbookViewId="0">
      <selection activeCell="A62" sqref="A62:H123"/>
    </sheetView>
  </sheetViews>
  <sheetFormatPr baseColWidth="10" defaultColWidth="11.5" defaultRowHeight="11" x14ac:dyDescent="0.15"/>
  <cols>
    <col min="1" max="1" width="7.6640625" style="38" customWidth="1"/>
    <col min="2" max="2" width="48" style="38" customWidth="1"/>
    <col min="3" max="4" width="6.33203125" style="38" customWidth="1"/>
    <col min="5" max="5" width="5.83203125" style="38" customWidth="1"/>
    <col min="6" max="8" width="6.33203125" style="38" customWidth="1"/>
    <col min="9" max="16384" width="11.5" style="38"/>
  </cols>
  <sheetData>
    <row r="1" spans="1:10" ht="15" customHeight="1" x14ac:dyDescent="0.15">
      <c r="A1" s="82" t="s">
        <v>321</v>
      </c>
      <c r="B1" s="82"/>
      <c r="C1" s="82"/>
      <c r="D1" s="82"/>
      <c r="E1" s="82"/>
    </row>
    <row r="2" spans="1:10" ht="12" x14ac:dyDescent="0.15">
      <c r="A2" s="307" t="s">
        <v>59</v>
      </c>
      <c r="B2" s="307"/>
      <c r="C2" s="307"/>
      <c r="D2" s="307"/>
      <c r="E2" s="307"/>
    </row>
    <row r="3" spans="1:10" ht="4.25" customHeight="1" x14ac:dyDescent="0.15">
      <c r="A3" s="51"/>
      <c r="B3" s="51"/>
      <c r="C3" s="51"/>
      <c r="D3" s="51"/>
      <c r="E3" s="51"/>
    </row>
    <row r="4" spans="1:10" ht="12" customHeight="1" x14ac:dyDescent="0.15">
      <c r="A4" s="308" t="s">
        <v>31</v>
      </c>
      <c r="B4" s="308" t="s">
        <v>4</v>
      </c>
      <c r="C4" s="305" t="s">
        <v>340</v>
      </c>
      <c r="D4" s="306"/>
      <c r="E4" s="163" t="s">
        <v>32</v>
      </c>
      <c r="F4" s="305" t="s">
        <v>235</v>
      </c>
      <c r="G4" s="306"/>
      <c r="H4" s="163" t="s">
        <v>32</v>
      </c>
    </row>
    <row r="5" spans="1:10" ht="12" x14ac:dyDescent="0.15">
      <c r="A5" s="309"/>
      <c r="B5" s="309"/>
      <c r="C5" s="158">
        <v>2023</v>
      </c>
      <c r="D5" s="159" t="s">
        <v>314</v>
      </c>
      <c r="E5" s="164" t="s">
        <v>33</v>
      </c>
      <c r="F5" s="158">
        <v>2023</v>
      </c>
      <c r="G5" s="159" t="s">
        <v>314</v>
      </c>
      <c r="H5" s="230" t="s">
        <v>33</v>
      </c>
    </row>
    <row r="6" spans="1:10" ht="4" customHeight="1" x14ac:dyDescent="0.15">
      <c r="A6" s="103"/>
      <c r="B6" s="103"/>
      <c r="C6" s="68"/>
      <c r="D6" s="68"/>
      <c r="E6" s="103"/>
      <c r="F6" s="68"/>
      <c r="G6" s="68"/>
      <c r="H6" s="103"/>
    </row>
    <row r="7" spans="1:10" ht="11" customHeight="1" x14ac:dyDescent="0.15">
      <c r="A7" s="97" t="s">
        <v>64</v>
      </c>
      <c r="B7" s="13" t="s">
        <v>243</v>
      </c>
      <c r="C7" s="132">
        <v>486448.95446699997</v>
      </c>
      <c r="D7" s="132">
        <v>476342.3936889997</v>
      </c>
      <c r="E7" s="187">
        <f>IFERROR(((D7/C7-1)),"")</f>
        <v>-2.0776200020974467E-2</v>
      </c>
      <c r="F7" s="132">
        <v>121820.79340099996</v>
      </c>
      <c r="G7" s="132">
        <v>112933.08815999982</v>
      </c>
      <c r="H7" s="195">
        <f>IFERROR(((G7/F7-1)),"")</f>
        <v>-7.2957210283012164E-2</v>
      </c>
    </row>
    <row r="8" spans="1:10" ht="11" customHeight="1" x14ac:dyDescent="0.15">
      <c r="A8" s="97" t="s">
        <v>10</v>
      </c>
      <c r="B8" s="13" t="s">
        <v>205</v>
      </c>
      <c r="C8" s="132">
        <v>280337.95516000025</v>
      </c>
      <c r="D8" s="132">
        <v>151577.70255800016</v>
      </c>
      <c r="E8" s="187">
        <f t="shared" ref="E8:E56" si="0">IFERROR(((D8/C8-1)),"")</f>
        <v>-0.4593036734127256</v>
      </c>
      <c r="F8" s="132">
        <v>1209.0242000000003</v>
      </c>
      <c r="G8" s="132">
        <v>2437.5877999999993</v>
      </c>
      <c r="H8" s="195">
        <f t="shared" ref="H8:H57" si="1">IFERROR(((G8/F8-1)),"")</f>
        <v>1.01616129768122</v>
      </c>
      <c r="I8" s="126"/>
      <c r="J8" s="126"/>
    </row>
    <row r="9" spans="1:10" ht="11" customHeight="1" x14ac:dyDescent="0.15">
      <c r="A9" s="97" t="s">
        <v>69</v>
      </c>
      <c r="B9" s="13" t="s">
        <v>244</v>
      </c>
      <c r="C9" s="132">
        <v>41927.360518000001</v>
      </c>
      <c r="D9" s="132">
        <v>55466.049777000022</v>
      </c>
      <c r="E9" s="187">
        <f t="shared" si="0"/>
        <v>0.32290821773022582</v>
      </c>
      <c r="F9" s="132">
        <v>6103.6438300000027</v>
      </c>
      <c r="G9" s="132">
        <v>4545.435330000003</v>
      </c>
      <c r="H9" s="195">
        <f t="shared" si="1"/>
        <v>-0.25529151821429252</v>
      </c>
      <c r="I9" s="126"/>
      <c r="J9" s="126"/>
    </row>
    <row r="10" spans="1:10" ht="11" customHeight="1" x14ac:dyDescent="0.15">
      <c r="A10" s="97" t="s">
        <v>9</v>
      </c>
      <c r="B10" s="13" t="s">
        <v>290</v>
      </c>
      <c r="C10" s="132">
        <v>48428.628140000037</v>
      </c>
      <c r="D10" s="132">
        <v>101775.20373800001</v>
      </c>
      <c r="E10" s="187">
        <f t="shared" si="0"/>
        <v>1.1015504185619891</v>
      </c>
      <c r="F10" s="132">
        <v>14290.909230000028</v>
      </c>
      <c r="G10" s="132">
        <v>28638.733286999992</v>
      </c>
      <c r="H10" s="195">
        <f t="shared" si="1"/>
        <v>1.0039825896368062</v>
      </c>
      <c r="I10" s="126"/>
      <c r="J10" s="126"/>
    </row>
    <row r="11" spans="1:10" ht="11" customHeight="1" x14ac:dyDescent="0.15">
      <c r="A11" s="97" t="s">
        <v>70</v>
      </c>
      <c r="B11" s="13" t="s">
        <v>292</v>
      </c>
      <c r="C11" s="132">
        <v>34957.271747999999</v>
      </c>
      <c r="D11" s="132">
        <v>49755.416162000009</v>
      </c>
      <c r="E11" s="187">
        <f t="shared" si="0"/>
        <v>0.42332091934052762</v>
      </c>
      <c r="F11" s="132">
        <v>7317.5117699999992</v>
      </c>
      <c r="G11" s="132">
        <v>14628.644534000005</v>
      </c>
      <c r="H11" s="195">
        <f t="shared" si="1"/>
        <v>0.99912825476739964</v>
      </c>
      <c r="I11" s="126"/>
      <c r="J11" s="126"/>
    </row>
    <row r="12" spans="1:10" ht="11" customHeight="1" x14ac:dyDescent="0.15">
      <c r="A12" s="97" t="s">
        <v>11</v>
      </c>
      <c r="B12" s="13" t="s">
        <v>206</v>
      </c>
      <c r="C12" s="132">
        <v>179940.54543099986</v>
      </c>
      <c r="D12" s="132">
        <v>66679.57764899997</v>
      </c>
      <c r="E12" s="187">
        <f t="shared" si="0"/>
        <v>-0.6294355033253527</v>
      </c>
      <c r="F12" s="132">
        <v>15.009034</v>
      </c>
      <c r="G12" s="132">
        <v>14.645019999999999</v>
      </c>
      <c r="H12" s="195">
        <f t="shared" si="1"/>
        <v>-2.4252993230610365E-2</v>
      </c>
      <c r="I12" s="126"/>
      <c r="J12" s="126"/>
    </row>
    <row r="13" spans="1:10" ht="11" customHeight="1" x14ac:dyDescent="0.15">
      <c r="A13" s="97" t="s">
        <v>12</v>
      </c>
      <c r="B13" s="13" t="s">
        <v>207</v>
      </c>
      <c r="C13" s="132">
        <v>44479.727767999997</v>
      </c>
      <c r="D13" s="132">
        <v>38797.745813999994</v>
      </c>
      <c r="E13" s="187">
        <f t="shared" si="0"/>
        <v>-0.12774318187459288</v>
      </c>
      <c r="F13" s="132">
        <v>10053.702753000003</v>
      </c>
      <c r="G13" s="132">
        <v>10572.715598999999</v>
      </c>
      <c r="H13" s="195">
        <f t="shared" si="1"/>
        <v>5.1624049243461423E-2</v>
      </c>
      <c r="I13" s="126"/>
      <c r="J13" s="126"/>
    </row>
    <row r="14" spans="1:10" ht="11" customHeight="1" x14ac:dyDescent="0.15">
      <c r="A14" s="97" t="s">
        <v>68</v>
      </c>
      <c r="B14" s="13" t="s">
        <v>229</v>
      </c>
      <c r="C14" s="132">
        <v>62914.259890999987</v>
      </c>
      <c r="D14" s="132">
        <v>106011.47658099997</v>
      </c>
      <c r="E14" s="187">
        <f t="shared" si="0"/>
        <v>0.68501507869069167</v>
      </c>
      <c r="F14" s="132">
        <v>35378.192565999991</v>
      </c>
      <c r="G14" s="132">
        <v>72633.69769999999</v>
      </c>
      <c r="H14" s="195">
        <f t="shared" si="1"/>
        <v>1.0530641175209214</v>
      </c>
      <c r="I14" s="126"/>
      <c r="J14" s="126"/>
    </row>
    <row r="15" spans="1:10" ht="11" customHeight="1" x14ac:dyDescent="0.15">
      <c r="A15" s="97" t="s">
        <v>35</v>
      </c>
      <c r="B15" s="13" t="s">
        <v>291</v>
      </c>
      <c r="C15" s="132">
        <v>132091.15867</v>
      </c>
      <c r="D15" s="132">
        <v>119628.72937300001</v>
      </c>
      <c r="E15" s="187">
        <f t="shared" si="0"/>
        <v>-9.4347187370311225E-2</v>
      </c>
      <c r="F15" s="132">
        <v>16205.662212000001</v>
      </c>
      <c r="G15" s="132">
        <v>18852.591692999998</v>
      </c>
      <c r="H15" s="195">
        <f t="shared" si="1"/>
        <v>0.16333362045766897</v>
      </c>
      <c r="I15" s="126"/>
      <c r="J15" s="126"/>
    </row>
    <row r="16" spans="1:10" ht="11" customHeight="1" x14ac:dyDescent="0.15">
      <c r="A16" s="97" t="s">
        <v>200</v>
      </c>
      <c r="B16" s="13" t="s">
        <v>293</v>
      </c>
      <c r="C16" s="132">
        <v>575.22668399999998</v>
      </c>
      <c r="D16" s="132">
        <v>777.64472599999999</v>
      </c>
      <c r="E16" s="187">
        <f t="shared" si="0"/>
        <v>0.35189264968104306</v>
      </c>
      <c r="F16" s="132">
        <v>79.739399999999989</v>
      </c>
      <c r="G16" s="132">
        <v>128.67097299999998</v>
      </c>
      <c r="H16" s="195">
        <f t="shared" si="1"/>
        <v>0.61364360654833106</v>
      </c>
      <c r="I16" s="126"/>
      <c r="J16" s="126"/>
    </row>
    <row r="17" spans="1:10" ht="11" customHeight="1" x14ac:dyDescent="0.15">
      <c r="A17" s="97" t="s">
        <v>89</v>
      </c>
      <c r="B17" s="13" t="s">
        <v>245</v>
      </c>
      <c r="C17" s="132">
        <v>44113.274211000018</v>
      </c>
      <c r="D17" s="132">
        <v>29766.222545000004</v>
      </c>
      <c r="E17" s="187">
        <f t="shared" si="0"/>
        <v>-0.32523207407765831</v>
      </c>
      <c r="F17" s="132">
        <v>191.50488899999999</v>
      </c>
      <c r="G17" s="132">
        <v>3.6463000000000005</v>
      </c>
      <c r="H17" s="195">
        <f t="shared" si="1"/>
        <v>-0.98095975502745525</v>
      </c>
      <c r="J17" s="126"/>
    </row>
    <row r="18" spans="1:10" ht="11" customHeight="1" x14ac:dyDescent="0.15">
      <c r="A18" s="97" t="s">
        <v>91</v>
      </c>
      <c r="B18" s="13" t="s">
        <v>247</v>
      </c>
      <c r="C18" s="132">
        <v>18793.502115000003</v>
      </c>
      <c r="D18" s="132">
        <v>21355.542462000005</v>
      </c>
      <c r="E18" s="187">
        <f t="shared" si="0"/>
        <v>0.13632586046616146</v>
      </c>
      <c r="F18" s="132">
        <v>2997.7492110000003</v>
      </c>
      <c r="G18" s="132">
        <v>3451.7375400000001</v>
      </c>
      <c r="H18" s="195">
        <f t="shared" si="1"/>
        <v>0.15144306512837225</v>
      </c>
    </row>
    <row r="19" spans="1:10" ht="11" customHeight="1" x14ac:dyDescent="0.15">
      <c r="A19" s="97" t="s">
        <v>13</v>
      </c>
      <c r="B19" s="13" t="s">
        <v>208</v>
      </c>
      <c r="C19" s="132">
        <v>86168.462810000026</v>
      </c>
      <c r="D19" s="132">
        <v>91793.908240000019</v>
      </c>
      <c r="E19" s="187">
        <f t="shared" si="0"/>
        <v>6.5284272766986673E-2</v>
      </c>
      <c r="F19" s="132">
        <v>11098.364</v>
      </c>
      <c r="G19" s="132">
        <v>11353.210879999999</v>
      </c>
      <c r="H19" s="195">
        <f t="shared" si="1"/>
        <v>2.2962562770512784E-2</v>
      </c>
    </row>
    <row r="20" spans="1:10" ht="11" customHeight="1" x14ac:dyDescent="0.15">
      <c r="A20" s="97" t="s">
        <v>65</v>
      </c>
      <c r="B20" s="13" t="s">
        <v>211</v>
      </c>
      <c r="C20" s="132">
        <v>23545.9352</v>
      </c>
      <c r="D20" s="132">
        <v>28253.553205000004</v>
      </c>
      <c r="E20" s="187">
        <f t="shared" si="0"/>
        <v>0.19993336280820162</v>
      </c>
      <c r="F20" s="132">
        <v>4295.6217739999993</v>
      </c>
      <c r="G20" s="132">
        <v>5060.3693240000011</v>
      </c>
      <c r="H20" s="195">
        <f t="shared" si="1"/>
        <v>0.17802953570744284</v>
      </c>
    </row>
    <row r="21" spans="1:10" ht="11" customHeight="1" x14ac:dyDescent="0.15">
      <c r="A21" s="97" t="s">
        <v>98</v>
      </c>
      <c r="B21" s="13" t="s">
        <v>248</v>
      </c>
      <c r="C21" s="132">
        <v>28952.680177000002</v>
      </c>
      <c r="D21" s="132">
        <v>29188.63148</v>
      </c>
      <c r="E21" s="187">
        <f t="shared" si="0"/>
        <v>8.1495495946326546E-3</v>
      </c>
      <c r="F21" s="132">
        <v>4182.0667590000003</v>
      </c>
      <c r="G21" s="132">
        <v>4589.8903739999996</v>
      </c>
      <c r="H21" s="195">
        <f t="shared" si="1"/>
        <v>9.7517241713644065E-2</v>
      </c>
    </row>
    <row r="22" spans="1:10" ht="11" customHeight="1" x14ac:dyDescent="0.15">
      <c r="A22" s="97" t="s">
        <v>92</v>
      </c>
      <c r="B22" s="13" t="s">
        <v>252</v>
      </c>
      <c r="C22" s="132">
        <v>18378.558436999996</v>
      </c>
      <c r="D22" s="132">
        <v>21392.681045000005</v>
      </c>
      <c r="E22" s="187">
        <f t="shared" si="0"/>
        <v>0.16400212336196796</v>
      </c>
      <c r="F22" s="132">
        <v>4217.7224509999996</v>
      </c>
      <c r="G22" s="132">
        <v>5806.5211320000017</v>
      </c>
      <c r="H22" s="195">
        <f t="shared" si="1"/>
        <v>0.37669588254279418</v>
      </c>
    </row>
    <row r="23" spans="1:10" ht="11" customHeight="1" x14ac:dyDescent="0.15">
      <c r="A23" s="97" t="s">
        <v>95</v>
      </c>
      <c r="B23" s="13" t="s">
        <v>209</v>
      </c>
      <c r="C23" s="132">
        <v>40140.369632999995</v>
      </c>
      <c r="D23" s="132">
        <v>24032.189075000002</v>
      </c>
      <c r="E23" s="187">
        <f t="shared" si="0"/>
        <v>-0.40129626870095436</v>
      </c>
      <c r="F23" s="132">
        <v>5889.8629700000001</v>
      </c>
      <c r="G23" s="132">
        <v>5030.2819179999997</v>
      </c>
      <c r="H23" s="195">
        <f t="shared" si="1"/>
        <v>-0.14594245339463308</v>
      </c>
    </row>
    <row r="24" spans="1:10" ht="11" customHeight="1" x14ac:dyDescent="0.15">
      <c r="A24" s="97" t="s">
        <v>62</v>
      </c>
      <c r="B24" s="13" t="s">
        <v>246</v>
      </c>
      <c r="C24" s="132">
        <v>60314.865027000007</v>
      </c>
      <c r="D24" s="132">
        <v>17074.999320000003</v>
      </c>
      <c r="E24" s="187">
        <f t="shared" si="0"/>
        <v>-0.71690230406125655</v>
      </c>
      <c r="F24" s="132">
        <v>3632.4757840000002</v>
      </c>
      <c r="G24" s="132">
        <v>582.44495000000006</v>
      </c>
      <c r="H24" s="195">
        <f t="shared" si="1"/>
        <v>-0.83965620567506583</v>
      </c>
    </row>
    <row r="25" spans="1:10" ht="11" customHeight="1" x14ac:dyDescent="0.15">
      <c r="A25" s="97" t="s">
        <v>94</v>
      </c>
      <c r="B25" s="13" t="s">
        <v>362</v>
      </c>
      <c r="C25" s="132">
        <v>40810.322</v>
      </c>
      <c r="D25" s="132">
        <v>55778.042000000001</v>
      </c>
      <c r="E25" s="187">
        <f t="shared" si="0"/>
        <v>0.36676309488565173</v>
      </c>
      <c r="F25" s="132">
        <v>1654.9700000000003</v>
      </c>
      <c r="G25" s="132">
        <v>19474.213000000003</v>
      </c>
      <c r="H25" s="195">
        <f t="shared" si="1"/>
        <v>10.767109373583811</v>
      </c>
    </row>
    <row r="26" spans="1:10" ht="11" customHeight="1" x14ac:dyDescent="0.15">
      <c r="A26" s="97" t="s">
        <v>101</v>
      </c>
      <c r="B26" s="13" t="s">
        <v>210</v>
      </c>
      <c r="C26" s="132">
        <v>90362.790555000014</v>
      </c>
      <c r="D26" s="132">
        <v>105323.90119999998</v>
      </c>
      <c r="E26" s="187">
        <f t="shared" si="0"/>
        <v>0.1655671604773401</v>
      </c>
      <c r="F26" s="132">
        <v>22325.841084</v>
      </c>
      <c r="G26" s="132">
        <v>28763.300399999993</v>
      </c>
      <c r="H26" s="195">
        <f t="shared" si="1"/>
        <v>0.28834117791035663</v>
      </c>
    </row>
    <row r="27" spans="1:10" ht="23" customHeight="1" x14ac:dyDescent="0.15">
      <c r="A27" s="97" t="s">
        <v>100</v>
      </c>
      <c r="B27" s="13" t="s">
        <v>363</v>
      </c>
      <c r="C27" s="132">
        <v>4020.9321789999999</v>
      </c>
      <c r="D27" s="132">
        <v>3797.7756629999994</v>
      </c>
      <c r="E27" s="187">
        <f t="shared" si="0"/>
        <v>-5.5498701809862161E-2</v>
      </c>
      <c r="F27" s="132">
        <v>385.79199999999997</v>
      </c>
      <c r="G27" s="132">
        <v>404.577</v>
      </c>
      <c r="H27" s="195">
        <f t="shared" si="1"/>
        <v>4.8692041307232925E-2</v>
      </c>
    </row>
    <row r="28" spans="1:10" ht="11" customHeight="1" x14ac:dyDescent="0.15">
      <c r="A28" s="97" t="s">
        <v>180</v>
      </c>
      <c r="B28" s="13" t="s">
        <v>364</v>
      </c>
      <c r="C28" s="132">
        <v>1992.9723509999999</v>
      </c>
      <c r="D28" s="132">
        <v>4507.8054469999997</v>
      </c>
      <c r="E28" s="187">
        <f t="shared" si="0"/>
        <v>1.2618504690936376</v>
      </c>
      <c r="F28" s="132">
        <v>990.29925000000003</v>
      </c>
      <c r="G28" s="132">
        <v>860.81035999999995</v>
      </c>
      <c r="H28" s="195">
        <f t="shared" si="1"/>
        <v>-0.13075733420983615</v>
      </c>
    </row>
    <row r="29" spans="1:10" ht="11" customHeight="1" x14ac:dyDescent="0.15">
      <c r="A29" s="97" t="s">
        <v>93</v>
      </c>
      <c r="B29" s="13" t="s">
        <v>249</v>
      </c>
      <c r="C29" s="132">
        <v>16825.920149999998</v>
      </c>
      <c r="D29" s="132">
        <v>13913.162899999999</v>
      </c>
      <c r="E29" s="187">
        <f t="shared" si="0"/>
        <v>-0.17311132015564679</v>
      </c>
      <c r="F29" s="132">
        <v>2651.1749219999997</v>
      </c>
      <c r="G29" s="132">
        <v>1683.3240479999999</v>
      </c>
      <c r="H29" s="195">
        <f t="shared" si="1"/>
        <v>-0.36506488725755981</v>
      </c>
    </row>
    <row r="30" spans="1:10" ht="11" customHeight="1" x14ac:dyDescent="0.15">
      <c r="A30" s="97" t="s">
        <v>107</v>
      </c>
      <c r="B30" s="13" t="s">
        <v>216</v>
      </c>
      <c r="C30" s="132">
        <v>463.18588999999997</v>
      </c>
      <c r="D30" s="132">
        <v>405.09897899999999</v>
      </c>
      <c r="E30" s="187">
        <f t="shared" si="0"/>
        <v>-0.12540734131603182</v>
      </c>
      <c r="F30" s="132">
        <v>117.45597999999998</v>
      </c>
      <c r="G30" s="132">
        <v>38.751116999999994</v>
      </c>
      <c r="H30" s="195">
        <f t="shared" si="1"/>
        <v>-0.67007965877939979</v>
      </c>
    </row>
    <row r="31" spans="1:10" ht="11" customHeight="1" x14ac:dyDescent="0.15">
      <c r="A31" s="97" t="s">
        <v>119</v>
      </c>
      <c r="B31" s="13" t="s">
        <v>256</v>
      </c>
      <c r="C31" s="132">
        <v>23132.154059</v>
      </c>
      <c r="D31" s="132">
        <v>34781.200555999996</v>
      </c>
      <c r="E31" s="187">
        <f t="shared" si="0"/>
        <v>0.50358675924811735</v>
      </c>
      <c r="F31" s="132">
        <v>5029.2424300000002</v>
      </c>
      <c r="G31" s="132">
        <v>4169.210556</v>
      </c>
      <c r="H31" s="195">
        <f t="shared" si="1"/>
        <v>-0.17100624715758639</v>
      </c>
    </row>
    <row r="32" spans="1:10" ht="11" customHeight="1" x14ac:dyDescent="0.15">
      <c r="A32" s="97" t="s">
        <v>111</v>
      </c>
      <c r="B32" s="13" t="s">
        <v>219</v>
      </c>
      <c r="C32" s="132">
        <v>618.62942500000008</v>
      </c>
      <c r="D32" s="132">
        <v>3783.6252930000005</v>
      </c>
      <c r="E32" s="187">
        <f t="shared" si="0"/>
        <v>5.1161418130086522</v>
      </c>
      <c r="F32" s="132">
        <v>161.56124999999997</v>
      </c>
      <c r="G32" s="132">
        <v>1860.2193240000001</v>
      </c>
      <c r="H32" s="195">
        <f t="shared" si="1"/>
        <v>10.514019135157721</v>
      </c>
    </row>
    <row r="33" spans="1:8" ht="23" customHeight="1" x14ac:dyDescent="0.15">
      <c r="A33" s="97" t="s">
        <v>99</v>
      </c>
      <c r="B33" s="13" t="s">
        <v>255</v>
      </c>
      <c r="C33" s="132">
        <v>8358.2027199999993</v>
      </c>
      <c r="D33" s="132">
        <v>9573.0430930000002</v>
      </c>
      <c r="E33" s="187">
        <f t="shared" si="0"/>
        <v>0.14534708162713739</v>
      </c>
      <c r="F33" s="132">
        <v>1881.6671520000002</v>
      </c>
      <c r="G33" s="132">
        <v>2565.2778130000002</v>
      </c>
      <c r="H33" s="195">
        <f t="shared" si="1"/>
        <v>0.36330052330105178</v>
      </c>
    </row>
    <row r="34" spans="1:8" ht="23" customHeight="1" x14ac:dyDescent="0.15">
      <c r="A34" s="97" t="s">
        <v>96</v>
      </c>
      <c r="B34" s="13" t="s">
        <v>250</v>
      </c>
      <c r="C34" s="132">
        <v>18470.734235999997</v>
      </c>
      <c r="D34" s="132">
        <v>13266.745822999997</v>
      </c>
      <c r="E34" s="187">
        <f t="shared" si="0"/>
        <v>-0.28174236857662516</v>
      </c>
      <c r="F34" s="132">
        <v>2529.8787459999999</v>
      </c>
      <c r="G34" s="132">
        <v>2332.4375960000002</v>
      </c>
      <c r="H34" s="195">
        <f t="shared" si="1"/>
        <v>-7.8043720598141131E-2</v>
      </c>
    </row>
    <row r="35" spans="1:8" ht="11" customHeight="1" x14ac:dyDescent="0.15">
      <c r="A35" s="97" t="s">
        <v>115</v>
      </c>
      <c r="B35" s="13" t="s">
        <v>365</v>
      </c>
      <c r="C35" s="132">
        <v>910.31437200000005</v>
      </c>
      <c r="D35" s="132">
        <v>2637.2944210000001</v>
      </c>
      <c r="E35" s="187">
        <f t="shared" si="0"/>
        <v>1.8971248857751748</v>
      </c>
      <c r="F35" s="132">
        <v>23.35</v>
      </c>
      <c r="G35" s="132">
        <v>274.06450000000001</v>
      </c>
      <c r="H35" s="195">
        <f t="shared" si="1"/>
        <v>10.737237687366166</v>
      </c>
    </row>
    <row r="36" spans="1:8" ht="11" customHeight="1" x14ac:dyDescent="0.15">
      <c r="A36" s="97" t="s">
        <v>90</v>
      </c>
      <c r="B36" s="13" t="s">
        <v>212</v>
      </c>
      <c r="C36" s="132">
        <v>15954.627374</v>
      </c>
      <c r="D36" s="132">
        <v>8226.5148620000018</v>
      </c>
      <c r="E36" s="187">
        <f>IFERROR(((D36/C36-1)),"")</f>
        <v>-0.48438063333236436</v>
      </c>
      <c r="F36" s="132">
        <v>1564.3171849999999</v>
      </c>
      <c r="G36" s="132">
        <v>1260.9341110000005</v>
      </c>
      <c r="H36" s="195">
        <f t="shared" si="1"/>
        <v>-0.19393961589701481</v>
      </c>
    </row>
    <row r="37" spans="1:8" ht="11" customHeight="1" x14ac:dyDescent="0.15">
      <c r="A37" s="97" t="s">
        <v>108</v>
      </c>
      <c r="B37" s="13" t="s">
        <v>213</v>
      </c>
      <c r="C37" s="132">
        <v>11063.0002</v>
      </c>
      <c r="D37" s="132">
        <v>16257.901000000002</v>
      </c>
      <c r="E37" s="187">
        <f t="shared" si="0"/>
        <v>0.46957432035479862</v>
      </c>
      <c r="F37" s="132">
        <v>1661</v>
      </c>
      <c r="G37" s="132">
        <v>3313.9250000000002</v>
      </c>
      <c r="H37" s="195">
        <f t="shared" si="1"/>
        <v>0.99513847080072249</v>
      </c>
    </row>
    <row r="38" spans="1:8" ht="11" customHeight="1" x14ac:dyDescent="0.15">
      <c r="A38" s="97" t="s">
        <v>104</v>
      </c>
      <c r="B38" s="13" t="s">
        <v>215</v>
      </c>
      <c r="C38" s="132">
        <v>54361.805179000003</v>
      </c>
      <c r="D38" s="132">
        <v>31831.498</v>
      </c>
      <c r="E38" s="187">
        <f t="shared" si="0"/>
        <v>-0.41445104894536278</v>
      </c>
      <c r="F38" s="132">
        <v>3.1779999999999998E-3</v>
      </c>
      <c r="G38" s="132">
        <v>7116.1480000000001</v>
      </c>
      <c r="H38" s="231">
        <f t="shared" si="1"/>
        <v>2239189.6859660167</v>
      </c>
    </row>
    <row r="39" spans="1:8" ht="11" customHeight="1" x14ac:dyDescent="0.15">
      <c r="A39" s="97" t="s">
        <v>103</v>
      </c>
      <c r="B39" s="13" t="s">
        <v>214</v>
      </c>
      <c r="C39" s="132">
        <v>14593.415705000001</v>
      </c>
      <c r="D39" s="132">
        <v>14084.938835999999</v>
      </c>
      <c r="E39" s="187">
        <f t="shared" si="0"/>
        <v>-3.4842896226535025E-2</v>
      </c>
      <c r="F39" s="132">
        <v>2073.7838569999999</v>
      </c>
      <c r="G39" s="132">
        <v>1940.0145389999998</v>
      </c>
      <c r="H39" s="195">
        <f t="shared" si="1"/>
        <v>-6.4504947103559251E-2</v>
      </c>
    </row>
    <row r="40" spans="1:8" ht="11" customHeight="1" x14ac:dyDescent="0.15">
      <c r="A40" s="97" t="s">
        <v>179</v>
      </c>
      <c r="B40" s="13" t="s">
        <v>254</v>
      </c>
      <c r="C40" s="132">
        <v>20982.985049999999</v>
      </c>
      <c r="D40" s="132">
        <v>27257.335277999999</v>
      </c>
      <c r="E40" s="187">
        <f t="shared" si="0"/>
        <v>0.29902085966553171</v>
      </c>
      <c r="F40" s="132">
        <v>838.9</v>
      </c>
      <c r="G40" s="132">
        <v>1250.0885000000001</v>
      </c>
      <c r="H40" s="195">
        <f t="shared" si="1"/>
        <v>0.49015198474192401</v>
      </c>
    </row>
    <row r="41" spans="1:8" ht="11" customHeight="1" x14ac:dyDescent="0.15">
      <c r="A41" s="97" t="s">
        <v>116</v>
      </c>
      <c r="B41" s="13" t="s">
        <v>221</v>
      </c>
      <c r="C41" s="132">
        <v>1562.284126</v>
      </c>
      <c r="D41" s="132">
        <v>3548.0317850000001</v>
      </c>
      <c r="E41" s="187">
        <f t="shared" si="0"/>
        <v>1.2710541097823329</v>
      </c>
      <c r="F41" s="132">
        <v>252.80763999999999</v>
      </c>
      <c r="G41" s="132">
        <v>527.633959</v>
      </c>
      <c r="H41" s="195">
        <f t="shared" si="1"/>
        <v>1.0870965727143376</v>
      </c>
    </row>
    <row r="42" spans="1:8" ht="23" customHeight="1" x14ac:dyDescent="0.15">
      <c r="A42" s="97" t="s">
        <v>171</v>
      </c>
      <c r="B42" s="13" t="s">
        <v>251</v>
      </c>
      <c r="C42" s="132">
        <v>23511.383700999999</v>
      </c>
      <c r="D42" s="132">
        <v>17559.094109000001</v>
      </c>
      <c r="E42" s="187">
        <f t="shared" si="0"/>
        <v>-0.25316628181891443</v>
      </c>
      <c r="F42" s="132">
        <v>3123.2886739999994</v>
      </c>
      <c r="G42" s="132">
        <v>4068.2266569999997</v>
      </c>
      <c r="H42" s="195">
        <f t="shared" si="1"/>
        <v>0.30254583601771823</v>
      </c>
    </row>
    <row r="43" spans="1:8" ht="11" customHeight="1" x14ac:dyDescent="0.15">
      <c r="A43" s="97" t="s">
        <v>106</v>
      </c>
      <c r="B43" s="13" t="s">
        <v>217</v>
      </c>
      <c r="C43" s="132">
        <v>14295.545293000001</v>
      </c>
      <c r="D43" s="132">
        <v>9155.0528310000009</v>
      </c>
      <c r="E43" s="187">
        <f t="shared" si="0"/>
        <v>-0.35958701516038771</v>
      </c>
      <c r="F43" s="132">
        <v>1875.4093720000003</v>
      </c>
      <c r="G43" s="132">
        <v>1604.193953</v>
      </c>
      <c r="H43" s="195">
        <f t="shared" si="1"/>
        <v>-0.14461664906300808</v>
      </c>
    </row>
    <row r="44" spans="1:8" ht="11" customHeight="1" x14ac:dyDescent="0.15">
      <c r="A44" s="97" t="s">
        <v>112</v>
      </c>
      <c r="B44" s="13" t="s">
        <v>259</v>
      </c>
      <c r="C44" s="132">
        <v>5511.8765370000001</v>
      </c>
      <c r="D44" s="132">
        <v>5086.6463359999998</v>
      </c>
      <c r="E44" s="187">
        <f t="shared" si="0"/>
        <v>-7.714799091480451E-2</v>
      </c>
      <c r="F44" s="132">
        <v>987.34841899999992</v>
      </c>
      <c r="G44" s="132">
        <v>764.5617299999999</v>
      </c>
      <c r="H44" s="195">
        <f t="shared" si="1"/>
        <v>-0.22564140957013068</v>
      </c>
    </row>
    <row r="45" spans="1:8" ht="11" customHeight="1" x14ac:dyDescent="0.15">
      <c r="A45" s="97" t="s">
        <v>97</v>
      </c>
      <c r="B45" s="13" t="s">
        <v>218</v>
      </c>
      <c r="C45" s="132">
        <v>9323.6174890000002</v>
      </c>
      <c r="D45" s="132">
        <v>13282.960330999998</v>
      </c>
      <c r="E45" s="187">
        <f t="shared" si="0"/>
        <v>0.42465736573505186</v>
      </c>
      <c r="F45" s="132">
        <v>802.36489500000005</v>
      </c>
      <c r="G45" s="132">
        <v>1746.466637</v>
      </c>
      <c r="H45" s="195">
        <f t="shared" si="1"/>
        <v>1.176648863731756</v>
      </c>
    </row>
    <row r="46" spans="1:8" ht="11" customHeight="1" x14ac:dyDescent="0.15">
      <c r="A46" s="97" t="s">
        <v>105</v>
      </c>
      <c r="B46" s="13" t="s">
        <v>294</v>
      </c>
      <c r="C46" s="132">
        <v>3167.2191149999999</v>
      </c>
      <c r="D46" s="132">
        <v>3332.918021</v>
      </c>
      <c r="E46" s="187">
        <f t="shared" si="0"/>
        <v>5.2316843256990708E-2</v>
      </c>
      <c r="F46" s="132">
        <v>640.99268999999981</v>
      </c>
      <c r="G46" s="132">
        <v>504.66994999999997</v>
      </c>
      <c r="H46" s="195">
        <f t="shared" si="1"/>
        <v>-0.21267440663012849</v>
      </c>
    </row>
    <row r="47" spans="1:8" ht="11" customHeight="1" x14ac:dyDescent="0.15">
      <c r="A47" s="97" t="s">
        <v>239</v>
      </c>
      <c r="B47" s="13" t="s">
        <v>257</v>
      </c>
      <c r="C47" s="132">
        <v>9071.6298339999994</v>
      </c>
      <c r="D47" s="132">
        <v>9685.9506539999984</v>
      </c>
      <c r="E47" s="187">
        <f t="shared" si="0"/>
        <v>6.7718902913956658E-2</v>
      </c>
      <c r="F47" s="132">
        <v>1469.2901340000001</v>
      </c>
      <c r="G47" s="132">
        <v>1140.7185370000002</v>
      </c>
      <c r="H47" s="195">
        <f t="shared" si="1"/>
        <v>-0.22362608268898909</v>
      </c>
    </row>
    <row r="48" spans="1:8" ht="11" customHeight="1" x14ac:dyDescent="0.15">
      <c r="A48" s="97" t="s">
        <v>67</v>
      </c>
      <c r="B48" s="13" t="s">
        <v>253</v>
      </c>
      <c r="C48" s="132">
        <v>47506.070784000003</v>
      </c>
      <c r="D48" s="132">
        <v>29328.929119</v>
      </c>
      <c r="E48" s="187">
        <f t="shared" si="0"/>
        <v>-0.38262776451556257</v>
      </c>
      <c r="F48" s="132">
        <v>6689.7634829999997</v>
      </c>
      <c r="G48" s="132">
        <v>1246.5929410000001</v>
      </c>
      <c r="H48" s="195">
        <f t="shared" si="1"/>
        <v>-0.81365664957096961</v>
      </c>
    </row>
    <row r="49" spans="1:8" ht="11" customHeight="1" x14ac:dyDescent="0.15">
      <c r="A49" s="97" t="s">
        <v>113</v>
      </c>
      <c r="B49" s="13" t="s">
        <v>230</v>
      </c>
      <c r="C49" s="132">
        <v>3267.2884760000002</v>
      </c>
      <c r="D49" s="132">
        <v>5706.1934490000003</v>
      </c>
      <c r="E49" s="187">
        <f t="shared" si="0"/>
        <v>0.74646147437395727</v>
      </c>
      <c r="F49" s="132">
        <v>1799.6158630000002</v>
      </c>
      <c r="G49" s="132">
        <v>2917.8042659999996</v>
      </c>
      <c r="H49" s="195">
        <f t="shared" si="1"/>
        <v>0.62134838105725199</v>
      </c>
    </row>
    <row r="50" spans="1:8" ht="23" customHeight="1" x14ac:dyDescent="0.15">
      <c r="A50" s="97" t="s">
        <v>109</v>
      </c>
      <c r="B50" s="13" t="s">
        <v>368</v>
      </c>
      <c r="C50" s="132">
        <v>4402.4201819999998</v>
      </c>
      <c r="D50" s="132">
        <v>5464.1289749999996</v>
      </c>
      <c r="E50" s="187">
        <f t="shared" si="0"/>
        <v>0.24116480233780635</v>
      </c>
      <c r="F50" s="132">
        <v>796.53710999999998</v>
      </c>
      <c r="G50" s="132">
        <v>934.76710700000001</v>
      </c>
      <c r="H50" s="195">
        <f t="shared" si="1"/>
        <v>0.17353867794056699</v>
      </c>
    </row>
    <row r="51" spans="1:8" ht="11" customHeight="1" x14ac:dyDescent="0.15">
      <c r="A51" s="97" t="s">
        <v>117</v>
      </c>
      <c r="B51" s="13" t="s">
        <v>263</v>
      </c>
      <c r="C51" s="132">
        <v>268.45998399999996</v>
      </c>
      <c r="D51" s="132">
        <v>470.81976900000001</v>
      </c>
      <c r="E51" s="187">
        <f t="shared" si="0"/>
        <v>0.75378006801937403</v>
      </c>
      <c r="F51" s="132">
        <v>39.546454000000004</v>
      </c>
      <c r="G51" s="132">
        <v>79.024118999999999</v>
      </c>
      <c r="H51" s="195">
        <f t="shared" si="1"/>
        <v>0.99826055200802566</v>
      </c>
    </row>
    <row r="52" spans="1:8" ht="23" customHeight="1" x14ac:dyDescent="0.15">
      <c r="A52" s="97" t="s">
        <v>110</v>
      </c>
      <c r="B52" s="13" t="s">
        <v>367</v>
      </c>
      <c r="C52" s="132">
        <v>1382.3467929999999</v>
      </c>
      <c r="D52" s="132">
        <v>1403.7261559999999</v>
      </c>
      <c r="E52" s="187">
        <f t="shared" si="0"/>
        <v>1.5465990957017395E-2</v>
      </c>
      <c r="F52" s="132">
        <v>248.95918499999999</v>
      </c>
      <c r="G52" s="132">
        <v>112.534414</v>
      </c>
      <c r="H52" s="195">
        <f t="shared" si="1"/>
        <v>-0.54798046916806864</v>
      </c>
    </row>
    <row r="53" spans="1:8" ht="11" customHeight="1" x14ac:dyDescent="0.15">
      <c r="A53" s="97" t="s">
        <v>195</v>
      </c>
      <c r="B53" s="13" t="s">
        <v>258</v>
      </c>
      <c r="C53" s="132">
        <v>225.46915700000002</v>
      </c>
      <c r="D53" s="132">
        <v>382.3731489999999</v>
      </c>
      <c r="E53" s="187">
        <f t="shared" si="0"/>
        <v>0.69590002503091752</v>
      </c>
      <c r="F53" s="132">
        <v>1.6241240000000001</v>
      </c>
      <c r="G53" s="132">
        <v>18.397535000000001</v>
      </c>
      <c r="H53" s="195">
        <f t="shared" si="1"/>
        <v>10.327666483593617</v>
      </c>
    </row>
    <row r="54" spans="1:8" ht="11" customHeight="1" x14ac:dyDescent="0.15">
      <c r="A54" s="97" t="s">
        <v>240</v>
      </c>
      <c r="B54" s="13" t="s">
        <v>261</v>
      </c>
      <c r="C54" s="132">
        <v>7191.697443</v>
      </c>
      <c r="D54" s="132">
        <v>10782.023986999999</v>
      </c>
      <c r="E54" s="187">
        <f t="shared" si="0"/>
        <v>0.4992321454644375</v>
      </c>
      <c r="F54" s="132">
        <v>1105.22675</v>
      </c>
      <c r="G54" s="132">
        <v>913.67011599999989</v>
      </c>
      <c r="H54" s="195">
        <f t="shared" si="1"/>
        <v>-0.17331885425321103</v>
      </c>
    </row>
    <row r="55" spans="1:8" ht="11" customHeight="1" x14ac:dyDescent="0.15">
      <c r="A55" s="97" t="s">
        <v>102</v>
      </c>
      <c r="B55" s="13" t="s">
        <v>260</v>
      </c>
      <c r="C55" s="132">
        <v>15889.581086</v>
      </c>
      <c r="D55" s="132">
        <v>18278.192446000001</v>
      </c>
      <c r="E55" s="187">
        <f t="shared" si="0"/>
        <v>0.15032563458230874</v>
      </c>
      <c r="F55" s="132">
        <v>3317.1592600000004</v>
      </c>
      <c r="G55" s="132">
        <v>3105.3932370000002</v>
      </c>
      <c r="H55" s="195">
        <f t="shared" si="1"/>
        <v>-6.3839570669272039E-2</v>
      </c>
    </row>
    <row r="56" spans="1:8" ht="11" customHeight="1" x14ac:dyDescent="0.15">
      <c r="A56" s="97" t="s">
        <v>199</v>
      </c>
      <c r="B56" s="13" t="s">
        <v>262</v>
      </c>
      <c r="C56" s="132">
        <v>9622.1998000000003</v>
      </c>
      <c r="D56" s="132">
        <v>12584.185587999998</v>
      </c>
      <c r="E56" s="187">
        <f t="shared" si="0"/>
        <v>0.30782833962770106</v>
      </c>
      <c r="F56" s="132">
        <v>1084.6000000000001</v>
      </c>
      <c r="G56" s="132">
        <v>1208.6858</v>
      </c>
      <c r="H56" s="195">
        <f t="shared" si="1"/>
        <v>0.11440697031163549</v>
      </c>
    </row>
    <row r="57" spans="1:8" ht="11" customHeight="1" x14ac:dyDescent="0.15">
      <c r="A57" s="118"/>
      <c r="B57" s="115" t="s">
        <v>18</v>
      </c>
      <c r="C57" s="133">
        <v>525265.40960100025</v>
      </c>
      <c r="D57" s="133">
        <v>467089.15498399967</v>
      </c>
      <c r="E57" s="191">
        <f>IFERROR(((D57/C57-1)),"")</f>
        <v>-0.11075592177522631</v>
      </c>
      <c r="F57" s="133">
        <v>79288.203690999871</v>
      </c>
      <c r="G57" s="133">
        <v>79704.203551000057</v>
      </c>
      <c r="H57" s="196">
        <f t="shared" si="1"/>
        <v>5.2466803463149247E-3</v>
      </c>
    </row>
    <row r="58" spans="1:8" ht="9" customHeight="1" x14ac:dyDescent="0.15">
      <c r="A58" s="8" t="s">
        <v>53</v>
      </c>
      <c r="B58" s="37"/>
      <c r="C58" s="21"/>
      <c r="D58" s="21"/>
      <c r="E58" s="21"/>
    </row>
    <row r="59" spans="1:8" ht="9" customHeight="1" x14ac:dyDescent="0.15">
      <c r="A59" s="208" t="s">
        <v>357</v>
      </c>
      <c r="B59" s="37"/>
    </row>
    <row r="60" spans="1:8" ht="9" customHeight="1" x14ac:dyDescent="0.15">
      <c r="A60" s="209" t="s">
        <v>358</v>
      </c>
      <c r="B60" s="37"/>
    </row>
    <row r="62" spans="1:8" ht="15" customHeight="1" x14ac:dyDescent="0.15">
      <c r="A62" s="307" t="s">
        <v>322</v>
      </c>
      <c r="B62" s="307"/>
      <c r="C62" s="307"/>
      <c r="D62" s="307"/>
      <c r="E62" s="307"/>
    </row>
    <row r="63" spans="1:8" ht="12" x14ac:dyDescent="0.15">
      <c r="A63" s="307" t="s">
        <v>60</v>
      </c>
      <c r="B63" s="307"/>
      <c r="C63" s="307"/>
      <c r="D63" s="307"/>
      <c r="E63" s="307"/>
    </row>
    <row r="64" spans="1:8" ht="3" customHeight="1" x14ac:dyDescent="0.15">
      <c r="A64" s="51"/>
      <c r="B64" s="51"/>
      <c r="C64" s="51"/>
      <c r="D64" s="51"/>
      <c r="E64" s="51"/>
    </row>
    <row r="65" spans="1:8" ht="13.25" customHeight="1" x14ac:dyDescent="0.15">
      <c r="A65" s="308" t="s">
        <v>31</v>
      </c>
      <c r="B65" s="308" t="s">
        <v>4</v>
      </c>
      <c r="C65" s="305" t="s">
        <v>340</v>
      </c>
      <c r="D65" s="306"/>
      <c r="E65" s="163" t="s">
        <v>32</v>
      </c>
      <c r="F65" s="305" t="s">
        <v>235</v>
      </c>
      <c r="G65" s="306"/>
      <c r="H65" s="163" t="s">
        <v>32</v>
      </c>
    </row>
    <row r="66" spans="1:8" ht="12" x14ac:dyDescent="0.15">
      <c r="A66" s="309"/>
      <c r="B66" s="309"/>
      <c r="C66" s="158">
        <v>2023</v>
      </c>
      <c r="D66" s="159" t="s">
        <v>314</v>
      </c>
      <c r="E66" s="164" t="s">
        <v>33</v>
      </c>
      <c r="F66" s="158">
        <v>2023</v>
      </c>
      <c r="G66" s="159" t="s">
        <v>314</v>
      </c>
      <c r="H66" s="164" t="s">
        <v>33</v>
      </c>
    </row>
    <row r="67" spans="1:8" ht="14" customHeight="1" x14ac:dyDescent="0.15">
      <c r="A67" s="304" t="s">
        <v>45</v>
      </c>
      <c r="B67" s="304"/>
      <c r="C67" s="165">
        <f>SUM(C69:C119)</f>
        <v>4781408.6471700007</v>
      </c>
      <c r="D67" s="165">
        <f>SUM(D69:D119)</f>
        <v>5623914.1565900007</v>
      </c>
      <c r="E67" s="184">
        <f>(D67/C67-1)</f>
        <v>0.17620445596480416</v>
      </c>
      <c r="F67" s="165">
        <f>SUM(F69:F119)</f>
        <v>733979.20903999999</v>
      </c>
      <c r="G67" s="165">
        <f>SUM(G69:G119)</f>
        <v>1110090.1465500002</v>
      </c>
      <c r="H67" s="184">
        <f>(G67/F67-1)</f>
        <v>0.5124272361909683</v>
      </c>
    </row>
    <row r="68" spans="1:8" ht="4" customHeight="1" x14ac:dyDescent="0.15">
      <c r="A68" s="104"/>
      <c r="B68" s="104"/>
      <c r="C68" s="105"/>
      <c r="D68" s="105"/>
      <c r="E68" s="106"/>
      <c r="F68" s="105"/>
      <c r="G68" s="105"/>
      <c r="H68" s="106"/>
    </row>
    <row r="69" spans="1:8" ht="11" customHeight="1" x14ac:dyDescent="0.15">
      <c r="A69" s="97" t="str">
        <f>A7</f>
        <v>0804400000</v>
      </c>
      <c r="B69" s="13" t="str">
        <f>B7</f>
        <v>Paltas, frescas o secas</v>
      </c>
      <c r="C69" s="132">
        <v>763244.67423000024</v>
      </c>
      <c r="D69" s="132">
        <v>1005844.5384000001</v>
      </c>
      <c r="E69" s="187">
        <f>IFERROR(((D69/C69-1)),"")</f>
        <v>0.31785333374877034</v>
      </c>
      <c r="F69" s="132">
        <v>178329.14603000003</v>
      </c>
      <c r="G69" s="132">
        <v>244452.35629000011</v>
      </c>
      <c r="H69" s="195">
        <f>IFERROR(((G69/F69-1)),"")</f>
        <v>0.37079306289548586</v>
      </c>
    </row>
    <row r="70" spans="1:8" ht="11" customHeight="1" x14ac:dyDescent="0.15">
      <c r="A70" s="97" t="str">
        <f t="shared" ref="A70:B70" si="2">A8</f>
        <v>0806100000</v>
      </c>
      <c r="B70" s="13" t="str">
        <f t="shared" si="2"/>
        <v>Uvas frescas</v>
      </c>
      <c r="C70" s="132">
        <v>651326.79288000031</v>
      </c>
      <c r="D70" s="132">
        <v>489984.1243100001</v>
      </c>
      <c r="E70" s="187">
        <f t="shared" ref="E70:E118" si="3">IFERROR(((D70/C70-1)),"")</f>
        <v>-0.24771385168508764</v>
      </c>
      <c r="F70" s="132">
        <v>2845.8584799999994</v>
      </c>
      <c r="G70" s="132">
        <v>6544.9547899999998</v>
      </c>
      <c r="H70" s="195">
        <f t="shared" ref="H70:H119" si="4">IFERROR(((G70/F70-1)),"")</f>
        <v>1.299817378831853</v>
      </c>
    </row>
    <row r="71" spans="1:8" ht="11" customHeight="1" x14ac:dyDescent="0.15">
      <c r="A71" s="97" t="str">
        <f t="shared" ref="A71:B71" si="5">A9</f>
        <v>0810400000</v>
      </c>
      <c r="B71" s="13" t="str">
        <f t="shared" si="5"/>
        <v>Arándanos rojos, mirtilos y demás frutos del género vaccinium, frescos.</v>
      </c>
      <c r="C71" s="132">
        <v>227669.67122000002</v>
      </c>
      <c r="D71" s="132">
        <v>397745.23812999995</v>
      </c>
      <c r="E71" s="187">
        <f t="shared" si="3"/>
        <v>0.74702777053538161</v>
      </c>
      <c r="F71" s="132">
        <v>43920.22767</v>
      </c>
      <c r="G71" s="132">
        <v>37370.113580000019</v>
      </c>
      <c r="H71" s="195">
        <f t="shared" si="4"/>
        <v>-0.14913661511991838</v>
      </c>
    </row>
    <row r="72" spans="1:8" ht="11" customHeight="1" x14ac:dyDescent="0.15">
      <c r="A72" s="97" t="str">
        <f t="shared" ref="A72:B72" si="6">A10</f>
        <v>0901119000</v>
      </c>
      <c r="B72" s="13" t="str">
        <f t="shared" si="6"/>
        <v>Cafe sin tostar, sin descafeinar, los demas</v>
      </c>
      <c r="C72" s="132">
        <v>220087.48001999999</v>
      </c>
      <c r="D72" s="132">
        <v>392911.31111000001</v>
      </c>
      <c r="E72" s="187">
        <f t="shared" si="3"/>
        <v>0.78525062431672632</v>
      </c>
      <c r="F72" s="132">
        <v>61784.845350000025</v>
      </c>
      <c r="G72" s="132">
        <v>134958.94731000005</v>
      </c>
      <c r="H72" s="195">
        <f t="shared" si="4"/>
        <v>1.1843373815291098</v>
      </c>
    </row>
    <row r="73" spans="1:8" ht="11" customHeight="1" x14ac:dyDescent="0.15">
      <c r="A73" s="97" t="str">
        <f t="shared" ref="A73:B73" si="7">A11</f>
        <v>1801001900</v>
      </c>
      <c r="B73" s="13" t="str">
        <f t="shared" si="7"/>
        <v>Los demas cacao en grano, entero o partido, crudo</v>
      </c>
      <c r="C73" s="132">
        <v>95978.466940000013</v>
      </c>
      <c r="D73" s="132">
        <v>370671.86511999997</v>
      </c>
      <c r="E73" s="187">
        <f t="shared" si="3"/>
        <v>2.8620315257975708</v>
      </c>
      <c r="F73" s="132">
        <v>22233.210360000001</v>
      </c>
      <c r="G73" s="132">
        <v>126047.14371000003</v>
      </c>
      <c r="H73" s="195">
        <f t="shared" si="4"/>
        <v>4.6693181807325832</v>
      </c>
    </row>
    <row r="74" spans="1:8" ht="11" customHeight="1" x14ac:dyDescent="0.15">
      <c r="A74" s="97" t="str">
        <f t="shared" ref="A74:B74" si="8">A12</f>
        <v>0804502000</v>
      </c>
      <c r="B74" s="13" t="str">
        <f t="shared" si="8"/>
        <v>Mangos y mangostanes, frescos o secos</v>
      </c>
      <c r="C74" s="132">
        <v>206820.29050000009</v>
      </c>
      <c r="D74" s="132">
        <v>188601.39626000001</v>
      </c>
      <c r="E74" s="187">
        <f t="shared" si="3"/>
        <v>-8.8090458610007971E-2</v>
      </c>
      <c r="F74" s="132">
        <v>144.32407000000001</v>
      </c>
      <c r="G74" s="132">
        <v>35.520530000000001</v>
      </c>
      <c r="H74" s="195">
        <f t="shared" si="4"/>
        <v>-0.75388353446517964</v>
      </c>
    </row>
    <row r="75" spans="1:8" ht="11" customHeight="1" x14ac:dyDescent="0.15">
      <c r="A75" s="97" t="str">
        <f t="shared" ref="A75:B75" si="9">A13</f>
        <v>0709200000</v>
      </c>
      <c r="B75" s="13" t="str">
        <f t="shared" si="9"/>
        <v>Esparragos, frescos o refrigerados</v>
      </c>
      <c r="C75" s="132">
        <v>163400.14777000004</v>
      </c>
      <c r="D75" s="132">
        <v>167017.27645</v>
      </c>
      <c r="E75" s="187">
        <f t="shared" si="3"/>
        <v>2.2136630409241631E-2</v>
      </c>
      <c r="F75" s="132">
        <v>47443.463820000048</v>
      </c>
      <c r="G75" s="132">
        <v>51382.079890000001</v>
      </c>
      <c r="H75" s="195">
        <f t="shared" si="4"/>
        <v>8.3017042873239966E-2</v>
      </c>
    </row>
    <row r="76" spans="1:8" ht="11" customHeight="1" x14ac:dyDescent="0.15">
      <c r="A76" s="97" t="str">
        <f t="shared" ref="A76:B76" si="10">A14</f>
        <v>0805299000</v>
      </c>
      <c r="B76" s="13" t="str">
        <f t="shared" si="10"/>
        <v>Los demas citricos</v>
      </c>
      <c r="C76" s="132">
        <v>72168.755010000023</v>
      </c>
      <c r="D76" s="132">
        <v>136290.09256000008</v>
      </c>
      <c r="E76" s="187">
        <f t="shared" si="3"/>
        <v>0.88849166846670857</v>
      </c>
      <c r="F76" s="132">
        <v>43455.639680000022</v>
      </c>
      <c r="G76" s="132">
        <v>92160.710600000064</v>
      </c>
      <c r="H76" s="195">
        <f t="shared" si="4"/>
        <v>1.1207997691129608</v>
      </c>
    </row>
    <row r="77" spans="1:8" ht="11" customHeight="1" x14ac:dyDescent="0.15">
      <c r="A77" s="97" t="str">
        <f t="shared" ref="A77:B77" si="11">A15</f>
        <v>2309909000</v>
      </c>
      <c r="B77" s="13" t="str">
        <f t="shared" si="11"/>
        <v>Las demás preparaciones de los tipos utilizados para la alimentación de los animales</v>
      </c>
      <c r="C77" s="132">
        <v>154229.45920000004</v>
      </c>
      <c r="D77" s="132">
        <v>134818.73103000002</v>
      </c>
      <c r="E77" s="187">
        <f t="shared" si="3"/>
        <v>-0.12585616438444991</v>
      </c>
      <c r="F77" s="132">
        <v>18865.498760000002</v>
      </c>
      <c r="G77" s="132">
        <v>20491.552970000001</v>
      </c>
      <c r="H77" s="195">
        <f t="shared" si="4"/>
        <v>8.6191954460683284E-2</v>
      </c>
    </row>
    <row r="78" spans="1:8" ht="11" customHeight="1" x14ac:dyDescent="0.15">
      <c r="A78" s="97" t="str">
        <f t="shared" ref="A78:B78" si="12">A16</f>
        <v>3301130000</v>
      </c>
      <c r="B78" s="13" t="str">
        <f t="shared" si="12"/>
        <v>Aceites esenciales de limón</v>
      </c>
      <c r="C78" s="132">
        <v>50606.137730000002</v>
      </c>
      <c r="D78" s="132">
        <v>83803.895609999992</v>
      </c>
      <c r="E78" s="187">
        <f t="shared" si="3"/>
        <v>0.65600259907445801</v>
      </c>
      <c r="F78" s="132">
        <v>8369.4383999999991</v>
      </c>
      <c r="G78" s="132">
        <v>11567.90841</v>
      </c>
      <c r="H78" s="195">
        <f t="shared" si="4"/>
        <v>0.38216064891522494</v>
      </c>
    </row>
    <row r="79" spans="1:8" ht="11" customHeight="1" x14ac:dyDescent="0.15">
      <c r="A79" s="97" t="str">
        <f t="shared" ref="A79:B79" si="13">A17</f>
        <v>0810909000</v>
      </c>
      <c r="B79" s="13" t="str">
        <f t="shared" si="13"/>
        <v>Demás frutas u otros frutos frescos</v>
      </c>
      <c r="C79" s="132">
        <v>85933.078350000011</v>
      </c>
      <c r="D79" s="132">
        <v>83728.385570000013</v>
      </c>
      <c r="E79" s="187">
        <f t="shared" si="3"/>
        <v>-2.5655926941432483E-2</v>
      </c>
      <c r="F79" s="132">
        <v>1389.6106299999999</v>
      </c>
      <c r="G79" s="132">
        <v>11.968670000000003</v>
      </c>
      <c r="H79" s="195">
        <f t="shared" si="4"/>
        <v>-0.99138703335912159</v>
      </c>
    </row>
    <row r="80" spans="1:8" ht="11" customHeight="1" x14ac:dyDescent="0.15">
      <c r="A80" s="97" t="str">
        <f t="shared" ref="A80:B80" si="14">A18</f>
        <v>0904211090</v>
      </c>
      <c r="B80" s="13" t="str">
        <f t="shared" si="14"/>
        <v>Demás paprika secos, sin triturar ni pulveriza</v>
      </c>
      <c r="C80" s="132">
        <v>80607.854230000012</v>
      </c>
      <c r="D80" s="132">
        <v>82239.497159999984</v>
      </c>
      <c r="E80" s="187">
        <f t="shared" si="3"/>
        <v>2.0241736312002212E-2</v>
      </c>
      <c r="F80" s="132">
        <v>11045.011690000003</v>
      </c>
      <c r="G80" s="132">
        <v>10714.017150000003</v>
      </c>
      <c r="H80" s="195">
        <f t="shared" si="4"/>
        <v>-2.9967785393987145E-2</v>
      </c>
    </row>
    <row r="81" spans="1:8" ht="11" customHeight="1" x14ac:dyDescent="0.15">
      <c r="A81" s="97" t="str">
        <f t="shared" ref="A81:B81" si="15">A19</f>
        <v>0803901100</v>
      </c>
      <c r="B81" s="13" t="str">
        <f t="shared" si="15"/>
        <v>Bananas incluidos los platanos tipo "cavendish valery" frescos</v>
      </c>
      <c r="C81" s="132">
        <v>65452.813440000005</v>
      </c>
      <c r="D81" s="132">
        <v>70224.538519999987</v>
      </c>
      <c r="E81" s="187">
        <f t="shared" si="3"/>
        <v>7.2903284507001009E-2</v>
      </c>
      <c r="F81" s="132">
        <v>8366.4062199999989</v>
      </c>
      <c r="G81" s="132">
        <v>8686.2088299999996</v>
      </c>
      <c r="H81" s="195">
        <f t="shared" si="4"/>
        <v>3.8224609418977096E-2</v>
      </c>
    </row>
    <row r="82" spans="1:8" ht="11" customHeight="1" x14ac:dyDescent="0.15">
      <c r="A82" s="97" t="str">
        <f t="shared" ref="A82:B82" si="16">A20</f>
        <v>1008509000</v>
      </c>
      <c r="B82" s="13" t="str">
        <f t="shared" si="16"/>
        <v>Los demas quinua, excepto para siembra</v>
      </c>
      <c r="C82" s="132">
        <v>49359.158570000014</v>
      </c>
      <c r="D82" s="132">
        <v>70156.37334999998</v>
      </c>
      <c r="E82" s="187">
        <f t="shared" si="3"/>
        <v>0.42134459708233951</v>
      </c>
      <c r="F82" s="132">
        <v>9094.8901500000029</v>
      </c>
      <c r="G82" s="132">
        <v>12239.002909999996</v>
      </c>
      <c r="H82" s="195">
        <f t="shared" si="4"/>
        <v>0.3457010154212794</v>
      </c>
    </row>
    <row r="83" spans="1:8" ht="11" customHeight="1" x14ac:dyDescent="0.15">
      <c r="A83" s="97" t="str">
        <f t="shared" ref="A83:B83" si="17">A21</f>
        <v>1905310000</v>
      </c>
      <c r="B83" s="13" t="str">
        <f t="shared" si="17"/>
        <v>Galletas dulces (con adición de edulcorante)</v>
      </c>
      <c r="C83" s="132">
        <v>57911.95941000001</v>
      </c>
      <c r="D83" s="132">
        <v>62976.446120000001</v>
      </c>
      <c r="E83" s="187">
        <f t="shared" si="3"/>
        <v>8.7451482588335239E-2</v>
      </c>
      <c r="F83" s="132">
        <v>8441.3962100000026</v>
      </c>
      <c r="G83" s="132">
        <v>9826.0660599999992</v>
      </c>
      <c r="H83" s="195">
        <f t="shared" si="4"/>
        <v>0.16403327311655658</v>
      </c>
    </row>
    <row r="84" spans="1:8" ht="11" customHeight="1" x14ac:dyDescent="0.15">
      <c r="A84" s="97" t="str">
        <f t="shared" ref="A84:B84" si="18">A22</f>
        <v>0811909900</v>
      </c>
      <c r="B84" s="13" t="str">
        <f t="shared" si="18"/>
        <v>Demás frutas u otros frutos, sin cocer o cocidos en agua o vapor, congelados</v>
      </c>
      <c r="C84" s="132">
        <v>44712.183659999995</v>
      </c>
      <c r="D84" s="132">
        <v>58390.673539999989</v>
      </c>
      <c r="E84" s="187">
        <f t="shared" si="3"/>
        <v>0.30592310105035025</v>
      </c>
      <c r="F84" s="132">
        <v>11539.128329999996</v>
      </c>
      <c r="G84" s="132">
        <v>17794.795119999999</v>
      </c>
      <c r="H84" s="195">
        <f t="shared" si="4"/>
        <v>0.54212645973753593</v>
      </c>
    </row>
    <row r="85" spans="1:8" ht="11" customHeight="1" x14ac:dyDescent="0.15">
      <c r="A85" s="97" t="str">
        <f t="shared" ref="A85:B85" si="19">A23</f>
        <v>0910110000</v>
      </c>
      <c r="B85" s="13" t="str">
        <f t="shared" si="19"/>
        <v>Jengibre sin triturar ni pulverizar</v>
      </c>
      <c r="C85" s="132">
        <v>52639.329089999985</v>
      </c>
      <c r="D85" s="132">
        <v>53829.024419999987</v>
      </c>
      <c r="E85" s="187">
        <f t="shared" si="3"/>
        <v>2.2600883228696134E-2</v>
      </c>
      <c r="F85" s="132">
        <v>8606.2291800000021</v>
      </c>
      <c r="G85" s="132">
        <v>10524.995429999995</v>
      </c>
      <c r="H85" s="195">
        <f t="shared" si="4"/>
        <v>0.2229508661539028</v>
      </c>
    </row>
    <row r="86" spans="1:8" ht="11" customHeight="1" x14ac:dyDescent="0.15">
      <c r="A86" s="97" t="str">
        <f t="shared" ref="A86:B86" si="20">A24</f>
        <v>0811909100</v>
      </c>
      <c r="B86" s="13" t="str">
        <f t="shared" si="20"/>
        <v>Mango, sin cocer o cocidos en agua o vapor, congelados</v>
      </c>
      <c r="C86" s="132">
        <v>100837.39737999999</v>
      </c>
      <c r="D86" s="132">
        <v>48508.303540000008</v>
      </c>
      <c r="E86" s="187">
        <f t="shared" si="3"/>
        <v>-0.51894530402049921</v>
      </c>
      <c r="F86" s="132">
        <v>6017.4692299999979</v>
      </c>
      <c r="G86" s="132">
        <v>1600.62501</v>
      </c>
      <c r="H86" s="195">
        <f t="shared" si="4"/>
        <v>-0.73400362364628147</v>
      </c>
    </row>
    <row r="87" spans="1:8" ht="11" customHeight="1" x14ac:dyDescent="0.15">
      <c r="A87" s="97" t="str">
        <f t="shared" ref="A87:B87" si="21">A25</f>
        <v>2207100000</v>
      </c>
      <c r="B87" s="13" t="str">
        <f t="shared" si="21"/>
        <v>Alcohol etílico sin desnaturalizar con grado alcohólico volumétrico superior o igual al 80% vol</v>
      </c>
      <c r="C87" s="132">
        <v>43393.348570000002</v>
      </c>
      <c r="D87" s="132">
        <v>45373.562850000002</v>
      </c>
      <c r="E87" s="187">
        <f t="shared" si="3"/>
        <v>4.563405096072759E-2</v>
      </c>
      <c r="F87" s="132">
        <v>1581.11635</v>
      </c>
      <c r="G87" s="132">
        <v>15083.087019999999</v>
      </c>
      <c r="H87" s="195">
        <f t="shared" si="4"/>
        <v>8.5395174554990838</v>
      </c>
    </row>
    <row r="88" spans="1:8" ht="11" customHeight="1" x14ac:dyDescent="0.15">
      <c r="A88" s="97" t="str">
        <f t="shared" ref="A88:B88" si="22">A26</f>
        <v>0703100000</v>
      </c>
      <c r="B88" s="13" t="str">
        <f t="shared" si="22"/>
        <v>Cebollas y chalotes, frescos o refrigerados</v>
      </c>
      <c r="C88" s="132">
        <v>31780.074519999998</v>
      </c>
      <c r="D88" s="132">
        <v>44447.275030000004</v>
      </c>
      <c r="E88" s="187">
        <f t="shared" si="3"/>
        <v>0.39858938977717684</v>
      </c>
      <c r="F88" s="132">
        <v>9992.9306599999982</v>
      </c>
      <c r="G88" s="132">
        <v>10984.597760000008</v>
      </c>
      <c r="H88" s="195">
        <f t="shared" si="4"/>
        <v>9.9236863913154671E-2</v>
      </c>
    </row>
    <row r="89" spans="1:8" ht="23" customHeight="1" x14ac:dyDescent="0.15">
      <c r="A89" s="97" t="str">
        <f t="shared" ref="A89:B89" si="23">A27</f>
        <v>1804001200</v>
      </c>
      <c r="B89" s="13" t="str">
        <f t="shared" si="23"/>
        <v>Manteca de cacao con un índice de acidez expresado en ácido oleico superior a 1% pero inferior o igual a 1.65%</v>
      </c>
      <c r="C89" s="132">
        <v>18539.53008</v>
      </c>
      <c r="D89" s="132">
        <v>40146.391239999997</v>
      </c>
      <c r="E89" s="187">
        <f t="shared" si="3"/>
        <v>1.1654481568175754</v>
      </c>
      <c r="F89" s="132">
        <v>1870.5835099999999</v>
      </c>
      <c r="G89" s="132">
        <v>5707.0300800000005</v>
      </c>
      <c r="H89" s="195">
        <f t="shared" si="4"/>
        <v>2.0509357371593642</v>
      </c>
    </row>
    <row r="90" spans="1:8" ht="11" customHeight="1" x14ac:dyDescent="0.15">
      <c r="A90" s="97" t="str">
        <f t="shared" ref="A90:B90" si="24">A28</f>
        <v>1804001300</v>
      </c>
      <c r="B90" s="13" t="str">
        <f t="shared" si="24"/>
        <v>Manteca de cacao con un índice de acidez expresado en ácido oleico superior a 1.65%</v>
      </c>
      <c r="C90" s="132">
        <v>10190.265170000001</v>
      </c>
      <c r="D90" s="132">
        <v>40005.142599999999</v>
      </c>
      <c r="E90" s="187">
        <f t="shared" si="3"/>
        <v>2.9258195868910835</v>
      </c>
      <c r="F90" s="132">
        <v>5131.6857900000005</v>
      </c>
      <c r="G90" s="132">
        <v>12223.707469999999</v>
      </c>
      <c r="H90" s="195">
        <f t="shared" si="4"/>
        <v>1.3820062198313194</v>
      </c>
    </row>
    <row r="91" spans="1:8" ht="11" customHeight="1" x14ac:dyDescent="0.15">
      <c r="A91" s="97" t="str">
        <f t="shared" ref="A91:B91" si="25">A29</f>
        <v>2005991000</v>
      </c>
      <c r="B91" s="13" t="str">
        <f t="shared" si="25"/>
        <v>Alcachofas (alcauciles) preparadas o conservadas, sin congelar</v>
      </c>
      <c r="C91" s="132">
        <v>48108.588650000005</v>
      </c>
      <c r="D91" s="132">
        <v>39344.44782999999</v>
      </c>
      <c r="E91" s="187">
        <f t="shared" si="3"/>
        <v>-0.18217414116554043</v>
      </c>
      <c r="F91" s="132">
        <v>7016.9046400000007</v>
      </c>
      <c r="G91" s="132">
        <v>4586.57474</v>
      </c>
      <c r="H91" s="195">
        <f t="shared" si="4"/>
        <v>-0.34635355968012704</v>
      </c>
    </row>
    <row r="92" spans="1:8" ht="11" customHeight="1" x14ac:dyDescent="0.15">
      <c r="A92" s="97" t="str">
        <f t="shared" ref="A92:B92" si="26">A30</f>
        <v>3203002100</v>
      </c>
      <c r="B92" s="13" t="str">
        <f t="shared" si="26"/>
        <v>Carmin de cochinilla</v>
      </c>
      <c r="C92" s="132">
        <v>41323.35845</v>
      </c>
      <c r="D92" s="132">
        <v>37949.302440000007</v>
      </c>
      <c r="E92" s="187">
        <f t="shared" si="3"/>
        <v>-8.1650091777571654E-2</v>
      </c>
      <c r="F92" s="132">
        <v>6271.2992699999995</v>
      </c>
      <c r="G92" s="132">
        <v>4494.1937599999992</v>
      </c>
      <c r="H92" s="195">
        <f t="shared" si="4"/>
        <v>-0.28337118569689956</v>
      </c>
    </row>
    <row r="93" spans="1:8" ht="11" customHeight="1" x14ac:dyDescent="0.15">
      <c r="A93" s="97" t="str">
        <f t="shared" ref="A93:B93" si="27">A31</f>
        <v>1511900000</v>
      </c>
      <c r="B93" s="13" t="str">
        <f t="shared" si="27"/>
        <v>Los demás aceite de palma y sus fracciones, incluso refinado, pero sin modificar químicamente</v>
      </c>
      <c r="C93" s="132">
        <v>25727.781569999999</v>
      </c>
      <c r="D93" s="132">
        <v>36502.326970000002</v>
      </c>
      <c r="E93" s="187">
        <f t="shared" si="3"/>
        <v>0.41879030147565111</v>
      </c>
      <c r="F93" s="132">
        <v>4905.7950999999994</v>
      </c>
      <c r="G93" s="132">
        <v>4796.64534</v>
      </c>
      <c r="H93" s="195">
        <f t="shared" si="4"/>
        <v>-2.2249147747731901E-2</v>
      </c>
    </row>
    <row r="94" spans="1:8" ht="11" customHeight="1" x14ac:dyDescent="0.15">
      <c r="A94" s="97" t="str">
        <f t="shared" ref="A94:B94" si="28">A32</f>
        <v>1801002000</v>
      </c>
      <c r="B94" s="13" t="str">
        <f t="shared" si="28"/>
        <v>Cacao en grano, entero o partido, tostado</v>
      </c>
      <c r="C94" s="132">
        <v>2978.92472</v>
      </c>
      <c r="D94" s="132">
        <v>34044.476760000005</v>
      </c>
      <c r="E94" s="187">
        <f t="shared" si="3"/>
        <v>10.428444811455325</v>
      </c>
      <c r="F94" s="132">
        <v>683.08121000000006</v>
      </c>
      <c r="G94" s="132">
        <v>16724.748030000002</v>
      </c>
      <c r="H94" s="195">
        <f t="shared" si="4"/>
        <v>23.484274761415264</v>
      </c>
    </row>
    <row r="95" spans="1:8" ht="23" customHeight="1" x14ac:dyDescent="0.15">
      <c r="A95" s="97" t="str">
        <f t="shared" ref="A95:B95" si="29">A33</f>
        <v>2009892000</v>
      </c>
      <c r="B95" s="13" t="str">
        <f t="shared" si="29"/>
        <v>Jugo de maracuyá, sin fermentar y sin adición de alcohol, incluso con adición de azúcar u otro edulcorante</v>
      </c>
      <c r="C95" s="132">
        <v>33790.924079999997</v>
      </c>
      <c r="D95" s="132">
        <v>33665.22163</v>
      </c>
      <c r="E95" s="187">
        <f t="shared" si="3"/>
        <v>-3.7200062863742556E-3</v>
      </c>
      <c r="F95" s="132">
        <v>8015.3248099999992</v>
      </c>
      <c r="G95" s="132">
        <v>9694.3873800000001</v>
      </c>
      <c r="H95" s="195">
        <f t="shared" si="4"/>
        <v>0.209481538153661</v>
      </c>
    </row>
    <row r="96" spans="1:8" ht="23" customHeight="1" x14ac:dyDescent="0.15">
      <c r="A96" s="97" t="str">
        <f t="shared" ref="A96:B96" si="30">A34</f>
        <v>2001909000</v>
      </c>
      <c r="B96" s="13" t="str">
        <f t="shared" si="30"/>
        <v>Los demás hortalizas, frutas u otros frutos y demás partes comestibles de plantas, preparados o conservados en vinagre o en ácido acético</v>
      </c>
      <c r="C96" s="132">
        <v>44908.042359999999</v>
      </c>
      <c r="D96" s="132">
        <v>33000.302479999998</v>
      </c>
      <c r="E96" s="187">
        <f t="shared" si="3"/>
        <v>-0.26515829357563658</v>
      </c>
      <c r="F96" s="132">
        <v>6335.5158299999994</v>
      </c>
      <c r="G96" s="132">
        <v>5708.4354300000005</v>
      </c>
      <c r="H96" s="195">
        <f t="shared" si="4"/>
        <v>-9.897858624717526E-2</v>
      </c>
    </row>
    <row r="97" spans="1:8" ht="11" customHeight="1" x14ac:dyDescent="0.15">
      <c r="A97" s="97" t="str">
        <f t="shared" ref="A97:B97" si="31">A35</f>
        <v>1804001100</v>
      </c>
      <c r="B97" s="13" t="str">
        <f t="shared" si="31"/>
        <v>Manteca de cacao con un índice de acidez expresado en ácido oleico inferior o igual a 1%</v>
      </c>
      <c r="C97" s="132">
        <v>4647.2705400000013</v>
      </c>
      <c r="D97" s="132">
        <v>32128.538270000001</v>
      </c>
      <c r="E97" s="187">
        <f t="shared" si="3"/>
        <v>5.9134211132025021</v>
      </c>
      <c r="F97" s="132">
        <v>131.3691</v>
      </c>
      <c r="G97" s="132">
        <v>4500.1651599999996</v>
      </c>
      <c r="H97" s="195">
        <f t="shared" si="4"/>
        <v>33.255887876220505</v>
      </c>
    </row>
    <row r="98" spans="1:8" ht="11" customHeight="1" x14ac:dyDescent="0.15">
      <c r="A98" s="97" t="str">
        <f t="shared" ref="A98:B98" si="32">A36</f>
        <v>2005600000</v>
      </c>
      <c r="B98" s="13" t="str">
        <f t="shared" si="32"/>
        <v>Esparragos preparados o conservados, sin congelar</v>
      </c>
      <c r="C98" s="132">
        <v>56079.321710000004</v>
      </c>
      <c r="D98" s="132">
        <v>30301.227359999997</v>
      </c>
      <c r="E98" s="187">
        <f>IFERROR(((D98/C98-1)),"")</f>
        <v>-0.45967200679253728</v>
      </c>
      <c r="F98" s="132">
        <v>5533.8873000000021</v>
      </c>
      <c r="G98" s="132">
        <v>4564.2420299999994</v>
      </c>
      <c r="H98" s="195">
        <f t="shared" si="4"/>
        <v>-0.17521955497720421</v>
      </c>
    </row>
    <row r="99" spans="1:8" ht="11" customHeight="1" x14ac:dyDescent="0.15">
      <c r="A99" s="97" t="str">
        <f t="shared" ref="A99:B99" si="33">A37</f>
        <v>1404902000</v>
      </c>
      <c r="B99" s="13" t="str">
        <f t="shared" si="33"/>
        <v>Tara en polvo (caesalpinea spinosa)</v>
      </c>
      <c r="C99" s="132">
        <v>17874.338849999996</v>
      </c>
      <c r="D99" s="132">
        <v>29376.549129999999</v>
      </c>
      <c r="E99" s="187">
        <f t="shared" si="3"/>
        <v>0.64350409693615074</v>
      </c>
      <c r="F99" s="132">
        <v>2833.6501299999995</v>
      </c>
      <c r="G99" s="132">
        <v>5439.5838300000005</v>
      </c>
      <c r="H99" s="195">
        <f t="shared" si="4"/>
        <v>0.91963848056287789</v>
      </c>
    </row>
    <row r="100" spans="1:8" ht="11" customHeight="1" x14ac:dyDescent="0.15">
      <c r="A100" s="97" t="str">
        <f t="shared" ref="A100:B100" si="34">A38</f>
        <v>1511100000</v>
      </c>
      <c r="B100" s="13" t="str">
        <f t="shared" si="34"/>
        <v>Aceite de palma en bruto</v>
      </c>
      <c r="C100" s="132">
        <v>52226.248809999997</v>
      </c>
      <c r="D100" s="132">
        <v>29093.930849999997</v>
      </c>
      <c r="E100" s="187">
        <f t="shared" si="3"/>
        <v>-0.44292512839962483</v>
      </c>
      <c r="F100" s="132">
        <v>1.702E-2</v>
      </c>
      <c r="G100" s="132">
        <v>6787.9221799999996</v>
      </c>
      <c r="H100" s="199">
        <f t="shared" si="4"/>
        <v>398819.33960046998</v>
      </c>
    </row>
    <row r="101" spans="1:8" ht="11" customHeight="1" x14ac:dyDescent="0.15">
      <c r="A101" s="97" t="str">
        <f t="shared" ref="A101:B101" si="35">A39</f>
        <v>1905901000</v>
      </c>
      <c r="B101" s="13" t="str">
        <f t="shared" si="35"/>
        <v>Galletas saladas o aromatizadas</v>
      </c>
      <c r="C101" s="132">
        <v>31412.126669999998</v>
      </c>
      <c r="D101" s="132">
        <v>28396.428019999999</v>
      </c>
      <c r="E101" s="187">
        <f t="shared" si="3"/>
        <v>-9.6004281457330531E-2</v>
      </c>
      <c r="F101" s="132">
        <v>4566.7497399999993</v>
      </c>
      <c r="G101" s="132">
        <v>3948.96081</v>
      </c>
      <c r="H101" s="195">
        <f t="shared" si="4"/>
        <v>-0.13527978653807282</v>
      </c>
    </row>
    <row r="102" spans="1:8" ht="11" customHeight="1" x14ac:dyDescent="0.15">
      <c r="A102" s="97" t="str">
        <f t="shared" ref="A102:B102" si="36">A40</f>
        <v>0805502200</v>
      </c>
      <c r="B102" s="13" t="str">
        <f t="shared" si="36"/>
        <v>Limón tahití (citrus latifolia), frescos o secos</v>
      </c>
      <c r="C102" s="132">
        <v>21639.785020000003</v>
      </c>
      <c r="D102" s="132">
        <v>27551.141970000001</v>
      </c>
      <c r="E102" s="187">
        <f t="shared" si="3"/>
        <v>0.27317077986387495</v>
      </c>
      <c r="F102" s="132">
        <v>677.17435999999998</v>
      </c>
      <c r="G102" s="132">
        <v>1042.5721999999998</v>
      </c>
      <c r="H102" s="195">
        <f t="shared" si="4"/>
        <v>0.53959195974283469</v>
      </c>
    </row>
    <row r="103" spans="1:8" ht="11" customHeight="1" x14ac:dyDescent="0.15">
      <c r="A103" s="97" t="str">
        <f t="shared" ref="A103:B103" si="37">A41</f>
        <v>1803100000</v>
      </c>
      <c r="B103" s="13" t="str">
        <f t="shared" si="37"/>
        <v>Pasta de cacao sin desgrasar</v>
      </c>
      <c r="C103" s="132">
        <v>7356.0954700000002</v>
      </c>
      <c r="D103" s="132">
        <v>27518.053899999999</v>
      </c>
      <c r="E103" s="187">
        <f t="shared" si="3"/>
        <v>2.7408505656602085</v>
      </c>
      <c r="F103" s="132">
        <v>1205.8859300000001</v>
      </c>
      <c r="G103" s="132">
        <v>6323.9663799999998</v>
      </c>
      <c r="H103" s="195">
        <f t="shared" si="4"/>
        <v>4.2442492466928439</v>
      </c>
    </row>
    <row r="104" spans="1:8" ht="24" x14ac:dyDescent="0.15">
      <c r="A104" s="97" t="str">
        <f t="shared" ref="A104:B104" si="38">A42</f>
        <v>1901909000</v>
      </c>
      <c r="B104" s="13" t="str">
        <f t="shared" si="38"/>
        <v>Demás preparaciones alimenticias de harina, grañones, sémola, almidón, fécula o extracto de malta, que no contengan cacao o con un contenido de cacao inferior al 40% en peso</v>
      </c>
      <c r="C104" s="132">
        <v>35030.821219999998</v>
      </c>
      <c r="D104" s="132">
        <v>26443.832220000004</v>
      </c>
      <c r="E104" s="187">
        <f t="shared" si="3"/>
        <v>-0.24512668275950844</v>
      </c>
      <c r="F104" s="132">
        <v>4658.22991</v>
      </c>
      <c r="G104" s="132">
        <v>5998.0096300000005</v>
      </c>
      <c r="H104" s="195">
        <f t="shared" si="4"/>
        <v>0.28761562779970218</v>
      </c>
    </row>
    <row r="105" spans="1:8" ht="11" customHeight="1" x14ac:dyDescent="0.15">
      <c r="A105" s="97" t="str">
        <f t="shared" ref="A105:B105" si="39">A43</f>
        <v>2005700000</v>
      </c>
      <c r="B105" s="13" t="str">
        <f t="shared" si="39"/>
        <v>Aceitunas preparadas o conservadas, sin congelar</v>
      </c>
      <c r="C105" s="132">
        <v>21724.060840000002</v>
      </c>
      <c r="D105" s="132">
        <v>24839.593990000001</v>
      </c>
      <c r="E105" s="187">
        <f t="shared" si="3"/>
        <v>0.14341393963799987</v>
      </c>
      <c r="F105" s="132">
        <v>2983.9251799999993</v>
      </c>
      <c r="G105" s="132">
        <v>4456.7923300000002</v>
      </c>
      <c r="H105" s="195">
        <f t="shared" si="4"/>
        <v>0.49360056340286707</v>
      </c>
    </row>
    <row r="106" spans="1:8" ht="11" customHeight="1" x14ac:dyDescent="0.15">
      <c r="A106" s="97" t="str">
        <f t="shared" ref="A106:B106" si="40">A44</f>
        <v>1805000000</v>
      </c>
      <c r="B106" s="13" t="str">
        <f t="shared" si="40"/>
        <v>Cacao en polvo sin adición de azúcar ni otro edulcorante</v>
      </c>
      <c r="C106" s="132">
        <v>18686.797179999998</v>
      </c>
      <c r="D106" s="132">
        <v>24290.914000000001</v>
      </c>
      <c r="E106" s="187">
        <f t="shared" si="3"/>
        <v>0.29989712875986818</v>
      </c>
      <c r="F106" s="132">
        <v>3505.7855399999999</v>
      </c>
      <c r="G106" s="132">
        <v>4514.001400000001</v>
      </c>
      <c r="H106" s="195">
        <f t="shared" si="4"/>
        <v>0.28758629086022225</v>
      </c>
    </row>
    <row r="107" spans="1:8" ht="11" customHeight="1" x14ac:dyDescent="0.15">
      <c r="A107" s="97" t="str">
        <f t="shared" ref="A107:B107" si="41">A45</f>
        <v>0402911000</v>
      </c>
      <c r="B107" s="13" t="str">
        <f t="shared" si="41"/>
        <v>Leche evaporada sin azucar ni edulcorante</v>
      </c>
      <c r="C107" s="132">
        <v>17551.280849999999</v>
      </c>
      <c r="D107" s="132">
        <v>24000.319819999997</v>
      </c>
      <c r="E107" s="187">
        <f t="shared" si="3"/>
        <v>0.36743979115347569</v>
      </c>
      <c r="F107" s="132">
        <v>1588.6389899999997</v>
      </c>
      <c r="G107" s="132">
        <v>3221.4077699999998</v>
      </c>
      <c r="H107" s="195">
        <f t="shared" si="4"/>
        <v>1.0277783626599777</v>
      </c>
    </row>
    <row r="108" spans="1:8" ht="11" customHeight="1" x14ac:dyDescent="0.15">
      <c r="A108" s="97" t="str">
        <f t="shared" ref="A108:B108" si="42">A46</f>
        <v>0801220000</v>
      </c>
      <c r="B108" s="13" t="str">
        <f t="shared" si="42"/>
        <v>Nueces del brasil sin cascara frescas o secas</v>
      </c>
      <c r="C108" s="132">
        <v>17220.698929999999</v>
      </c>
      <c r="D108" s="132">
        <v>23653.11535</v>
      </c>
      <c r="E108" s="187">
        <f t="shared" si="3"/>
        <v>0.37352818524654396</v>
      </c>
      <c r="F108" s="132">
        <v>3578.0636799999997</v>
      </c>
      <c r="G108" s="132">
        <v>3885.8212800000001</v>
      </c>
      <c r="H108" s="195">
        <f t="shared" si="4"/>
        <v>8.6012331675438647E-2</v>
      </c>
    </row>
    <row r="109" spans="1:8" ht="11" customHeight="1" x14ac:dyDescent="0.15">
      <c r="A109" s="97" t="str">
        <f t="shared" ref="A109:B109" si="43">A47</f>
        <v>2005993110</v>
      </c>
      <c r="B109" s="13" t="str">
        <f t="shared" si="43"/>
        <v>Pimiento piquillo preparadas o conservadas, sin congelar</v>
      </c>
      <c r="C109" s="132">
        <v>20650.986770000003</v>
      </c>
      <c r="D109" s="132">
        <v>23512.445699999997</v>
      </c>
      <c r="E109" s="187">
        <f t="shared" si="3"/>
        <v>0.13856281841974138</v>
      </c>
      <c r="F109" s="132">
        <v>3074.8703399999999</v>
      </c>
      <c r="G109" s="132">
        <v>2826.8643699999998</v>
      </c>
      <c r="H109" s="195">
        <f t="shared" si="4"/>
        <v>-8.0655748885983924E-2</v>
      </c>
    </row>
    <row r="110" spans="1:8" ht="11" customHeight="1" x14ac:dyDescent="0.15">
      <c r="A110" s="97" t="str">
        <f t="shared" ref="A110:B110" si="44">A48</f>
        <v>1701999000</v>
      </c>
      <c r="B110" s="13" t="str">
        <f t="shared" si="44"/>
        <v>Las demás azúcares de caña o remolacha refinados en estado sólido</v>
      </c>
      <c r="C110" s="132">
        <v>34740.657070000001</v>
      </c>
      <c r="D110" s="132">
        <v>22334.293540000002</v>
      </c>
      <c r="E110" s="187">
        <f t="shared" si="3"/>
        <v>-0.35711366958322177</v>
      </c>
      <c r="F110" s="132">
        <v>5605.2397799999999</v>
      </c>
      <c r="G110" s="132">
        <v>919.74032</v>
      </c>
      <c r="H110" s="195">
        <f t="shared" si="4"/>
        <v>-0.83591418813487406</v>
      </c>
    </row>
    <row r="111" spans="1:8" ht="11" customHeight="1" x14ac:dyDescent="0.15">
      <c r="A111" s="97" t="str">
        <f t="shared" ref="A111:B111" si="45">A49</f>
        <v>0708100000</v>
      </c>
      <c r="B111" s="13" t="str">
        <f t="shared" si="45"/>
        <v>Arvejas (guisantes, chicharos) (pisum sativum) frescas o refrigeradas</v>
      </c>
      <c r="C111" s="132">
        <v>11332.63956</v>
      </c>
      <c r="D111" s="132">
        <v>21863.391930000002</v>
      </c>
      <c r="E111" s="187">
        <f t="shared" si="3"/>
        <v>0.92924091640306283</v>
      </c>
      <c r="F111" s="132">
        <v>6185.2332999999999</v>
      </c>
      <c r="G111" s="132">
        <v>10360.061589999999</v>
      </c>
      <c r="H111" s="195">
        <f t="shared" si="4"/>
        <v>0.674966987906503</v>
      </c>
    </row>
    <row r="112" spans="1:8" ht="23" customHeight="1" x14ac:dyDescent="0.15">
      <c r="A112" s="97" t="str">
        <f t="shared" ref="A112:B112" si="46">A50</f>
        <v>2008999000</v>
      </c>
      <c r="B112" s="13" t="str">
        <f t="shared" si="46"/>
        <v>Los demás frutas, incluida mezclas,  otros frutos y demás partes comestibles de plantas, prep. o conservados de otro modo, incluso con adición de azúcar u otro edulcorante o alcohol</v>
      </c>
      <c r="C112" s="132">
        <v>16286.004210000001</v>
      </c>
      <c r="D112" s="132">
        <v>21142.034970000001</v>
      </c>
      <c r="E112" s="187">
        <f t="shared" si="3"/>
        <v>0.29817201920028236</v>
      </c>
      <c r="F112" s="132">
        <v>2992.8059499999999</v>
      </c>
      <c r="G112" s="132">
        <v>3691.7606900000001</v>
      </c>
      <c r="H112" s="195">
        <f t="shared" si="4"/>
        <v>0.23354495803511766</v>
      </c>
    </row>
    <row r="113" spans="1:8" ht="11" customHeight="1" x14ac:dyDescent="0.15">
      <c r="A113" s="97" t="str">
        <f t="shared" ref="A113:B113" si="47">A51</f>
        <v>2106907900</v>
      </c>
      <c r="B113" s="13" t="str">
        <f t="shared" si="47"/>
        <v>Los demás complementos y suplementos alimenticios</v>
      </c>
      <c r="C113" s="132">
        <v>10219.27686</v>
      </c>
      <c r="D113" s="132">
        <v>20811.085290000003</v>
      </c>
      <c r="E113" s="187">
        <f t="shared" si="3"/>
        <v>1.0364538093158191</v>
      </c>
      <c r="F113" s="132">
        <v>1639.6611400000004</v>
      </c>
      <c r="G113" s="132">
        <v>3478.3133800000001</v>
      </c>
      <c r="H113" s="195">
        <f t="shared" si="4"/>
        <v>1.1213611124552232</v>
      </c>
    </row>
    <row r="114" spans="1:8" ht="24" x14ac:dyDescent="0.15">
      <c r="A114" s="97" t="str">
        <f t="shared" ref="A114:B114" si="48">A52</f>
        <v>2106902900</v>
      </c>
      <c r="B114" s="13" t="str">
        <f t="shared" si="48"/>
        <v>Las demás preparaciones compuestas cuyo grado alcohólico volumétrico sea inferior o igual al 0.5% vol, para la elaboración de bebidas</v>
      </c>
      <c r="C114" s="132">
        <v>17894.252619999999</v>
      </c>
      <c r="D114" s="132">
        <v>20639.321690000001</v>
      </c>
      <c r="E114" s="187">
        <f t="shared" si="3"/>
        <v>0.15340506967761813</v>
      </c>
      <c r="F114" s="132">
        <v>3257.4717100000003</v>
      </c>
      <c r="G114" s="132">
        <v>1637.5680800000002</v>
      </c>
      <c r="H114" s="195">
        <f t="shared" si="4"/>
        <v>-0.49728862572378252</v>
      </c>
    </row>
    <row r="115" spans="1:8" ht="11" customHeight="1" x14ac:dyDescent="0.15">
      <c r="A115" s="97" t="str">
        <f t="shared" ref="A115:B115" si="49">A53</f>
        <v>1209919000</v>
      </c>
      <c r="B115" s="13" t="str">
        <f t="shared" si="49"/>
        <v>Las demás semillas de hortalizas</v>
      </c>
      <c r="C115" s="132">
        <v>18198.8855</v>
      </c>
      <c r="D115" s="132">
        <v>18721.179980000001</v>
      </c>
      <c r="E115" s="187">
        <f t="shared" si="3"/>
        <v>2.8699256336329082E-2</v>
      </c>
      <c r="F115" s="132">
        <v>1794.14374</v>
      </c>
      <c r="G115" s="132">
        <v>1573.57645</v>
      </c>
      <c r="H115" s="195">
        <f t="shared" si="4"/>
        <v>-0.12293735729334598</v>
      </c>
    </row>
    <row r="116" spans="1:8" ht="11" customHeight="1" x14ac:dyDescent="0.15">
      <c r="A116" s="97" t="str">
        <f t="shared" ref="A116:B116" si="50">A54</f>
        <v>2005993190</v>
      </c>
      <c r="B116" s="13" t="str">
        <f t="shared" si="50"/>
        <v>Los demás pimientos de la especie annuum</v>
      </c>
      <c r="C116" s="132">
        <v>12587.71349</v>
      </c>
      <c r="D116" s="132">
        <v>17278.360119999998</v>
      </c>
      <c r="E116" s="187">
        <f t="shared" si="3"/>
        <v>0.37263690770578517</v>
      </c>
      <c r="F116" s="132">
        <v>1677.88644</v>
      </c>
      <c r="G116" s="132">
        <v>1448.1278</v>
      </c>
      <c r="H116" s="195">
        <f t="shared" si="4"/>
        <v>-0.13693336719498128</v>
      </c>
    </row>
    <row r="117" spans="1:8" ht="11" customHeight="1" x14ac:dyDescent="0.15">
      <c r="A117" s="97" t="str">
        <f t="shared" ref="A117:B117" si="51">A55</f>
        <v>1902190000</v>
      </c>
      <c r="B117" s="13" t="str">
        <f t="shared" si="51"/>
        <v>Las demás pastas alimenticias sin cocer, rellenar ni preparar de otra forma</v>
      </c>
      <c r="C117" s="132">
        <v>16685.250410000001</v>
      </c>
      <c r="D117" s="132">
        <v>17277.132939999996</v>
      </c>
      <c r="E117" s="187">
        <f t="shared" si="3"/>
        <v>3.5473398088485375E-2</v>
      </c>
      <c r="F117" s="132">
        <v>3559.0037600000001</v>
      </c>
      <c r="G117" s="132">
        <v>3004.9842200000003</v>
      </c>
      <c r="H117" s="195">
        <f t="shared" si="4"/>
        <v>-0.15566702857318693</v>
      </c>
    </row>
    <row r="118" spans="1:8" ht="11" customHeight="1" x14ac:dyDescent="0.15">
      <c r="A118" s="97" t="str">
        <f t="shared" ref="A118:B118" si="52">A56</f>
        <v>0814001000</v>
      </c>
      <c r="B118" s="13" t="str">
        <f t="shared" si="52"/>
        <v>Cortezas de limón (limón sutil, limón común, limón criollo) (citrus aurantifolia)</v>
      </c>
      <c r="C118" s="132">
        <v>11240.366260000001</v>
      </c>
      <c r="D118" s="132">
        <v>16741.210950000001</v>
      </c>
      <c r="E118" s="187">
        <f t="shared" si="3"/>
        <v>0.48938304702537327</v>
      </c>
      <c r="F118" s="132">
        <v>1384.8534999999999</v>
      </c>
      <c r="G118" s="132">
        <v>1719.7988599999999</v>
      </c>
      <c r="H118" s="195">
        <f t="shared" si="4"/>
        <v>0.24186338843783828</v>
      </c>
    </row>
    <row r="119" spans="1:8" ht="11" customHeight="1" x14ac:dyDescent="0.15">
      <c r="A119" s="115"/>
      <c r="B119" s="115" t="s">
        <v>18</v>
      </c>
      <c r="C119" s="133">
        <v>866397.28053000092</v>
      </c>
      <c r="D119" s="133">
        <v>813779.89357000042</v>
      </c>
      <c r="E119" s="191">
        <f>IFERROR(((D119/C119-1)),"")</f>
        <v>-6.0731246672211303E-2</v>
      </c>
      <c r="F119" s="133">
        <v>127848.63107000003</v>
      </c>
      <c r="G119" s="133">
        <v>138333.53151999996</v>
      </c>
      <c r="H119" s="196">
        <f t="shared" si="4"/>
        <v>8.2010267628592759E-2</v>
      </c>
    </row>
    <row r="120" spans="1:8" ht="9" customHeight="1" x14ac:dyDescent="0.15">
      <c r="A120" s="8" t="s">
        <v>53</v>
      </c>
      <c r="B120" s="37"/>
      <c r="C120" s="21"/>
      <c r="D120" s="21"/>
      <c r="E120" s="21"/>
    </row>
    <row r="121" spans="1:8" ht="9" customHeight="1" x14ac:dyDescent="0.15">
      <c r="A121" s="11" t="s">
        <v>20</v>
      </c>
      <c r="B121" s="37"/>
      <c r="C121" s="21"/>
      <c r="D121" s="21"/>
      <c r="E121" s="21"/>
    </row>
    <row r="122" spans="1:8" ht="9" customHeight="1" x14ac:dyDescent="0.15">
      <c r="A122" s="208" t="s">
        <v>357</v>
      </c>
      <c r="B122" s="37"/>
    </row>
    <row r="123" spans="1:8" ht="9" customHeight="1" x14ac:dyDescent="0.15">
      <c r="A123" s="209" t="s">
        <v>358</v>
      </c>
    </row>
  </sheetData>
  <mergeCells count="12">
    <mergeCell ref="A2:E2"/>
    <mergeCell ref="A4:A5"/>
    <mergeCell ref="B4:B5"/>
    <mergeCell ref="C4:D4"/>
    <mergeCell ref="A63:E63"/>
    <mergeCell ref="A67:B67"/>
    <mergeCell ref="F4:G4"/>
    <mergeCell ref="F65:G65"/>
    <mergeCell ref="A62:E62"/>
    <mergeCell ref="A65:A66"/>
    <mergeCell ref="B65:B66"/>
    <mergeCell ref="C65:D65"/>
  </mergeCells>
  <phoneticPr fontId="12" type="noConversion"/>
  <conditionalFormatting sqref="C7:H57">
    <cfRule type="containsBlanks" dxfId="69" priority="2">
      <formula>LEN(TRIM(C7))=0</formula>
    </cfRule>
  </conditionalFormatting>
  <conditionalFormatting sqref="C69:H119">
    <cfRule type="containsBlanks" dxfId="68" priority="1">
      <formula>LEN(TRIM(C69))=0</formula>
    </cfRule>
  </conditionalFormatting>
  <pageMargins left="0" right="0" top="0" bottom="0" header="0" footer="0"/>
  <pageSetup paperSize="9" orientation="portrait" horizontalDpi="0" verticalDpi="0"/>
  <ignoredErrors>
    <ignoredError sqref="A515:A15107 A15875:A29443 BPP13059:BPP15107 AMB13059:AMB15107 AVX259:BFT15107 IN15619:ACF29443 AMB15619:AMB28163 BPP15619:BPP28163 E62:E64 A2:E3 A61:B61 A5:B5 A4:B4 A66:B66 A65:B65 A67:B67 A58:B58 B1:E1 A63:D64 B62:D62 B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G62"/>
  <sheetViews>
    <sheetView showGridLines="0" zoomScaleNormal="100" zoomScalePageLayoutView="120" workbookViewId="0">
      <selection sqref="A1:G62"/>
    </sheetView>
  </sheetViews>
  <sheetFormatPr baseColWidth="10" defaultColWidth="11.5" defaultRowHeight="12" x14ac:dyDescent="0.15"/>
  <cols>
    <col min="1" max="1" width="9.5" style="15" customWidth="1"/>
    <col min="2" max="2" width="48" style="15" customWidth="1"/>
    <col min="3" max="4" width="6.83203125" style="15" customWidth="1"/>
    <col min="5" max="5" width="7" style="15" customWidth="1"/>
    <col min="6" max="6" width="6.6640625" style="15" customWidth="1"/>
    <col min="7" max="7" width="9" style="15" customWidth="1"/>
    <col min="8" max="8" width="6.83203125" style="15" customWidth="1"/>
    <col min="9" max="16384" width="11.5" style="15"/>
  </cols>
  <sheetData>
    <row r="1" spans="1:7" ht="15" customHeight="1" x14ac:dyDescent="0.15">
      <c r="A1" s="82" t="s">
        <v>370</v>
      </c>
      <c r="B1" s="82"/>
      <c r="C1" s="82"/>
      <c r="D1" s="82"/>
      <c r="E1" s="82"/>
      <c r="F1" s="82"/>
      <c r="G1" s="82"/>
    </row>
    <row r="2" spans="1:7" ht="11.25" customHeight="1" x14ac:dyDescent="0.15">
      <c r="A2" s="307" t="s">
        <v>330</v>
      </c>
      <c r="B2" s="307"/>
      <c r="C2" s="307"/>
      <c r="D2" s="307"/>
      <c r="E2" s="307"/>
      <c r="F2" s="82"/>
      <c r="G2" s="82"/>
    </row>
    <row r="3" spans="1:7" ht="5" customHeight="1" x14ac:dyDescent="0.15">
      <c r="A3" s="48"/>
    </row>
    <row r="4" spans="1:7" s="38" customFormat="1" ht="14" customHeight="1" x14ac:dyDescent="0.15">
      <c r="A4" s="308" t="s">
        <v>31</v>
      </c>
      <c r="B4" s="308" t="s">
        <v>4</v>
      </c>
      <c r="C4" s="305" t="s">
        <v>340</v>
      </c>
      <c r="D4" s="306"/>
      <c r="E4" s="232" t="s">
        <v>29</v>
      </c>
      <c r="F4" s="233" t="s">
        <v>371</v>
      </c>
      <c r="G4" s="310" t="s">
        <v>369</v>
      </c>
    </row>
    <row r="5" spans="1:7" s="38" customFormat="1" ht="14" customHeight="1" x14ac:dyDescent="0.15">
      <c r="A5" s="309"/>
      <c r="B5" s="309"/>
      <c r="C5" s="158">
        <v>2023</v>
      </c>
      <c r="D5" s="159" t="s">
        <v>314</v>
      </c>
      <c r="E5" s="182" t="s">
        <v>332</v>
      </c>
      <c r="F5" s="183">
        <v>2023</v>
      </c>
      <c r="G5" s="311"/>
    </row>
    <row r="6" spans="1:7" s="38" customFormat="1" ht="16" customHeight="1" x14ac:dyDescent="0.15">
      <c r="A6" s="304" t="s">
        <v>45</v>
      </c>
      <c r="B6" s="304"/>
      <c r="C6" s="165">
        <f>SUM(C8:C58)</f>
        <v>4781408.6471699998</v>
      </c>
      <c r="D6" s="165">
        <f>SUM(D8:D58)</f>
        <v>5623914.1565900017</v>
      </c>
      <c r="E6" s="184">
        <f>(D6/C6-1)</f>
        <v>0.17620445596480461</v>
      </c>
      <c r="F6" s="184">
        <f>SUM(F7:F58)</f>
        <v>1</v>
      </c>
      <c r="G6" s="185">
        <f>SUM(G7:G58)</f>
        <v>17.620445596480433</v>
      </c>
    </row>
    <row r="7" spans="1:7" ht="4" customHeight="1" x14ac:dyDescent="0.15">
      <c r="A7" s="42"/>
      <c r="B7" s="42"/>
      <c r="C7" s="107"/>
      <c r="D7" s="107"/>
      <c r="E7" s="107"/>
      <c r="F7" s="107"/>
      <c r="G7" s="186"/>
    </row>
    <row r="8" spans="1:7" ht="11" customHeight="1" x14ac:dyDescent="0.15">
      <c r="A8" s="98" t="s">
        <v>64</v>
      </c>
      <c r="B8" s="13" t="s">
        <v>243</v>
      </c>
      <c r="C8" s="132">
        <v>763244.67422999849</v>
      </c>
      <c r="D8" s="132">
        <v>1005844.5384000017</v>
      </c>
      <c r="E8" s="187">
        <f>IFERROR(((D8/C8-1)),"")</f>
        <v>0.31785333374877567</v>
      </c>
      <c r="F8" s="188">
        <f>C8/$C$6</f>
        <v>0.15962757642180292</v>
      </c>
      <c r="G8" s="189">
        <f>F8*E8*100</f>
        <v>5.0738157323907522</v>
      </c>
    </row>
    <row r="9" spans="1:7" ht="11" customHeight="1" x14ac:dyDescent="0.15">
      <c r="A9" s="98" t="s">
        <v>10</v>
      </c>
      <c r="B9" s="13" t="s">
        <v>205</v>
      </c>
      <c r="C9" s="132">
        <v>651326.79288000078</v>
      </c>
      <c r="D9" s="132">
        <v>489984.12430999975</v>
      </c>
      <c r="E9" s="187">
        <f t="shared" ref="E9:E58" si="0">IFERROR(((D9/C9-1)),"")</f>
        <v>-0.24771385168508875</v>
      </c>
      <c r="F9" s="188">
        <f t="shared" ref="F9:F58" si="1">C9/$C$6</f>
        <v>0.13622069162933928</v>
      </c>
      <c r="G9" s="189">
        <f t="shared" ref="G9:G58" si="2">F9*E9*100</f>
        <v>-3.3743752202710358</v>
      </c>
    </row>
    <row r="10" spans="1:7" ht="11" customHeight="1" x14ac:dyDescent="0.15">
      <c r="A10" s="98" t="s">
        <v>69</v>
      </c>
      <c r="B10" s="13" t="s">
        <v>244</v>
      </c>
      <c r="C10" s="132">
        <v>227669.67122000016</v>
      </c>
      <c r="D10" s="132">
        <v>397745.23812999984</v>
      </c>
      <c r="E10" s="187">
        <f t="shared" si="0"/>
        <v>0.74702777053537983</v>
      </c>
      <c r="F10" s="188">
        <f t="shared" si="1"/>
        <v>4.7615606198970747E-2</v>
      </c>
      <c r="G10" s="189">
        <f t="shared" si="2"/>
        <v>3.5570180141507728</v>
      </c>
    </row>
    <row r="11" spans="1:7" ht="11" customHeight="1" x14ac:dyDescent="0.15">
      <c r="A11" s="98" t="s">
        <v>9</v>
      </c>
      <c r="B11" s="13" t="s">
        <v>290</v>
      </c>
      <c r="C11" s="132">
        <v>220087.48002000045</v>
      </c>
      <c r="D11" s="132">
        <v>392911.31110999989</v>
      </c>
      <c r="E11" s="187">
        <f t="shared" si="0"/>
        <v>0.7852506243167221</v>
      </c>
      <c r="F11" s="188">
        <f t="shared" si="1"/>
        <v>4.6029841049094376E-2</v>
      </c>
      <c r="G11" s="189">
        <f t="shared" si="2"/>
        <v>3.6144961421000841</v>
      </c>
    </row>
    <row r="12" spans="1:7" ht="11" customHeight="1" x14ac:dyDescent="0.15">
      <c r="A12" s="98" t="s">
        <v>70</v>
      </c>
      <c r="B12" s="13" t="s">
        <v>292</v>
      </c>
      <c r="C12" s="132">
        <v>95978.466939999998</v>
      </c>
      <c r="D12" s="132">
        <v>370671.86512000009</v>
      </c>
      <c r="E12" s="187">
        <f t="shared" si="0"/>
        <v>2.8620315257975726</v>
      </c>
      <c r="F12" s="188">
        <f t="shared" si="1"/>
        <v>2.0073261672960609E-2</v>
      </c>
      <c r="G12" s="189">
        <f t="shared" si="2"/>
        <v>5.7450307733597388</v>
      </c>
    </row>
    <row r="13" spans="1:7" ht="11" customHeight="1" x14ac:dyDescent="0.15">
      <c r="A13" s="98" t="s">
        <v>11</v>
      </c>
      <c r="B13" s="13" t="s">
        <v>206</v>
      </c>
      <c r="C13" s="132">
        <v>206820.29049999974</v>
      </c>
      <c r="D13" s="132">
        <v>188601.39626000018</v>
      </c>
      <c r="E13" s="187">
        <f t="shared" si="0"/>
        <v>-8.8090458610005529E-2</v>
      </c>
      <c r="F13" s="188">
        <f t="shared" si="1"/>
        <v>4.3255096094413865E-2</v>
      </c>
      <c r="G13" s="189">
        <f t="shared" si="2"/>
        <v>-0.38103612521767766</v>
      </c>
    </row>
    <row r="14" spans="1:7" ht="11" customHeight="1" x14ac:dyDescent="0.15">
      <c r="A14" s="98" t="s">
        <v>12</v>
      </c>
      <c r="B14" s="13" t="s">
        <v>207</v>
      </c>
      <c r="C14" s="132">
        <v>163400.1477700003</v>
      </c>
      <c r="D14" s="132">
        <v>167017.27644999986</v>
      </c>
      <c r="E14" s="187">
        <f t="shared" si="0"/>
        <v>2.2136630409239189E-2</v>
      </c>
      <c r="F14" s="188">
        <f t="shared" si="1"/>
        <v>3.4174060371667439E-2</v>
      </c>
      <c r="G14" s="189">
        <f t="shared" si="2"/>
        <v>7.5649854403062933E-2</v>
      </c>
    </row>
    <row r="15" spans="1:7" ht="11" customHeight="1" x14ac:dyDescent="0.15">
      <c r="A15" s="98" t="s">
        <v>68</v>
      </c>
      <c r="B15" s="13" t="s">
        <v>229</v>
      </c>
      <c r="C15" s="132">
        <v>72168.755010000081</v>
      </c>
      <c r="D15" s="132">
        <v>136290.09256000022</v>
      </c>
      <c r="E15" s="187">
        <f t="shared" si="0"/>
        <v>0.88849166846670902</v>
      </c>
      <c r="F15" s="188">
        <f t="shared" si="1"/>
        <v>1.5093617871945545E-2</v>
      </c>
      <c r="G15" s="189">
        <f t="shared" si="2"/>
        <v>1.3410553726243837</v>
      </c>
    </row>
    <row r="16" spans="1:7" ht="11" customHeight="1" x14ac:dyDescent="0.15">
      <c r="A16" s="98" t="s">
        <v>35</v>
      </c>
      <c r="B16" s="13" t="s">
        <v>291</v>
      </c>
      <c r="C16" s="132">
        <v>154229.45920000004</v>
      </c>
      <c r="D16" s="132">
        <v>134818.73103000002</v>
      </c>
      <c r="E16" s="187">
        <f t="shared" si="0"/>
        <v>-0.12585616438444991</v>
      </c>
      <c r="F16" s="188">
        <f t="shared" si="1"/>
        <v>3.2256071501289632E-2</v>
      </c>
      <c r="G16" s="189">
        <f t="shared" si="2"/>
        <v>-0.40596254372628776</v>
      </c>
    </row>
    <row r="17" spans="1:7" ht="11" customHeight="1" x14ac:dyDescent="0.15">
      <c r="A17" s="98" t="s">
        <v>200</v>
      </c>
      <c r="B17" s="13" t="s">
        <v>293</v>
      </c>
      <c r="C17" s="132">
        <v>50606.137730000002</v>
      </c>
      <c r="D17" s="132">
        <v>83803.895609999992</v>
      </c>
      <c r="E17" s="187">
        <f t="shared" si="0"/>
        <v>0.65600259907445801</v>
      </c>
      <c r="F17" s="188">
        <f t="shared" si="1"/>
        <v>1.058393905736389E-2</v>
      </c>
      <c r="G17" s="189">
        <f t="shared" si="2"/>
        <v>0.69430915300763818</v>
      </c>
    </row>
    <row r="18" spans="1:7" ht="11" customHeight="1" x14ac:dyDescent="0.15">
      <c r="A18" s="98" t="s">
        <v>89</v>
      </c>
      <c r="B18" s="13" t="s">
        <v>245</v>
      </c>
      <c r="C18" s="132">
        <v>85933.07834999988</v>
      </c>
      <c r="D18" s="132">
        <v>83728.3855700001</v>
      </c>
      <c r="E18" s="187">
        <f t="shared" si="0"/>
        <v>-2.5655926941430041E-2</v>
      </c>
      <c r="F18" s="188">
        <f t="shared" si="1"/>
        <v>1.7972335077626463E-2</v>
      </c>
      <c r="G18" s="189">
        <f t="shared" si="2"/>
        <v>-4.6109691571848493E-2</v>
      </c>
    </row>
    <row r="19" spans="1:7" ht="11" customHeight="1" x14ac:dyDescent="0.15">
      <c r="A19" s="98" t="s">
        <v>91</v>
      </c>
      <c r="B19" s="13" t="s">
        <v>247</v>
      </c>
      <c r="C19" s="132">
        <v>80607.854230000026</v>
      </c>
      <c r="D19" s="132">
        <v>82239.497160000028</v>
      </c>
      <c r="E19" s="187">
        <f t="shared" si="0"/>
        <v>2.0241736312002656E-2</v>
      </c>
      <c r="F19" s="188">
        <f t="shared" si="1"/>
        <v>1.6858599667633485E-2</v>
      </c>
      <c r="G19" s="189">
        <f t="shared" si="2"/>
        <v>3.4124732906185264E-2</v>
      </c>
    </row>
    <row r="20" spans="1:7" ht="11" customHeight="1" x14ac:dyDescent="0.15">
      <c r="A20" s="98" t="s">
        <v>13</v>
      </c>
      <c r="B20" s="13" t="s">
        <v>208</v>
      </c>
      <c r="C20" s="132">
        <v>65452.813439999874</v>
      </c>
      <c r="D20" s="132">
        <v>70224.538519999915</v>
      </c>
      <c r="E20" s="187">
        <f t="shared" si="0"/>
        <v>7.290328450700212E-2</v>
      </c>
      <c r="F20" s="188">
        <f t="shared" si="1"/>
        <v>1.368902310383778E-2</v>
      </c>
      <c r="G20" s="189">
        <f t="shared" si="2"/>
        <v>9.9797474596201086E-2</v>
      </c>
    </row>
    <row r="21" spans="1:7" ht="11" customHeight="1" x14ac:dyDescent="0.15">
      <c r="A21" s="98" t="s">
        <v>65</v>
      </c>
      <c r="B21" s="13" t="s">
        <v>211</v>
      </c>
      <c r="C21" s="132">
        <v>49359.158570000065</v>
      </c>
      <c r="D21" s="132">
        <v>70156.373350000023</v>
      </c>
      <c r="E21" s="187">
        <f t="shared" si="0"/>
        <v>0.42134459708233907</v>
      </c>
      <c r="F21" s="188">
        <f t="shared" si="1"/>
        <v>1.032314161208843E-2</v>
      </c>
      <c r="G21" s="189">
        <f t="shared" si="2"/>
        <v>0.43495999431693272</v>
      </c>
    </row>
    <row r="22" spans="1:7" ht="11" customHeight="1" x14ac:dyDescent="0.15">
      <c r="A22" s="98" t="s">
        <v>98</v>
      </c>
      <c r="B22" s="13" t="s">
        <v>248</v>
      </c>
      <c r="C22" s="132">
        <v>57911.959409999989</v>
      </c>
      <c r="D22" s="132">
        <v>62976.446119999986</v>
      </c>
      <c r="E22" s="187">
        <f t="shared" si="0"/>
        <v>8.7451482588335239E-2</v>
      </c>
      <c r="F22" s="188">
        <f t="shared" si="1"/>
        <v>1.2111903349711947E-2</v>
      </c>
      <c r="G22" s="189">
        <f t="shared" si="2"/>
        <v>0.10592039048989337</v>
      </c>
    </row>
    <row r="23" spans="1:7" ht="11" customHeight="1" x14ac:dyDescent="0.15">
      <c r="A23" s="98" t="s">
        <v>92</v>
      </c>
      <c r="B23" s="13" t="s">
        <v>252</v>
      </c>
      <c r="C23" s="132">
        <v>44712.183659999988</v>
      </c>
      <c r="D23" s="132">
        <v>58390.673539999952</v>
      </c>
      <c r="E23" s="187">
        <f t="shared" si="0"/>
        <v>0.30592310105034959</v>
      </c>
      <c r="F23" s="188">
        <f t="shared" si="1"/>
        <v>9.3512575392325128E-3</v>
      </c>
      <c r="G23" s="189">
        <f t="shared" si="2"/>
        <v>0.28607657051224716</v>
      </c>
    </row>
    <row r="24" spans="1:7" ht="11" customHeight="1" x14ac:dyDescent="0.15">
      <c r="A24" s="98" t="s">
        <v>95</v>
      </c>
      <c r="B24" s="13" t="s">
        <v>209</v>
      </c>
      <c r="C24" s="132">
        <v>52639.329089999977</v>
      </c>
      <c r="D24" s="132">
        <v>53829.024420000009</v>
      </c>
      <c r="E24" s="187">
        <f t="shared" si="0"/>
        <v>2.26008832286968E-2</v>
      </c>
      <c r="F24" s="188">
        <f t="shared" si="1"/>
        <v>1.1009167585196033E-2</v>
      </c>
      <c r="G24" s="189">
        <f t="shared" si="2"/>
        <v>2.4881691103816946E-2</v>
      </c>
    </row>
    <row r="25" spans="1:7" ht="11" customHeight="1" x14ac:dyDescent="0.15">
      <c r="A25" s="98" t="s">
        <v>62</v>
      </c>
      <c r="B25" s="13" t="s">
        <v>246</v>
      </c>
      <c r="C25" s="132">
        <v>100837.39738000004</v>
      </c>
      <c r="D25" s="132">
        <v>48508.303539999994</v>
      </c>
      <c r="E25" s="187">
        <f t="shared" si="0"/>
        <v>-0.51894530402049954</v>
      </c>
      <c r="F25" s="188">
        <f t="shared" si="1"/>
        <v>2.1089474843293987E-2</v>
      </c>
      <c r="G25" s="189">
        <f t="shared" si="2"/>
        <v>-1.0944283934185874</v>
      </c>
    </row>
    <row r="26" spans="1:7" ht="11" customHeight="1" x14ac:dyDescent="0.15">
      <c r="A26" s="98" t="s">
        <v>94</v>
      </c>
      <c r="B26" s="13" t="s">
        <v>362</v>
      </c>
      <c r="C26" s="132">
        <v>43393.348569999987</v>
      </c>
      <c r="D26" s="132">
        <v>45373.562849999995</v>
      </c>
      <c r="E26" s="187">
        <f t="shared" si="0"/>
        <v>4.5634050960727812E-2</v>
      </c>
      <c r="F26" s="188">
        <f t="shared" si="1"/>
        <v>9.0754319013672813E-3</v>
      </c>
      <c r="G26" s="189">
        <f t="shared" si="2"/>
        <v>4.1414872187760944E-2</v>
      </c>
    </row>
    <row r="27" spans="1:7" ht="11" customHeight="1" x14ac:dyDescent="0.15">
      <c r="A27" s="98" t="s">
        <v>101</v>
      </c>
      <c r="B27" s="13" t="s">
        <v>210</v>
      </c>
      <c r="C27" s="132">
        <v>31780.074520000006</v>
      </c>
      <c r="D27" s="132">
        <v>44447.275030000004</v>
      </c>
      <c r="E27" s="187">
        <f t="shared" si="0"/>
        <v>0.39858938977717662</v>
      </c>
      <c r="F27" s="188">
        <f t="shared" si="1"/>
        <v>6.6465924302056599E-3</v>
      </c>
      <c r="G27" s="189">
        <f t="shared" si="2"/>
        <v>0.26492612208532751</v>
      </c>
    </row>
    <row r="28" spans="1:7" ht="23" customHeight="1" x14ac:dyDescent="0.15">
      <c r="A28" s="98" t="s">
        <v>100</v>
      </c>
      <c r="B28" s="13" t="s">
        <v>363</v>
      </c>
      <c r="C28" s="132">
        <v>18539.530079999997</v>
      </c>
      <c r="D28" s="132">
        <v>40146.391239999983</v>
      </c>
      <c r="E28" s="187">
        <f t="shared" si="0"/>
        <v>1.165448156817575</v>
      </c>
      <c r="F28" s="188">
        <f t="shared" si="1"/>
        <v>3.8774201178083988E-3</v>
      </c>
      <c r="G28" s="189">
        <f t="shared" si="2"/>
        <v>0.45189321295071827</v>
      </c>
    </row>
    <row r="29" spans="1:7" ht="11" customHeight="1" x14ac:dyDescent="0.15">
      <c r="A29" s="98" t="s">
        <v>180</v>
      </c>
      <c r="B29" s="13" t="s">
        <v>364</v>
      </c>
      <c r="C29" s="132">
        <v>10190.265170000001</v>
      </c>
      <c r="D29" s="132">
        <v>40005.142599999999</v>
      </c>
      <c r="E29" s="187">
        <f t="shared" si="0"/>
        <v>2.9258195868910835</v>
      </c>
      <c r="F29" s="188">
        <f t="shared" si="1"/>
        <v>2.1312265739995622E-3</v>
      </c>
      <c r="G29" s="189">
        <f t="shared" si="2"/>
        <v>0.62355844543106986</v>
      </c>
    </row>
    <row r="30" spans="1:7" ht="11" customHeight="1" x14ac:dyDescent="0.15">
      <c r="A30" s="98" t="s">
        <v>93</v>
      </c>
      <c r="B30" s="13" t="s">
        <v>249</v>
      </c>
      <c r="C30" s="132">
        <v>48108.588650000005</v>
      </c>
      <c r="D30" s="132">
        <v>39344.447829999997</v>
      </c>
      <c r="E30" s="187">
        <f t="shared" si="0"/>
        <v>-0.1821741411655402</v>
      </c>
      <c r="F30" s="188">
        <f t="shared" si="1"/>
        <v>1.0061593183103961E-2</v>
      </c>
      <c r="G30" s="189">
        <f t="shared" si="2"/>
        <v>-0.18329620968890181</v>
      </c>
    </row>
    <row r="31" spans="1:7" ht="11" customHeight="1" x14ac:dyDescent="0.15">
      <c r="A31" s="98" t="s">
        <v>107</v>
      </c>
      <c r="B31" s="13" t="s">
        <v>216</v>
      </c>
      <c r="C31" s="132">
        <v>41323.358450000007</v>
      </c>
      <c r="D31" s="132">
        <v>37949.302440000007</v>
      </c>
      <c r="E31" s="187">
        <f t="shared" si="0"/>
        <v>-8.1650091777571876E-2</v>
      </c>
      <c r="F31" s="188">
        <f t="shared" si="1"/>
        <v>8.6425071562244125E-3</v>
      </c>
      <c r="G31" s="189">
        <f t="shared" si="2"/>
        <v>-7.0566150249404491E-2</v>
      </c>
    </row>
    <row r="32" spans="1:7" ht="11" customHeight="1" x14ac:dyDescent="0.15">
      <c r="A32" s="98" t="s">
        <v>119</v>
      </c>
      <c r="B32" s="13" t="s">
        <v>256</v>
      </c>
      <c r="C32" s="132">
        <v>25727.781569999992</v>
      </c>
      <c r="D32" s="132">
        <v>36502.326969999995</v>
      </c>
      <c r="E32" s="187">
        <f t="shared" si="0"/>
        <v>0.41879030147565133</v>
      </c>
      <c r="F32" s="188">
        <f t="shared" si="1"/>
        <v>5.3807953823874991E-3</v>
      </c>
      <c r="G32" s="189">
        <f t="shared" si="2"/>
        <v>0.22534249203688531</v>
      </c>
    </row>
    <row r="33" spans="1:7" ht="11" customHeight="1" x14ac:dyDescent="0.15">
      <c r="A33" s="98" t="s">
        <v>111</v>
      </c>
      <c r="B33" s="13" t="s">
        <v>219</v>
      </c>
      <c r="C33" s="132">
        <v>2978.9247199999986</v>
      </c>
      <c r="D33" s="132">
        <v>34044.476760000012</v>
      </c>
      <c r="E33" s="187">
        <f t="shared" si="0"/>
        <v>10.428444811455332</v>
      </c>
      <c r="F33" s="188">
        <f t="shared" si="1"/>
        <v>6.2302240611940838E-4</v>
      </c>
      <c r="G33" s="189">
        <f t="shared" si="2"/>
        <v>0.64971547785163619</v>
      </c>
    </row>
    <row r="34" spans="1:7" ht="23" customHeight="1" x14ac:dyDescent="0.15">
      <c r="A34" s="98" t="s">
        <v>99</v>
      </c>
      <c r="B34" s="13" t="s">
        <v>255</v>
      </c>
      <c r="C34" s="132">
        <v>33790.924080000004</v>
      </c>
      <c r="D34" s="132">
        <v>33665.22163</v>
      </c>
      <c r="E34" s="187">
        <f t="shared" si="0"/>
        <v>-3.7200062863744776E-3</v>
      </c>
      <c r="F34" s="188">
        <f t="shared" si="1"/>
        <v>7.0671483183099267E-3</v>
      </c>
      <c r="G34" s="189">
        <f t="shared" si="2"/>
        <v>-2.6289836170853742E-3</v>
      </c>
    </row>
    <row r="35" spans="1:7" ht="23" customHeight="1" x14ac:dyDescent="0.15">
      <c r="A35" s="98" t="s">
        <v>96</v>
      </c>
      <c r="B35" s="13" t="s">
        <v>250</v>
      </c>
      <c r="C35" s="132">
        <v>44908.042360000014</v>
      </c>
      <c r="D35" s="132">
        <v>33000.302479999991</v>
      </c>
      <c r="E35" s="187">
        <f t="shared" si="0"/>
        <v>-0.26515829357563692</v>
      </c>
      <c r="F35" s="188">
        <f t="shared" si="1"/>
        <v>9.3922200911607922E-3</v>
      </c>
      <c r="G35" s="189">
        <f t="shared" si="2"/>
        <v>-0.24904250522590088</v>
      </c>
    </row>
    <row r="36" spans="1:7" ht="11" customHeight="1" x14ac:dyDescent="0.15">
      <c r="A36" s="98" t="s">
        <v>115</v>
      </c>
      <c r="B36" s="13" t="s">
        <v>365</v>
      </c>
      <c r="C36" s="132">
        <v>4647.2705400000004</v>
      </c>
      <c r="D36" s="132">
        <v>32128.538270000005</v>
      </c>
      <c r="E36" s="187">
        <f t="shared" si="0"/>
        <v>5.9134211132025039</v>
      </c>
      <c r="F36" s="188">
        <f t="shared" si="1"/>
        <v>9.7194590191545486E-4</v>
      </c>
      <c r="G36" s="189">
        <f t="shared" si="2"/>
        <v>0.57475254172775003</v>
      </c>
    </row>
    <row r="37" spans="1:7" ht="11" customHeight="1" x14ac:dyDescent="0.15">
      <c r="A37" s="98" t="s">
        <v>90</v>
      </c>
      <c r="B37" s="13" t="s">
        <v>212</v>
      </c>
      <c r="C37" s="132">
        <v>56079.321710000004</v>
      </c>
      <c r="D37" s="132">
        <v>30301.227360000008</v>
      </c>
      <c r="E37" s="187">
        <f t="shared" si="0"/>
        <v>-0.45967200679253706</v>
      </c>
      <c r="F37" s="188">
        <f t="shared" si="1"/>
        <v>1.1728619293645189E-2</v>
      </c>
      <c r="G37" s="189">
        <f t="shared" si="2"/>
        <v>-0.5391317967615552</v>
      </c>
    </row>
    <row r="38" spans="1:7" ht="11" customHeight="1" x14ac:dyDescent="0.15">
      <c r="A38" s="98" t="s">
        <v>108</v>
      </c>
      <c r="B38" s="13" t="s">
        <v>213</v>
      </c>
      <c r="C38" s="132">
        <v>17874.338849999996</v>
      </c>
      <c r="D38" s="132">
        <v>29376.549130000007</v>
      </c>
      <c r="E38" s="187">
        <f t="shared" si="0"/>
        <v>0.64350409693615118</v>
      </c>
      <c r="F38" s="188">
        <f t="shared" si="1"/>
        <v>3.7382997708383251E-3</v>
      </c>
      <c r="G38" s="189">
        <f t="shared" si="2"/>
        <v>0.24056112181099373</v>
      </c>
    </row>
    <row r="39" spans="1:7" ht="11" customHeight="1" x14ac:dyDescent="0.15">
      <c r="A39" s="98" t="s">
        <v>104</v>
      </c>
      <c r="B39" s="13" t="s">
        <v>215</v>
      </c>
      <c r="C39" s="132">
        <v>52226.248809999997</v>
      </c>
      <c r="D39" s="132">
        <v>29093.930849999997</v>
      </c>
      <c r="E39" s="187">
        <f t="shared" si="0"/>
        <v>-0.44292512839962483</v>
      </c>
      <c r="F39" s="188">
        <f t="shared" si="1"/>
        <v>1.0922774576256193E-2</v>
      </c>
      <c r="G39" s="189">
        <f t="shared" si="2"/>
        <v>-0.48379713316684325</v>
      </c>
    </row>
    <row r="40" spans="1:7" ht="11" customHeight="1" x14ac:dyDescent="0.15">
      <c r="A40" s="98" t="s">
        <v>103</v>
      </c>
      <c r="B40" s="13" t="s">
        <v>214</v>
      </c>
      <c r="C40" s="132">
        <v>31412.126669999998</v>
      </c>
      <c r="D40" s="132">
        <v>28396.428020000007</v>
      </c>
      <c r="E40" s="187">
        <f t="shared" si="0"/>
        <v>-9.6004281457330309E-2</v>
      </c>
      <c r="F40" s="188">
        <f t="shared" si="1"/>
        <v>6.569638570548049E-3</v>
      </c>
      <c r="G40" s="189">
        <f t="shared" si="2"/>
        <v>-6.3071343039982811E-2</v>
      </c>
    </row>
    <row r="41" spans="1:7" ht="11" customHeight="1" x14ac:dyDescent="0.15">
      <c r="A41" s="98" t="s">
        <v>179</v>
      </c>
      <c r="B41" s="13" t="s">
        <v>254</v>
      </c>
      <c r="C41" s="132">
        <v>21639.785020000003</v>
      </c>
      <c r="D41" s="132">
        <v>27551.141969999993</v>
      </c>
      <c r="E41" s="187">
        <f t="shared" si="0"/>
        <v>0.2731707798638745</v>
      </c>
      <c r="F41" s="188">
        <f t="shared" si="1"/>
        <v>4.5258179371068961E-3</v>
      </c>
      <c r="G41" s="189">
        <f t="shared" si="2"/>
        <v>0.12363212154014025</v>
      </c>
    </row>
    <row r="42" spans="1:7" ht="11" customHeight="1" x14ac:dyDescent="0.15">
      <c r="A42" s="98" t="s">
        <v>116</v>
      </c>
      <c r="B42" s="13" t="s">
        <v>221</v>
      </c>
      <c r="C42" s="132">
        <v>7356.0954700000011</v>
      </c>
      <c r="D42" s="132">
        <v>27518.053900000006</v>
      </c>
      <c r="E42" s="187">
        <f t="shared" si="0"/>
        <v>2.7408505656602093</v>
      </c>
      <c r="F42" s="188">
        <f t="shared" si="1"/>
        <v>1.5384787230754468E-3</v>
      </c>
      <c r="G42" s="189">
        <f t="shared" si="2"/>
        <v>0.4216740278397535</v>
      </c>
    </row>
    <row r="43" spans="1:7" ht="23" customHeight="1" x14ac:dyDescent="0.15">
      <c r="A43" s="98" t="s">
        <v>171</v>
      </c>
      <c r="B43" s="13" t="s">
        <v>251</v>
      </c>
      <c r="C43" s="132">
        <v>35030.821219999991</v>
      </c>
      <c r="D43" s="132">
        <v>26443.832219999989</v>
      </c>
      <c r="E43" s="187">
        <f t="shared" si="0"/>
        <v>-0.24512668275950866</v>
      </c>
      <c r="F43" s="188">
        <f t="shared" si="1"/>
        <v>7.3264646059344636E-3</v>
      </c>
      <c r="G43" s="189">
        <f t="shared" si="2"/>
        <v>-0.17959119652076658</v>
      </c>
    </row>
    <row r="44" spans="1:7" ht="11" customHeight="1" x14ac:dyDescent="0.15">
      <c r="A44" s="98" t="s">
        <v>106</v>
      </c>
      <c r="B44" s="13" t="s">
        <v>217</v>
      </c>
      <c r="C44" s="132">
        <v>21724.060839999998</v>
      </c>
      <c r="D44" s="132">
        <v>24839.593989999994</v>
      </c>
      <c r="E44" s="187">
        <f t="shared" si="0"/>
        <v>0.14341393963799987</v>
      </c>
      <c r="F44" s="188">
        <f t="shared" si="1"/>
        <v>4.5434436675597569E-3</v>
      </c>
      <c r="G44" s="189">
        <f t="shared" si="2"/>
        <v>6.5159315588806763E-2</v>
      </c>
    </row>
    <row r="45" spans="1:7" ht="11" customHeight="1" x14ac:dyDescent="0.15">
      <c r="A45" s="98" t="s">
        <v>112</v>
      </c>
      <c r="B45" s="13" t="s">
        <v>259</v>
      </c>
      <c r="C45" s="132">
        <v>18686.79718000002</v>
      </c>
      <c r="D45" s="132">
        <v>24290.914000000008</v>
      </c>
      <c r="E45" s="187">
        <f t="shared" si="0"/>
        <v>0.29989712875986707</v>
      </c>
      <c r="F45" s="188">
        <f t="shared" si="1"/>
        <v>3.9082200579237843E-3</v>
      </c>
      <c r="G45" s="189">
        <f t="shared" si="2"/>
        <v>0.11720639739330643</v>
      </c>
    </row>
    <row r="46" spans="1:7" ht="11" customHeight="1" x14ac:dyDescent="0.15">
      <c r="A46" s="98" t="s">
        <v>97</v>
      </c>
      <c r="B46" s="13" t="s">
        <v>218</v>
      </c>
      <c r="C46" s="132">
        <v>17551.280849999999</v>
      </c>
      <c r="D46" s="132">
        <v>24000.319819999979</v>
      </c>
      <c r="E46" s="187">
        <f t="shared" si="0"/>
        <v>0.3674397911534748</v>
      </c>
      <c r="F46" s="188">
        <f t="shared" si="1"/>
        <v>3.6707343264600857E-3</v>
      </c>
      <c r="G46" s="189">
        <f t="shared" si="2"/>
        <v>0.1348773854294385</v>
      </c>
    </row>
    <row r="47" spans="1:7" ht="11" customHeight="1" x14ac:dyDescent="0.15">
      <c r="A47" s="98" t="s">
        <v>105</v>
      </c>
      <c r="B47" s="13" t="s">
        <v>294</v>
      </c>
      <c r="C47" s="132">
        <v>17220.698930000006</v>
      </c>
      <c r="D47" s="132">
        <v>23653.115350000007</v>
      </c>
      <c r="E47" s="187">
        <f t="shared" si="0"/>
        <v>0.37352818524654374</v>
      </c>
      <c r="F47" s="188">
        <f t="shared" si="1"/>
        <v>3.6015953039681145E-3</v>
      </c>
      <c r="G47" s="189">
        <f t="shared" si="2"/>
        <v>0.13452973578836838</v>
      </c>
    </row>
    <row r="48" spans="1:7" ht="11" customHeight="1" x14ac:dyDescent="0.15">
      <c r="A48" s="98" t="s">
        <v>239</v>
      </c>
      <c r="B48" s="13" t="s">
        <v>257</v>
      </c>
      <c r="C48" s="132">
        <v>20650.986769999996</v>
      </c>
      <c r="D48" s="132">
        <v>23512.445700000015</v>
      </c>
      <c r="E48" s="187">
        <f t="shared" si="0"/>
        <v>0.13856281841974272</v>
      </c>
      <c r="F48" s="188">
        <f t="shared" si="1"/>
        <v>4.3190173218561473E-3</v>
      </c>
      <c r="G48" s="189">
        <f t="shared" si="2"/>
        <v>5.9845521292007688E-2</v>
      </c>
    </row>
    <row r="49" spans="1:7" ht="11" customHeight="1" x14ac:dyDescent="0.15">
      <c r="A49" s="98" t="s">
        <v>67</v>
      </c>
      <c r="B49" s="13" t="s">
        <v>253</v>
      </c>
      <c r="C49" s="132">
        <v>34740.657070000001</v>
      </c>
      <c r="D49" s="132">
        <v>22334.293540000002</v>
      </c>
      <c r="E49" s="187">
        <f t="shared" si="0"/>
        <v>-0.35711366958322177</v>
      </c>
      <c r="F49" s="188">
        <f t="shared" si="1"/>
        <v>7.2657786927628858E-3</v>
      </c>
      <c r="G49" s="189">
        <f t="shared" si="2"/>
        <v>-0.25947088913521382</v>
      </c>
    </row>
    <row r="50" spans="1:7" ht="11" customHeight="1" x14ac:dyDescent="0.15">
      <c r="A50" s="98" t="s">
        <v>113</v>
      </c>
      <c r="B50" s="13" t="s">
        <v>230</v>
      </c>
      <c r="C50" s="132">
        <v>11332.639560000001</v>
      </c>
      <c r="D50" s="132">
        <v>21863.391929999987</v>
      </c>
      <c r="E50" s="187">
        <f t="shared" si="0"/>
        <v>0.92924091640306128</v>
      </c>
      <c r="F50" s="188">
        <f t="shared" si="1"/>
        <v>2.3701466233611965E-3</v>
      </c>
      <c r="G50" s="189">
        <f t="shared" si="2"/>
        <v>0.22024372203017797</v>
      </c>
    </row>
    <row r="51" spans="1:7" ht="23" customHeight="1" x14ac:dyDescent="0.15">
      <c r="A51" s="98" t="s">
        <v>109</v>
      </c>
      <c r="B51" s="13" t="s">
        <v>372</v>
      </c>
      <c r="C51" s="132">
        <v>16286.004210000008</v>
      </c>
      <c r="D51" s="132">
        <v>21142.034970000001</v>
      </c>
      <c r="E51" s="187">
        <f t="shared" si="0"/>
        <v>0.29817201920028169</v>
      </c>
      <c r="F51" s="188">
        <f t="shared" si="1"/>
        <v>3.406110084240405E-3</v>
      </c>
      <c r="G51" s="189">
        <f t="shared" si="2"/>
        <v>0.10156067214364031</v>
      </c>
    </row>
    <row r="52" spans="1:7" ht="11" customHeight="1" x14ac:dyDescent="0.15">
      <c r="A52" s="98" t="s">
        <v>117</v>
      </c>
      <c r="B52" s="13" t="s">
        <v>263</v>
      </c>
      <c r="C52" s="132">
        <v>10219.276859999998</v>
      </c>
      <c r="D52" s="132">
        <v>20811.085289999995</v>
      </c>
      <c r="E52" s="187">
        <f>IFERROR(((D52/C52-1)),"")</f>
        <v>1.0364538093158187</v>
      </c>
      <c r="F52" s="188">
        <f t="shared" si="1"/>
        <v>2.1372941771142153E-3</v>
      </c>
      <c r="G52" s="189">
        <f t="shared" si="2"/>
        <v>0.22152066914985463</v>
      </c>
    </row>
    <row r="53" spans="1:7" ht="23" customHeight="1" x14ac:dyDescent="0.15">
      <c r="A53" s="98" t="s">
        <v>110</v>
      </c>
      <c r="B53" s="13" t="s">
        <v>367</v>
      </c>
      <c r="C53" s="132">
        <v>17894.252620000003</v>
      </c>
      <c r="D53" s="132">
        <v>20639.321689999997</v>
      </c>
      <c r="E53" s="187">
        <f t="shared" si="0"/>
        <v>0.15340506967761769</v>
      </c>
      <c r="F53" s="188">
        <f t="shared" si="1"/>
        <v>3.742464604147813E-3</v>
      </c>
      <c r="G53" s="189">
        <f t="shared" si="2"/>
        <v>5.741130433653132E-2</v>
      </c>
    </row>
    <row r="54" spans="1:7" ht="11" customHeight="1" x14ac:dyDescent="0.15">
      <c r="A54" s="98" t="s">
        <v>195</v>
      </c>
      <c r="B54" s="13" t="s">
        <v>258</v>
      </c>
      <c r="C54" s="132">
        <v>18198.8855</v>
      </c>
      <c r="D54" s="132">
        <v>18721.179980000001</v>
      </c>
      <c r="E54" s="187">
        <f t="shared" si="0"/>
        <v>2.8699256336329082E-2</v>
      </c>
      <c r="F54" s="188">
        <f t="shared" si="1"/>
        <v>3.8061765565199036E-3</v>
      </c>
      <c r="G54" s="189">
        <f t="shared" si="2"/>
        <v>1.0923443665689106E-2</v>
      </c>
    </row>
    <row r="55" spans="1:7" ht="11" customHeight="1" x14ac:dyDescent="0.15">
      <c r="A55" s="98" t="s">
        <v>240</v>
      </c>
      <c r="B55" s="13" t="s">
        <v>261</v>
      </c>
      <c r="C55" s="132">
        <v>12587.713489999998</v>
      </c>
      <c r="D55" s="132">
        <v>17278.360120000001</v>
      </c>
      <c r="E55" s="187">
        <f t="shared" si="0"/>
        <v>0.37263690770578561</v>
      </c>
      <c r="F55" s="188">
        <f t="shared" si="1"/>
        <v>2.63263703625298E-3</v>
      </c>
      <c r="G55" s="189">
        <f t="shared" si="2"/>
        <v>9.8101772430103484E-2</v>
      </c>
    </row>
    <row r="56" spans="1:7" ht="11" customHeight="1" x14ac:dyDescent="0.15">
      <c r="A56" s="98" t="s">
        <v>102</v>
      </c>
      <c r="B56" s="13" t="s">
        <v>260</v>
      </c>
      <c r="C56" s="132">
        <v>16685.250409999997</v>
      </c>
      <c r="D56" s="132">
        <v>17277.13294</v>
      </c>
      <c r="E56" s="187">
        <f t="shared" si="0"/>
        <v>3.5473398088485819E-2</v>
      </c>
      <c r="F56" s="188">
        <f t="shared" si="1"/>
        <v>3.4896097868304132E-3</v>
      </c>
      <c r="G56" s="189">
        <f t="shared" si="2"/>
        <v>1.2378831714171139E-2</v>
      </c>
    </row>
    <row r="57" spans="1:7" ht="11" customHeight="1" x14ac:dyDescent="0.15">
      <c r="A57" s="98" t="s">
        <v>199</v>
      </c>
      <c r="B57" s="13" t="s">
        <v>262</v>
      </c>
      <c r="C57" s="132">
        <v>11240.366259999993</v>
      </c>
      <c r="D57" s="132">
        <v>16741.210950000004</v>
      </c>
      <c r="E57" s="187">
        <f t="shared" si="0"/>
        <v>0.48938304702537461</v>
      </c>
      <c r="F57" s="188">
        <f t="shared" si="1"/>
        <v>2.3508482728521636E-3</v>
      </c>
      <c r="G57" s="189">
        <f t="shared" si="2"/>
        <v>0.11504652908627311</v>
      </c>
    </row>
    <row r="58" spans="1:7" ht="11" customHeight="1" x14ac:dyDescent="0.15">
      <c r="A58" s="118"/>
      <c r="B58" s="190" t="s">
        <v>18</v>
      </c>
      <c r="C58" s="133">
        <v>866397.28053000092</v>
      </c>
      <c r="D58" s="133">
        <v>813779.89357000031</v>
      </c>
      <c r="E58" s="191">
        <f t="shared" si="0"/>
        <v>-6.0731246672211414E-2</v>
      </c>
      <c r="F58" s="192">
        <f t="shared" si="1"/>
        <v>0.18120126190067451</v>
      </c>
      <c r="G58" s="193">
        <f t="shared" si="2"/>
        <v>-1.1004578533805849</v>
      </c>
    </row>
    <row r="59" spans="1:7" ht="8" customHeight="1" x14ac:dyDescent="0.15">
      <c r="A59" s="8" t="s">
        <v>44</v>
      </c>
      <c r="B59" s="37"/>
      <c r="C59" s="21"/>
      <c r="D59" s="21"/>
      <c r="E59" s="21"/>
      <c r="F59" s="21"/>
      <c r="G59" s="21"/>
    </row>
    <row r="60" spans="1:7" ht="8" customHeight="1" x14ac:dyDescent="0.15">
      <c r="A60" s="11" t="s">
        <v>20</v>
      </c>
      <c r="B60" s="37"/>
      <c r="C60" s="21"/>
      <c r="D60" s="21"/>
      <c r="E60" s="21"/>
      <c r="F60" s="21"/>
      <c r="G60" s="21"/>
    </row>
    <row r="61" spans="1:7" ht="9" customHeight="1" x14ac:dyDescent="0.15">
      <c r="A61" s="208" t="s">
        <v>357</v>
      </c>
      <c r="B61" s="11"/>
      <c r="C61" s="11"/>
      <c r="D61" s="11"/>
      <c r="E61" s="11"/>
      <c r="F61" s="11"/>
      <c r="G61" s="11"/>
    </row>
    <row r="62" spans="1:7" ht="9" customHeight="1" x14ac:dyDescent="0.15">
      <c r="A62" s="209" t="s">
        <v>358</v>
      </c>
    </row>
  </sheetData>
  <mergeCells count="6">
    <mergeCell ref="G4:G5"/>
    <mergeCell ref="A6:B6"/>
    <mergeCell ref="A2:E2"/>
    <mergeCell ref="A4:A5"/>
    <mergeCell ref="B4:B5"/>
    <mergeCell ref="C4:D4"/>
  </mergeCells>
  <phoneticPr fontId="4" type="noConversion"/>
  <conditionalFormatting sqref="C8:G58">
    <cfRule type="containsBlanks" dxfId="67" priority="1">
      <formula>LEN(TRIM(C8))=0</formula>
    </cfRule>
  </conditionalFormatting>
  <pageMargins left="0" right="0" top="0" bottom="0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N63"/>
  <sheetViews>
    <sheetView showGridLines="0" zoomScaleNormal="100" zoomScalePageLayoutView="120" workbookViewId="0">
      <selection activeCell="E5" sqref="E5"/>
    </sheetView>
  </sheetViews>
  <sheetFormatPr baseColWidth="10" defaultColWidth="11.5" defaultRowHeight="12" x14ac:dyDescent="0.15"/>
  <cols>
    <col min="1" max="1" width="21.33203125" style="15" customWidth="1"/>
    <col min="2" max="3" width="7.83203125" style="15" customWidth="1"/>
    <col min="4" max="4" width="9" style="15" customWidth="1"/>
    <col min="5" max="5" width="8.5" style="15" customWidth="1"/>
    <col min="6" max="6" width="9.5" style="15" customWidth="1"/>
    <col min="7" max="7" width="6.33203125" style="15" customWidth="1"/>
    <col min="8" max="8" width="6.83203125" style="15" customWidth="1"/>
    <col min="9" max="16384" width="11.5" style="15"/>
  </cols>
  <sheetData>
    <row r="1" spans="1:14" ht="12" customHeight="1" x14ac:dyDescent="0.15">
      <c r="A1" s="82" t="s">
        <v>374</v>
      </c>
      <c r="B1" s="82"/>
      <c r="C1" s="82"/>
      <c r="D1" s="82"/>
      <c r="E1" s="82"/>
      <c r="F1" s="82"/>
    </row>
    <row r="2" spans="1:14" ht="12" customHeight="1" x14ac:dyDescent="0.15">
      <c r="A2" s="128" t="s">
        <v>376</v>
      </c>
      <c r="B2" s="82"/>
      <c r="C2" s="82"/>
      <c r="D2" s="82"/>
      <c r="E2" s="82"/>
      <c r="F2" s="82"/>
    </row>
    <row r="3" spans="1:14" ht="12" customHeight="1" x14ac:dyDescent="0.15">
      <c r="A3" s="236" t="s">
        <v>330</v>
      </c>
      <c r="B3" s="82"/>
      <c r="C3" s="82"/>
      <c r="D3" s="82"/>
      <c r="E3" s="82"/>
      <c r="F3" s="82"/>
    </row>
    <row r="4" spans="1:14" ht="3" customHeight="1" x14ac:dyDescent="0.15"/>
    <row r="5" spans="1:14" s="38" customFormat="1" ht="16" customHeight="1" x14ac:dyDescent="0.15">
      <c r="A5" s="312" t="s">
        <v>333</v>
      </c>
      <c r="B5" s="305" t="s">
        <v>340</v>
      </c>
      <c r="C5" s="306"/>
      <c r="D5" s="232" t="s">
        <v>29</v>
      </c>
      <c r="E5" s="233" t="s">
        <v>371</v>
      </c>
      <c r="F5" s="310" t="s">
        <v>373</v>
      </c>
      <c r="I5" s="15"/>
      <c r="J5" s="15"/>
      <c r="K5" s="15"/>
      <c r="L5" s="15"/>
      <c r="M5" s="15"/>
      <c r="N5" s="15"/>
    </row>
    <row r="6" spans="1:14" s="38" customFormat="1" ht="16" customHeight="1" x14ac:dyDescent="0.15">
      <c r="A6" s="312"/>
      <c r="B6" s="158">
        <v>2023</v>
      </c>
      <c r="C6" s="159" t="s">
        <v>314</v>
      </c>
      <c r="D6" s="234" t="s">
        <v>332</v>
      </c>
      <c r="E6" s="235">
        <v>2023</v>
      </c>
      <c r="F6" s="311"/>
      <c r="I6" s="15"/>
      <c r="J6" s="15"/>
      <c r="K6" s="15"/>
      <c r="L6" s="15"/>
      <c r="M6" s="15"/>
      <c r="N6" s="15"/>
    </row>
    <row r="7" spans="1:14" s="38" customFormat="1" ht="16" customHeight="1" x14ac:dyDescent="0.15">
      <c r="A7" s="181"/>
      <c r="B7" s="237">
        <f>SUM(B9:B59)</f>
        <v>4781408.6471699988</v>
      </c>
      <c r="C7" s="237">
        <f>SUM(C9:C59)</f>
        <v>5623914.1565899961</v>
      </c>
      <c r="D7" s="240">
        <f>(C7/B7-1)</f>
        <v>0.1762044559648035</v>
      </c>
      <c r="E7" s="240">
        <f>SUM(E8:E59)</f>
        <v>0.99999999999999989</v>
      </c>
      <c r="F7" s="185">
        <f>SUM(F8:F59)</f>
        <v>17.620445596480316</v>
      </c>
      <c r="I7" s="15"/>
      <c r="J7" s="15"/>
      <c r="K7" s="15"/>
      <c r="L7" s="15"/>
      <c r="M7" s="15"/>
      <c r="N7" s="15"/>
    </row>
    <row r="8" spans="1:14" ht="4" customHeight="1" x14ac:dyDescent="0.15">
      <c r="A8" s="42"/>
      <c r="B8" s="107"/>
      <c r="C8" s="107"/>
      <c r="D8" s="241"/>
      <c r="E8" s="241"/>
      <c r="F8" s="186"/>
    </row>
    <row r="9" spans="1:14" ht="11.75" customHeight="1" x14ac:dyDescent="0.15">
      <c r="A9" s="13" t="s">
        <v>71</v>
      </c>
      <c r="B9" s="238">
        <v>1352771.95677</v>
      </c>
      <c r="C9" s="238">
        <v>1607615.4570499973</v>
      </c>
      <c r="D9" s="242">
        <f>IFERROR(((C9/B9-1)),"")</f>
        <v>0.18838614964231248</v>
      </c>
      <c r="E9" s="244">
        <f>B9/$B$7</f>
        <v>0.28292330913206371</v>
      </c>
      <c r="F9" s="189">
        <f>E9*D9*100</f>
        <v>5.3298832851451188</v>
      </c>
    </row>
    <row r="10" spans="1:14" ht="11.75" customHeight="1" x14ac:dyDescent="0.15">
      <c r="A10" s="13" t="s">
        <v>234</v>
      </c>
      <c r="B10" s="238">
        <v>700159.80294000031</v>
      </c>
      <c r="C10" s="238">
        <v>844139.40938999795</v>
      </c>
      <c r="D10" s="242">
        <f t="shared" ref="D10:D59" si="0">IFERROR(((C10/B10-1)),"")</f>
        <v>0.20563820694278823</v>
      </c>
      <c r="E10" s="244">
        <f t="shared" ref="E10:E59" si="1">B10/$B$7</f>
        <v>0.14643379275988219</v>
      </c>
      <c r="F10" s="189">
        <f t="shared" ref="F10:F59" si="2">E10*D10*100</f>
        <v>3.0112382578974017</v>
      </c>
    </row>
    <row r="11" spans="1:14" ht="11.75" customHeight="1" x14ac:dyDescent="0.15">
      <c r="A11" s="13" t="s">
        <v>72</v>
      </c>
      <c r="B11" s="238">
        <v>323553.25919999968</v>
      </c>
      <c r="C11" s="238">
        <v>449988.80077999947</v>
      </c>
      <c r="D11" s="242">
        <f t="shared" si="0"/>
        <v>0.39077196098292277</v>
      </c>
      <c r="E11" s="244">
        <f t="shared" si="1"/>
        <v>6.7669024564863969E-2</v>
      </c>
      <c r="F11" s="189">
        <f t="shared" si="2"/>
        <v>2.6443157427013464</v>
      </c>
    </row>
    <row r="12" spans="1:14" ht="11.75" customHeight="1" x14ac:dyDescent="0.15">
      <c r="A12" s="13" t="s">
        <v>82</v>
      </c>
      <c r="B12" s="238">
        <v>244227.56271000049</v>
      </c>
      <c r="C12" s="238">
        <v>267048.78890999948</v>
      </c>
      <c r="D12" s="242">
        <f t="shared" si="0"/>
        <v>9.3442467945754615E-2</v>
      </c>
      <c r="E12" s="244">
        <f t="shared" si="1"/>
        <v>5.107857970988381E-2</v>
      </c>
      <c r="F12" s="189">
        <f t="shared" si="2"/>
        <v>0.477290854725549</v>
      </c>
    </row>
    <row r="13" spans="1:14" ht="11.75" customHeight="1" x14ac:dyDescent="0.15">
      <c r="A13" s="13" t="s">
        <v>74</v>
      </c>
      <c r="B13" s="238">
        <v>270645.28837999952</v>
      </c>
      <c r="C13" s="238">
        <v>231244.54624000032</v>
      </c>
      <c r="D13" s="242">
        <f t="shared" si="0"/>
        <v>-0.14558074288246459</v>
      </c>
      <c r="E13" s="244">
        <f t="shared" si="1"/>
        <v>5.6603672338315605E-2</v>
      </c>
      <c r="F13" s="189">
        <f t="shared" si="2"/>
        <v>-0.82404046688875976</v>
      </c>
    </row>
    <row r="14" spans="1:14" ht="11.75" customHeight="1" x14ac:dyDescent="0.15">
      <c r="A14" s="13" t="s">
        <v>73</v>
      </c>
      <c r="B14" s="238">
        <v>172142.10670999979</v>
      </c>
      <c r="C14" s="238">
        <v>210383.61328000005</v>
      </c>
      <c r="D14" s="242">
        <f t="shared" si="0"/>
        <v>0.22215079913262614</v>
      </c>
      <c r="E14" s="244">
        <f t="shared" si="1"/>
        <v>3.6002383275038949E-2</v>
      </c>
      <c r="F14" s="189">
        <f t="shared" si="2"/>
        <v>0.79979582152289974</v>
      </c>
    </row>
    <row r="15" spans="1:14" ht="11.75" customHeight="1" x14ac:dyDescent="0.15">
      <c r="A15" s="13" t="s">
        <v>181</v>
      </c>
      <c r="B15" s="238">
        <v>196357.55255999998</v>
      </c>
      <c r="C15" s="238">
        <v>205622.52354000011</v>
      </c>
      <c r="D15" s="242">
        <f t="shared" si="0"/>
        <v>4.7184184459464928E-2</v>
      </c>
      <c r="E15" s="244">
        <f t="shared" si="1"/>
        <v>4.1066883642380016E-2</v>
      </c>
      <c r="F15" s="189">
        <f t="shared" si="2"/>
        <v>0.19377074129574415</v>
      </c>
    </row>
    <row r="16" spans="1:14" ht="11.75" customHeight="1" x14ac:dyDescent="0.15">
      <c r="A16" s="13" t="s">
        <v>79</v>
      </c>
      <c r="B16" s="238">
        <v>212254.28939999981</v>
      </c>
      <c r="C16" s="238">
        <v>150329.19691000003</v>
      </c>
      <c r="D16" s="242">
        <f t="shared" si="0"/>
        <v>-0.29174954562779187</v>
      </c>
      <c r="E16" s="244">
        <f t="shared" si="1"/>
        <v>4.4391581030336746E-2</v>
      </c>
      <c r="F16" s="189">
        <f t="shared" si="2"/>
        <v>-1.295122359530005</v>
      </c>
    </row>
    <row r="17" spans="1:6" ht="11.75" customHeight="1" x14ac:dyDescent="0.15">
      <c r="A17" s="13" t="s">
        <v>77</v>
      </c>
      <c r="B17" s="238">
        <v>74840.070870000025</v>
      </c>
      <c r="C17" s="238">
        <v>136189.42163999975</v>
      </c>
      <c r="D17" s="242">
        <f t="shared" si="0"/>
        <v>0.81973934627301226</v>
      </c>
      <c r="E17" s="244">
        <f t="shared" si="1"/>
        <v>1.5652305919155451E-2</v>
      </c>
      <c r="F17" s="189">
        <f t="shared" si="2"/>
        <v>1.283081102183369</v>
      </c>
    </row>
    <row r="18" spans="1:6" ht="11.75" customHeight="1" x14ac:dyDescent="0.15">
      <c r="A18" s="13" t="s">
        <v>75</v>
      </c>
      <c r="B18" s="238">
        <v>96942.023979999984</v>
      </c>
      <c r="C18" s="238">
        <v>134664.45544000017</v>
      </c>
      <c r="D18" s="242">
        <f t="shared" si="0"/>
        <v>0.38912362163784264</v>
      </c>
      <c r="E18" s="244">
        <f t="shared" si="1"/>
        <v>2.027478325605523E-2</v>
      </c>
      <c r="F18" s="189">
        <f t="shared" si="2"/>
        <v>0.78893970885185027</v>
      </c>
    </row>
    <row r="19" spans="1:6" ht="11.75" customHeight="1" x14ac:dyDescent="0.15">
      <c r="A19" s="13" t="s">
        <v>120</v>
      </c>
      <c r="B19" s="238">
        <v>127434.09017000005</v>
      </c>
      <c r="C19" s="238">
        <v>129722.35653000015</v>
      </c>
      <c r="D19" s="242">
        <f t="shared" si="0"/>
        <v>1.7956469551809073E-2</v>
      </c>
      <c r="E19" s="244">
        <f t="shared" si="1"/>
        <v>2.6651997261398112E-2</v>
      </c>
      <c r="F19" s="189">
        <f t="shared" si="2"/>
        <v>4.7857577731919398E-2</v>
      </c>
    </row>
    <row r="20" spans="1:6" ht="11.75" customHeight="1" x14ac:dyDescent="0.15">
      <c r="A20" s="13" t="s">
        <v>86</v>
      </c>
      <c r="B20" s="238">
        <v>101170.18433000003</v>
      </c>
      <c r="C20" s="238">
        <v>128944.77336999989</v>
      </c>
      <c r="D20" s="242">
        <f t="shared" si="0"/>
        <v>0.27453334422524978</v>
      </c>
      <c r="E20" s="244">
        <f t="shared" si="1"/>
        <v>2.1159075033229013E-2</v>
      </c>
      <c r="F20" s="189">
        <f t="shared" si="2"/>
        <v>0.58088716295853493</v>
      </c>
    </row>
    <row r="21" spans="1:6" ht="11.75" customHeight="1" x14ac:dyDescent="0.15">
      <c r="A21" s="13" t="s">
        <v>123</v>
      </c>
      <c r="B21" s="238">
        <v>56916.218359999875</v>
      </c>
      <c r="C21" s="238">
        <v>94809.738010000277</v>
      </c>
      <c r="D21" s="242">
        <f t="shared" si="0"/>
        <v>0.66577718516575879</v>
      </c>
      <c r="E21" s="244">
        <f t="shared" si="1"/>
        <v>1.1903650693752607E-2</v>
      </c>
      <c r="F21" s="189">
        <f t="shared" si="2"/>
        <v>0.79251790520830423</v>
      </c>
    </row>
    <row r="22" spans="1:6" ht="11.75" customHeight="1" x14ac:dyDescent="0.15">
      <c r="A22" s="13" t="s">
        <v>125</v>
      </c>
      <c r="B22" s="238">
        <v>18329.163600000007</v>
      </c>
      <c r="C22" s="238">
        <v>93983.33087999998</v>
      </c>
      <c r="D22" s="242">
        <f t="shared" si="0"/>
        <v>4.1275297079022168</v>
      </c>
      <c r="E22" s="244">
        <f t="shared" si="1"/>
        <v>3.8334233596303466E-3</v>
      </c>
      <c r="F22" s="189">
        <f t="shared" si="2"/>
        <v>1.5822568799840577</v>
      </c>
    </row>
    <row r="23" spans="1:6" ht="11.75" customHeight="1" x14ac:dyDescent="0.15">
      <c r="A23" s="13" t="s">
        <v>78</v>
      </c>
      <c r="B23" s="238">
        <v>94996.406239999851</v>
      </c>
      <c r="C23" s="238">
        <v>79606.346969999999</v>
      </c>
      <c r="D23" s="242">
        <f t="shared" si="0"/>
        <v>-0.16200675245670093</v>
      </c>
      <c r="E23" s="244">
        <f t="shared" si="1"/>
        <v>1.9867870171738185E-2</v>
      </c>
      <c r="F23" s="189">
        <f t="shared" si="2"/>
        <v>-0.32187291247546607</v>
      </c>
    </row>
    <row r="24" spans="1:6" ht="11.75" customHeight="1" x14ac:dyDescent="0.15">
      <c r="A24" s="13" t="s">
        <v>76</v>
      </c>
      <c r="B24" s="238">
        <v>93176.203110000017</v>
      </c>
      <c r="C24" s="238">
        <v>72849.404759999976</v>
      </c>
      <c r="D24" s="242">
        <f t="shared" si="0"/>
        <v>-0.21815439641818257</v>
      </c>
      <c r="E24" s="244">
        <f t="shared" si="1"/>
        <v>1.948718672375949E-2</v>
      </c>
      <c r="F24" s="189">
        <f t="shared" si="2"/>
        <v>-0.42512154576101718</v>
      </c>
    </row>
    <row r="25" spans="1:6" ht="11.75" customHeight="1" x14ac:dyDescent="0.15">
      <c r="A25" s="13" t="s">
        <v>231</v>
      </c>
      <c r="B25" s="238">
        <v>26864.56942</v>
      </c>
      <c r="C25" s="238">
        <v>68575.335239999971</v>
      </c>
      <c r="D25" s="242">
        <f t="shared" si="0"/>
        <v>1.5526310944312902</v>
      </c>
      <c r="E25" s="244">
        <f t="shared" si="1"/>
        <v>5.6185470438508732E-3</v>
      </c>
      <c r="F25" s="189">
        <f t="shared" si="2"/>
        <v>0.8723530845807872</v>
      </c>
    </row>
    <row r="26" spans="1:6" ht="11.75" customHeight="1" x14ac:dyDescent="0.15">
      <c r="A26" s="13" t="s">
        <v>85</v>
      </c>
      <c r="B26" s="238">
        <v>39960.77562</v>
      </c>
      <c r="C26" s="238">
        <v>67168.035029999985</v>
      </c>
      <c r="D26" s="242">
        <f t="shared" si="0"/>
        <v>0.68084913237727562</v>
      </c>
      <c r="E26" s="244">
        <f t="shared" si="1"/>
        <v>8.357531967833752E-3</v>
      </c>
      <c r="F26" s="189">
        <f t="shared" si="2"/>
        <v>0.56902183891149549</v>
      </c>
    </row>
    <row r="27" spans="1:6" ht="11.75" customHeight="1" x14ac:dyDescent="0.15">
      <c r="A27" s="13" t="s">
        <v>182</v>
      </c>
      <c r="B27" s="238">
        <v>65664.458639999939</v>
      </c>
      <c r="C27" s="238">
        <v>64448.949059999992</v>
      </c>
      <c r="D27" s="242">
        <f t="shared" si="0"/>
        <v>-1.8510920598064806E-2</v>
      </c>
      <c r="E27" s="244">
        <f t="shared" si="1"/>
        <v>1.3733287297847917E-2</v>
      </c>
      <c r="F27" s="189">
        <f t="shared" si="2"/>
        <v>-2.5421579072087475E-2</v>
      </c>
    </row>
    <row r="28" spans="1:6" ht="11.75" customHeight="1" x14ac:dyDescent="0.15">
      <c r="A28" s="13" t="s">
        <v>122</v>
      </c>
      <c r="B28" s="238">
        <v>70442.932639999926</v>
      </c>
      <c r="C28" s="238">
        <v>58838.336140000058</v>
      </c>
      <c r="D28" s="242">
        <f t="shared" si="0"/>
        <v>-0.16473755513992294</v>
      </c>
      <c r="E28" s="244">
        <f t="shared" si="1"/>
        <v>1.4732673535798579E-2</v>
      </c>
      <c r="F28" s="189">
        <f t="shared" si="2"/>
        <v>-0.2427024618962102</v>
      </c>
    </row>
    <row r="29" spans="1:6" ht="11.75" customHeight="1" x14ac:dyDescent="0.15">
      <c r="A29" s="13" t="s">
        <v>185</v>
      </c>
      <c r="B29" s="238">
        <v>28836.656739999988</v>
      </c>
      <c r="C29" s="238">
        <v>48160.030389999993</v>
      </c>
      <c r="D29" s="242">
        <f t="shared" si="0"/>
        <v>0.67009757144267379</v>
      </c>
      <c r="E29" s="244">
        <f t="shared" si="1"/>
        <v>6.0309960657865362E-3</v>
      </c>
      <c r="F29" s="189">
        <f t="shared" si="2"/>
        <v>0.40413558170638786</v>
      </c>
    </row>
    <row r="30" spans="1:6" ht="11.75" customHeight="1" x14ac:dyDescent="0.15">
      <c r="A30" s="13" t="s">
        <v>183</v>
      </c>
      <c r="B30" s="238">
        <v>31813.678550000015</v>
      </c>
      <c r="C30" s="238">
        <v>36020.920179999994</v>
      </c>
      <c r="D30" s="242">
        <f t="shared" si="0"/>
        <v>0.13224631107615115</v>
      </c>
      <c r="E30" s="244">
        <f t="shared" si="1"/>
        <v>6.6536204908630367E-3</v>
      </c>
      <c r="F30" s="189">
        <f t="shared" si="2"/>
        <v>8.7991676521732676E-2</v>
      </c>
    </row>
    <row r="31" spans="1:6" ht="11.75" customHeight="1" x14ac:dyDescent="0.15">
      <c r="A31" s="13" t="s">
        <v>121</v>
      </c>
      <c r="B31" s="238">
        <v>36898.78422999999</v>
      </c>
      <c r="C31" s="238">
        <v>35578.420140000009</v>
      </c>
      <c r="D31" s="242">
        <f t="shared" si="0"/>
        <v>-3.5783403641968192E-2</v>
      </c>
      <c r="E31" s="244">
        <f t="shared" si="1"/>
        <v>7.7171367169880985E-3</v>
      </c>
      <c r="F31" s="189">
        <f t="shared" si="2"/>
        <v>-2.7614541810423839E-2</v>
      </c>
    </row>
    <row r="32" spans="1:6" ht="11.75" customHeight="1" x14ac:dyDescent="0.15">
      <c r="A32" s="13" t="s">
        <v>87</v>
      </c>
      <c r="B32" s="238">
        <v>33221.196640000024</v>
      </c>
      <c r="C32" s="238">
        <v>34309.731609999995</v>
      </c>
      <c r="D32" s="242">
        <f t="shared" si="0"/>
        <v>3.2766278162578821E-2</v>
      </c>
      <c r="E32" s="244">
        <f t="shared" si="1"/>
        <v>6.94799359173428E-3</v>
      </c>
      <c r="F32" s="189">
        <f t="shared" si="2"/>
        <v>2.2765989069858054E-2</v>
      </c>
    </row>
    <row r="33" spans="1:6" ht="11.75" customHeight="1" x14ac:dyDescent="0.15">
      <c r="A33" s="13" t="s">
        <v>80</v>
      </c>
      <c r="B33" s="238">
        <v>22583.29049000001</v>
      </c>
      <c r="C33" s="238">
        <v>24028.215469999981</v>
      </c>
      <c r="D33" s="242">
        <f t="shared" si="0"/>
        <v>6.3982039315297667E-2</v>
      </c>
      <c r="E33" s="244">
        <f t="shared" si="1"/>
        <v>4.7231458669332767E-3</v>
      </c>
      <c r="F33" s="189">
        <f t="shared" si="2"/>
        <v>3.0219650455001058E-2</v>
      </c>
    </row>
    <row r="34" spans="1:6" ht="11.75" customHeight="1" x14ac:dyDescent="0.15">
      <c r="A34" s="13" t="s">
        <v>184</v>
      </c>
      <c r="B34" s="238">
        <v>33488.957520000004</v>
      </c>
      <c r="C34" s="238">
        <v>23861.742100000007</v>
      </c>
      <c r="D34" s="242">
        <f t="shared" si="0"/>
        <v>-0.28747432386482941</v>
      </c>
      <c r="E34" s="244">
        <f t="shared" si="1"/>
        <v>7.0039940091339639E-3</v>
      </c>
      <c r="F34" s="189">
        <f t="shared" si="2"/>
        <v>-0.20134684421291021</v>
      </c>
    </row>
    <row r="35" spans="1:6" ht="11.75" customHeight="1" x14ac:dyDescent="0.15">
      <c r="A35" s="13" t="s">
        <v>130</v>
      </c>
      <c r="B35" s="238">
        <v>14231.995709999994</v>
      </c>
      <c r="C35" s="238">
        <v>23475.667640000003</v>
      </c>
      <c r="D35" s="242">
        <f t="shared" si="0"/>
        <v>0.64949934769197681</v>
      </c>
      <c r="E35" s="244">
        <f t="shared" si="1"/>
        <v>2.9765277892370842E-3</v>
      </c>
      <c r="F35" s="189">
        <f t="shared" si="2"/>
        <v>0.1933252857496528</v>
      </c>
    </row>
    <row r="36" spans="1:6" ht="11.75" customHeight="1" x14ac:dyDescent="0.15">
      <c r="A36" s="13" t="s">
        <v>237</v>
      </c>
      <c r="B36" s="238">
        <v>19140.212130000007</v>
      </c>
      <c r="C36" s="238">
        <v>22882.658590000003</v>
      </c>
      <c r="D36" s="242">
        <f t="shared" si="0"/>
        <v>0.19552795102694587</v>
      </c>
      <c r="E36" s="244">
        <f t="shared" si="1"/>
        <v>4.0030487963685427E-3</v>
      </c>
      <c r="F36" s="189">
        <f t="shared" si="2"/>
        <v>7.8270792901482297E-2</v>
      </c>
    </row>
    <row r="37" spans="1:6" ht="11.75" customHeight="1" x14ac:dyDescent="0.15">
      <c r="A37" s="13" t="s">
        <v>124</v>
      </c>
      <c r="B37" s="238">
        <v>14505.729919999998</v>
      </c>
      <c r="C37" s="238">
        <v>18977.953460000004</v>
      </c>
      <c r="D37" s="242">
        <f t="shared" si="0"/>
        <v>0.30830737678590436</v>
      </c>
      <c r="E37" s="244">
        <f t="shared" si="1"/>
        <v>3.0337774891057664E-3</v>
      </c>
      <c r="F37" s="189">
        <f t="shared" si="2"/>
        <v>9.3533597941832636E-2</v>
      </c>
    </row>
    <row r="38" spans="1:6" ht="11.75" customHeight="1" x14ac:dyDescent="0.15">
      <c r="A38" s="13" t="s">
        <v>88</v>
      </c>
      <c r="B38" s="238">
        <v>21568.178660000001</v>
      </c>
      <c r="C38" s="238">
        <v>17436.460959999993</v>
      </c>
      <c r="D38" s="242">
        <f t="shared" si="0"/>
        <v>-0.19156544301362943</v>
      </c>
      <c r="E38" s="244">
        <f t="shared" si="1"/>
        <v>4.5108419404322805E-3</v>
      </c>
      <c r="F38" s="189">
        <f t="shared" si="2"/>
        <v>-8.6412143468336963E-2</v>
      </c>
    </row>
    <row r="39" spans="1:6" ht="11.75" customHeight="1" x14ac:dyDescent="0.15">
      <c r="A39" s="13" t="s">
        <v>127</v>
      </c>
      <c r="B39" s="238">
        <v>9002.2405500000023</v>
      </c>
      <c r="C39" s="238">
        <v>17331.219860000001</v>
      </c>
      <c r="D39" s="242">
        <f t="shared" si="0"/>
        <v>0.92521181407444142</v>
      </c>
      <c r="E39" s="244">
        <f t="shared" si="1"/>
        <v>1.8827590809098094E-3</v>
      </c>
      <c r="F39" s="189">
        <f t="shared" si="2"/>
        <v>0.17419509447136927</v>
      </c>
    </row>
    <row r="40" spans="1:6" ht="11.75" customHeight="1" x14ac:dyDescent="0.15">
      <c r="A40" s="13" t="s">
        <v>232</v>
      </c>
      <c r="B40" s="238">
        <v>4323.5410899999997</v>
      </c>
      <c r="C40" s="238">
        <v>12330.441139999999</v>
      </c>
      <c r="D40" s="242">
        <f t="shared" si="0"/>
        <v>1.8519310637568149</v>
      </c>
      <c r="E40" s="244">
        <f t="shared" si="1"/>
        <v>9.042400282098875E-4</v>
      </c>
      <c r="F40" s="189">
        <f t="shared" si="2"/>
        <v>0.16745901973342295</v>
      </c>
    </row>
    <row r="41" spans="1:6" ht="11.75" customHeight="1" x14ac:dyDescent="0.15">
      <c r="A41" s="13" t="s">
        <v>128</v>
      </c>
      <c r="B41" s="238">
        <v>7410.7688799999987</v>
      </c>
      <c r="C41" s="238">
        <v>12036.900049999997</v>
      </c>
      <c r="D41" s="242">
        <f t="shared" si="0"/>
        <v>0.62424442657831181</v>
      </c>
      <c r="E41" s="244">
        <f t="shared" si="1"/>
        <v>1.5499133052319749E-3</v>
      </c>
      <c r="F41" s="189">
        <f t="shared" si="2"/>
        <v>9.6752474247063014E-2</v>
      </c>
    </row>
    <row r="42" spans="1:6" ht="11.75" customHeight="1" x14ac:dyDescent="0.15">
      <c r="A42" s="13" t="s">
        <v>233</v>
      </c>
      <c r="B42" s="238">
        <v>7164.1396400000021</v>
      </c>
      <c r="C42" s="238">
        <v>11324.33459</v>
      </c>
      <c r="D42" s="242">
        <f t="shared" si="0"/>
        <v>0.58069707725574116</v>
      </c>
      <c r="E42" s="244">
        <f t="shared" si="1"/>
        <v>1.4983324305987283E-3</v>
      </c>
      <c r="F42" s="189">
        <f t="shared" si="2"/>
        <v>8.7007726320617221E-2</v>
      </c>
    </row>
    <row r="43" spans="1:6" ht="11.75" customHeight="1" x14ac:dyDescent="0.15">
      <c r="A43" s="13" t="s">
        <v>193</v>
      </c>
      <c r="B43" s="238">
        <v>5476.8883300000025</v>
      </c>
      <c r="C43" s="238">
        <v>11130.621570000005</v>
      </c>
      <c r="D43" s="242">
        <f t="shared" si="0"/>
        <v>1.0322893035870973</v>
      </c>
      <c r="E43" s="244">
        <f t="shared" si="1"/>
        <v>1.14545497658763E-3</v>
      </c>
      <c r="F43" s="189">
        <f t="shared" si="2"/>
        <v>0.11824409200720193</v>
      </c>
    </row>
    <row r="44" spans="1:6" ht="11.75" customHeight="1" x14ac:dyDescent="0.15">
      <c r="A44" s="13" t="s">
        <v>129</v>
      </c>
      <c r="B44" s="238">
        <v>10952.382249999999</v>
      </c>
      <c r="C44" s="238">
        <v>10964.63097</v>
      </c>
      <c r="D44" s="242">
        <f t="shared" si="0"/>
        <v>1.1183612588030467E-3</v>
      </c>
      <c r="E44" s="244">
        <f t="shared" si="1"/>
        <v>2.2906183215447296E-3</v>
      </c>
      <c r="F44" s="189">
        <f t="shared" si="2"/>
        <v>2.5617387895200856E-4</v>
      </c>
    </row>
    <row r="45" spans="1:6" ht="11.75" customHeight="1" x14ac:dyDescent="0.15">
      <c r="A45" s="13" t="s">
        <v>132</v>
      </c>
      <c r="B45" s="238">
        <v>7900.5853899999975</v>
      </c>
      <c r="C45" s="238">
        <v>10629.712669999997</v>
      </c>
      <c r="D45" s="242">
        <f t="shared" si="0"/>
        <v>0.34543355274083054</v>
      </c>
      <c r="E45" s="244">
        <f t="shared" si="1"/>
        <v>1.6523551892340691E-3</v>
      </c>
      <c r="F45" s="189">
        <f t="shared" si="2"/>
        <v>5.7077892340687178E-2</v>
      </c>
    </row>
    <row r="46" spans="1:6" ht="11.75" customHeight="1" x14ac:dyDescent="0.15">
      <c r="A46" s="13" t="s">
        <v>131</v>
      </c>
      <c r="B46" s="238">
        <v>9564.1365100000021</v>
      </c>
      <c r="C46" s="238">
        <v>9476.9663799999998</v>
      </c>
      <c r="D46" s="242">
        <f t="shared" si="0"/>
        <v>-9.1142707874212192E-3</v>
      </c>
      <c r="E46" s="244">
        <f t="shared" si="1"/>
        <v>2.0002759052315652E-3</v>
      </c>
      <c r="F46" s="189">
        <f t="shared" si="2"/>
        <v>-1.8231056249834589E-3</v>
      </c>
    </row>
    <row r="47" spans="1:6" ht="11.75" customHeight="1" x14ac:dyDescent="0.15">
      <c r="A47" s="13" t="s">
        <v>83</v>
      </c>
      <c r="B47" s="238">
        <v>6282.1009800000011</v>
      </c>
      <c r="C47" s="238">
        <v>9028.6994100000029</v>
      </c>
      <c r="D47" s="242">
        <f t="shared" si="0"/>
        <v>0.43721016881839447</v>
      </c>
      <c r="E47" s="244">
        <f t="shared" si="1"/>
        <v>1.3138598776154023E-3</v>
      </c>
      <c r="F47" s="189">
        <f t="shared" si="2"/>
        <v>5.7443289889594511E-2</v>
      </c>
    </row>
    <row r="48" spans="1:6" ht="11.75" customHeight="1" x14ac:dyDescent="0.15">
      <c r="A48" s="13" t="s">
        <v>323</v>
      </c>
      <c r="B48" s="238">
        <v>5110.205649999999</v>
      </c>
      <c r="C48" s="238">
        <v>8659.8773099999999</v>
      </c>
      <c r="D48" s="242">
        <f t="shared" si="0"/>
        <v>0.69462403337916578</v>
      </c>
      <c r="E48" s="244">
        <f t="shared" si="1"/>
        <v>1.0687657188691887E-3</v>
      </c>
      <c r="F48" s="189">
        <f t="shared" si="2"/>
        <v>7.4239035437829948E-2</v>
      </c>
    </row>
    <row r="49" spans="1:6" ht="11.75" customHeight="1" x14ac:dyDescent="0.15">
      <c r="A49" s="13" t="s">
        <v>307</v>
      </c>
      <c r="B49" s="238">
        <v>3733.6509900000019</v>
      </c>
      <c r="C49" s="238">
        <v>8625.1273599999931</v>
      </c>
      <c r="D49" s="242">
        <f t="shared" si="0"/>
        <v>1.3101054123968852</v>
      </c>
      <c r="E49" s="244">
        <f t="shared" si="1"/>
        <v>7.8086841462711215E-4</v>
      </c>
      <c r="F49" s="189">
        <f t="shared" si="2"/>
        <v>0.10230199363727548</v>
      </c>
    </row>
    <row r="50" spans="1:6" ht="11.75" customHeight="1" x14ac:dyDescent="0.15">
      <c r="A50" s="13" t="s">
        <v>334</v>
      </c>
      <c r="B50" s="238">
        <v>1382.5065300000001</v>
      </c>
      <c r="C50" s="238">
        <v>7648.6758600000012</v>
      </c>
      <c r="D50" s="242">
        <f t="shared" si="0"/>
        <v>4.5324699695993482</v>
      </c>
      <c r="E50" s="244">
        <f t="shared" si="1"/>
        <v>2.8914209849398097E-4</v>
      </c>
      <c r="F50" s="189">
        <f t="shared" si="2"/>
        <v>0.13105278783709057</v>
      </c>
    </row>
    <row r="51" spans="1:6" ht="11.75" customHeight="1" x14ac:dyDescent="0.15">
      <c r="A51" s="13" t="s">
        <v>140</v>
      </c>
      <c r="B51" s="238">
        <v>4334.6137599999984</v>
      </c>
      <c r="C51" s="238">
        <v>7314.7585900000013</v>
      </c>
      <c r="D51" s="242">
        <f t="shared" si="0"/>
        <v>0.68752257871298883</v>
      </c>
      <c r="E51" s="244">
        <f t="shared" si="1"/>
        <v>9.0655580391890418E-4</v>
      </c>
      <c r="F51" s="189">
        <f t="shared" si="2"/>
        <v>6.2327758405755163E-2</v>
      </c>
    </row>
    <row r="52" spans="1:6" ht="11.75" customHeight="1" x14ac:dyDescent="0.15">
      <c r="A52" s="13" t="s">
        <v>144</v>
      </c>
      <c r="B52" s="238">
        <v>2461.0821800000003</v>
      </c>
      <c r="C52" s="238">
        <v>7258.5070399999977</v>
      </c>
      <c r="D52" s="242">
        <f t="shared" si="0"/>
        <v>1.9493151829655671</v>
      </c>
      <c r="E52" s="244">
        <f t="shared" si="1"/>
        <v>5.1471906327367684E-4</v>
      </c>
      <c r="F52" s="189">
        <f t="shared" si="2"/>
        <v>0.10033496850011926</v>
      </c>
    </row>
    <row r="53" spans="1:6" ht="11.75" customHeight="1" x14ac:dyDescent="0.15">
      <c r="A53" s="13" t="s">
        <v>204</v>
      </c>
      <c r="B53" s="238">
        <v>8112.5604800000001</v>
      </c>
      <c r="C53" s="238">
        <v>7006.4213199999995</v>
      </c>
      <c r="D53" s="242">
        <f>IFERROR(((C53/B53-1)),"")</f>
        <v>-0.13634895699415495</v>
      </c>
      <c r="E53" s="244">
        <f t="shared" si="1"/>
        <v>1.6966883775561895E-3</v>
      </c>
      <c r="F53" s="189">
        <f t="shared" si="2"/>
        <v>-2.3134169062389142E-2</v>
      </c>
    </row>
    <row r="54" spans="1:6" ht="11.75" customHeight="1" x14ac:dyDescent="0.15">
      <c r="A54" s="13" t="s">
        <v>133</v>
      </c>
      <c r="B54" s="238">
        <v>6920.676190000002</v>
      </c>
      <c r="C54" s="238">
        <v>6798.9832799999976</v>
      </c>
      <c r="D54" s="242">
        <f t="shared" si="0"/>
        <v>-1.7583962413361243E-2</v>
      </c>
      <c r="E54" s="244">
        <f t="shared" si="1"/>
        <v>1.4474136600092077E-3</v>
      </c>
      <c r="F54" s="189">
        <f t="shared" si="2"/>
        <v>-2.5451267394187536E-3</v>
      </c>
    </row>
    <row r="55" spans="1:6" ht="11.75" customHeight="1" x14ac:dyDescent="0.15">
      <c r="A55" s="13" t="s">
        <v>134</v>
      </c>
      <c r="B55" s="238">
        <v>5294.3858900000014</v>
      </c>
      <c r="C55" s="238">
        <v>6333.7632199999989</v>
      </c>
      <c r="D55" s="242">
        <f t="shared" si="0"/>
        <v>0.19631688199440966</v>
      </c>
      <c r="E55" s="244">
        <f t="shared" si="1"/>
        <v>1.1072857981159216E-3</v>
      </c>
      <c r="F55" s="189">
        <f t="shared" si="2"/>
        <v>2.1737889536280908E-2</v>
      </c>
    </row>
    <row r="56" spans="1:6" ht="11.75" customHeight="1" x14ac:dyDescent="0.15">
      <c r="A56" s="13" t="s">
        <v>126</v>
      </c>
      <c r="B56" s="238">
        <v>10424.423839999998</v>
      </c>
      <c r="C56" s="238">
        <v>5959.7540499999996</v>
      </c>
      <c r="D56" s="242">
        <f t="shared" si="0"/>
        <v>-0.42828935762074682</v>
      </c>
      <c r="E56" s="244">
        <f t="shared" si="1"/>
        <v>2.1801993113828421E-3</v>
      </c>
      <c r="F56" s="189">
        <f t="shared" si="2"/>
        <v>-9.3375616255735205E-2</v>
      </c>
    </row>
    <row r="57" spans="1:6" ht="11.75" customHeight="1" x14ac:dyDescent="0.15">
      <c r="A57" s="13" t="s">
        <v>136</v>
      </c>
      <c r="B57" s="238">
        <v>5049.8076000000001</v>
      </c>
      <c r="C57" s="238">
        <v>5558.8947500000004</v>
      </c>
      <c r="D57" s="242">
        <f t="shared" si="0"/>
        <v>0.10081317751591179</v>
      </c>
      <c r="E57" s="244">
        <f t="shared" si="1"/>
        <v>1.0561338661126277E-3</v>
      </c>
      <c r="F57" s="189">
        <f t="shared" si="2"/>
        <v>1.0647221092497855E-2</v>
      </c>
    </row>
    <row r="58" spans="1:6" ht="11.75" customHeight="1" x14ac:dyDescent="0.15">
      <c r="A58" s="13" t="s">
        <v>81</v>
      </c>
      <c r="B58" s="238">
        <v>6288.9964799999971</v>
      </c>
      <c r="C58" s="238">
        <v>5172.4797599999993</v>
      </c>
      <c r="D58" s="242">
        <f t="shared" si="0"/>
        <v>-0.17753495705566025</v>
      </c>
      <c r="E58" s="244">
        <f t="shared" si="1"/>
        <v>1.3153020258417575E-3</v>
      </c>
      <c r="F58" s="189">
        <f t="shared" si="2"/>
        <v>-2.3351208867303935E-2</v>
      </c>
    </row>
    <row r="59" spans="1:6" ht="11.75" customHeight="1" x14ac:dyDescent="0.15">
      <c r="A59" s="190" t="s">
        <v>18</v>
      </c>
      <c r="B59" s="239">
        <v>59081.35772</v>
      </c>
      <c r="C59" s="239">
        <v>62418.767700000011</v>
      </c>
      <c r="D59" s="243">
        <f t="shared" si="0"/>
        <v>5.6488376516612204E-2</v>
      </c>
      <c r="E59" s="245">
        <f t="shared" si="1"/>
        <v>1.2356475273237489E-2</v>
      </c>
      <c r="F59" s="193">
        <f t="shared" si="2"/>
        <v>6.9799722765284802E-2</v>
      </c>
    </row>
    <row r="60" spans="1:6" ht="9" customHeight="1" x14ac:dyDescent="0.15">
      <c r="A60" s="8" t="s">
        <v>44</v>
      </c>
      <c r="B60" s="21"/>
      <c r="C60" s="21"/>
      <c r="D60" s="21"/>
      <c r="E60" s="21"/>
      <c r="F60" s="21"/>
    </row>
    <row r="61" spans="1:6" ht="9" customHeight="1" x14ac:dyDescent="0.15">
      <c r="A61" s="11" t="s">
        <v>20</v>
      </c>
      <c r="B61" s="21"/>
      <c r="C61" s="21"/>
      <c r="D61" s="210"/>
      <c r="E61" s="21"/>
      <c r="F61" s="21"/>
    </row>
    <row r="62" spans="1:6" ht="9" customHeight="1" x14ac:dyDescent="0.15">
      <c r="A62" s="211" t="s">
        <v>357</v>
      </c>
      <c r="B62" s="11"/>
      <c r="C62" s="11"/>
      <c r="D62" s="11"/>
      <c r="E62" s="11"/>
      <c r="F62" s="11"/>
    </row>
    <row r="63" spans="1:6" ht="9" customHeight="1" x14ac:dyDescent="0.15">
      <c r="A63" s="212" t="s">
        <v>358</v>
      </c>
    </row>
  </sheetData>
  <mergeCells count="3">
    <mergeCell ref="A5:A6"/>
    <mergeCell ref="B5:C5"/>
    <mergeCell ref="F5:F6"/>
  </mergeCells>
  <phoneticPr fontId="12" type="noConversion"/>
  <conditionalFormatting sqref="B9:F59">
    <cfRule type="containsBlanks" dxfId="66" priority="2">
      <formula>LEN(TRIM(B9))=0</formula>
    </cfRule>
  </conditionalFormatting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J512"/>
  <sheetViews>
    <sheetView showGridLines="0" zoomScaleNormal="100" zoomScalePageLayoutView="150" workbookViewId="0">
      <selection sqref="A1:H62"/>
    </sheetView>
  </sheetViews>
  <sheetFormatPr baseColWidth="10" defaultColWidth="11.5" defaultRowHeight="12" x14ac:dyDescent="0.15"/>
  <cols>
    <col min="1" max="1" width="19.5" style="23" customWidth="1"/>
    <col min="2" max="8" width="7.83203125" style="23" customWidth="1"/>
    <col min="9" max="16384" width="11.5" style="23"/>
  </cols>
  <sheetData>
    <row r="1" spans="1:10" ht="15" customHeight="1" x14ac:dyDescent="0.15">
      <c r="A1" s="82" t="s">
        <v>375</v>
      </c>
      <c r="B1" s="47"/>
      <c r="C1" s="47"/>
      <c r="D1" s="47"/>
      <c r="E1" s="47"/>
      <c r="F1" s="47"/>
    </row>
    <row r="2" spans="1:10" ht="5" customHeight="1" x14ac:dyDescent="0.15"/>
    <row r="3" spans="1:10" ht="14" customHeight="1" x14ac:dyDescent="0.15">
      <c r="A3" s="312" t="s">
        <v>8</v>
      </c>
      <c r="B3" s="312" t="s">
        <v>14</v>
      </c>
      <c r="C3" s="312"/>
      <c r="D3" s="312"/>
      <c r="E3" s="312" t="s">
        <v>57</v>
      </c>
      <c r="F3" s="312"/>
      <c r="G3" s="312"/>
      <c r="H3" s="312"/>
    </row>
    <row r="4" spans="1:10" ht="24" x14ac:dyDescent="0.15">
      <c r="A4" s="312"/>
      <c r="B4" s="158">
        <v>2023</v>
      </c>
      <c r="C4" s="159" t="s">
        <v>314</v>
      </c>
      <c r="D4" s="169" t="s">
        <v>320</v>
      </c>
      <c r="E4" s="158">
        <v>2023</v>
      </c>
      <c r="F4" s="159" t="s">
        <v>314</v>
      </c>
      <c r="G4" s="169" t="s">
        <v>320</v>
      </c>
      <c r="H4" s="169" t="s">
        <v>379</v>
      </c>
    </row>
    <row r="5" spans="1:10" ht="15" customHeight="1" x14ac:dyDescent="0.15">
      <c r="A5" s="313" t="s">
        <v>45</v>
      </c>
      <c r="B5" s="313"/>
      <c r="C5" s="313"/>
      <c r="D5" s="313"/>
      <c r="E5" s="246">
        <f>SUM($E$7:$E$57)</f>
        <v>4781408.6471699988</v>
      </c>
      <c r="F5" s="246">
        <f>SUM($F$7:$F$57)</f>
        <v>5623914.1565899961</v>
      </c>
      <c r="G5" s="253">
        <f>(F5/E5-1)*100</f>
        <v>17.620445596480351</v>
      </c>
      <c r="H5" s="253">
        <f>SUM($H$7:$H$57)</f>
        <v>0.99999999999999956</v>
      </c>
      <c r="I5" s="5"/>
      <c r="J5" s="5"/>
    </row>
    <row r="6" spans="1:10" ht="3" customHeight="1" x14ac:dyDescent="0.15">
      <c r="A6" s="108"/>
      <c r="B6" s="71"/>
      <c r="C6" s="71"/>
      <c r="D6" s="71"/>
      <c r="E6" s="247"/>
      <c r="F6" s="247"/>
      <c r="G6" s="254"/>
      <c r="H6" s="254"/>
      <c r="I6" s="5"/>
      <c r="J6" s="5"/>
    </row>
    <row r="7" spans="1:10" ht="11.75" customHeight="1" x14ac:dyDescent="0.15">
      <c r="A7" s="3" t="s">
        <v>71</v>
      </c>
      <c r="B7" s="238">
        <v>619767.83213999833</v>
      </c>
      <c r="C7" s="238">
        <v>550340.33536899975</v>
      </c>
      <c r="D7" s="251">
        <f>IFERROR(((C7/B7-1)),"")</f>
        <v>-0.11202178165858034</v>
      </c>
      <c r="E7" s="150">
        <v>1352771.95677</v>
      </c>
      <c r="F7" s="150">
        <v>1607615.4570499973</v>
      </c>
      <c r="G7" s="255">
        <f>IFERROR(((F7/E7-1)),"")</f>
        <v>0.18838614964231248</v>
      </c>
      <c r="H7" s="255">
        <f>(F7/$F$5)</f>
        <v>0.28585348429727075</v>
      </c>
    </row>
    <row r="8" spans="1:10" ht="11.75" customHeight="1" x14ac:dyDescent="0.15">
      <c r="A8" s="3" t="s">
        <v>234</v>
      </c>
      <c r="B8" s="238">
        <v>421025.54281399865</v>
      </c>
      <c r="C8" s="238">
        <v>370856.31475999899</v>
      </c>
      <c r="D8" s="251">
        <f t="shared" ref="D8:D57" si="0">IFERROR(((C8/B8-1)),"")</f>
        <v>-0.1191595828573363</v>
      </c>
      <c r="E8" s="150">
        <v>700159.80294000031</v>
      </c>
      <c r="F8" s="150">
        <v>844139.40938999795</v>
      </c>
      <c r="G8" s="255">
        <f t="shared" ref="G8:G57" si="1">IFERROR(((F8/E8-1)),"")</f>
        <v>0.20563820694278823</v>
      </c>
      <c r="H8" s="255">
        <f t="shared" ref="H8:H57" si="2">(F8/$F$5)</f>
        <v>0.15009820311728111</v>
      </c>
    </row>
    <row r="9" spans="1:10" ht="11.75" customHeight="1" x14ac:dyDescent="0.15">
      <c r="A9" s="3" t="s">
        <v>72</v>
      </c>
      <c r="B9" s="238">
        <v>183526.01421800011</v>
      </c>
      <c r="C9" s="238">
        <v>180269.03937999997</v>
      </c>
      <c r="D9" s="251">
        <f t="shared" si="0"/>
        <v>-1.7746665789468707E-2</v>
      </c>
      <c r="E9" s="150">
        <v>323553.25919999968</v>
      </c>
      <c r="F9" s="150">
        <v>449988.80077999947</v>
      </c>
      <c r="G9" s="255">
        <f t="shared" si="1"/>
        <v>0.39077196098292277</v>
      </c>
      <c r="H9" s="255">
        <f t="shared" si="2"/>
        <v>8.0013454731116609E-2</v>
      </c>
    </row>
    <row r="10" spans="1:10" ht="11.75" customHeight="1" x14ac:dyDescent="0.15">
      <c r="A10" s="3" t="s">
        <v>74</v>
      </c>
      <c r="B10" s="238">
        <v>272706.27286199981</v>
      </c>
      <c r="C10" s="238">
        <v>233645.94282799982</v>
      </c>
      <c r="D10" s="251">
        <f t="shared" si="0"/>
        <v>-0.1432322389363081</v>
      </c>
      <c r="E10" s="150">
        <v>270645.28837999952</v>
      </c>
      <c r="F10" s="150">
        <v>231244.54624000032</v>
      </c>
      <c r="G10" s="255">
        <f t="shared" si="1"/>
        <v>-0.14558074288246459</v>
      </c>
      <c r="H10" s="255">
        <f t="shared" si="2"/>
        <v>4.1118078939564241E-2</v>
      </c>
    </row>
    <row r="11" spans="1:10" ht="11.75" customHeight="1" x14ac:dyDescent="0.15">
      <c r="A11" s="3" t="s">
        <v>82</v>
      </c>
      <c r="B11" s="238">
        <v>185594.0449359999</v>
      </c>
      <c r="C11" s="238">
        <v>181455.05879100002</v>
      </c>
      <c r="D11" s="251">
        <f t="shared" si="0"/>
        <v>-2.2301287449320806E-2</v>
      </c>
      <c r="E11" s="150">
        <v>244227.56271000049</v>
      </c>
      <c r="F11" s="150">
        <v>267048.78890999948</v>
      </c>
      <c r="G11" s="255">
        <f t="shared" si="1"/>
        <v>9.3442467945754615E-2</v>
      </c>
      <c r="H11" s="255">
        <f t="shared" si="2"/>
        <v>4.7484506604190742E-2</v>
      </c>
    </row>
    <row r="12" spans="1:10" ht="11.75" customHeight="1" x14ac:dyDescent="0.15">
      <c r="A12" s="3" t="s">
        <v>79</v>
      </c>
      <c r="B12" s="238">
        <v>116715.29874399991</v>
      </c>
      <c r="C12" s="238">
        <v>77178.571649999867</v>
      </c>
      <c r="D12" s="251">
        <f t="shared" si="0"/>
        <v>-0.33874502759675751</v>
      </c>
      <c r="E12" s="150">
        <v>212254.28939999981</v>
      </c>
      <c r="F12" s="150">
        <v>150329.19691000003</v>
      </c>
      <c r="G12" s="255">
        <f t="shared" si="1"/>
        <v>-0.29174954562779187</v>
      </c>
      <c r="H12" s="255">
        <f t="shared" si="2"/>
        <v>2.6730350557333298E-2</v>
      </c>
    </row>
    <row r="13" spans="1:10" ht="11.75" customHeight="1" x14ac:dyDescent="0.15">
      <c r="A13" s="3" t="s">
        <v>181</v>
      </c>
      <c r="B13" s="238">
        <v>98091.200375999921</v>
      </c>
      <c r="C13" s="238">
        <v>87082.586893000116</v>
      </c>
      <c r="D13" s="251">
        <f t="shared" si="0"/>
        <v>-0.11222834913633384</v>
      </c>
      <c r="E13" s="150">
        <v>196357.55255999998</v>
      </c>
      <c r="F13" s="150">
        <v>205622.52354000011</v>
      </c>
      <c r="G13" s="255">
        <f t="shared" si="1"/>
        <v>4.7184184459464928E-2</v>
      </c>
      <c r="H13" s="255">
        <f t="shared" si="2"/>
        <v>3.6562173215082865E-2</v>
      </c>
    </row>
    <row r="14" spans="1:10" ht="11.75" customHeight="1" x14ac:dyDescent="0.15">
      <c r="A14" s="3" t="s">
        <v>73</v>
      </c>
      <c r="B14" s="238">
        <v>87522.593139000048</v>
      </c>
      <c r="C14" s="238">
        <v>73149.366470000081</v>
      </c>
      <c r="D14" s="251">
        <f t="shared" si="0"/>
        <v>-0.16422304405644106</v>
      </c>
      <c r="E14" s="150">
        <v>172142.10670999979</v>
      </c>
      <c r="F14" s="150">
        <v>210383.61328000005</v>
      </c>
      <c r="G14" s="255">
        <f t="shared" si="1"/>
        <v>0.22215079913262614</v>
      </c>
      <c r="H14" s="255">
        <f t="shared" si="2"/>
        <v>3.7408752591551651E-2</v>
      </c>
    </row>
    <row r="15" spans="1:10" ht="11.75" customHeight="1" x14ac:dyDescent="0.15">
      <c r="A15" s="3" t="s">
        <v>120</v>
      </c>
      <c r="B15" s="238">
        <v>106490.33026</v>
      </c>
      <c r="C15" s="238">
        <v>100087.4156520001</v>
      </c>
      <c r="D15" s="251">
        <f t="shared" si="0"/>
        <v>-6.012672317164347E-2</v>
      </c>
      <c r="E15" s="150">
        <v>127434.09017000005</v>
      </c>
      <c r="F15" s="150">
        <v>129722.35653000015</v>
      </c>
      <c r="G15" s="255">
        <f t="shared" si="1"/>
        <v>1.7956469551809073E-2</v>
      </c>
      <c r="H15" s="255">
        <f t="shared" si="2"/>
        <v>2.306620494517932E-2</v>
      </c>
    </row>
    <row r="16" spans="1:10" ht="11.75" customHeight="1" x14ac:dyDescent="0.15">
      <c r="A16" s="3" t="s">
        <v>86</v>
      </c>
      <c r="B16" s="238">
        <v>54410.584346999916</v>
      </c>
      <c r="C16" s="238">
        <v>44233.893482000014</v>
      </c>
      <c r="D16" s="251">
        <f t="shared" si="0"/>
        <v>-0.18703513272525663</v>
      </c>
      <c r="E16" s="150">
        <v>101170.18433000003</v>
      </c>
      <c r="F16" s="150">
        <v>128944.77336999989</v>
      </c>
      <c r="G16" s="255">
        <f t="shared" si="1"/>
        <v>0.27453334422524978</v>
      </c>
      <c r="H16" s="255">
        <f t="shared" si="2"/>
        <v>2.2927941248695065E-2</v>
      </c>
    </row>
    <row r="17" spans="1:8" ht="11.75" customHeight="1" x14ac:dyDescent="0.15">
      <c r="A17" s="3" t="s">
        <v>75</v>
      </c>
      <c r="B17" s="238">
        <v>31844.968885000006</v>
      </c>
      <c r="C17" s="238">
        <v>35593.105616999965</v>
      </c>
      <c r="D17" s="251">
        <f t="shared" si="0"/>
        <v>0.11769949424461368</v>
      </c>
      <c r="E17" s="150">
        <v>96942.023979999984</v>
      </c>
      <c r="F17" s="150">
        <v>134664.45544000017</v>
      </c>
      <c r="G17" s="255">
        <f t="shared" si="1"/>
        <v>0.38912362163784264</v>
      </c>
      <c r="H17" s="255">
        <f t="shared" si="2"/>
        <v>2.3944969942722705E-2</v>
      </c>
    </row>
    <row r="18" spans="1:8" ht="11.75" customHeight="1" x14ac:dyDescent="0.15">
      <c r="A18" s="3" t="s">
        <v>78</v>
      </c>
      <c r="B18" s="238">
        <v>37230.185408000019</v>
      </c>
      <c r="C18" s="238">
        <v>28094.576266999993</v>
      </c>
      <c r="D18" s="251">
        <f t="shared" si="0"/>
        <v>-0.24538177935146588</v>
      </c>
      <c r="E18" s="150">
        <v>94996.406239999851</v>
      </c>
      <c r="F18" s="150">
        <v>79606.346969999999</v>
      </c>
      <c r="G18" s="255">
        <f t="shared" si="1"/>
        <v>-0.16200675245670093</v>
      </c>
      <c r="H18" s="255">
        <f t="shared" si="2"/>
        <v>1.4154971920529546E-2</v>
      </c>
    </row>
    <row r="19" spans="1:8" ht="11.75" customHeight="1" x14ac:dyDescent="0.15">
      <c r="A19" s="3" t="s">
        <v>76</v>
      </c>
      <c r="B19" s="238">
        <v>34870.308231000025</v>
      </c>
      <c r="C19" s="238">
        <v>23102.692410000011</v>
      </c>
      <c r="D19" s="251">
        <f t="shared" si="0"/>
        <v>-0.33746807579230098</v>
      </c>
      <c r="E19" s="150">
        <v>93176.203110000017</v>
      </c>
      <c r="F19" s="150">
        <v>72849.404759999976</v>
      </c>
      <c r="G19" s="255">
        <f t="shared" si="1"/>
        <v>-0.21815439641818257</v>
      </c>
      <c r="H19" s="255">
        <f t="shared" si="2"/>
        <v>1.2953505820254462E-2</v>
      </c>
    </row>
    <row r="20" spans="1:8" ht="11.75" customHeight="1" x14ac:dyDescent="0.15">
      <c r="A20" s="3" t="s">
        <v>77</v>
      </c>
      <c r="B20" s="238">
        <v>37113.060287000022</v>
      </c>
      <c r="C20" s="238">
        <v>36942.021251000042</v>
      </c>
      <c r="D20" s="251">
        <f t="shared" si="0"/>
        <v>-4.6085942435711846E-3</v>
      </c>
      <c r="E20" s="150">
        <v>74840.070870000025</v>
      </c>
      <c r="F20" s="150">
        <v>136189.42163999975</v>
      </c>
      <c r="G20" s="255">
        <f t="shared" si="1"/>
        <v>0.81973934627301226</v>
      </c>
      <c r="H20" s="255">
        <f t="shared" si="2"/>
        <v>2.421612738886058E-2</v>
      </c>
    </row>
    <row r="21" spans="1:8" ht="11.75" customHeight="1" x14ac:dyDescent="0.15">
      <c r="A21" s="3" t="s">
        <v>122</v>
      </c>
      <c r="B21" s="238">
        <v>23915.447028999995</v>
      </c>
      <c r="C21" s="238">
        <v>18728.625855000013</v>
      </c>
      <c r="D21" s="251">
        <f t="shared" si="0"/>
        <v>-0.21688163167974306</v>
      </c>
      <c r="E21" s="150">
        <v>70442.932639999926</v>
      </c>
      <c r="F21" s="150">
        <v>58838.336140000058</v>
      </c>
      <c r="G21" s="255">
        <f t="shared" si="1"/>
        <v>-0.16473755513992294</v>
      </c>
      <c r="H21" s="255">
        <f t="shared" si="2"/>
        <v>1.0462168251813448E-2</v>
      </c>
    </row>
    <row r="22" spans="1:8" ht="11.75" customHeight="1" x14ac:dyDescent="0.15">
      <c r="A22" s="3" t="s">
        <v>182</v>
      </c>
      <c r="B22" s="238">
        <v>28491.860866999974</v>
      </c>
      <c r="C22" s="238">
        <v>23833.864423999989</v>
      </c>
      <c r="D22" s="251">
        <f t="shared" si="0"/>
        <v>-0.16348516036714889</v>
      </c>
      <c r="E22" s="150">
        <v>65664.458639999939</v>
      </c>
      <c r="F22" s="150">
        <v>64448.949059999992</v>
      </c>
      <c r="G22" s="255">
        <f t="shared" si="1"/>
        <v>-1.8510920598064806E-2</v>
      </c>
      <c r="H22" s="255">
        <f t="shared" si="2"/>
        <v>1.1459803130970614E-2</v>
      </c>
    </row>
    <row r="23" spans="1:8" ht="11.75" customHeight="1" x14ac:dyDescent="0.15">
      <c r="A23" s="3" t="s">
        <v>123</v>
      </c>
      <c r="B23" s="238">
        <v>29330.962331999977</v>
      </c>
      <c r="C23" s="238">
        <v>31951.517920999984</v>
      </c>
      <c r="D23" s="251">
        <f t="shared" si="0"/>
        <v>8.9344344019050226E-2</v>
      </c>
      <c r="E23" s="150">
        <v>56916.218359999875</v>
      </c>
      <c r="F23" s="150">
        <v>94809.738010000277</v>
      </c>
      <c r="G23" s="255">
        <f t="shared" si="1"/>
        <v>0.66577718516575879</v>
      </c>
      <c r="H23" s="255">
        <f t="shared" si="2"/>
        <v>1.6858318845230598E-2</v>
      </c>
    </row>
    <row r="24" spans="1:8" ht="11.75" customHeight="1" x14ac:dyDescent="0.15">
      <c r="A24" s="3" t="s">
        <v>85</v>
      </c>
      <c r="B24" s="238">
        <v>21645.85875500003</v>
      </c>
      <c r="C24" s="238">
        <v>27064.459103000023</v>
      </c>
      <c r="D24" s="251">
        <f t="shared" si="0"/>
        <v>0.25032965470812463</v>
      </c>
      <c r="E24" s="150">
        <v>39960.77562</v>
      </c>
      <c r="F24" s="150">
        <v>67168.035029999985</v>
      </c>
      <c r="G24" s="255">
        <f t="shared" si="1"/>
        <v>0.68084913237727562</v>
      </c>
      <c r="H24" s="255">
        <f t="shared" si="2"/>
        <v>1.1943289523950816E-2</v>
      </c>
    </row>
    <row r="25" spans="1:8" ht="11.75" customHeight="1" x14ac:dyDescent="0.15">
      <c r="A25" s="3" t="s">
        <v>121</v>
      </c>
      <c r="B25" s="238">
        <v>20085.413379999995</v>
      </c>
      <c r="C25" s="238">
        <v>15882.997501000011</v>
      </c>
      <c r="D25" s="251">
        <f t="shared" si="0"/>
        <v>-0.20922725360407712</v>
      </c>
      <c r="E25" s="150">
        <v>36898.78422999999</v>
      </c>
      <c r="F25" s="150">
        <v>35578.420140000009</v>
      </c>
      <c r="G25" s="255">
        <f t="shared" si="1"/>
        <v>-3.5783403641968192E-2</v>
      </c>
      <c r="H25" s="255">
        <f t="shared" si="2"/>
        <v>6.3262736857940642E-3</v>
      </c>
    </row>
    <row r="26" spans="1:8" ht="11.75" customHeight="1" x14ac:dyDescent="0.15">
      <c r="A26" s="3" t="s">
        <v>184</v>
      </c>
      <c r="B26" s="238">
        <v>23047.302429999996</v>
      </c>
      <c r="C26" s="238">
        <v>17024.672928</v>
      </c>
      <c r="D26" s="251">
        <f t="shared" si="0"/>
        <v>-0.26131602690996569</v>
      </c>
      <c r="E26" s="150">
        <v>33488.957520000004</v>
      </c>
      <c r="F26" s="150">
        <v>23861.742100000007</v>
      </c>
      <c r="G26" s="255">
        <f t="shared" si="1"/>
        <v>-0.28747432386482941</v>
      </c>
      <c r="H26" s="255">
        <f t="shared" si="2"/>
        <v>4.2429065301502278E-3</v>
      </c>
    </row>
    <row r="27" spans="1:8" ht="11.75" customHeight="1" x14ac:dyDescent="0.15">
      <c r="A27" s="3" t="s">
        <v>87</v>
      </c>
      <c r="B27" s="238">
        <v>14783.094552000008</v>
      </c>
      <c r="C27" s="238">
        <v>14872.920364</v>
      </c>
      <c r="D27" s="251">
        <f t="shared" si="0"/>
        <v>6.0762522815522857E-3</v>
      </c>
      <c r="E27" s="150">
        <v>33221.196640000024</v>
      </c>
      <c r="F27" s="150">
        <v>34309.731609999995</v>
      </c>
      <c r="G27" s="255">
        <f t="shared" si="1"/>
        <v>3.2766278162578821E-2</v>
      </c>
      <c r="H27" s="255">
        <f t="shared" si="2"/>
        <v>6.1006855109615255E-3</v>
      </c>
    </row>
    <row r="28" spans="1:8" ht="11.75" customHeight="1" x14ac:dyDescent="0.15">
      <c r="A28" s="3" t="s">
        <v>183</v>
      </c>
      <c r="B28" s="238">
        <v>26535.450741999975</v>
      </c>
      <c r="C28" s="238">
        <v>25773.557139000008</v>
      </c>
      <c r="D28" s="251">
        <f t="shared" si="0"/>
        <v>-2.8712291734093398E-2</v>
      </c>
      <c r="E28" s="150">
        <v>31813.678550000015</v>
      </c>
      <c r="F28" s="150">
        <v>36020.920179999994</v>
      </c>
      <c r="G28" s="255">
        <f t="shared" si="1"/>
        <v>0.13224631107615115</v>
      </c>
      <c r="H28" s="255">
        <f t="shared" si="2"/>
        <v>6.4049555482263831E-3</v>
      </c>
    </row>
    <row r="29" spans="1:8" ht="11.75" customHeight="1" x14ac:dyDescent="0.15">
      <c r="A29" s="3" t="s">
        <v>185</v>
      </c>
      <c r="B29" s="238">
        <v>18716.448836</v>
      </c>
      <c r="C29" s="238">
        <v>34805.500870000011</v>
      </c>
      <c r="D29" s="251">
        <f t="shared" si="0"/>
        <v>0.85962097698008066</v>
      </c>
      <c r="E29" s="150">
        <v>28836.656739999988</v>
      </c>
      <c r="F29" s="150">
        <v>48160.030389999993</v>
      </c>
      <c r="G29" s="255">
        <f t="shared" si="1"/>
        <v>0.67009757144267379</v>
      </c>
      <c r="H29" s="255">
        <f t="shared" si="2"/>
        <v>8.5634362561467937E-3</v>
      </c>
    </row>
    <row r="30" spans="1:8" ht="11.75" customHeight="1" x14ac:dyDescent="0.15">
      <c r="A30" s="3" t="s">
        <v>231</v>
      </c>
      <c r="B30" s="238">
        <v>10165.197829999997</v>
      </c>
      <c r="C30" s="238">
        <v>10747.382949999997</v>
      </c>
      <c r="D30" s="251">
        <f t="shared" si="0"/>
        <v>5.7272384633954454E-2</v>
      </c>
      <c r="E30" s="150">
        <v>26864.56942</v>
      </c>
      <c r="F30" s="150">
        <v>68575.335239999971</v>
      </c>
      <c r="G30" s="255">
        <f t="shared" si="1"/>
        <v>1.5526310944312902</v>
      </c>
      <c r="H30" s="255">
        <f t="shared" si="2"/>
        <v>1.2193524533023799E-2</v>
      </c>
    </row>
    <row r="31" spans="1:8" ht="11.75" customHeight="1" x14ac:dyDescent="0.15">
      <c r="A31" s="3" t="s">
        <v>80</v>
      </c>
      <c r="B31" s="238">
        <v>13803.516129000001</v>
      </c>
      <c r="C31" s="238">
        <v>13379.244385</v>
      </c>
      <c r="D31" s="251">
        <f t="shared" si="0"/>
        <v>-3.0736497862935308E-2</v>
      </c>
      <c r="E31" s="150">
        <v>22583.29049000001</v>
      </c>
      <c r="F31" s="150">
        <v>24028.215469999981</v>
      </c>
      <c r="G31" s="255">
        <f t="shared" si="1"/>
        <v>6.3982039315297667E-2</v>
      </c>
      <c r="H31" s="255">
        <f t="shared" si="2"/>
        <v>4.2725075100664847E-3</v>
      </c>
    </row>
    <row r="32" spans="1:8" ht="11.75" customHeight="1" x14ac:dyDescent="0.15">
      <c r="A32" s="3" t="s">
        <v>88</v>
      </c>
      <c r="B32" s="238">
        <v>6463.1571020000019</v>
      </c>
      <c r="C32" s="238">
        <v>6054.0766140000005</v>
      </c>
      <c r="D32" s="251">
        <f t="shared" si="0"/>
        <v>-6.3294220076038799E-2</v>
      </c>
      <c r="E32" s="150">
        <v>21568.178660000001</v>
      </c>
      <c r="F32" s="150">
        <v>17436.460959999993</v>
      </c>
      <c r="G32" s="255">
        <f t="shared" si="1"/>
        <v>-0.19156544301362943</v>
      </c>
      <c r="H32" s="255">
        <f t="shared" si="2"/>
        <v>3.1004137820219531E-3</v>
      </c>
    </row>
    <row r="33" spans="1:8" ht="11.75" customHeight="1" x14ac:dyDescent="0.15">
      <c r="A33" s="3" t="s">
        <v>237</v>
      </c>
      <c r="B33" s="238">
        <v>5780.5503869999993</v>
      </c>
      <c r="C33" s="238">
        <v>5391.8941759999989</v>
      </c>
      <c r="D33" s="251">
        <f t="shared" si="0"/>
        <v>-6.7235156685781616E-2</v>
      </c>
      <c r="E33" s="150">
        <v>19140.212130000007</v>
      </c>
      <c r="F33" s="150">
        <v>22882.658590000003</v>
      </c>
      <c r="G33" s="255">
        <f t="shared" si="1"/>
        <v>0.19552795102694587</v>
      </c>
      <c r="H33" s="255">
        <f t="shared" si="2"/>
        <v>4.0688136327946146E-3</v>
      </c>
    </row>
    <row r="34" spans="1:8" ht="11.75" customHeight="1" x14ac:dyDescent="0.15">
      <c r="A34" s="3" t="s">
        <v>125</v>
      </c>
      <c r="B34" s="238">
        <v>6680.6636799999987</v>
      </c>
      <c r="C34" s="238">
        <v>11945.106279999998</v>
      </c>
      <c r="D34" s="251">
        <f t="shared" si="0"/>
        <v>0.78801191800153614</v>
      </c>
      <c r="E34" s="150">
        <v>18329.163600000007</v>
      </c>
      <c r="F34" s="150">
        <v>93983.33087999998</v>
      </c>
      <c r="G34" s="255">
        <f t="shared" si="1"/>
        <v>4.1275297079022168</v>
      </c>
      <c r="H34" s="255">
        <f t="shared" si="2"/>
        <v>1.6711373655992259E-2</v>
      </c>
    </row>
    <row r="35" spans="1:8" ht="11.75" customHeight="1" x14ac:dyDescent="0.15">
      <c r="A35" s="3" t="s">
        <v>124</v>
      </c>
      <c r="B35" s="238">
        <v>3897.4392809999986</v>
      </c>
      <c r="C35" s="238">
        <v>4590.3931239999993</v>
      </c>
      <c r="D35" s="251">
        <f t="shared" si="0"/>
        <v>0.17779721325695763</v>
      </c>
      <c r="E35" s="150">
        <v>14505.729919999998</v>
      </c>
      <c r="F35" s="150">
        <v>18977.953460000004</v>
      </c>
      <c r="G35" s="255">
        <f t="shared" si="1"/>
        <v>0.30830737678590436</v>
      </c>
      <c r="H35" s="255">
        <f t="shared" si="2"/>
        <v>3.3745098043080901E-3</v>
      </c>
    </row>
    <row r="36" spans="1:8" ht="11.75" customHeight="1" x14ac:dyDescent="0.15">
      <c r="A36" s="3" t="s">
        <v>130</v>
      </c>
      <c r="B36" s="238">
        <v>6557.2653210000026</v>
      </c>
      <c r="C36" s="238">
        <v>11357.579457999998</v>
      </c>
      <c r="D36" s="251">
        <f t="shared" si="0"/>
        <v>0.73206037913804178</v>
      </c>
      <c r="E36" s="150">
        <v>14231.995709999994</v>
      </c>
      <c r="F36" s="150">
        <v>23475.667640000003</v>
      </c>
      <c r="G36" s="255">
        <f t="shared" si="1"/>
        <v>0.64949934769197681</v>
      </c>
      <c r="H36" s="255">
        <f>(F36/$F$5)</f>
        <v>4.1742578187278449E-3</v>
      </c>
    </row>
    <row r="37" spans="1:8" ht="11.75" customHeight="1" x14ac:dyDescent="0.15">
      <c r="A37" s="3" t="s">
        <v>129</v>
      </c>
      <c r="B37" s="238">
        <v>5500.4528609999979</v>
      </c>
      <c r="C37" s="238">
        <v>5934.0826310000029</v>
      </c>
      <c r="D37" s="251">
        <f t="shared" si="0"/>
        <v>7.8835285195257621E-2</v>
      </c>
      <c r="E37" s="150">
        <v>10952.382249999999</v>
      </c>
      <c r="F37" s="150">
        <v>10964.63097</v>
      </c>
      <c r="G37" s="255">
        <f t="shared" si="1"/>
        <v>1.1183612588030467E-3</v>
      </c>
      <c r="H37" s="255">
        <f t="shared" si="2"/>
        <v>1.9496440850100554E-3</v>
      </c>
    </row>
    <row r="38" spans="1:8" ht="11.75" customHeight="1" x14ac:dyDescent="0.15">
      <c r="A38" s="3" t="s">
        <v>126</v>
      </c>
      <c r="B38" s="238">
        <v>5649.6233630000042</v>
      </c>
      <c r="C38" s="238">
        <v>2353.6045429999999</v>
      </c>
      <c r="D38" s="251">
        <f t="shared" si="0"/>
        <v>-0.58340505343878124</v>
      </c>
      <c r="E38" s="150">
        <v>10424.423839999998</v>
      </c>
      <c r="F38" s="150">
        <v>5959.7540499999996</v>
      </c>
      <c r="G38" s="255">
        <f t="shared" si="1"/>
        <v>-0.42828935762074682</v>
      </c>
      <c r="H38" s="255">
        <f t="shared" si="2"/>
        <v>1.0597163975229729E-3</v>
      </c>
    </row>
    <row r="39" spans="1:8" ht="11.75" customHeight="1" x14ac:dyDescent="0.15">
      <c r="A39" s="3" t="s">
        <v>131</v>
      </c>
      <c r="B39" s="238">
        <v>2249.4662579999995</v>
      </c>
      <c r="C39" s="238">
        <v>2094.7067479999996</v>
      </c>
      <c r="D39" s="251">
        <f t="shared" si="0"/>
        <v>-6.8798324691296542E-2</v>
      </c>
      <c r="E39" s="150">
        <v>9564.1365100000021</v>
      </c>
      <c r="F39" s="150">
        <v>9476.9663799999998</v>
      </c>
      <c r="G39" s="255">
        <f t="shared" si="1"/>
        <v>-9.1142707874212192E-3</v>
      </c>
      <c r="H39" s="255">
        <f t="shared" si="2"/>
        <v>1.685119316569772E-3</v>
      </c>
    </row>
    <row r="40" spans="1:8" ht="11.75" customHeight="1" x14ac:dyDescent="0.15">
      <c r="A40" s="3" t="s">
        <v>127</v>
      </c>
      <c r="B40" s="238">
        <v>3491.4912399999985</v>
      </c>
      <c r="C40" s="238">
        <v>5149.7466459999978</v>
      </c>
      <c r="D40" s="251">
        <f t="shared" si="0"/>
        <v>0.47494187784357722</v>
      </c>
      <c r="E40" s="150">
        <v>9002.2405500000023</v>
      </c>
      <c r="F40" s="150">
        <v>17331.219860000001</v>
      </c>
      <c r="G40" s="255">
        <f t="shared" si="1"/>
        <v>0.92521181407444142</v>
      </c>
      <c r="H40" s="255">
        <f t="shared" si="2"/>
        <v>3.0817006407702018E-3</v>
      </c>
    </row>
    <row r="41" spans="1:8" ht="11.75" customHeight="1" x14ac:dyDescent="0.15">
      <c r="A41" s="3" t="s">
        <v>204</v>
      </c>
      <c r="B41" s="238">
        <v>4338.8498100000006</v>
      </c>
      <c r="C41" s="238">
        <v>2155.0010399999992</v>
      </c>
      <c r="D41" s="251">
        <f t="shared" si="0"/>
        <v>-0.50332435222043359</v>
      </c>
      <c r="E41" s="150">
        <v>8112.5604800000001</v>
      </c>
      <c r="F41" s="150">
        <v>7006.4213199999995</v>
      </c>
      <c r="G41" s="255">
        <f t="shared" si="1"/>
        <v>-0.13634895699415495</v>
      </c>
      <c r="H41" s="255">
        <f t="shared" si="2"/>
        <v>1.2458265053334799E-3</v>
      </c>
    </row>
    <row r="42" spans="1:8" ht="11.75" customHeight="1" x14ac:dyDescent="0.15">
      <c r="A42" s="3" t="s">
        <v>132</v>
      </c>
      <c r="B42" s="238">
        <v>4656.5633720000014</v>
      </c>
      <c r="C42" s="238">
        <v>5610.8860350000014</v>
      </c>
      <c r="D42" s="251">
        <f t="shared" si="0"/>
        <v>0.2049414099544653</v>
      </c>
      <c r="E42" s="150">
        <v>7900.5853899999975</v>
      </c>
      <c r="F42" s="150">
        <v>10629.712669999997</v>
      </c>
      <c r="G42" s="255">
        <f t="shared" si="1"/>
        <v>0.34543355274083054</v>
      </c>
      <c r="H42" s="255">
        <f t="shared" si="2"/>
        <v>1.8900915579488889E-3</v>
      </c>
    </row>
    <row r="43" spans="1:8" ht="11.75" customHeight="1" x14ac:dyDescent="0.15">
      <c r="A43" s="3" t="s">
        <v>128</v>
      </c>
      <c r="B43" s="238">
        <v>2771.6607719999997</v>
      </c>
      <c r="C43" s="238">
        <v>6412.1454569999996</v>
      </c>
      <c r="D43" s="251">
        <f t="shared" si="0"/>
        <v>1.3134669010641828</v>
      </c>
      <c r="E43" s="150">
        <v>7410.7688799999987</v>
      </c>
      <c r="F43" s="150">
        <v>12036.900049999997</v>
      </c>
      <c r="G43" s="255">
        <f t="shared" si="1"/>
        <v>0.62424442657831181</v>
      </c>
      <c r="H43" s="255">
        <f t="shared" si="2"/>
        <v>2.1403065044823602E-3</v>
      </c>
    </row>
    <row r="44" spans="1:8" ht="11.75" customHeight="1" x14ac:dyDescent="0.15">
      <c r="A44" s="3" t="s">
        <v>233</v>
      </c>
      <c r="B44" s="238">
        <v>8880.1580800000011</v>
      </c>
      <c r="C44" s="238">
        <v>11226.621441999998</v>
      </c>
      <c r="D44" s="251">
        <f t="shared" si="0"/>
        <v>0.26423666570584259</v>
      </c>
      <c r="E44" s="150">
        <v>7164.1396400000021</v>
      </c>
      <c r="F44" s="150">
        <v>11324.33459</v>
      </c>
      <c r="G44" s="255">
        <f t="shared" si="1"/>
        <v>0.58069707725574116</v>
      </c>
      <c r="H44" s="255">
        <f t="shared" si="2"/>
        <v>2.013603741929517E-3</v>
      </c>
    </row>
    <row r="45" spans="1:8" ht="11.75" customHeight="1" x14ac:dyDescent="0.15">
      <c r="A45" s="3" t="s">
        <v>133</v>
      </c>
      <c r="B45" s="238">
        <v>3844.3826109999991</v>
      </c>
      <c r="C45" s="238">
        <v>2394.0730399999998</v>
      </c>
      <c r="D45" s="251">
        <f t="shared" si="0"/>
        <v>-0.37725422200438719</v>
      </c>
      <c r="E45" s="150">
        <v>6920.676190000002</v>
      </c>
      <c r="F45" s="150">
        <v>6798.9832799999976</v>
      </c>
      <c r="G45" s="255">
        <f t="shared" si="1"/>
        <v>-1.7583962413361243E-2</v>
      </c>
      <c r="H45" s="255">
        <f t="shared" si="2"/>
        <v>1.20894151131967E-3</v>
      </c>
    </row>
    <row r="46" spans="1:8" ht="11.75" customHeight="1" x14ac:dyDescent="0.15">
      <c r="A46" s="3" t="s">
        <v>81</v>
      </c>
      <c r="B46" s="238">
        <v>2470.288035</v>
      </c>
      <c r="C46" s="238">
        <v>1387.1012599999997</v>
      </c>
      <c r="D46" s="251">
        <f t="shared" si="0"/>
        <v>-0.43848602254190183</v>
      </c>
      <c r="E46" s="150">
        <v>6288.9964799999971</v>
      </c>
      <c r="F46" s="150">
        <v>5172.4797599999993</v>
      </c>
      <c r="G46" s="255">
        <f t="shared" si="1"/>
        <v>-0.17753495705566025</v>
      </c>
      <c r="H46" s="255">
        <f t="shared" si="2"/>
        <v>9.1972950083866155E-4</v>
      </c>
    </row>
    <row r="47" spans="1:8" ht="11.75" customHeight="1" x14ac:dyDescent="0.15">
      <c r="A47" s="3" t="s">
        <v>83</v>
      </c>
      <c r="B47" s="238">
        <v>1734.5825640000007</v>
      </c>
      <c r="C47" s="238">
        <v>1483.2824600000004</v>
      </c>
      <c r="D47" s="251">
        <f t="shared" si="0"/>
        <v>-0.14487641534946283</v>
      </c>
      <c r="E47" s="150">
        <v>6282.1009800000011</v>
      </c>
      <c r="F47" s="150">
        <v>9028.6994100000029</v>
      </c>
      <c r="G47" s="255">
        <f t="shared" si="1"/>
        <v>0.43721016881839447</v>
      </c>
      <c r="H47" s="255">
        <f t="shared" si="2"/>
        <v>1.6054120241896551E-3</v>
      </c>
    </row>
    <row r="48" spans="1:8" ht="11.75" customHeight="1" x14ac:dyDescent="0.15">
      <c r="A48" s="3" t="s">
        <v>193</v>
      </c>
      <c r="B48" s="238">
        <v>1288.32617</v>
      </c>
      <c r="C48" s="238">
        <v>2372.0972139999994</v>
      </c>
      <c r="D48" s="251">
        <f t="shared" si="0"/>
        <v>0.84122411640524186</v>
      </c>
      <c r="E48" s="150">
        <v>5476.8883300000025</v>
      </c>
      <c r="F48" s="150">
        <v>11130.621570000005</v>
      </c>
      <c r="G48" s="255">
        <f t="shared" si="1"/>
        <v>1.0322893035870973</v>
      </c>
      <c r="H48" s="255">
        <f t="shared" si="2"/>
        <v>1.9791592225776337E-3</v>
      </c>
    </row>
    <row r="49" spans="1:8" ht="11.75" customHeight="1" x14ac:dyDescent="0.15">
      <c r="A49" s="3" t="s">
        <v>134</v>
      </c>
      <c r="B49" s="238">
        <v>2454.7355909999987</v>
      </c>
      <c r="C49" s="238">
        <v>3183.5874719999988</v>
      </c>
      <c r="D49" s="251">
        <f t="shared" si="0"/>
        <v>0.29691665516736321</v>
      </c>
      <c r="E49" s="150">
        <v>5294.3858900000014</v>
      </c>
      <c r="F49" s="150">
        <v>6333.7632199999989</v>
      </c>
      <c r="G49" s="255">
        <f t="shared" si="1"/>
        <v>0.19631688199440966</v>
      </c>
      <c r="H49" s="255">
        <f t="shared" si="2"/>
        <v>1.1262197543641763E-3</v>
      </c>
    </row>
    <row r="50" spans="1:8" ht="11.75" customHeight="1" x14ac:dyDescent="0.15">
      <c r="A50" s="3" t="s">
        <v>323</v>
      </c>
      <c r="B50" s="238">
        <v>1718.4491039999998</v>
      </c>
      <c r="C50" s="238">
        <v>1926.9797879999999</v>
      </c>
      <c r="D50" s="251">
        <f t="shared" si="0"/>
        <v>0.12134818745263232</v>
      </c>
      <c r="E50" s="150">
        <v>5110.205649999999</v>
      </c>
      <c r="F50" s="150">
        <v>8659.8773099999999</v>
      </c>
      <c r="G50" s="255">
        <f t="shared" si="1"/>
        <v>0.69462403337916578</v>
      </c>
      <c r="H50" s="255">
        <f t="shared" si="2"/>
        <v>1.5398309911705392E-3</v>
      </c>
    </row>
    <row r="51" spans="1:8" ht="11.75" customHeight="1" x14ac:dyDescent="0.15">
      <c r="A51" s="3" t="s">
        <v>136</v>
      </c>
      <c r="B51" s="238">
        <v>2901.289475</v>
      </c>
      <c r="C51" s="238">
        <v>3365.1843389999995</v>
      </c>
      <c r="D51" s="251">
        <f t="shared" si="0"/>
        <v>0.15989265049120949</v>
      </c>
      <c r="E51" s="150">
        <v>5049.8076000000001</v>
      </c>
      <c r="F51" s="150">
        <v>5558.8947500000004</v>
      </c>
      <c r="G51" s="255">
        <f t="shared" si="1"/>
        <v>0.10081317751591179</v>
      </c>
      <c r="H51" s="255">
        <f t="shared" si="2"/>
        <v>9.8843876261628079E-4</v>
      </c>
    </row>
    <row r="52" spans="1:8" ht="11.75" customHeight="1" x14ac:dyDescent="0.15">
      <c r="A52" s="3" t="s">
        <v>140</v>
      </c>
      <c r="B52" s="238">
        <v>1046.1857339999999</v>
      </c>
      <c r="C52" s="238">
        <v>2066.1245599999997</v>
      </c>
      <c r="D52" s="251">
        <f t="shared" si="0"/>
        <v>0.97491180853743109</v>
      </c>
      <c r="E52" s="150">
        <v>4334.6137599999984</v>
      </c>
      <c r="F52" s="150">
        <v>7314.7585900000013</v>
      </c>
      <c r="G52" s="255">
        <f t="shared" si="1"/>
        <v>0.68752257871298883</v>
      </c>
      <c r="H52" s="255">
        <f t="shared" si="2"/>
        <v>1.3006526035659177E-3</v>
      </c>
    </row>
    <row r="53" spans="1:8" ht="11.75" customHeight="1" x14ac:dyDescent="0.15">
      <c r="A53" s="3" t="s">
        <v>232</v>
      </c>
      <c r="B53" s="238">
        <v>2222.6077999999993</v>
      </c>
      <c r="C53" s="238">
        <v>1251.7284</v>
      </c>
      <c r="D53" s="251">
        <f t="shared" si="0"/>
        <v>-0.43681993737266633</v>
      </c>
      <c r="E53" s="150">
        <v>4323.5410899999997</v>
      </c>
      <c r="F53" s="150">
        <v>12330.441139999999</v>
      </c>
      <c r="G53" s="255">
        <f t="shared" si="1"/>
        <v>1.8519310637568149</v>
      </c>
      <c r="H53" s="255">
        <f t="shared" si="2"/>
        <v>2.1925016628412475E-3</v>
      </c>
    </row>
    <row r="54" spans="1:8" ht="11.75" customHeight="1" x14ac:dyDescent="0.15">
      <c r="A54" s="3" t="s">
        <v>135</v>
      </c>
      <c r="B54" s="238">
        <v>2222.9794649999999</v>
      </c>
      <c r="C54" s="238">
        <v>644.55111500000032</v>
      </c>
      <c r="D54" s="251">
        <f t="shared" si="0"/>
        <v>-0.71005080112154784</v>
      </c>
      <c r="E54" s="150">
        <v>3772.1182999999983</v>
      </c>
      <c r="F54" s="150">
        <v>2542.7732100000012</v>
      </c>
      <c r="G54" s="255">
        <f t="shared" si="1"/>
        <v>-0.325903111257141</v>
      </c>
      <c r="H54" s="255">
        <f t="shared" si="2"/>
        <v>4.5213585044153414E-4</v>
      </c>
    </row>
    <row r="55" spans="1:8" ht="11.75" customHeight="1" x14ac:dyDescent="0.15">
      <c r="A55" s="3" t="s">
        <v>336</v>
      </c>
      <c r="B55" s="238">
        <v>1428.7313799999999</v>
      </c>
      <c r="C55" s="238">
        <v>588.89949999999999</v>
      </c>
      <c r="D55" s="251">
        <f t="shared" si="0"/>
        <v>-0.58781650053770074</v>
      </c>
      <c r="E55" s="150">
        <v>3744.9915900000005</v>
      </c>
      <c r="F55" s="150">
        <v>2567.76091</v>
      </c>
      <c r="G55" s="255">
        <f t="shared" si="1"/>
        <v>-0.31434801700048687</v>
      </c>
      <c r="H55" s="255">
        <f t="shared" si="2"/>
        <v>4.5657896591311698E-4</v>
      </c>
    </row>
    <row r="56" spans="1:8" ht="11.75" customHeight="1" x14ac:dyDescent="0.15">
      <c r="A56" s="3" t="s">
        <v>307</v>
      </c>
      <c r="B56" s="238">
        <v>1761.2600620000003</v>
      </c>
      <c r="C56" s="238">
        <v>2632.2810199999994</v>
      </c>
      <c r="D56" s="251">
        <f t="shared" si="0"/>
        <v>0.49454420547690758</v>
      </c>
      <c r="E56" s="150">
        <v>3733.6509900000019</v>
      </c>
      <c r="F56" s="150">
        <v>8625.1273599999931</v>
      </c>
      <c r="G56" s="255">
        <f t="shared" si="1"/>
        <v>1.3101054123968852</v>
      </c>
      <c r="H56" s="255">
        <f t="shared" si="2"/>
        <v>1.5336520295021275E-3</v>
      </c>
    </row>
    <row r="57" spans="1:8" ht="11.75" customHeight="1" x14ac:dyDescent="0.15">
      <c r="A57" s="116" t="s">
        <v>18</v>
      </c>
      <c r="B57" s="239">
        <v>27455.277886000003</v>
      </c>
      <c r="C57" s="239">
        <v>28568.533856999991</v>
      </c>
      <c r="D57" s="252">
        <f t="shared" si="0"/>
        <v>4.0547976808774422E-2</v>
      </c>
      <c r="E57" s="248">
        <v>55407.836539999997</v>
      </c>
      <c r="F57" s="248">
        <v>72215.416480000029</v>
      </c>
      <c r="G57" s="252">
        <f t="shared" si="1"/>
        <v>0.3033430104758974</v>
      </c>
      <c r="H57" s="252">
        <f t="shared" si="2"/>
        <v>1.2840775031279483E-2</v>
      </c>
    </row>
    <row r="58" spans="1:8" ht="8" customHeight="1" x14ac:dyDescent="0.15">
      <c r="A58" s="8" t="s">
        <v>44</v>
      </c>
      <c r="B58" s="249"/>
      <c r="C58" s="250"/>
      <c r="D58" s="35"/>
      <c r="E58" s="9"/>
      <c r="F58" s="9"/>
      <c r="G58" s="35"/>
      <c r="H58" s="10"/>
    </row>
    <row r="59" spans="1:8" ht="8" customHeight="1" x14ac:dyDescent="0.1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15">
      <c r="A60" s="211" t="s">
        <v>357</v>
      </c>
      <c r="B60" s="11"/>
      <c r="C60" s="11"/>
      <c r="D60" s="11"/>
      <c r="E60" s="11"/>
      <c r="F60" s="11"/>
      <c r="G60" s="11"/>
      <c r="H60" s="10"/>
    </row>
    <row r="61" spans="1:8" ht="9" customHeight="1" x14ac:dyDescent="0.15">
      <c r="A61" s="212" t="s">
        <v>358</v>
      </c>
      <c r="B61" s="15"/>
      <c r="C61" s="28"/>
      <c r="D61" s="36"/>
      <c r="E61" s="28"/>
      <c r="F61" s="28"/>
      <c r="G61" s="36"/>
    </row>
    <row r="62" spans="1:8" x14ac:dyDescent="0.15">
      <c r="B62" s="28"/>
      <c r="C62" s="28"/>
      <c r="D62" s="28"/>
      <c r="E62" s="28"/>
      <c r="F62" s="28"/>
      <c r="G62" s="36"/>
    </row>
    <row r="63" spans="1:8" x14ac:dyDescent="0.15">
      <c r="B63" s="28"/>
      <c r="C63" s="28"/>
      <c r="D63" s="28"/>
      <c r="E63" s="28"/>
      <c r="F63" s="28"/>
      <c r="G63" s="36"/>
    </row>
    <row r="64" spans="1:8" x14ac:dyDescent="0.15">
      <c r="B64" s="28"/>
      <c r="C64" s="28"/>
      <c r="D64" s="36"/>
      <c r="E64" s="28"/>
      <c r="F64" s="28"/>
      <c r="G64" s="36"/>
    </row>
    <row r="65" spans="2:7" x14ac:dyDescent="0.15">
      <c r="B65" s="28"/>
      <c r="C65" s="28"/>
      <c r="D65" s="36"/>
      <c r="E65" s="28"/>
      <c r="F65" s="28"/>
      <c r="G65" s="36"/>
    </row>
    <row r="66" spans="2:7" x14ac:dyDescent="0.15">
      <c r="B66" s="28"/>
      <c r="C66" s="28"/>
      <c r="D66" s="36"/>
      <c r="E66" s="28"/>
      <c r="F66" s="28"/>
      <c r="G66" s="36"/>
    </row>
    <row r="67" spans="2:7" x14ac:dyDescent="0.15">
      <c r="B67" s="28"/>
      <c r="C67" s="28"/>
      <c r="D67" s="36"/>
      <c r="E67" s="28"/>
      <c r="F67" s="28"/>
      <c r="G67" s="36"/>
    </row>
    <row r="68" spans="2:7" x14ac:dyDescent="0.15">
      <c r="B68" s="28"/>
      <c r="C68" s="28"/>
      <c r="D68" s="36"/>
      <c r="E68" s="28"/>
      <c r="F68" s="28"/>
      <c r="G68" s="36"/>
    </row>
    <row r="69" spans="2:7" x14ac:dyDescent="0.15">
      <c r="B69" s="28"/>
      <c r="C69" s="28"/>
      <c r="D69" s="36"/>
      <c r="E69" s="28"/>
      <c r="F69" s="28"/>
      <c r="G69" s="36"/>
    </row>
    <row r="70" spans="2:7" x14ac:dyDescent="0.15">
      <c r="B70" s="28"/>
      <c r="C70" s="28"/>
      <c r="D70" s="36"/>
      <c r="E70" s="28"/>
      <c r="F70" s="28"/>
      <c r="G70" s="36"/>
    </row>
    <row r="71" spans="2:7" x14ac:dyDescent="0.15">
      <c r="B71" s="28"/>
      <c r="C71" s="28"/>
      <c r="D71" s="36"/>
      <c r="E71" s="28"/>
      <c r="F71" s="28"/>
      <c r="G71" s="36"/>
    </row>
    <row r="72" spans="2:7" x14ac:dyDescent="0.15">
      <c r="B72" s="28"/>
      <c r="C72" s="28"/>
      <c r="D72" s="36"/>
      <c r="E72" s="28"/>
      <c r="F72" s="28"/>
      <c r="G72" s="36"/>
    </row>
    <row r="73" spans="2:7" x14ac:dyDescent="0.15">
      <c r="B73" s="28"/>
      <c r="C73" s="28"/>
      <c r="D73" s="36"/>
      <c r="E73" s="28"/>
      <c r="F73" s="28"/>
      <c r="G73" s="36"/>
    </row>
    <row r="74" spans="2:7" x14ac:dyDescent="0.15">
      <c r="B74" s="28"/>
      <c r="C74" s="28"/>
      <c r="D74" s="36"/>
      <c r="E74" s="28"/>
      <c r="F74" s="28"/>
      <c r="G74" s="36"/>
    </row>
    <row r="75" spans="2:7" x14ac:dyDescent="0.15">
      <c r="B75" s="28"/>
      <c r="C75" s="28"/>
      <c r="D75" s="36"/>
      <c r="E75" s="28"/>
      <c r="F75" s="28"/>
      <c r="G75" s="36"/>
    </row>
    <row r="76" spans="2:7" x14ac:dyDescent="0.15">
      <c r="B76" s="28"/>
      <c r="C76" s="28"/>
      <c r="D76" s="36"/>
      <c r="E76" s="28"/>
      <c r="F76" s="28"/>
      <c r="G76" s="36"/>
    </row>
    <row r="77" spans="2:7" x14ac:dyDescent="0.15">
      <c r="B77" s="28"/>
      <c r="C77" s="28"/>
      <c r="D77" s="36"/>
      <c r="E77" s="28"/>
      <c r="F77" s="28"/>
      <c r="G77" s="36"/>
    </row>
    <row r="78" spans="2:7" x14ac:dyDescent="0.15">
      <c r="B78" s="28"/>
      <c r="C78" s="28"/>
      <c r="D78" s="36"/>
      <c r="E78" s="28"/>
      <c r="F78" s="28"/>
      <c r="G78" s="36"/>
    </row>
    <row r="79" spans="2:7" x14ac:dyDescent="0.15">
      <c r="B79" s="28"/>
      <c r="C79" s="28"/>
      <c r="D79" s="36"/>
      <c r="E79" s="28"/>
      <c r="F79" s="28"/>
      <c r="G79" s="36"/>
    </row>
    <row r="80" spans="2:7" x14ac:dyDescent="0.15">
      <c r="B80" s="28"/>
      <c r="C80" s="28"/>
      <c r="D80" s="36"/>
      <c r="E80" s="28"/>
      <c r="F80" s="28"/>
      <c r="G80" s="36"/>
    </row>
    <row r="81" spans="2:7" x14ac:dyDescent="0.15">
      <c r="B81" s="28"/>
      <c r="C81" s="28"/>
      <c r="D81" s="36"/>
      <c r="E81" s="28"/>
      <c r="F81" s="28"/>
      <c r="G81" s="36"/>
    </row>
    <row r="82" spans="2:7" x14ac:dyDescent="0.15">
      <c r="B82" s="28"/>
      <c r="C82" s="28"/>
      <c r="D82" s="36"/>
      <c r="E82" s="28"/>
      <c r="F82" s="28"/>
      <c r="G82" s="36"/>
    </row>
    <row r="83" spans="2:7" x14ac:dyDescent="0.15">
      <c r="B83" s="28"/>
      <c r="C83" s="28"/>
      <c r="D83" s="36"/>
      <c r="E83" s="28"/>
      <c r="F83" s="28"/>
      <c r="G83" s="36"/>
    </row>
    <row r="84" spans="2:7" x14ac:dyDescent="0.15">
      <c r="B84" s="28"/>
      <c r="C84" s="28"/>
      <c r="D84" s="36"/>
      <c r="E84" s="28"/>
      <c r="F84" s="28"/>
      <c r="G84" s="36"/>
    </row>
    <row r="85" spans="2:7" x14ac:dyDescent="0.15">
      <c r="B85" s="28"/>
      <c r="C85" s="28"/>
      <c r="D85" s="36"/>
      <c r="E85" s="28"/>
      <c r="F85" s="28"/>
      <c r="G85" s="36"/>
    </row>
    <row r="86" spans="2:7" x14ac:dyDescent="0.15">
      <c r="B86" s="28"/>
      <c r="C86" s="28"/>
      <c r="D86" s="36"/>
      <c r="E86" s="28"/>
      <c r="F86" s="28"/>
      <c r="G86" s="36"/>
    </row>
    <row r="87" spans="2:7" x14ac:dyDescent="0.15">
      <c r="B87" s="28"/>
      <c r="C87" s="28"/>
      <c r="D87" s="36"/>
      <c r="E87" s="28"/>
      <c r="F87" s="28"/>
      <c r="G87" s="36"/>
    </row>
    <row r="88" spans="2:7" x14ac:dyDescent="0.15">
      <c r="B88" s="28"/>
      <c r="C88" s="28"/>
      <c r="D88" s="36"/>
      <c r="E88" s="28"/>
      <c r="F88" s="28"/>
      <c r="G88" s="36"/>
    </row>
    <row r="89" spans="2:7" x14ac:dyDescent="0.15">
      <c r="B89" s="28"/>
      <c r="C89" s="28"/>
      <c r="D89" s="36"/>
      <c r="E89" s="28"/>
      <c r="F89" s="28"/>
      <c r="G89" s="36"/>
    </row>
    <row r="90" spans="2:7" x14ac:dyDescent="0.15">
      <c r="B90" s="28"/>
      <c r="C90" s="28"/>
      <c r="D90" s="36"/>
      <c r="E90" s="28"/>
      <c r="F90" s="28"/>
      <c r="G90" s="36"/>
    </row>
    <row r="91" spans="2:7" x14ac:dyDescent="0.15">
      <c r="B91" s="28"/>
      <c r="C91" s="28"/>
      <c r="D91" s="36"/>
      <c r="E91" s="28"/>
      <c r="F91" s="28"/>
      <c r="G91" s="36"/>
    </row>
    <row r="92" spans="2:7" x14ac:dyDescent="0.15">
      <c r="B92" s="28"/>
      <c r="C92" s="28"/>
      <c r="D92" s="36"/>
      <c r="E92" s="28"/>
      <c r="F92" s="28"/>
      <c r="G92" s="36"/>
    </row>
    <row r="93" spans="2:7" x14ac:dyDescent="0.15">
      <c r="B93" s="28"/>
      <c r="C93" s="28"/>
      <c r="D93" s="36"/>
      <c r="E93" s="28"/>
      <c r="F93" s="28"/>
      <c r="G93" s="36"/>
    </row>
    <row r="94" spans="2:7" x14ac:dyDescent="0.15">
      <c r="B94" s="28"/>
      <c r="C94" s="28"/>
      <c r="D94" s="36"/>
      <c r="E94" s="28"/>
      <c r="F94" s="28"/>
      <c r="G94" s="36"/>
    </row>
    <row r="95" spans="2:7" x14ac:dyDescent="0.15">
      <c r="B95" s="28"/>
      <c r="C95" s="28"/>
      <c r="D95" s="36"/>
      <c r="E95" s="28"/>
      <c r="F95" s="28"/>
      <c r="G95" s="36"/>
    </row>
    <row r="96" spans="2:7" x14ac:dyDescent="0.15">
      <c r="B96" s="28"/>
      <c r="C96" s="28"/>
      <c r="D96" s="36"/>
      <c r="E96" s="28"/>
      <c r="F96" s="28"/>
      <c r="G96" s="36"/>
    </row>
    <row r="97" spans="2:7" x14ac:dyDescent="0.15">
      <c r="B97" s="28"/>
      <c r="C97" s="28"/>
      <c r="D97" s="36"/>
      <c r="E97" s="28"/>
      <c r="F97" s="28"/>
      <c r="G97" s="36"/>
    </row>
    <row r="98" spans="2:7" x14ac:dyDescent="0.15">
      <c r="B98" s="28"/>
      <c r="C98" s="28"/>
      <c r="D98" s="36"/>
      <c r="E98" s="28"/>
      <c r="F98" s="28"/>
      <c r="G98" s="36"/>
    </row>
    <row r="99" spans="2:7" x14ac:dyDescent="0.15">
      <c r="B99" s="28"/>
      <c r="C99" s="28"/>
      <c r="D99" s="36"/>
      <c r="E99" s="28"/>
      <c r="F99" s="28"/>
      <c r="G99" s="36"/>
    </row>
    <row r="100" spans="2:7" x14ac:dyDescent="0.15">
      <c r="B100" s="28"/>
      <c r="C100" s="28"/>
      <c r="D100" s="36"/>
      <c r="E100" s="28"/>
      <c r="F100" s="28"/>
      <c r="G100" s="36"/>
    </row>
    <row r="101" spans="2:7" x14ac:dyDescent="0.15">
      <c r="B101" s="28"/>
      <c r="C101" s="28"/>
      <c r="D101" s="36"/>
      <c r="E101" s="28"/>
      <c r="F101" s="28"/>
      <c r="G101" s="36"/>
    </row>
    <row r="102" spans="2:7" x14ac:dyDescent="0.15">
      <c r="B102" s="28"/>
      <c r="C102" s="28"/>
      <c r="D102" s="36"/>
      <c r="E102" s="28"/>
      <c r="F102" s="28"/>
      <c r="G102" s="36"/>
    </row>
    <row r="103" spans="2:7" x14ac:dyDescent="0.15">
      <c r="B103" s="28"/>
      <c r="C103" s="28"/>
      <c r="D103" s="36"/>
      <c r="E103" s="28"/>
      <c r="F103" s="28"/>
      <c r="G103" s="36"/>
    </row>
    <row r="104" spans="2:7" x14ac:dyDescent="0.15">
      <c r="B104" s="28"/>
      <c r="C104" s="28"/>
      <c r="D104" s="36"/>
      <c r="E104" s="28"/>
      <c r="F104" s="28"/>
      <c r="G104" s="36"/>
    </row>
    <row r="105" spans="2:7" x14ac:dyDescent="0.15">
      <c r="B105" s="28"/>
      <c r="C105" s="28"/>
      <c r="D105" s="36"/>
      <c r="E105" s="28"/>
      <c r="F105" s="28"/>
      <c r="G105" s="36"/>
    </row>
    <row r="106" spans="2:7" x14ac:dyDescent="0.15">
      <c r="B106" s="28"/>
      <c r="C106" s="28"/>
      <c r="D106" s="36"/>
      <c r="E106" s="28"/>
      <c r="F106" s="28"/>
      <c r="G106" s="36"/>
    </row>
    <row r="107" spans="2:7" x14ac:dyDescent="0.15">
      <c r="B107" s="28"/>
      <c r="C107" s="28"/>
      <c r="D107" s="36"/>
      <c r="E107" s="28"/>
      <c r="F107" s="28"/>
      <c r="G107" s="36"/>
    </row>
    <row r="108" spans="2:7" x14ac:dyDescent="0.15">
      <c r="B108" s="28"/>
      <c r="C108" s="28"/>
      <c r="D108" s="36"/>
      <c r="E108" s="28"/>
      <c r="F108" s="28"/>
      <c r="G108" s="36"/>
    </row>
    <row r="109" spans="2:7" x14ac:dyDescent="0.15">
      <c r="B109" s="28"/>
      <c r="C109" s="28"/>
      <c r="D109" s="36"/>
      <c r="E109" s="28"/>
      <c r="F109" s="28"/>
      <c r="G109" s="36"/>
    </row>
    <row r="110" spans="2:7" x14ac:dyDescent="0.15">
      <c r="B110" s="28"/>
      <c r="C110" s="28"/>
      <c r="D110" s="36"/>
      <c r="E110" s="28"/>
      <c r="F110" s="28"/>
      <c r="G110" s="36"/>
    </row>
    <row r="111" spans="2:7" x14ac:dyDescent="0.15">
      <c r="B111" s="28"/>
      <c r="C111" s="28"/>
      <c r="D111" s="36"/>
      <c r="E111" s="28"/>
      <c r="F111" s="28"/>
      <c r="G111" s="36"/>
    </row>
    <row r="112" spans="2:7" x14ac:dyDescent="0.15">
      <c r="B112" s="28"/>
      <c r="C112" s="28"/>
      <c r="D112" s="36"/>
      <c r="E112" s="28"/>
      <c r="F112" s="28"/>
      <c r="G112" s="36"/>
    </row>
    <row r="113" spans="2:7" x14ac:dyDescent="0.15">
      <c r="B113" s="28"/>
      <c r="C113" s="28"/>
      <c r="D113" s="36"/>
      <c r="E113" s="28"/>
      <c r="F113" s="28"/>
      <c r="G113" s="36"/>
    </row>
    <row r="114" spans="2:7" x14ac:dyDescent="0.15">
      <c r="B114" s="28"/>
      <c r="C114" s="28"/>
      <c r="D114" s="36"/>
      <c r="E114" s="28"/>
      <c r="F114" s="28"/>
      <c r="G114" s="36"/>
    </row>
    <row r="115" spans="2:7" x14ac:dyDescent="0.15">
      <c r="B115" s="28"/>
      <c r="C115" s="28"/>
      <c r="D115" s="36"/>
      <c r="E115" s="28"/>
      <c r="F115" s="28"/>
      <c r="G115" s="36"/>
    </row>
    <row r="116" spans="2:7" x14ac:dyDescent="0.15">
      <c r="B116" s="28"/>
      <c r="C116" s="28"/>
      <c r="D116" s="36"/>
      <c r="E116" s="28"/>
      <c r="F116" s="28"/>
      <c r="G116" s="36"/>
    </row>
    <row r="117" spans="2:7" x14ac:dyDescent="0.15">
      <c r="B117" s="28"/>
      <c r="C117" s="28"/>
      <c r="D117" s="36"/>
      <c r="E117" s="28"/>
      <c r="F117" s="28"/>
      <c r="G117" s="36"/>
    </row>
    <row r="118" spans="2:7" x14ac:dyDescent="0.15">
      <c r="B118" s="28"/>
      <c r="C118" s="28"/>
      <c r="D118" s="36"/>
      <c r="E118" s="28"/>
      <c r="F118" s="28"/>
      <c r="G118" s="36"/>
    </row>
    <row r="119" spans="2:7" x14ac:dyDescent="0.15">
      <c r="B119" s="28"/>
      <c r="C119" s="28"/>
      <c r="D119" s="36"/>
      <c r="E119" s="28"/>
      <c r="F119" s="28"/>
      <c r="G119" s="36"/>
    </row>
    <row r="120" spans="2:7" x14ac:dyDescent="0.15">
      <c r="B120" s="28"/>
      <c r="C120" s="28"/>
      <c r="D120" s="36"/>
      <c r="E120" s="28"/>
      <c r="F120" s="28"/>
      <c r="G120" s="36"/>
    </row>
    <row r="121" spans="2:7" x14ac:dyDescent="0.15">
      <c r="B121" s="28"/>
      <c r="C121" s="28"/>
      <c r="D121" s="36"/>
      <c r="E121" s="28"/>
      <c r="F121" s="28"/>
      <c r="G121" s="36"/>
    </row>
    <row r="122" spans="2:7" x14ac:dyDescent="0.15">
      <c r="B122" s="28"/>
      <c r="C122" s="28"/>
      <c r="D122" s="36"/>
      <c r="E122" s="28"/>
      <c r="F122" s="28"/>
      <c r="G122" s="36"/>
    </row>
    <row r="123" spans="2:7" x14ac:dyDescent="0.15">
      <c r="B123" s="28"/>
      <c r="C123" s="28"/>
      <c r="D123" s="36"/>
      <c r="E123" s="28"/>
      <c r="F123" s="28"/>
      <c r="G123" s="36"/>
    </row>
    <row r="124" spans="2:7" x14ac:dyDescent="0.15">
      <c r="B124" s="28"/>
      <c r="C124" s="28"/>
      <c r="D124" s="36"/>
      <c r="E124" s="28"/>
      <c r="F124" s="28"/>
      <c r="G124" s="36"/>
    </row>
    <row r="125" spans="2:7" x14ac:dyDescent="0.15">
      <c r="B125" s="28"/>
      <c r="C125" s="28"/>
      <c r="D125" s="36"/>
      <c r="E125" s="28"/>
      <c r="F125" s="28"/>
      <c r="G125" s="36"/>
    </row>
    <row r="126" spans="2:7" x14ac:dyDescent="0.15">
      <c r="B126" s="28"/>
      <c r="C126" s="28"/>
      <c r="D126" s="36"/>
      <c r="E126" s="28"/>
      <c r="F126" s="28"/>
      <c r="G126" s="36"/>
    </row>
    <row r="127" spans="2:7" x14ac:dyDescent="0.15">
      <c r="B127" s="28"/>
      <c r="C127" s="28"/>
      <c r="D127" s="36"/>
      <c r="E127" s="28"/>
      <c r="F127" s="28"/>
      <c r="G127" s="36"/>
    </row>
    <row r="128" spans="2:7" x14ac:dyDescent="0.15">
      <c r="B128" s="28"/>
      <c r="C128" s="28"/>
      <c r="D128" s="36"/>
      <c r="E128" s="28"/>
      <c r="F128" s="28"/>
      <c r="G128" s="36"/>
    </row>
    <row r="129" spans="2:7" x14ac:dyDescent="0.15">
      <c r="B129" s="28"/>
      <c r="C129" s="28"/>
      <c r="D129" s="36"/>
      <c r="E129" s="28"/>
      <c r="F129" s="28"/>
      <c r="G129" s="36"/>
    </row>
    <row r="130" spans="2:7" x14ac:dyDescent="0.15">
      <c r="B130" s="28"/>
      <c r="C130" s="28"/>
      <c r="D130" s="36"/>
      <c r="E130" s="28"/>
      <c r="F130" s="28"/>
      <c r="G130" s="36"/>
    </row>
    <row r="131" spans="2:7" x14ac:dyDescent="0.15">
      <c r="B131" s="28"/>
      <c r="C131" s="28"/>
      <c r="D131" s="36"/>
      <c r="E131" s="28"/>
      <c r="F131" s="28"/>
      <c r="G131" s="36"/>
    </row>
    <row r="132" spans="2:7" x14ac:dyDescent="0.15">
      <c r="B132" s="28"/>
      <c r="C132" s="28"/>
      <c r="D132" s="36"/>
      <c r="E132" s="28"/>
      <c r="F132" s="28"/>
      <c r="G132" s="36"/>
    </row>
    <row r="133" spans="2:7" x14ac:dyDescent="0.15">
      <c r="B133" s="28"/>
      <c r="C133" s="28"/>
      <c r="D133" s="36"/>
      <c r="E133" s="28"/>
      <c r="F133" s="28"/>
      <c r="G133" s="36"/>
    </row>
    <row r="134" spans="2:7" x14ac:dyDescent="0.15">
      <c r="B134" s="28"/>
      <c r="C134" s="28"/>
      <c r="D134" s="36"/>
      <c r="E134" s="28"/>
      <c r="F134" s="28"/>
      <c r="G134" s="36"/>
    </row>
    <row r="135" spans="2:7" x14ac:dyDescent="0.15">
      <c r="B135" s="28"/>
      <c r="C135" s="28"/>
      <c r="D135" s="36"/>
      <c r="E135" s="28"/>
      <c r="F135" s="28"/>
      <c r="G135" s="36"/>
    </row>
    <row r="136" spans="2:7" x14ac:dyDescent="0.15">
      <c r="B136" s="28"/>
      <c r="C136" s="28"/>
      <c r="D136" s="36"/>
      <c r="E136" s="28"/>
      <c r="F136" s="28"/>
      <c r="G136" s="36"/>
    </row>
    <row r="137" spans="2:7" x14ac:dyDescent="0.15">
      <c r="B137" s="28"/>
      <c r="C137" s="28"/>
      <c r="D137" s="36"/>
      <c r="E137" s="28"/>
      <c r="F137" s="28"/>
      <c r="G137" s="36"/>
    </row>
    <row r="138" spans="2:7" x14ac:dyDescent="0.15">
      <c r="B138" s="28"/>
      <c r="C138" s="28"/>
      <c r="D138" s="36"/>
      <c r="E138" s="28"/>
      <c r="F138" s="28"/>
      <c r="G138" s="36"/>
    </row>
    <row r="139" spans="2:7" x14ac:dyDescent="0.15">
      <c r="B139" s="28"/>
      <c r="C139" s="28"/>
      <c r="D139" s="36"/>
      <c r="E139" s="28"/>
      <c r="F139" s="28"/>
      <c r="G139" s="36"/>
    </row>
    <row r="140" spans="2:7" x14ac:dyDescent="0.15">
      <c r="B140" s="28"/>
      <c r="C140" s="28"/>
      <c r="D140" s="36"/>
      <c r="E140" s="28"/>
      <c r="F140" s="28"/>
      <c r="G140" s="36"/>
    </row>
    <row r="141" spans="2:7" x14ac:dyDescent="0.15">
      <c r="B141" s="28"/>
      <c r="C141" s="28"/>
      <c r="D141" s="36"/>
      <c r="E141" s="28"/>
      <c r="F141" s="28"/>
      <c r="G141" s="36"/>
    </row>
    <row r="142" spans="2:7" x14ac:dyDescent="0.15">
      <c r="B142" s="28"/>
      <c r="C142" s="28"/>
      <c r="D142" s="36"/>
      <c r="E142" s="28"/>
      <c r="F142" s="28"/>
      <c r="G142" s="36"/>
    </row>
    <row r="143" spans="2:7" x14ac:dyDescent="0.15">
      <c r="B143" s="28"/>
      <c r="C143" s="28"/>
      <c r="D143" s="36"/>
      <c r="E143" s="28"/>
      <c r="F143" s="28"/>
      <c r="G143" s="36"/>
    </row>
    <row r="144" spans="2:7" x14ac:dyDescent="0.15">
      <c r="B144" s="28"/>
      <c r="C144" s="28"/>
      <c r="D144" s="36"/>
      <c r="E144" s="28"/>
      <c r="F144" s="28"/>
      <c r="G144" s="36"/>
    </row>
    <row r="145" spans="2:7" x14ac:dyDescent="0.15">
      <c r="B145" s="28"/>
      <c r="C145" s="28"/>
      <c r="D145" s="36"/>
      <c r="E145" s="28"/>
      <c r="F145" s="28"/>
      <c r="G145" s="36"/>
    </row>
    <row r="146" spans="2:7" x14ac:dyDescent="0.15">
      <c r="B146" s="28"/>
      <c r="C146" s="28"/>
      <c r="D146" s="36"/>
      <c r="E146" s="28"/>
      <c r="F146" s="28"/>
      <c r="G146" s="36"/>
    </row>
    <row r="147" spans="2:7" x14ac:dyDescent="0.15">
      <c r="B147" s="28"/>
      <c r="C147" s="28"/>
      <c r="D147" s="36"/>
      <c r="E147" s="28"/>
      <c r="F147" s="28"/>
      <c r="G147" s="36"/>
    </row>
    <row r="148" spans="2:7" x14ac:dyDescent="0.15">
      <c r="B148" s="28"/>
      <c r="C148" s="28"/>
      <c r="D148" s="36"/>
      <c r="E148" s="28"/>
      <c r="F148" s="28"/>
      <c r="G148" s="36"/>
    </row>
    <row r="149" spans="2:7" x14ac:dyDescent="0.15">
      <c r="B149" s="28"/>
      <c r="C149" s="28"/>
      <c r="D149" s="36"/>
      <c r="E149" s="28"/>
      <c r="F149" s="28"/>
      <c r="G149" s="36"/>
    </row>
    <row r="150" spans="2:7" x14ac:dyDescent="0.15">
      <c r="B150" s="28"/>
      <c r="C150" s="28"/>
      <c r="D150" s="36"/>
      <c r="E150" s="28"/>
      <c r="F150" s="28"/>
      <c r="G150" s="36"/>
    </row>
    <row r="151" spans="2:7" x14ac:dyDescent="0.15">
      <c r="B151" s="28"/>
      <c r="C151" s="28"/>
      <c r="D151" s="36"/>
      <c r="E151" s="28"/>
      <c r="F151" s="28"/>
      <c r="G151" s="36"/>
    </row>
    <row r="152" spans="2:7" x14ac:dyDescent="0.15">
      <c r="B152" s="28"/>
      <c r="C152" s="28"/>
      <c r="D152" s="36"/>
      <c r="E152" s="28"/>
      <c r="F152" s="28"/>
      <c r="G152" s="36"/>
    </row>
    <row r="153" spans="2:7" x14ac:dyDescent="0.15">
      <c r="B153" s="28"/>
      <c r="C153" s="28"/>
      <c r="D153" s="36"/>
      <c r="E153" s="28"/>
      <c r="F153" s="28"/>
      <c r="G153" s="36"/>
    </row>
    <row r="154" spans="2:7" x14ac:dyDescent="0.15">
      <c r="B154" s="28"/>
      <c r="C154" s="28"/>
      <c r="D154" s="36"/>
      <c r="E154" s="28"/>
      <c r="F154" s="28"/>
      <c r="G154" s="36"/>
    </row>
    <row r="155" spans="2:7" x14ac:dyDescent="0.15">
      <c r="B155" s="28"/>
      <c r="C155" s="28"/>
      <c r="D155" s="36"/>
      <c r="E155" s="28"/>
      <c r="F155" s="28"/>
      <c r="G155" s="36"/>
    </row>
    <row r="156" spans="2:7" x14ac:dyDescent="0.15">
      <c r="B156" s="28"/>
      <c r="C156" s="28"/>
      <c r="D156" s="36"/>
      <c r="E156" s="28"/>
      <c r="F156" s="28"/>
      <c r="G156" s="36"/>
    </row>
    <row r="157" spans="2:7" x14ac:dyDescent="0.15">
      <c r="B157" s="28"/>
      <c r="C157" s="28"/>
      <c r="D157" s="36"/>
      <c r="E157" s="28"/>
      <c r="F157" s="28"/>
      <c r="G157" s="36"/>
    </row>
    <row r="158" spans="2:7" x14ac:dyDescent="0.15">
      <c r="B158" s="28"/>
      <c r="C158" s="28"/>
      <c r="D158" s="36"/>
      <c r="E158" s="28"/>
      <c r="F158" s="28"/>
      <c r="G158" s="36"/>
    </row>
    <row r="159" spans="2:7" x14ac:dyDescent="0.15">
      <c r="B159" s="28"/>
      <c r="C159" s="28"/>
      <c r="D159" s="36"/>
      <c r="E159" s="28"/>
      <c r="F159" s="28"/>
      <c r="G159" s="36"/>
    </row>
    <row r="160" spans="2:7" x14ac:dyDescent="0.15">
      <c r="B160" s="28"/>
      <c r="C160" s="28"/>
      <c r="D160" s="36"/>
      <c r="E160" s="28"/>
      <c r="F160" s="28"/>
      <c r="G160" s="36"/>
    </row>
    <row r="161" spans="2:7" x14ac:dyDescent="0.15">
      <c r="B161" s="28"/>
      <c r="C161" s="28"/>
      <c r="D161" s="36"/>
      <c r="E161" s="28"/>
      <c r="F161" s="28"/>
      <c r="G161" s="36"/>
    </row>
    <row r="162" spans="2:7" x14ac:dyDescent="0.15">
      <c r="B162" s="28"/>
      <c r="C162" s="28"/>
      <c r="D162" s="36"/>
      <c r="E162" s="28"/>
      <c r="F162" s="28"/>
      <c r="G162" s="36"/>
    </row>
    <row r="163" spans="2:7" x14ac:dyDescent="0.15">
      <c r="B163" s="28"/>
      <c r="C163" s="28"/>
      <c r="D163" s="36"/>
      <c r="E163" s="28"/>
      <c r="F163" s="28"/>
      <c r="G163" s="36"/>
    </row>
    <row r="164" spans="2:7" x14ac:dyDescent="0.15">
      <c r="B164" s="28"/>
      <c r="C164" s="28"/>
      <c r="D164" s="36"/>
      <c r="E164" s="28"/>
      <c r="F164" s="28"/>
      <c r="G164" s="36"/>
    </row>
    <row r="165" spans="2:7" x14ac:dyDescent="0.15">
      <c r="B165" s="28"/>
      <c r="C165" s="28"/>
      <c r="D165" s="36"/>
      <c r="E165" s="28"/>
      <c r="F165" s="28"/>
      <c r="G165" s="36"/>
    </row>
    <row r="166" spans="2:7" x14ac:dyDescent="0.15">
      <c r="B166" s="28"/>
      <c r="C166" s="28"/>
      <c r="D166" s="36"/>
      <c r="E166" s="28"/>
      <c r="F166" s="28"/>
      <c r="G166" s="36"/>
    </row>
    <row r="167" spans="2:7" x14ac:dyDescent="0.15">
      <c r="B167" s="28"/>
      <c r="C167" s="28"/>
      <c r="D167" s="36"/>
      <c r="E167" s="28"/>
      <c r="F167" s="28"/>
      <c r="G167" s="36"/>
    </row>
    <row r="168" spans="2:7" x14ac:dyDescent="0.15">
      <c r="B168" s="28"/>
      <c r="C168" s="28"/>
      <c r="D168" s="36"/>
      <c r="E168" s="28"/>
      <c r="F168" s="28"/>
      <c r="G168" s="36"/>
    </row>
    <row r="169" spans="2:7" x14ac:dyDescent="0.15">
      <c r="B169" s="28"/>
      <c r="C169" s="28"/>
      <c r="D169" s="36"/>
      <c r="E169" s="28"/>
      <c r="F169" s="28"/>
      <c r="G169" s="36"/>
    </row>
    <row r="170" spans="2:7" x14ac:dyDescent="0.15">
      <c r="B170" s="28"/>
      <c r="C170" s="28"/>
      <c r="D170" s="36"/>
      <c r="E170" s="28"/>
      <c r="F170" s="28"/>
      <c r="G170" s="36"/>
    </row>
    <row r="171" spans="2:7" x14ac:dyDescent="0.15">
      <c r="B171" s="28"/>
      <c r="C171" s="28"/>
      <c r="D171" s="36"/>
      <c r="E171" s="28"/>
      <c r="F171" s="28"/>
      <c r="G171" s="36"/>
    </row>
    <row r="172" spans="2:7" x14ac:dyDescent="0.15">
      <c r="B172" s="28"/>
      <c r="C172" s="28"/>
      <c r="D172" s="36"/>
      <c r="E172" s="28"/>
      <c r="F172" s="28"/>
      <c r="G172" s="36"/>
    </row>
    <row r="173" spans="2:7" x14ac:dyDescent="0.15">
      <c r="B173" s="28"/>
      <c r="C173" s="28"/>
      <c r="D173" s="36"/>
      <c r="E173" s="28"/>
      <c r="F173" s="28"/>
      <c r="G173" s="36"/>
    </row>
    <row r="174" spans="2:7" x14ac:dyDescent="0.15">
      <c r="B174" s="28"/>
      <c r="C174" s="28"/>
      <c r="D174" s="36"/>
      <c r="E174" s="28"/>
      <c r="F174" s="28"/>
      <c r="G174" s="36"/>
    </row>
    <row r="175" spans="2:7" x14ac:dyDescent="0.15">
      <c r="B175" s="28"/>
      <c r="C175" s="28"/>
      <c r="D175" s="36"/>
      <c r="E175" s="28"/>
      <c r="F175" s="28"/>
      <c r="G175" s="36"/>
    </row>
    <row r="176" spans="2:7" x14ac:dyDescent="0.15">
      <c r="B176" s="28"/>
      <c r="C176" s="28"/>
      <c r="D176" s="36"/>
      <c r="E176" s="28"/>
      <c r="F176" s="28"/>
      <c r="G176" s="36"/>
    </row>
    <row r="177" spans="2:7" x14ac:dyDescent="0.15">
      <c r="B177" s="28"/>
      <c r="C177" s="28"/>
      <c r="D177" s="36"/>
      <c r="E177" s="28"/>
      <c r="F177" s="28"/>
      <c r="G177" s="36"/>
    </row>
    <row r="178" spans="2:7" x14ac:dyDescent="0.15">
      <c r="B178" s="28"/>
      <c r="C178" s="28"/>
      <c r="D178" s="36"/>
      <c r="E178" s="28"/>
      <c r="F178" s="28"/>
      <c r="G178" s="36"/>
    </row>
    <row r="179" spans="2:7" x14ac:dyDescent="0.15">
      <c r="B179" s="28"/>
      <c r="C179" s="28"/>
      <c r="D179" s="36"/>
      <c r="E179" s="28"/>
      <c r="F179" s="28"/>
      <c r="G179" s="36"/>
    </row>
    <row r="180" spans="2:7" x14ac:dyDescent="0.15">
      <c r="B180" s="28"/>
      <c r="C180" s="28"/>
      <c r="D180" s="36"/>
      <c r="E180" s="28"/>
      <c r="F180" s="28"/>
      <c r="G180" s="36"/>
    </row>
    <row r="181" spans="2:7" x14ac:dyDescent="0.15">
      <c r="B181" s="28"/>
      <c r="C181" s="28"/>
      <c r="D181" s="36"/>
      <c r="E181" s="28"/>
      <c r="F181" s="28"/>
      <c r="G181" s="36"/>
    </row>
    <row r="182" spans="2:7" x14ac:dyDescent="0.15">
      <c r="B182" s="28"/>
      <c r="C182" s="28"/>
      <c r="D182" s="36"/>
      <c r="E182" s="28"/>
      <c r="F182" s="28"/>
      <c r="G182" s="36"/>
    </row>
    <row r="183" spans="2:7" x14ac:dyDescent="0.15">
      <c r="B183" s="28"/>
      <c r="C183" s="28"/>
      <c r="D183" s="36"/>
      <c r="E183" s="28"/>
      <c r="F183" s="28"/>
      <c r="G183" s="36"/>
    </row>
    <row r="184" spans="2:7" x14ac:dyDescent="0.15">
      <c r="B184" s="28"/>
      <c r="C184" s="28"/>
      <c r="D184" s="36"/>
      <c r="E184" s="28"/>
      <c r="F184" s="28"/>
      <c r="G184" s="36"/>
    </row>
    <row r="185" spans="2:7" x14ac:dyDescent="0.15">
      <c r="B185" s="28"/>
      <c r="C185" s="28"/>
      <c r="D185" s="36"/>
      <c r="E185" s="28"/>
      <c r="F185" s="28"/>
      <c r="G185" s="36"/>
    </row>
    <row r="186" spans="2:7" x14ac:dyDescent="0.15">
      <c r="B186" s="28"/>
      <c r="C186" s="28"/>
      <c r="D186" s="36"/>
      <c r="E186" s="28"/>
      <c r="F186" s="28"/>
      <c r="G186" s="36"/>
    </row>
    <row r="187" spans="2:7" x14ac:dyDescent="0.15">
      <c r="B187" s="28"/>
      <c r="C187" s="28"/>
      <c r="D187" s="36"/>
      <c r="E187" s="28"/>
      <c r="F187" s="28"/>
      <c r="G187" s="36"/>
    </row>
    <row r="188" spans="2:7" x14ac:dyDescent="0.15">
      <c r="B188" s="28"/>
      <c r="C188" s="28"/>
      <c r="D188" s="36"/>
      <c r="E188" s="28"/>
      <c r="F188" s="28"/>
      <c r="G188" s="36"/>
    </row>
    <row r="189" spans="2:7" x14ac:dyDescent="0.15">
      <c r="B189" s="28"/>
      <c r="C189" s="28"/>
      <c r="D189" s="36"/>
      <c r="E189" s="28"/>
      <c r="F189" s="28"/>
      <c r="G189" s="36"/>
    </row>
    <row r="190" spans="2:7" x14ac:dyDescent="0.15">
      <c r="B190" s="28"/>
      <c r="C190" s="28"/>
      <c r="D190" s="36"/>
      <c r="E190" s="28"/>
      <c r="F190" s="28"/>
      <c r="G190" s="36"/>
    </row>
    <row r="191" spans="2:7" x14ac:dyDescent="0.15">
      <c r="B191" s="28"/>
      <c r="C191" s="28"/>
      <c r="D191" s="36"/>
      <c r="E191" s="28"/>
      <c r="F191" s="28"/>
      <c r="G191" s="36"/>
    </row>
    <row r="192" spans="2:7" x14ac:dyDescent="0.15">
      <c r="B192" s="28"/>
      <c r="C192" s="28"/>
      <c r="D192" s="36"/>
      <c r="E192" s="28"/>
      <c r="F192" s="28"/>
      <c r="G192" s="36"/>
    </row>
    <row r="193" spans="2:7" x14ac:dyDescent="0.15">
      <c r="B193" s="28"/>
      <c r="C193" s="28"/>
      <c r="D193" s="36"/>
      <c r="E193" s="28"/>
      <c r="F193" s="28"/>
      <c r="G193" s="36"/>
    </row>
    <row r="194" spans="2:7" x14ac:dyDescent="0.15">
      <c r="B194" s="28"/>
      <c r="C194" s="28"/>
      <c r="D194" s="36"/>
      <c r="E194" s="28"/>
      <c r="F194" s="28"/>
      <c r="G194" s="36"/>
    </row>
    <row r="195" spans="2:7" x14ac:dyDescent="0.15">
      <c r="B195" s="28"/>
      <c r="C195" s="28"/>
      <c r="D195" s="36"/>
      <c r="E195" s="28"/>
      <c r="F195" s="28"/>
      <c r="G195" s="36"/>
    </row>
    <row r="196" spans="2:7" x14ac:dyDescent="0.15">
      <c r="B196" s="28"/>
      <c r="C196" s="28"/>
      <c r="D196" s="36"/>
      <c r="E196" s="28"/>
      <c r="F196" s="28"/>
      <c r="G196" s="36"/>
    </row>
    <row r="197" spans="2:7" x14ac:dyDescent="0.15">
      <c r="B197" s="28"/>
      <c r="C197" s="28"/>
      <c r="D197" s="36"/>
      <c r="E197" s="28"/>
      <c r="F197" s="28"/>
      <c r="G197" s="36"/>
    </row>
    <row r="198" spans="2:7" x14ac:dyDescent="0.15">
      <c r="B198" s="28"/>
      <c r="C198" s="28"/>
      <c r="D198" s="36"/>
      <c r="E198" s="28"/>
      <c r="F198" s="28"/>
      <c r="G198" s="36"/>
    </row>
    <row r="199" spans="2:7" x14ac:dyDescent="0.15">
      <c r="B199" s="28"/>
      <c r="C199" s="28"/>
      <c r="D199" s="36"/>
      <c r="E199" s="28"/>
      <c r="F199" s="28"/>
      <c r="G199" s="36"/>
    </row>
    <row r="200" spans="2:7" x14ac:dyDescent="0.15">
      <c r="B200" s="28"/>
      <c r="C200" s="28"/>
      <c r="D200" s="36"/>
      <c r="E200" s="28"/>
      <c r="F200" s="28"/>
      <c r="G200" s="36"/>
    </row>
    <row r="201" spans="2:7" x14ac:dyDescent="0.15">
      <c r="B201" s="28"/>
      <c r="C201" s="28"/>
      <c r="D201" s="36"/>
      <c r="E201" s="28"/>
      <c r="F201" s="28"/>
      <c r="G201" s="36"/>
    </row>
    <row r="202" spans="2:7" x14ac:dyDescent="0.15">
      <c r="B202" s="28"/>
      <c r="C202" s="28"/>
      <c r="D202" s="36"/>
      <c r="E202" s="28"/>
      <c r="F202" s="28"/>
      <c r="G202" s="36"/>
    </row>
    <row r="203" spans="2:7" x14ac:dyDescent="0.15">
      <c r="B203" s="28"/>
      <c r="C203" s="28"/>
      <c r="D203" s="36"/>
      <c r="E203" s="28"/>
      <c r="F203" s="28"/>
      <c r="G203" s="36"/>
    </row>
    <row r="204" spans="2:7" x14ac:dyDescent="0.15">
      <c r="B204" s="28"/>
      <c r="C204" s="28"/>
      <c r="D204" s="36"/>
      <c r="E204" s="28"/>
      <c r="F204" s="28"/>
      <c r="G204" s="36"/>
    </row>
    <row r="205" spans="2:7" x14ac:dyDescent="0.15">
      <c r="B205" s="28"/>
      <c r="C205" s="28"/>
      <c r="D205" s="36"/>
      <c r="E205" s="28"/>
      <c r="F205" s="28"/>
      <c r="G205" s="36"/>
    </row>
    <row r="206" spans="2:7" x14ac:dyDescent="0.15">
      <c r="B206" s="28"/>
      <c r="C206" s="28"/>
      <c r="D206" s="36"/>
      <c r="E206" s="28"/>
      <c r="F206" s="28"/>
      <c r="G206" s="36"/>
    </row>
    <row r="207" spans="2:7" x14ac:dyDescent="0.15">
      <c r="B207" s="28"/>
      <c r="C207" s="28"/>
      <c r="D207" s="36"/>
      <c r="E207" s="28"/>
      <c r="F207" s="28"/>
      <c r="G207" s="36"/>
    </row>
    <row r="208" spans="2:7" x14ac:dyDescent="0.15">
      <c r="B208" s="28"/>
      <c r="C208" s="28"/>
      <c r="D208" s="36"/>
      <c r="E208" s="28"/>
      <c r="F208" s="28"/>
      <c r="G208" s="36"/>
    </row>
    <row r="209" spans="2:7" x14ac:dyDescent="0.15">
      <c r="B209" s="28"/>
      <c r="C209" s="28"/>
      <c r="D209" s="36"/>
      <c r="E209" s="28"/>
      <c r="F209" s="28"/>
      <c r="G209" s="36"/>
    </row>
    <row r="210" spans="2:7" x14ac:dyDescent="0.15">
      <c r="B210" s="28"/>
      <c r="C210" s="28"/>
      <c r="D210" s="36"/>
      <c r="E210" s="28"/>
      <c r="F210" s="28"/>
      <c r="G210" s="36"/>
    </row>
    <row r="211" spans="2:7" x14ac:dyDescent="0.15">
      <c r="B211" s="28"/>
      <c r="C211" s="28"/>
      <c r="D211" s="36"/>
      <c r="E211" s="28"/>
      <c r="F211" s="28"/>
      <c r="G211" s="36"/>
    </row>
    <row r="212" spans="2:7" x14ac:dyDescent="0.15">
      <c r="B212" s="28"/>
      <c r="C212" s="28"/>
      <c r="D212" s="36"/>
      <c r="E212" s="28"/>
      <c r="F212" s="28"/>
      <c r="G212" s="36"/>
    </row>
    <row r="213" spans="2:7" x14ac:dyDescent="0.15">
      <c r="B213" s="28"/>
      <c r="C213" s="28"/>
      <c r="D213" s="36"/>
      <c r="E213" s="28"/>
      <c r="F213" s="28"/>
      <c r="G213" s="36"/>
    </row>
    <row r="214" spans="2:7" x14ac:dyDescent="0.15">
      <c r="B214" s="28"/>
      <c r="C214" s="28"/>
      <c r="D214" s="36"/>
      <c r="E214" s="28"/>
      <c r="F214" s="28"/>
      <c r="G214" s="36"/>
    </row>
    <row r="215" spans="2:7" x14ac:dyDescent="0.15">
      <c r="B215" s="28"/>
      <c r="C215" s="28"/>
      <c r="D215" s="36"/>
      <c r="E215" s="28"/>
      <c r="F215" s="28"/>
      <c r="G215" s="36"/>
    </row>
    <row r="216" spans="2:7" x14ac:dyDescent="0.15">
      <c r="B216" s="28"/>
      <c r="C216" s="28"/>
      <c r="D216" s="36"/>
      <c r="E216" s="28"/>
      <c r="F216" s="28"/>
      <c r="G216" s="36"/>
    </row>
    <row r="217" spans="2:7" x14ac:dyDescent="0.15">
      <c r="B217" s="28"/>
      <c r="C217" s="28"/>
      <c r="D217" s="36"/>
      <c r="E217" s="28"/>
      <c r="F217" s="28"/>
      <c r="G217" s="36"/>
    </row>
    <row r="218" spans="2:7" x14ac:dyDescent="0.15">
      <c r="B218" s="28"/>
      <c r="C218" s="28"/>
      <c r="D218" s="36"/>
      <c r="E218" s="28"/>
      <c r="F218" s="28"/>
      <c r="G218" s="36"/>
    </row>
    <row r="219" spans="2:7" x14ac:dyDescent="0.15">
      <c r="B219" s="28"/>
      <c r="C219" s="28"/>
      <c r="D219" s="36"/>
      <c r="E219" s="28"/>
      <c r="F219" s="28"/>
      <c r="G219" s="36"/>
    </row>
    <row r="220" spans="2:7" x14ac:dyDescent="0.15">
      <c r="B220" s="28"/>
      <c r="C220" s="28"/>
      <c r="D220" s="36"/>
      <c r="E220" s="28"/>
      <c r="F220" s="28"/>
      <c r="G220" s="36"/>
    </row>
    <row r="221" spans="2:7" x14ac:dyDescent="0.15">
      <c r="B221" s="28"/>
      <c r="C221" s="28"/>
      <c r="D221" s="36"/>
      <c r="E221" s="28"/>
      <c r="F221" s="28"/>
      <c r="G221" s="36"/>
    </row>
    <row r="222" spans="2:7" x14ac:dyDescent="0.15">
      <c r="B222" s="28"/>
      <c r="C222" s="28"/>
      <c r="D222" s="36"/>
      <c r="E222" s="28"/>
      <c r="F222" s="28"/>
      <c r="G222" s="36"/>
    </row>
    <row r="223" spans="2:7" x14ac:dyDescent="0.15">
      <c r="B223" s="28"/>
      <c r="C223" s="28"/>
      <c r="D223" s="36"/>
      <c r="E223" s="28"/>
      <c r="F223" s="28"/>
      <c r="G223" s="36"/>
    </row>
    <row r="224" spans="2:7" x14ac:dyDescent="0.15">
      <c r="B224" s="28"/>
      <c r="C224" s="28"/>
      <c r="D224" s="36"/>
      <c r="E224" s="28"/>
      <c r="F224" s="28"/>
      <c r="G224" s="36"/>
    </row>
    <row r="225" spans="2:7" x14ac:dyDescent="0.15">
      <c r="B225" s="28"/>
      <c r="C225" s="28"/>
      <c r="D225" s="36"/>
      <c r="E225" s="28"/>
      <c r="F225" s="28"/>
      <c r="G225" s="36"/>
    </row>
    <row r="226" spans="2:7" x14ac:dyDescent="0.15">
      <c r="B226" s="28"/>
      <c r="C226" s="28"/>
      <c r="D226" s="36"/>
      <c r="E226" s="28"/>
      <c r="F226" s="28"/>
      <c r="G226" s="36"/>
    </row>
    <row r="227" spans="2:7" x14ac:dyDescent="0.15">
      <c r="B227" s="28"/>
      <c r="C227" s="28"/>
      <c r="D227" s="36"/>
      <c r="E227" s="28"/>
      <c r="F227" s="28"/>
      <c r="G227" s="36"/>
    </row>
    <row r="228" spans="2:7" x14ac:dyDescent="0.15">
      <c r="B228" s="28"/>
      <c r="C228" s="28"/>
      <c r="D228" s="36"/>
      <c r="E228" s="28"/>
      <c r="F228" s="28"/>
      <c r="G228" s="36"/>
    </row>
    <row r="229" spans="2:7" x14ac:dyDescent="0.15">
      <c r="B229" s="28"/>
      <c r="C229" s="28"/>
      <c r="D229" s="36"/>
      <c r="E229" s="28"/>
      <c r="F229" s="28"/>
      <c r="G229" s="36"/>
    </row>
    <row r="230" spans="2:7" x14ac:dyDescent="0.15">
      <c r="B230" s="28"/>
      <c r="C230" s="28"/>
      <c r="D230" s="36"/>
      <c r="E230" s="28"/>
      <c r="F230" s="28"/>
      <c r="G230" s="36"/>
    </row>
    <row r="231" spans="2:7" x14ac:dyDescent="0.15">
      <c r="B231" s="28"/>
      <c r="C231" s="28"/>
      <c r="D231" s="36"/>
      <c r="E231" s="28"/>
      <c r="F231" s="28"/>
      <c r="G231" s="36"/>
    </row>
    <row r="232" spans="2:7" x14ac:dyDescent="0.15">
      <c r="B232" s="28"/>
      <c r="C232" s="28"/>
      <c r="D232" s="36"/>
      <c r="E232" s="28"/>
      <c r="F232" s="28"/>
      <c r="G232" s="36"/>
    </row>
    <row r="233" spans="2:7" x14ac:dyDescent="0.15">
      <c r="B233" s="28"/>
      <c r="C233" s="28"/>
      <c r="D233" s="36"/>
      <c r="E233" s="28"/>
      <c r="F233" s="28"/>
      <c r="G233" s="36"/>
    </row>
    <row r="234" spans="2:7" x14ac:dyDescent="0.15">
      <c r="B234" s="28"/>
      <c r="C234" s="28"/>
      <c r="D234" s="36"/>
      <c r="E234" s="28"/>
      <c r="F234" s="28"/>
      <c r="G234" s="36"/>
    </row>
    <row r="235" spans="2:7" x14ac:dyDescent="0.15">
      <c r="B235" s="28"/>
      <c r="C235" s="28"/>
      <c r="D235" s="36"/>
      <c r="E235" s="28"/>
      <c r="F235" s="28"/>
      <c r="G235" s="36"/>
    </row>
    <row r="236" spans="2:7" x14ac:dyDescent="0.15">
      <c r="B236" s="28"/>
      <c r="C236" s="28"/>
      <c r="D236" s="36"/>
      <c r="E236" s="28"/>
      <c r="F236" s="28"/>
      <c r="G236" s="36"/>
    </row>
    <row r="237" spans="2:7" x14ac:dyDescent="0.15">
      <c r="B237" s="28"/>
      <c r="C237" s="28"/>
      <c r="D237" s="36"/>
      <c r="E237" s="28"/>
      <c r="F237" s="28"/>
      <c r="G237" s="36"/>
    </row>
    <row r="238" spans="2:7" x14ac:dyDescent="0.15">
      <c r="B238" s="28"/>
      <c r="C238" s="28"/>
      <c r="D238" s="36"/>
      <c r="E238" s="28"/>
      <c r="F238" s="28"/>
      <c r="G238" s="36"/>
    </row>
    <row r="239" spans="2:7" x14ac:dyDescent="0.15">
      <c r="B239" s="28"/>
      <c r="C239" s="28"/>
      <c r="D239" s="36"/>
      <c r="E239" s="28"/>
      <c r="F239" s="28"/>
      <c r="G239" s="36"/>
    </row>
    <row r="240" spans="2:7" x14ac:dyDescent="0.15">
      <c r="B240" s="28"/>
      <c r="C240" s="28"/>
      <c r="D240" s="36"/>
      <c r="E240" s="28"/>
      <c r="F240" s="28"/>
      <c r="G240" s="36"/>
    </row>
    <row r="241" spans="2:7" x14ac:dyDescent="0.15">
      <c r="B241" s="28"/>
      <c r="C241" s="28"/>
      <c r="D241" s="36"/>
      <c r="E241" s="28"/>
      <c r="F241" s="28"/>
      <c r="G241" s="36"/>
    </row>
    <row r="242" spans="2:7" x14ac:dyDescent="0.15">
      <c r="B242" s="28"/>
      <c r="C242" s="28"/>
      <c r="D242" s="36"/>
      <c r="E242" s="28"/>
      <c r="F242" s="28"/>
      <c r="G242" s="36"/>
    </row>
    <row r="243" spans="2:7" x14ac:dyDescent="0.15">
      <c r="B243" s="28"/>
      <c r="C243" s="28"/>
      <c r="D243" s="36"/>
      <c r="E243" s="28"/>
      <c r="F243" s="28"/>
      <c r="G243" s="36"/>
    </row>
    <row r="244" spans="2:7" x14ac:dyDescent="0.15">
      <c r="B244" s="28"/>
      <c r="C244" s="28"/>
      <c r="D244" s="36"/>
      <c r="E244" s="28"/>
      <c r="F244" s="28"/>
      <c r="G244" s="36"/>
    </row>
    <row r="245" spans="2:7" x14ac:dyDescent="0.15">
      <c r="B245" s="28"/>
      <c r="C245" s="28"/>
      <c r="D245" s="36"/>
      <c r="E245" s="28"/>
      <c r="F245" s="28"/>
      <c r="G245" s="36"/>
    </row>
    <row r="246" spans="2:7" x14ac:dyDescent="0.15">
      <c r="B246" s="28"/>
      <c r="C246" s="28"/>
      <c r="D246" s="36"/>
      <c r="E246" s="28"/>
      <c r="F246" s="28"/>
      <c r="G246" s="36"/>
    </row>
    <row r="247" spans="2:7" x14ac:dyDescent="0.15">
      <c r="B247" s="28"/>
      <c r="C247" s="28"/>
      <c r="D247" s="36"/>
      <c r="E247" s="28"/>
      <c r="F247" s="28"/>
      <c r="G247" s="36"/>
    </row>
    <row r="248" spans="2:7" x14ac:dyDescent="0.15">
      <c r="B248" s="28"/>
      <c r="C248" s="28"/>
      <c r="D248" s="36"/>
      <c r="E248" s="28"/>
      <c r="F248" s="28"/>
      <c r="G248" s="36"/>
    </row>
    <row r="249" spans="2:7" x14ac:dyDescent="0.15">
      <c r="B249" s="28"/>
      <c r="C249" s="28"/>
      <c r="D249" s="36"/>
      <c r="E249" s="28"/>
      <c r="F249" s="28"/>
      <c r="G249" s="36"/>
    </row>
    <row r="250" spans="2:7" x14ac:dyDescent="0.15">
      <c r="B250" s="28"/>
      <c r="C250" s="28"/>
      <c r="D250" s="36"/>
      <c r="E250" s="28"/>
      <c r="F250" s="28"/>
      <c r="G250" s="36"/>
    </row>
    <row r="251" spans="2:7" x14ac:dyDescent="0.15">
      <c r="B251" s="28"/>
      <c r="C251" s="28"/>
      <c r="D251" s="36"/>
      <c r="E251" s="28"/>
      <c r="F251" s="28"/>
      <c r="G251" s="36"/>
    </row>
    <row r="252" spans="2:7" x14ac:dyDescent="0.15">
      <c r="B252" s="28"/>
      <c r="C252" s="28"/>
      <c r="D252" s="36"/>
      <c r="E252" s="28"/>
      <c r="F252" s="28"/>
      <c r="G252" s="36"/>
    </row>
    <row r="253" spans="2:7" x14ac:dyDescent="0.15">
      <c r="B253" s="28"/>
      <c r="C253" s="28"/>
      <c r="D253" s="36"/>
      <c r="E253" s="28"/>
      <c r="F253" s="28"/>
      <c r="G253" s="36"/>
    </row>
    <row r="254" spans="2:7" x14ac:dyDescent="0.15">
      <c r="B254" s="28"/>
      <c r="C254" s="28"/>
      <c r="D254" s="36"/>
      <c r="E254" s="28"/>
      <c r="F254" s="28"/>
      <c r="G254" s="36"/>
    </row>
    <row r="255" spans="2:7" x14ac:dyDescent="0.15">
      <c r="B255" s="28"/>
      <c r="C255" s="28"/>
      <c r="D255" s="36"/>
      <c r="E255" s="28"/>
      <c r="F255" s="28"/>
      <c r="G255" s="36"/>
    </row>
    <row r="256" spans="2:7" x14ac:dyDescent="0.15">
      <c r="B256" s="28"/>
      <c r="C256" s="28"/>
      <c r="D256" s="36"/>
      <c r="E256" s="28"/>
      <c r="F256" s="28"/>
      <c r="G256" s="36"/>
    </row>
    <row r="257" spans="2:7" x14ac:dyDescent="0.15">
      <c r="B257" s="28"/>
      <c r="C257" s="28"/>
      <c r="D257" s="36"/>
      <c r="E257" s="28"/>
      <c r="F257" s="28"/>
      <c r="G257" s="36"/>
    </row>
    <row r="258" spans="2:7" x14ac:dyDescent="0.15">
      <c r="B258" s="28"/>
      <c r="C258" s="28"/>
      <c r="D258" s="36"/>
      <c r="E258" s="28"/>
      <c r="F258" s="28"/>
      <c r="G258" s="36"/>
    </row>
    <row r="259" spans="2:7" x14ac:dyDescent="0.15">
      <c r="B259" s="28"/>
      <c r="C259" s="28"/>
      <c r="D259" s="36"/>
      <c r="E259" s="28"/>
      <c r="F259" s="28"/>
      <c r="G259" s="36"/>
    </row>
    <row r="260" spans="2:7" x14ac:dyDescent="0.15">
      <c r="B260" s="28"/>
      <c r="C260" s="28"/>
      <c r="D260" s="36"/>
      <c r="E260" s="28"/>
      <c r="F260" s="28"/>
      <c r="G260" s="36"/>
    </row>
    <row r="261" spans="2:7" x14ac:dyDescent="0.15">
      <c r="B261" s="28"/>
      <c r="C261" s="28"/>
      <c r="D261" s="36"/>
      <c r="E261" s="28"/>
      <c r="F261" s="28"/>
      <c r="G261" s="36"/>
    </row>
    <row r="262" spans="2:7" x14ac:dyDescent="0.15">
      <c r="B262" s="28"/>
      <c r="C262" s="28"/>
      <c r="D262" s="36"/>
      <c r="E262" s="28"/>
      <c r="F262" s="28"/>
      <c r="G262" s="36"/>
    </row>
    <row r="263" spans="2:7" x14ac:dyDescent="0.15">
      <c r="B263" s="28"/>
      <c r="C263" s="28"/>
      <c r="D263" s="36"/>
      <c r="E263" s="28"/>
      <c r="F263" s="28"/>
      <c r="G263" s="36"/>
    </row>
    <row r="264" spans="2:7" x14ac:dyDescent="0.15">
      <c r="B264" s="28"/>
      <c r="C264" s="28"/>
      <c r="D264" s="36"/>
      <c r="E264" s="28"/>
      <c r="F264" s="28"/>
      <c r="G264" s="36"/>
    </row>
    <row r="265" spans="2:7" x14ac:dyDescent="0.15">
      <c r="B265" s="28"/>
      <c r="C265" s="28"/>
      <c r="D265" s="36"/>
      <c r="E265" s="28"/>
      <c r="F265" s="28"/>
      <c r="G265" s="36"/>
    </row>
    <row r="266" spans="2:7" x14ac:dyDescent="0.15">
      <c r="B266" s="28"/>
      <c r="C266" s="28"/>
      <c r="D266" s="36"/>
      <c r="E266" s="28"/>
      <c r="F266" s="28"/>
      <c r="G266" s="36"/>
    </row>
    <row r="267" spans="2:7" x14ac:dyDescent="0.15">
      <c r="B267" s="28"/>
      <c r="C267" s="28"/>
      <c r="D267" s="36"/>
      <c r="E267" s="28"/>
      <c r="F267" s="28"/>
      <c r="G267" s="36"/>
    </row>
    <row r="268" spans="2:7" x14ac:dyDescent="0.15">
      <c r="B268" s="28"/>
      <c r="C268" s="28"/>
      <c r="D268" s="36"/>
      <c r="E268" s="28"/>
      <c r="F268" s="28"/>
      <c r="G268" s="36"/>
    </row>
    <row r="269" spans="2:7" x14ac:dyDescent="0.15">
      <c r="B269" s="28"/>
      <c r="C269" s="28"/>
      <c r="D269" s="36"/>
      <c r="E269" s="28"/>
      <c r="F269" s="28"/>
      <c r="G269" s="36"/>
    </row>
    <row r="270" spans="2:7" x14ac:dyDescent="0.15">
      <c r="B270" s="28"/>
      <c r="C270" s="28"/>
      <c r="D270" s="36"/>
      <c r="E270" s="28"/>
      <c r="F270" s="28"/>
      <c r="G270" s="36"/>
    </row>
    <row r="271" spans="2:7" x14ac:dyDescent="0.15">
      <c r="B271" s="28"/>
      <c r="C271" s="28"/>
      <c r="D271" s="36"/>
      <c r="E271" s="28"/>
      <c r="F271" s="28"/>
      <c r="G271" s="36"/>
    </row>
    <row r="272" spans="2:7" x14ac:dyDescent="0.15">
      <c r="B272" s="28"/>
      <c r="C272" s="28"/>
      <c r="D272" s="36"/>
      <c r="E272" s="28"/>
      <c r="F272" s="28"/>
      <c r="G272" s="36"/>
    </row>
    <row r="273" spans="2:7" x14ac:dyDescent="0.15">
      <c r="B273" s="28"/>
      <c r="C273" s="28"/>
      <c r="D273" s="36"/>
      <c r="E273" s="28"/>
      <c r="F273" s="28"/>
      <c r="G273" s="36"/>
    </row>
    <row r="274" spans="2:7" x14ac:dyDescent="0.15">
      <c r="B274" s="28"/>
      <c r="C274" s="28"/>
      <c r="D274" s="36"/>
      <c r="E274" s="28"/>
      <c r="F274" s="28"/>
      <c r="G274" s="36"/>
    </row>
    <row r="275" spans="2:7" x14ac:dyDescent="0.15">
      <c r="B275" s="28"/>
      <c r="C275" s="28"/>
      <c r="D275" s="36"/>
      <c r="E275" s="28"/>
      <c r="F275" s="28"/>
      <c r="G275" s="36"/>
    </row>
    <row r="276" spans="2:7" x14ac:dyDescent="0.15">
      <c r="B276" s="28"/>
      <c r="C276" s="28"/>
      <c r="D276" s="36"/>
      <c r="E276" s="28"/>
      <c r="F276" s="28"/>
      <c r="G276" s="36"/>
    </row>
    <row r="277" spans="2:7" x14ac:dyDescent="0.15">
      <c r="B277" s="28"/>
      <c r="C277" s="28"/>
      <c r="D277" s="36"/>
      <c r="E277" s="28"/>
      <c r="F277" s="28"/>
      <c r="G277" s="36"/>
    </row>
    <row r="278" spans="2:7" x14ac:dyDescent="0.15">
      <c r="B278" s="28"/>
      <c r="C278" s="28"/>
      <c r="D278" s="36"/>
      <c r="E278" s="28"/>
      <c r="F278" s="28"/>
      <c r="G278" s="36"/>
    </row>
    <row r="279" spans="2:7" x14ac:dyDescent="0.15">
      <c r="B279" s="28"/>
      <c r="C279" s="28"/>
      <c r="D279" s="36"/>
      <c r="E279" s="28"/>
      <c r="F279" s="28"/>
      <c r="G279" s="36"/>
    </row>
    <row r="280" spans="2:7" x14ac:dyDescent="0.15">
      <c r="B280" s="28"/>
      <c r="C280" s="28"/>
      <c r="D280" s="36"/>
      <c r="E280" s="28"/>
      <c r="F280" s="28"/>
      <c r="G280" s="36"/>
    </row>
    <row r="281" spans="2:7" x14ac:dyDescent="0.15">
      <c r="B281" s="28"/>
      <c r="C281" s="28"/>
      <c r="D281" s="36"/>
      <c r="E281" s="28"/>
      <c r="F281" s="28"/>
      <c r="G281" s="36"/>
    </row>
    <row r="282" spans="2:7" x14ac:dyDescent="0.15">
      <c r="B282" s="28"/>
      <c r="C282" s="28"/>
      <c r="D282" s="36"/>
      <c r="E282" s="28"/>
      <c r="F282" s="28"/>
      <c r="G282" s="36"/>
    </row>
    <row r="283" spans="2:7" x14ac:dyDescent="0.15">
      <c r="B283" s="28"/>
      <c r="C283" s="28"/>
      <c r="D283" s="36"/>
      <c r="E283" s="28"/>
      <c r="F283" s="28"/>
      <c r="G283" s="36"/>
    </row>
    <row r="284" spans="2:7" x14ac:dyDescent="0.15">
      <c r="B284" s="28"/>
      <c r="C284" s="28"/>
      <c r="D284" s="36"/>
      <c r="E284" s="28"/>
      <c r="F284" s="28"/>
      <c r="G284" s="36"/>
    </row>
    <row r="285" spans="2:7" x14ac:dyDescent="0.15">
      <c r="B285" s="28"/>
      <c r="C285" s="28"/>
      <c r="D285" s="36"/>
      <c r="E285" s="28"/>
      <c r="F285" s="28"/>
      <c r="G285" s="36"/>
    </row>
    <row r="286" spans="2:7" x14ac:dyDescent="0.15">
      <c r="B286" s="28"/>
      <c r="C286" s="28"/>
      <c r="D286" s="36"/>
      <c r="E286" s="28"/>
      <c r="F286" s="28"/>
      <c r="G286" s="36"/>
    </row>
    <row r="287" spans="2:7" x14ac:dyDescent="0.15">
      <c r="B287" s="28"/>
      <c r="C287" s="28"/>
      <c r="D287" s="36"/>
      <c r="E287" s="28"/>
      <c r="F287" s="28"/>
      <c r="G287" s="36"/>
    </row>
    <row r="288" spans="2:7" x14ac:dyDescent="0.15">
      <c r="B288" s="28"/>
      <c r="C288" s="28"/>
      <c r="D288" s="36"/>
      <c r="E288" s="28"/>
      <c r="F288" s="28"/>
      <c r="G288" s="36"/>
    </row>
    <row r="289" spans="2:7" x14ac:dyDescent="0.15">
      <c r="B289" s="28"/>
      <c r="C289" s="28"/>
      <c r="D289" s="36"/>
      <c r="E289" s="28"/>
      <c r="F289" s="28"/>
      <c r="G289" s="36"/>
    </row>
    <row r="290" spans="2:7" x14ac:dyDescent="0.15">
      <c r="B290" s="28"/>
      <c r="C290" s="28"/>
      <c r="D290" s="36"/>
      <c r="E290" s="28"/>
      <c r="F290" s="28"/>
      <c r="G290" s="36"/>
    </row>
    <row r="291" spans="2:7" x14ac:dyDescent="0.15">
      <c r="B291" s="28"/>
      <c r="C291" s="28"/>
      <c r="D291" s="36"/>
      <c r="E291" s="28"/>
      <c r="F291" s="28"/>
      <c r="G291" s="36"/>
    </row>
    <row r="292" spans="2:7" x14ac:dyDescent="0.15">
      <c r="B292" s="28"/>
      <c r="C292" s="28"/>
      <c r="D292" s="36"/>
      <c r="E292" s="28"/>
      <c r="F292" s="28"/>
      <c r="G292" s="36"/>
    </row>
    <row r="293" spans="2:7" x14ac:dyDescent="0.15">
      <c r="B293" s="28"/>
      <c r="C293" s="28"/>
      <c r="D293" s="36"/>
      <c r="E293" s="28"/>
      <c r="F293" s="28"/>
      <c r="G293" s="36"/>
    </row>
    <row r="294" spans="2:7" x14ac:dyDescent="0.15">
      <c r="B294" s="28"/>
      <c r="C294" s="28"/>
      <c r="D294" s="36"/>
      <c r="E294" s="28"/>
      <c r="F294" s="28"/>
      <c r="G294" s="36"/>
    </row>
    <row r="295" spans="2:7" x14ac:dyDescent="0.15">
      <c r="B295" s="28"/>
      <c r="C295" s="28"/>
      <c r="D295" s="36"/>
      <c r="E295" s="28"/>
      <c r="F295" s="28"/>
      <c r="G295" s="36"/>
    </row>
    <row r="296" spans="2:7" x14ac:dyDescent="0.15">
      <c r="B296" s="28"/>
      <c r="C296" s="28"/>
      <c r="D296" s="36"/>
      <c r="E296" s="28"/>
      <c r="F296" s="28"/>
      <c r="G296" s="36"/>
    </row>
    <row r="297" spans="2:7" x14ac:dyDescent="0.15">
      <c r="B297" s="28"/>
      <c r="C297" s="28"/>
      <c r="D297" s="36"/>
      <c r="E297" s="28"/>
      <c r="F297" s="28"/>
      <c r="G297" s="36"/>
    </row>
    <row r="298" spans="2:7" x14ac:dyDescent="0.15">
      <c r="B298" s="28"/>
      <c r="C298" s="28"/>
      <c r="D298" s="36"/>
      <c r="E298" s="28"/>
      <c r="F298" s="28"/>
      <c r="G298" s="36"/>
    </row>
    <row r="299" spans="2:7" x14ac:dyDescent="0.15">
      <c r="B299" s="28"/>
      <c r="C299" s="28"/>
      <c r="D299" s="36"/>
      <c r="E299" s="28"/>
      <c r="F299" s="28"/>
      <c r="G299" s="36"/>
    </row>
    <row r="300" spans="2:7" x14ac:dyDescent="0.15">
      <c r="B300" s="28"/>
      <c r="C300" s="28"/>
      <c r="D300" s="36"/>
      <c r="E300" s="28"/>
      <c r="F300" s="28"/>
      <c r="G300" s="36"/>
    </row>
    <row r="301" spans="2:7" x14ac:dyDescent="0.15">
      <c r="B301" s="28"/>
      <c r="C301" s="28"/>
      <c r="D301" s="36"/>
      <c r="E301" s="28"/>
      <c r="F301" s="28"/>
      <c r="G301" s="36"/>
    </row>
    <row r="302" spans="2:7" x14ac:dyDescent="0.15">
      <c r="B302" s="28"/>
      <c r="C302" s="28"/>
      <c r="D302" s="36"/>
      <c r="E302" s="28"/>
      <c r="F302" s="28"/>
      <c r="G302" s="36"/>
    </row>
    <row r="303" spans="2:7" x14ac:dyDescent="0.15">
      <c r="B303" s="28"/>
      <c r="C303" s="28"/>
      <c r="D303" s="36"/>
      <c r="E303" s="28"/>
      <c r="F303" s="28"/>
      <c r="G303" s="36"/>
    </row>
    <row r="304" spans="2:7" x14ac:dyDescent="0.15">
      <c r="B304" s="28"/>
      <c r="C304" s="28"/>
      <c r="D304" s="36"/>
      <c r="E304" s="28"/>
      <c r="F304" s="28"/>
      <c r="G304" s="36"/>
    </row>
    <row r="305" spans="2:7" x14ac:dyDescent="0.15">
      <c r="B305" s="28"/>
      <c r="C305" s="28"/>
      <c r="D305" s="36"/>
      <c r="E305" s="28"/>
      <c r="F305" s="28"/>
      <c r="G305" s="36"/>
    </row>
    <row r="306" spans="2:7" x14ac:dyDescent="0.15">
      <c r="B306" s="28"/>
      <c r="C306" s="28"/>
      <c r="D306" s="36"/>
      <c r="E306" s="28"/>
      <c r="F306" s="28"/>
      <c r="G306" s="36"/>
    </row>
    <row r="307" spans="2:7" x14ac:dyDescent="0.15">
      <c r="B307" s="28"/>
      <c r="C307" s="28"/>
      <c r="D307" s="36"/>
      <c r="E307" s="28"/>
      <c r="F307" s="28"/>
      <c r="G307" s="36"/>
    </row>
    <row r="308" spans="2:7" x14ac:dyDescent="0.15">
      <c r="B308" s="28"/>
      <c r="C308" s="28"/>
      <c r="D308" s="36"/>
      <c r="E308" s="28"/>
      <c r="F308" s="28"/>
      <c r="G308" s="36"/>
    </row>
    <row r="309" spans="2:7" x14ac:dyDescent="0.15">
      <c r="B309" s="28"/>
      <c r="C309" s="28"/>
      <c r="D309" s="36"/>
      <c r="E309" s="28"/>
      <c r="F309" s="28"/>
      <c r="G309" s="36"/>
    </row>
    <row r="310" spans="2:7" x14ac:dyDescent="0.15">
      <c r="B310" s="28"/>
      <c r="C310" s="28"/>
      <c r="D310" s="36"/>
      <c r="E310" s="28"/>
      <c r="F310" s="28"/>
      <c r="G310" s="36"/>
    </row>
    <row r="311" spans="2:7" x14ac:dyDescent="0.15">
      <c r="B311" s="28"/>
      <c r="C311" s="28"/>
      <c r="D311" s="36"/>
      <c r="E311" s="28"/>
      <c r="F311" s="28"/>
      <c r="G311" s="36"/>
    </row>
    <row r="312" spans="2:7" x14ac:dyDescent="0.15">
      <c r="B312" s="28"/>
      <c r="C312" s="28"/>
      <c r="D312" s="36"/>
      <c r="E312" s="28"/>
      <c r="F312" s="28"/>
      <c r="G312" s="36"/>
    </row>
    <row r="313" spans="2:7" x14ac:dyDescent="0.15">
      <c r="B313" s="28"/>
      <c r="C313" s="28"/>
      <c r="D313" s="36"/>
      <c r="E313" s="28"/>
      <c r="F313" s="28"/>
      <c r="G313" s="36"/>
    </row>
    <row r="314" spans="2:7" x14ac:dyDescent="0.15">
      <c r="B314" s="28"/>
      <c r="C314" s="28"/>
      <c r="D314" s="36"/>
      <c r="E314" s="28"/>
      <c r="F314" s="28"/>
      <c r="G314" s="36"/>
    </row>
    <row r="315" spans="2:7" x14ac:dyDescent="0.15">
      <c r="B315" s="28"/>
      <c r="C315" s="28"/>
      <c r="D315" s="36"/>
      <c r="E315" s="28"/>
      <c r="F315" s="28"/>
      <c r="G315" s="36"/>
    </row>
    <row r="316" spans="2:7" x14ac:dyDescent="0.15">
      <c r="B316" s="28"/>
      <c r="C316" s="28"/>
      <c r="D316" s="36"/>
      <c r="E316" s="28"/>
      <c r="F316" s="28"/>
      <c r="G316" s="36"/>
    </row>
    <row r="317" spans="2:7" x14ac:dyDescent="0.15">
      <c r="B317" s="28"/>
      <c r="C317" s="28"/>
      <c r="D317" s="36"/>
      <c r="E317" s="28"/>
      <c r="F317" s="28"/>
      <c r="G317" s="36"/>
    </row>
    <row r="318" spans="2:7" x14ac:dyDescent="0.15">
      <c r="B318" s="28"/>
      <c r="C318" s="28"/>
      <c r="D318" s="36"/>
      <c r="E318" s="28"/>
      <c r="F318" s="28"/>
      <c r="G318" s="36"/>
    </row>
    <row r="319" spans="2:7" x14ac:dyDescent="0.15">
      <c r="B319" s="28"/>
      <c r="C319" s="28"/>
      <c r="D319" s="36"/>
      <c r="E319" s="28"/>
      <c r="F319" s="28"/>
      <c r="G319" s="36"/>
    </row>
    <row r="320" spans="2:7" x14ac:dyDescent="0.15">
      <c r="B320" s="28"/>
      <c r="C320" s="28"/>
      <c r="D320" s="36"/>
      <c r="E320" s="28"/>
      <c r="F320" s="28"/>
      <c r="G320" s="36"/>
    </row>
    <row r="321" spans="2:7" x14ac:dyDescent="0.15">
      <c r="B321" s="28"/>
      <c r="C321" s="28"/>
      <c r="D321" s="36"/>
      <c r="E321" s="28"/>
      <c r="F321" s="28"/>
      <c r="G321" s="36"/>
    </row>
    <row r="322" spans="2:7" x14ac:dyDescent="0.15">
      <c r="B322" s="28"/>
      <c r="C322" s="28"/>
      <c r="D322" s="36"/>
      <c r="E322" s="28"/>
      <c r="F322" s="28"/>
      <c r="G322" s="36"/>
    </row>
    <row r="323" spans="2:7" x14ac:dyDescent="0.15">
      <c r="B323" s="28"/>
      <c r="C323" s="28"/>
      <c r="D323" s="36"/>
      <c r="E323" s="28"/>
      <c r="F323" s="28"/>
      <c r="G323" s="36"/>
    </row>
    <row r="324" spans="2:7" x14ac:dyDescent="0.15">
      <c r="B324" s="28"/>
      <c r="C324" s="28"/>
      <c r="D324" s="36"/>
      <c r="E324" s="28"/>
      <c r="F324" s="28"/>
      <c r="G324" s="36"/>
    </row>
    <row r="325" spans="2:7" x14ac:dyDescent="0.15">
      <c r="B325" s="28"/>
      <c r="C325" s="28"/>
      <c r="D325" s="36"/>
      <c r="E325" s="28"/>
      <c r="F325" s="28"/>
      <c r="G325" s="36"/>
    </row>
    <row r="326" spans="2:7" x14ac:dyDescent="0.15">
      <c r="B326" s="28"/>
      <c r="C326" s="28"/>
      <c r="D326" s="36"/>
      <c r="E326" s="28"/>
      <c r="F326" s="28"/>
      <c r="G326" s="36"/>
    </row>
    <row r="327" spans="2:7" x14ac:dyDescent="0.15">
      <c r="B327" s="28"/>
      <c r="C327" s="28"/>
      <c r="D327" s="36"/>
      <c r="E327" s="28"/>
      <c r="F327" s="28"/>
      <c r="G327" s="36"/>
    </row>
    <row r="328" spans="2:7" x14ac:dyDescent="0.15">
      <c r="B328" s="28"/>
      <c r="C328" s="28"/>
      <c r="D328" s="36"/>
      <c r="E328" s="28"/>
      <c r="F328" s="28"/>
      <c r="G328" s="36"/>
    </row>
    <row r="329" spans="2:7" x14ac:dyDescent="0.15">
      <c r="B329" s="28"/>
      <c r="C329" s="28"/>
      <c r="D329" s="36"/>
      <c r="E329" s="28"/>
      <c r="F329" s="28"/>
      <c r="G329" s="36"/>
    </row>
    <row r="330" spans="2:7" x14ac:dyDescent="0.15">
      <c r="B330" s="28"/>
      <c r="C330" s="28"/>
      <c r="D330" s="36"/>
      <c r="E330" s="28"/>
      <c r="F330" s="28"/>
      <c r="G330" s="36"/>
    </row>
    <row r="331" spans="2:7" x14ac:dyDescent="0.15">
      <c r="B331" s="28"/>
      <c r="C331" s="28"/>
      <c r="D331" s="36"/>
      <c r="E331" s="28"/>
      <c r="F331" s="28"/>
      <c r="G331" s="36"/>
    </row>
    <row r="332" spans="2:7" x14ac:dyDescent="0.15">
      <c r="B332" s="28"/>
      <c r="C332" s="28"/>
      <c r="D332" s="36"/>
      <c r="E332" s="28"/>
      <c r="F332" s="28"/>
      <c r="G332" s="36"/>
    </row>
    <row r="333" spans="2:7" x14ac:dyDescent="0.15">
      <c r="B333" s="28"/>
      <c r="C333" s="28"/>
      <c r="D333" s="36"/>
      <c r="E333" s="28"/>
      <c r="F333" s="28"/>
      <c r="G333" s="36"/>
    </row>
    <row r="334" spans="2:7" x14ac:dyDescent="0.15">
      <c r="B334" s="28"/>
      <c r="C334" s="28"/>
      <c r="D334" s="36"/>
      <c r="E334" s="28"/>
      <c r="F334" s="28"/>
      <c r="G334" s="36"/>
    </row>
    <row r="335" spans="2:7" x14ac:dyDescent="0.15">
      <c r="B335" s="28"/>
      <c r="C335" s="28"/>
      <c r="D335" s="36"/>
      <c r="E335" s="28"/>
      <c r="F335" s="28"/>
      <c r="G335" s="36"/>
    </row>
    <row r="336" spans="2:7" x14ac:dyDescent="0.15">
      <c r="B336" s="28"/>
      <c r="C336" s="28"/>
      <c r="D336" s="36"/>
      <c r="E336" s="28"/>
      <c r="F336" s="28"/>
      <c r="G336" s="36"/>
    </row>
    <row r="337" spans="2:7" x14ac:dyDescent="0.15">
      <c r="B337" s="28"/>
      <c r="C337" s="28"/>
      <c r="D337" s="36"/>
      <c r="E337" s="28"/>
      <c r="F337" s="28"/>
      <c r="G337" s="36"/>
    </row>
    <row r="338" spans="2:7" x14ac:dyDescent="0.15">
      <c r="B338" s="28"/>
      <c r="C338" s="28"/>
      <c r="D338" s="36"/>
      <c r="E338" s="28"/>
      <c r="F338" s="28"/>
      <c r="G338" s="36"/>
    </row>
    <row r="339" spans="2:7" x14ac:dyDescent="0.15">
      <c r="B339" s="28"/>
      <c r="C339" s="28"/>
      <c r="D339" s="36"/>
      <c r="E339" s="28"/>
      <c r="F339" s="28"/>
      <c r="G339" s="36"/>
    </row>
    <row r="340" spans="2:7" x14ac:dyDescent="0.15">
      <c r="B340" s="28"/>
      <c r="C340" s="28"/>
      <c r="D340" s="36"/>
      <c r="E340" s="28"/>
      <c r="F340" s="28"/>
      <c r="G340" s="36"/>
    </row>
    <row r="341" spans="2:7" x14ac:dyDescent="0.15">
      <c r="B341" s="28"/>
      <c r="C341" s="28"/>
      <c r="D341" s="36"/>
      <c r="E341" s="28"/>
      <c r="F341" s="28"/>
      <c r="G341" s="36"/>
    </row>
    <row r="342" spans="2:7" x14ac:dyDescent="0.15">
      <c r="B342" s="28"/>
      <c r="C342" s="28"/>
      <c r="D342" s="36"/>
      <c r="E342" s="28"/>
      <c r="F342" s="28"/>
      <c r="G342" s="36"/>
    </row>
    <row r="343" spans="2:7" x14ac:dyDescent="0.15">
      <c r="B343" s="28"/>
      <c r="C343" s="28"/>
      <c r="D343" s="36"/>
      <c r="E343" s="28"/>
      <c r="F343" s="28"/>
      <c r="G343" s="36"/>
    </row>
    <row r="344" spans="2:7" x14ac:dyDescent="0.15">
      <c r="B344" s="28"/>
      <c r="C344" s="28"/>
      <c r="D344" s="36"/>
      <c r="E344" s="28"/>
      <c r="F344" s="28"/>
      <c r="G344" s="36"/>
    </row>
    <row r="345" spans="2:7" x14ac:dyDescent="0.15">
      <c r="B345" s="28"/>
      <c r="C345" s="28"/>
      <c r="D345" s="36"/>
      <c r="E345" s="28"/>
      <c r="F345" s="28"/>
      <c r="G345" s="36"/>
    </row>
    <row r="346" spans="2:7" x14ac:dyDescent="0.15">
      <c r="B346" s="28"/>
      <c r="C346" s="28"/>
      <c r="D346" s="36"/>
      <c r="E346" s="28"/>
      <c r="F346" s="28"/>
      <c r="G346" s="36"/>
    </row>
    <row r="347" spans="2:7" x14ac:dyDescent="0.15">
      <c r="B347" s="28"/>
      <c r="C347" s="28"/>
      <c r="D347" s="36"/>
      <c r="E347" s="28"/>
      <c r="F347" s="28"/>
      <c r="G347" s="36"/>
    </row>
    <row r="348" spans="2:7" x14ac:dyDescent="0.15">
      <c r="B348" s="28"/>
      <c r="C348" s="28"/>
      <c r="D348" s="36"/>
      <c r="E348" s="28"/>
      <c r="F348" s="28"/>
      <c r="G348" s="36"/>
    </row>
    <row r="349" spans="2:7" x14ac:dyDescent="0.15">
      <c r="B349" s="28"/>
      <c r="C349" s="28"/>
      <c r="D349" s="36"/>
      <c r="E349" s="28"/>
      <c r="F349" s="28"/>
      <c r="G349" s="36"/>
    </row>
    <row r="350" spans="2:7" x14ac:dyDescent="0.15">
      <c r="B350" s="28"/>
      <c r="C350" s="28"/>
      <c r="D350" s="36"/>
      <c r="E350" s="28"/>
      <c r="F350" s="28"/>
      <c r="G350" s="36"/>
    </row>
    <row r="351" spans="2:7" x14ac:dyDescent="0.15">
      <c r="B351" s="28"/>
      <c r="C351" s="28"/>
      <c r="D351" s="36"/>
      <c r="E351" s="28"/>
      <c r="F351" s="28"/>
      <c r="G351" s="36"/>
    </row>
    <row r="352" spans="2:7" x14ac:dyDescent="0.15">
      <c r="B352" s="28"/>
      <c r="C352" s="28"/>
      <c r="D352" s="36"/>
      <c r="E352" s="28"/>
      <c r="F352" s="28"/>
      <c r="G352" s="36"/>
    </row>
    <row r="353" spans="2:7" x14ac:dyDescent="0.15">
      <c r="B353" s="28"/>
      <c r="C353" s="28"/>
      <c r="D353" s="36"/>
      <c r="E353" s="28"/>
      <c r="F353" s="28"/>
      <c r="G353" s="36"/>
    </row>
    <row r="354" spans="2:7" x14ac:dyDescent="0.15">
      <c r="B354" s="28"/>
      <c r="C354" s="28"/>
      <c r="D354" s="36"/>
      <c r="E354" s="28"/>
      <c r="F354" s="28"/>
      <c r="G354" s="36"/>
    </row>
    <row r="355" spans="2:7" x14ac:dyDescent="0.15">
      <c r="B355" s="28"/>
      <c r="C355" s="28"/>
      <c r="D355" s="36"/>
      <c r="E355" s="28"/>
      <c r="F355" s="28"/>
      <c r="G355" s="36"/>
    </row>
    <row r="356" spans="2:7" x14ac:dyDescent="0.15">
      <c r="B356" s="28"/>
      <c r="C356" s="28"/>
      <c r="D356" s="36"/>
      <c r="E356" s="28"/>
      <c r="F356" s="28"/>
      <c r="G356" s="36"/>
    </row>
    <row r="357" spans="2:7" x14ac:dyDescent="0.15">
      <c r="B357" s="28"/>
      <c r="C357" s="28"/>
      <c r="D357" s="36"/>
      <c r="E357" s="28"/>
      <c r="F357" s="28"/>
      <c r="G357" s="36"/>
    </row>
    <row r="358" spans="2:7" x14ac:dyDescent="0.15">
      <c r="B358" s="28"/>
      <c r="C358" s="28"/>
      <c r="D358" s="36"/>
      <c r="E358" s="28"/>
      <c r="F358" s="28"/>
      <c r="G358" s="36"/>
    </row>
    <row r="359" spans="2:7" x14ac:dyDescent="0.15">
      <c r="B359" s="28"/>
      <c r="C359" s="28"/>
      <c r="D359" s="36"/>
      <c r="E359" s="28"/>
      <c r="F359" s="28"/>
      <c r="G359" s="36"/>
    </row>
    <row r="360" spans="2:7" x14ac:dyDescent="0.15">
      <c r="B360" s="28"/>
      <c r="C360" s="28"/>
      <c r="D360" s="36"/>
      <c r="E360" s="28"/>
      <c r="F360" s="28"/>
      <c r="G360" s="36"/>
    </row>
    <row r="361" spans="2:7" x14ac:dyDescent="0.15">
      <c r="B361" s="28"/>
      <c r="C361" s="28"/>
      <c r="D361" s="36"/>
      <c r="E361" s="28"/>
      <c r="F361" s="28"/>
      <c r="G361" s="36"/>
    </row>
    <row r="362" spans="2:7" x14ac:dyDescent="0.15">
      <c r="B362" s="28"/>
      <c r="C362" s="28"/>
      <c r="D362" s="36"/>
      <c r="E362" s="28"/>
      <c r="F362" s="28"/>
      <c r="G362" s="36"/>
    </row>
    <row r="363" spans="2:7" x14ac:dyDescent="0.15">
      <c r="B363" s="28"/>
      <c r="C363" s="28"/>
      <c r="D363" s="36"/>
      <c r="E363" s="28"/>
      <c r="F363" s="28"/>
      <c r="G363" s="36"/>
    </row>
    <row r="364" spans="2:7" x14ac:dyDescent="0.15">
      <c r="B364" s="28"/>
      <c r="C364" s="28"/>
      <c r="D364" s="36"/>
      <c r="E364" s="28"/>
      <c r="F364" s="28"/>
      <c r="G364" s="36"/>
    </row>
    <row r="365" spans="2:7" x14ac:dyDescent="0.15">
      <c r="B365" s="28"/>
      <c r="C365" s="28"/>
      <c r="D365" s="36"/>
      <c r="E365" s="28"/>
      <c r="F365" s="28"/>
      <c r="G365" s="36"/>
    </row>
    <row r="366" spans="2:7" x14ac:dyDescent="0.15">
      <c r="B366" s="28"/>
      <c r="C366" s="28"/>
      <c r="D366" s="36"/>
      <c r="E366" s="28"/>
      <c r="F366" s="28"/>
      <c r="G366" s="36"/>
    </row>
    <row r="367" spans="2:7" x14ac:dyDescent="0.15">
      <c r="B367" s="28"/>
      <c r="C367" s="28"/>
      <c r="D367" s="36"/>
      <c r="E367" s="28"/>
      <c r="F367" s="28"/>
      <c r="G367" s="36"/>
    </row>
    <row r="368" spans="2:7" x14ac:dyDescent="0.15">
      <c r="B368" s="28"/>
      <c r="C368" s="28"/>
      <c r="D368" s="36"/>
      <c r="E368" s="28"/>
      <c r="F368" s="28"/>
      <c r="G368" s="36"/>
    </row>
    <row r="369" spans="2:7" x14ac:dyDescent="0.15">
      <c r="B369" s="28"/>
      <c r="C369" s="28"/>
      <c r="D369" s="36"/>
      <c r="E369" s="28"/>
      <c r="F369" s="28"/>
      <c r="G369" s="36"/>
    </row>
    <row r="370" spans="2:7" x14ac:dyDescent="0.15">
      <c r="B370" s="28"/>
      <c r="C370" s="28"/>
      <c r="D370" s="36"/>
      <c r="E370" s="28"/>
      <c r="F370" s="28"/>
      <c r="G370" s="36"/>
    </row>
    <row r="371" spans="2:7" x14ac:dyDescent="0.15">
      <c r="B371" s="28"/>
      <c r="C371" s="28"/>
      <c r="D371" s="36"/>
      <c r="E371" s="28"/>
      <c r="F371" s="28"/>
      <c r="G371" s="36"/>
    </row>
    <row r="372" spans="2:7" x14ac:dyDescent="0.15">
      <c r="B372" s="28"/>
      <c r="C372" s="28"/>
      <c r="D372" s="36"/>
      <c r="E372" s="28"/>
      <c r="F372" s="28"/>
      <c r="G372" s="36"/>
    </row>
    <row r="373" spans="2:7" x14ac:dyDescent="0.15">
      <c r="B373" s="28"/>
      <c r="C373" s="28"/>
      <c r="D373" s="36"/>
      <c r="E373" s="28"/>
      <c r="F373" s="28"/>
      <c r="G373" s="36"/>
    </row>
    <row r="374" spans="2:7" x14ac:dyDescent="0.15">
      <c r="B374" s="28"/>
      <c r="C374" s="28"/>
      <c r="D374" s="36"/>
      <c r="E374" s="28"/>
      <c r="F374" s="28"/>
      <c r="G374" s="36"/>
    </row>
    <row r="375" spans="2:7" x14ac:dyDescent="0.15">
      <c r="B375" s="28"/>
      <c r="C375" s="28"/>
      <c r="D375" s="36"/>
      <c r="E375" s="28"/>
      <c r="F375" s="28"/>
      <c r="G375" s="36"/>
    </row>
    <row r="376" spans="2:7" x14ac:dyDescent="0.15">
      <c r="B376" s="28"/>
      <c r="C376" s="28"/>
      <c r="D376" s="36"/>
      <c r="E376" s="28"/>
      <c r="F376" s="28"/>
      <c r="G376" s="36"/>
    </row>
    <row r="377" spans="2:7" x14ac:dyDescent="0.15">
      <c r="B377" s="28"/>
      <c r="C377" s="28"/>
      <c r="D377" s="36"/>
      <c r="E377" s="28"/>
      <c r="F377" s="28"/>
      <c r="G377" s="36"/>
    </row>
    <row r="378" spans="2:7" x14ac:dyDescent="0.15">
      <c r="B378" s="28"/>
      <c r="C378" s="28"/>
      <c r="D378" s="36"/>
      <c r="E378" s="28"/>
      <c r="F378" s="28"/>
      <c r="G378" s="36"/>
    </row>
    <row r="379" spans="2:7" x14ac:dyDescent="0.15">
      <c r="B379" s="28"/>
      <c r="C379" s="28"/>
      <c r="D379" s="36"/>
      <c r="E379" s="28"/>
      <c r="F379" s="28"/>
      <c r="G379" s="36"/>
    </row>
    <row r="380" spans="2:7" x14ac:dyDescent="0.15">
      <c r="B380" s="28"/>
      <c r="C380" s="28"/>
      <c r="D380" s="36"/>
      <c r="E380" s="28"/>
      <c r="F380" s="28"/>
      <c r="G380" s="36"/>
    </row>
    <row r="381" spans="2:7" x14ac:dyDescent="0.15">
      <c r="B381" s="28"/>
      <c r="C381" s="28"/>
      <c r="D381" s="36"/>
      <c r="E381" s="28"/>
      <c r="F381" s="28"/>
      <c r="G381" s="36"/>
    </row>
    <row r="382" spans="2:7" x14ac:dyDescent="0.15">
      <c r="B382" s="28"/>
      <c r="C382" s="28"/>
      <c r="D382" s="36"/>
      <c r="E382" s="28"/>
      <c r="F382" s="28"/>
      <c r="G382" s="36"/>
    </row>
    <row r="383" spans="2:7" x14ac:dyDescent="0.15">
      <c r="B383" s="28"/>
      <c r="C383" s="28"/>
      <c r="D383" s="36"/>
      <c r="E383" s="28"/>
      <c r="F383" s="28"/>
      <c r="G383" s="36"/>
    </row>
    <row r="384" spans="2:7" x14ac:dyDescent="0.15">
      <c r="B384" s="28"/>
      <c r="C384" s="28"/>
      <c r="D384" s="36"/>
      <c r="E384" s="28"/>
      <c r="F384" s="28"/>
      <c r="G384" s="36"/>
    </row>
    <row r="385" spans="2:7" x14ac:dyDescent="0.15">
      <c r="B385" s="28"/>
      <c r="C385" s="28"/>
      <c r="D385" s="36"/>
      <c r="E385" s="28"/>
      <c r="F385" s="28"/>
      <c r="G385" s="36"/>
    </row>
    <row r="386" spans="2:7" x14ac:dyDescent="0.15">
      <c r="B386" s="28"/>
      <c r="C386" s="28"/>
      <c r="D386" s="36"/>
      <c r="E386" s="28"/>
      <c r="F386" s="28"/>
      <c r="G386" s="36"/>
    </row>
    <row r="387" spans="2:7" x14ac:dyDescent="0.15">
      <c r="B387" s="28"/>
      <c r="C387" s="28"/>
      <c r="D387" s="36"/>
      <c r="E387" s="28"/>
      <c r="F387" s="28"/>
      <c r="G387" s="36"/>
    </row>
    <row r="388" spans="2:7" x14ac:dyDescent="0.15">
      <c r="B388" s="28"/>
      <c r="C388" s="28"/>
      <c r="D388" s="36"/>
      <c r="E388" s="28"/>
      <c r="F388" s="28"/>
      <c r="G388" s="36"/>
    </row>
    <row r="389" spans="2:7" x14ac:dyDescent="0.15">
      <c r="B389" s="28"/>
      <c r="C389" s="28"/>
      <c r="D389" s="36"/>
      <c r="E389" s="28"/>
      <c r="F389" s="28"/>
      <c r="G389" s="36"/>
    </row>
    <row r="390" spans="2:7" x14ac:dyDescent="0.15">
      <c r="B390" s="28"/>
      <c r="C390" s="28"/>
      <c r="D390" s="36"/>
      <c r="E390" s="28"/>
      <c r="F390" s="28"/>
      <c r="G390" s="36"/>
    </row>
    <row r="391" spans="2:7" x14ac:dyDescent="0.15">
      <c r="B391" s="28"/>
      <c r="C391" s="28"/>
      <c r="D391" s="36"/>
      <c r="E391" s="28"/>
      <c r="F391" s="28"/>
      <c r="G391" s="36"/>
    </row>
    <row r="392" spans="2:7" x14ac:dyDescent="0.15">
      <c r="B392" s="28"/>
      <c r="C392" s="28"/>
      <c r="D392" s="36"/>
      <c r="E392" s="28"/>
      <c r="F392" s="28"/>
      <c r="G392" s="36"/>
    </row>
    <row r="393" spans="2:7" x14ac:dyDescent="0.15">
      <c r="B393" s="28"/>
      <c r="C393" s="28"/>
      <c r="D393" s="36"/>
      <c r="E393" s="28"/>
      <c r="F393" s="28"/>
      <c r="G393" s="36"/>
    </row>
    <row r="394" spans="2:7" x14ac:dyDescent="0.15">
      <c r="B394" s="28"/>
      <c r="C394" s="28"/>
      <c r="D394" s="36"/>
      <c r="E394" s="28"/>
      <c r="F394" s="28"/>
      <c r="G394" s="36"/>
    </row>
    <row r="395" spans="2:7" x14ac:dyDescent="0.15">
      <c r="B395" s="28"/>
      <c r="C395" s="28"/>
      <c r="D395" s="36"/>
      <c r="E395" s="28"/>
      <c r="F395" s="28"/>
      <c r="G395" s="36"/>
    </row>
    <row r="396" spans="2:7" x14ac:dyDescent="0.15">
      <c r="B396" s="28"/>
      <c r="C396" s="28"/>
      <c r="D396" s="36"/>
      <c r="E396" s="28"/>
      <c r="F396" s="28"/>
      <c r="G396" s="36"/>
    </row>
    <row r="397" spans="2:7" x14ac:dyDescent="0.15">
      <c r="B397" s="28"/>
      <c r="C397" s="28"/>
      <c r="D397" s="36"/>
      <c r="E397" s="28"/>
      <c r="F397" s="28"/>
      <c r="G397" s="36"/>
    </row>
    <row r="398" spans="2:7" x14ac:dyDescent="0.15">
      <c r="B398" s="28"/>
      <c r="C398" s="28"/>
      <c r="D398" s="36"/>
      <c r="E398" s="28"/>
      <c r="F398" s="28"/>
      <c r="G398" s="36"/>
    </row>
    <row r="399" spans="2:7" x14ac:dyDescent="0.15">
      <c r="B399" s="28"/>
      <c r="C399" s="28"/>
      <c r="D399" s="36"/>
      <c r="E399" s="28"/>
      <c r="F399" s="28"/>
      <c r="G399" s="36"/>
    </row>
    <row r="400" spans="2:7" x14ac:dyDescent="0.15">
      <c r="B400" s="28"/>
      <c r="C400" s="28"/>
      <c r="D400" s="36"/>
      <c r="E400" s="28"/>
      <c r="F400" s="28"/>
      <c r="G400" s="36"/>
    </row>
    <row r="401" spans="2:7" x14ac:dyDescent="0.15">
      <c r="B401" s="28"/>
      <c r="C401" s="28"/>
      <c r="D401" s="36"/>
      <c r="E401" s="28"/>
      <c r="F401" s="28"/>
      <c r="G401" s="36"/>
    </row>
    <row r="402" spans="2:7" x14ac:dyDescent="0.15">
      <c r="B402" s="28"/>
      <c r="C402" s="28"/>
      <c r="D402" s="36"/>
      <c r="E402" s="28"/>
      <c r="F402" s="28"/>
      <c r="G402" s="36"/>
    </row>
    <row r="403" spans="2:7" x14ac:dyDescent="0.15">
      <c r="B403" s="28"/>
      <c r="C403" s="28"/>
      <c r="D403" s="36"/>
      <c r="E403" s="28"/>
      <c r="F403" s="28"/>
      <c r="G403" s="36"/>
    </row>
    <row r="404" spans="2:7" x14ac:dyDescent="0.15">
      <c r="B404" s="28"/>
      <c r="C404" s="28"/>
      <c r="D404" s="36"/>
      <c r="E404" s="28"/>
      <c r="F404" s="28"/>
      <c r="G404" s="36"/>
    </row>
    <row r="405" spans="2:7" x14ac:dyDescent="0.15">
      <c r="B405" s="28"/>
      <c r="C405" s="28"/>
      <c r="D405" s="36"/>
      <c r="E405" s="28"/>
      <c r="F405" s="28"/>
      <c r="G405" s="36"/>
    </row>
    <row r="406" spans="2:7" x14ac:dyDescent="0.15">
      <c r="B406" s="28"/>
      <c r="C406" s="28"/>
      <c r="D406" s="36"/>
      <c r="E406" s="28"/>
      <c r="F406" s="28"/>
      <c r="G406" s="36"/>
    </row>
    <row r="407" spans="2:7" x14ac:dyDescent="0.15">
      <c r="B407" s="28"/>
      <c r="C407" s="28"/>
      <c r="D407" s="36"/>
      <c r="E407" s="28"/>
      <c r="F407" s="28"/>
      <c r="G407" s="36"/>
    </row>
    <row r="408" spans="2:7" x14ac:dyDescent="0.15">
      <c r="B408" s="28"/>
      <c r="C408" s="28"/>
      <c r="D408" s="36"/>
      <c r="E408" s="28"/>
      <c r="F408" s="28"/>
      <c r="G408" s="36"/>
    </row>
    <row r="409" spans="2:7" x14ac:dyDescent="0.15">
      <c r="B409" s="28"/>
      <c r="C409" s="28"/>
      <c r="D409" s="36"/>
      <c r="E409" s="28"/>
      <c r="F409" s="28"/>
      <c r="G409" s="36"/>
    </row>
    <row r="410" spans="2:7" x14ac:dyDescent="0.15">
      <c r="B410" s="28"/>
      <c r="C410" s="28"/>
      <c r="D410" s="36"/>
      <c r="E410" s="28"/>
      <c r="F410" s="28"/>
      <c r="G410" s="36"/>
    </row>
    <row r="411" spans="2:7" x14ac:dyDescent="0.15">
      <c r="B411" s="28"/>
      <c r="C411" s="28"/>
      <c r="D411" s="36"/>
      <c r="E411" s="28"/>
      <c r="F411" s="28"/>
      <c r="G411" s="36"/>
    </row>
    <row r="412" spans="2:7" x14ac:dyDescent="0.15">
      <c r="B412" s="28"/>
      <c r="C412" s="28"/>
      <c r="D412" s="36"/>
      <c r="E412" s="28"/>
      <c r="F412" s="28"/>
      <c r="G412" s="36"/>
    </row>
    <row r="413" spans="2:7" x14ac:dyDescent="0.15">
      <c r="B413" s="28"/>
      <c r="C413" s="28"/>
      <c r="D413" s="36"/>
      <c r="E413" s="28"/>
      <c r="F413" s="28"/>
      <c r="G413" s="36"/>
    </row>
    <row r="414" spans="2:7" x14ac:dyDescent="0.15">
      <c r="B414" s="28"/>
      <c r="C414" s="28"/>
      <c r="D414" s="36"/>
      <c r="E414" s="28"/>
      <c r="F414" s="28"/>
      <c r="G414" s="36"/>
    </row>
    <row r="415" spans="2:7" x14ac:dyDescent="0.15">
      <c r="B415" s="28"/>
      <c r="C415" s="28"/>
      <c r="D415" s="36"/>
      <c r="E415" s="28"/>
      <c r="F415" s="28"/>
      <c r="G415" s="36"/>
    </row>
    <row r="416" spans="2:7" x14ac:dyDescent="0.15">
      <c r="B416" s="28"/>
      <c r="C416" s="28"/>
      <c r="D416" s="36"/>
      <c r="E416" s="28"/>
      <c r="F416" s="28"/>
      <c r="G416" s="36"/>
    </row>
    <row r="417" spans="2:7" x14ac:dyDescent="0.15">
      <c r="B417" s="28"/>
      <c r="C417" s="28"/>
      <c r="D417" s="36"/>
      <c r="E417" s="28"/>
      <c r="F417" s="28"/>
      <c r="G417" s="36"/>
    </row>
    <row r="418" spans="2:7" x14ac:dyDescent="0.15">
      <c r="B418" s="28"/>
      <c r="C418" s="28"/>
      <c r="D418" s="36"/>
      <c r="E418" s="28"/>
      <c r="F418" s="28"/>
      <c r="G418" s="36"/>
    </row>
    <row r="419" spans="2:7" x14ac:dyDescent="0.15">
      <c r="B419" s="28"/>
      <c r="C419" s="28"/>
      <c r="D419" s="36"/>
      <c r="E419" s="28"/>
      <c r="F419" s="28"/>
      <c r="G419" s="36"/>
    </row>
    <row r="420" spans="2:7" x14ac:dyDescent="0.15">
      <c r="B420" s="28"/>
      <c r="C420" s="28"/>
      <c r="D420" s="36"/>
      <c r="E420" s="28"/>
      <c r="F420" s="28"/>
      <c r="G420" s="36"/>
    </row>
    <row r="421" spans="2:7" x14ac:dyDescent="0.15">
      <c r="B421" s="28"/>
      <c r="C421" s="28"/>
      <c r="D421" s="36"/>
      <c r="E421" s="28"/>
      <c r="F421" s="28"/>
      <c r="G421" s="36"/>
    </row>
    <row r="422" spans="2:7" x14ac:dyDescent="0.15">
      <c r="B422" s="28"/>
      <c r="C422" s="28"/>
      <c r="D422" s="36"/>
      <c r="E422" s="28"/>
      <c r="F422" s="28"/>
      <c r="G422" s="36"/>
    </row>
    <row r="423" spans="2:7" x14ac:dyDescent="0.15">
      <c r="B423" s="28"/>
      <c r="C423" s="28"/>
      <c r="D423" s="36"/>
      <c r="E423" s="28"/>
      <c r="F423" s="28"/>
      <c r="G423" s="36"/>
    </row>
    <row r="424" spans="2:7" x14ac:dyDescent="0.15">
      <c r="B424" s="28"/>
      <c r="C424" s="28"/>
      <c r="D424" s="36"/>
      <c r="E424" s="28"/>
      <c r="F424" s="28"/>
      <c r="G424" s="36"/>
    </row>
    <row r="425" spans="2:7" x14ac:dyDescent="0.15">
      <c r="B425" s="28"/>
      <c r="C425" s="28"/>
      <c r="D425" s="36"/>
      <c r="E425" s="28"/>
      <c r="F425" s="28"/>
      <c r="G425" s="36"/>
    </row>
    <row r="426" spans="2:7" x14ac:dyDescent="0.15">
      <c r="B426" s="28"/>
      <c r="C426" s="28"/>
      <c r="D426" s="36"/>
      <c r="E426" s="28"/>
      <c r="F426" s="28"/>
      <c r="G426" s="36"/>
    </row>
    <row r="427" spans="2:7" x14ac:dyDescent="0.15">
      <c r="B427" s="28"/>
      <c r="C427" s="28"/>
      <c r="D427" s="36"/>
      <c r="E427" s="28"/>
      <c r="F427" s="28"/>
      <c r="G427" s="36"/>
    </row>
    <row r="428" spans="2:7" x14ac:dyDescent="0.15">
      <c r="B428" s="28"/>
      <c r="C428" s="28"/>
      <c r="D428" s="36"/>
      <c r="E428" s="28"/>
      <c r="F428" s="28"/>
      <c r="G428" s="36"/>
    </row>
    <row r="429" spans="2:7" x14ac:dyDescent="0.15">
      <c r="B429" s="28"/>
      <c r="C429" s="28"/>
      <c r="D429" s="36"/>
      <c r="E429" s="28"/>
      <c r="F429" s="28"/>
      <c r="G429" s="36"/>
    </row>
    <row r="430" spans="2:7" x14ac:dyDescent="0.15">
      <c r="B430" s="28"/>
      <c r="C430" s="28"/>
      <c r="D430" s="36"/>
      <c r="E430" s="28"/>
      <c r="F430" s="28"/>
      <c r="G430" s="36"/>
    </row>
    <row r="431" spans="2:7" x14ac:dyDescent="0.15">
      <c r="B431" s="28"/>
      <c r="C431" s="28"/>
      <c r="D431" s="36"/>
      <c r="E431" s="28"/>
      <c r="F431" s="28"/>
      <c r="G431" s="36"/>
    </row>
    <row r="432" spans="2:7" x14ac:dyDescent="0.15">
      <c r="B432" s="28"/>
      <c r="C432" s="28"/>
      <c r="D432" s="36"/>
      <c r="E432" s="28"/>
      <c r="F432" s="28"/>
      <c r="G432" s="36"/>
    </row>
    <row r="433" spans="2:7" x14ac:dyDescent="0.15">
      <c r="B433" s="28"/>
      <c r="C433" s="28"/>
      <c r="D433" s="36"/>
      <c r="E433" s="28"/>
      <c r="F433" s="28"/>
      <c r="G433" s="36"/>
    </row>
    <row r="434" spans="2:7" x14ac:dyDescent="0.15">
      <c r="B434" s="28"/>
      <c r="C434" s="28"/>
      <c r="D434" s="36"/>
      <c r="E434" s="28"/>
      <c r="F434" s="28"/>
      <c r="G434" s="36"/>
    </row>
    <row r="435" spans="2:7" x14ac:dyDescent="0.15">
      <c r="B435" s="28"/>
      <c r="C435" s="28"/>
      <c r="D435" s="36"/>
      <c r="E435" s="28"/>
      <c r="F435" s="28"/>
      <c r="G435" s="36"/>
    </row>
    <row r="436" spans="2:7" x14ac:dyDescent="0.15">
      <c r="B436" s="28"/>
      <c r="C436" s="28"/>
      <c r="D436" s="36"/>
      <c r="E436" s="28"/>
      <c r="F436" s="28"/>
      <c r="G436" s="36"/>
    </row>
    <row r="437" spans="2:7" x14ac:dyDescent="0.15">
      <c r="B437" s="28"/>
      <c r="C437" s="28"/>
      <c r="D437" s="36"/>
      <c r="E437" s="28"/>
      <c r="F437" s="28"/>
      <c r="G437" s="36"/>
    </row>
    <row r="438" spans="2:7" x14ac:dyDescent="0.15">
      <c r="B438" s="28"/>
      <c r="C438" s="28"/>
      <c r="D438" s="36"/>
      <c r="E438" s="28"/>
      <c r="F438" s="28"/>
      <c r="G438" s="36"/>
    </row>
    <row r="439" spans="2:7" x14ac:dyDescent="0.15">
      <c r="B439" s="28"/>
      <c r="C439" s="28"/>
      <c r="D439" s="36"/>
      <c r="E439" s="28"/>
      <c r="F439" s="28"/>
      <c r="G439" s="36"/>
    </row>
    <row r="440" spans="2:7" x14ac:dyDescent="0.15">
      <c r="B440" s="28"/>
      <c r="C440" s="28"/>
      <c r="D440" s="36"/>
      <c r="E440" s="28"/>
      <c r="F440" s="28"/>
      <c r="G440" s="36"/>
    </row>
    <row r="441" spans="2:7" x14ac:dyDescent="0.15">
      <c r="B441" s="28"/>
      <c r="C441" s="28"/>
      <c r="D441" s="36"/>
      <c r="E441" s="28"/>
      <c r="F441" s="28"/>
      <c r="G441" s="36"/>
    </row>
    <row r="442" spans="2:7" x14ac:dyDescent="0.15">
      <c r="B442" s="28"/>
      <c r="C442" s="28"/>
      <c r="D442" s="36"/>
      <c r="E442" s="28"/>
      <c r="F442" s="28"/>
      <c r="G442" s="36"/>
    </row>
    <row r="443" spans="2:7" x14ac:dyDescent="0.15">
      <c r="B443" s="28"/>
      <c r="C443" s="28"/>
      <c r="D443" s="36"/>
      <c r="E443" s="28"/>
      <c r="F443" s="28"/>
      <c r="G443" s="36"/>
    </row>
    <row r="444" spans="2:7" x14ac:dyDescent="0.15">
      <c r="B444" s="28"/>
      <c r="C444" s="28"/>
      <c r="D444" s="36"/>
      <c r="E444" s="28"/>
      <c r="F444" s="28"/>
      <c r="G444" s="36"/>
    </row>
    <row r="445" spans="2:7" x14ac:dyDescent="0.15">
      <c r="B445" s="28"/>
      <c r="C445" s="28"/>
      <c r="D445" s="36"/>
      <c r="E445" s="28"/>
      <c r="F445" s="28"/>
      <c r="G445" s="36"/>
    </row>
    <row r="446" spans="2:7" x14ac:dyDescent="0.15">
      <c r="B446" s="28"/>
      <c r="C446" s="28"/>
      <c r="D446" s="36"/>
      <c r="E446" s="28"/>
      <c r="F446" s="28"/>
      <c r="G446" s="36"/>
    </row>
    <row r="447" spans="2:7" x14ac:dyDescent="0.15">
      <c r="B447" s="28"/>
      <c r="C447" s="28"/>
      <c r="D447" s="36"/>
      <c r="E447" s="28"/>
      <c r="F447" s="28"/>
      <c r="G447" s="36"/>
    </row>
    <row r="448" spans="2:7" x14ac:dyDescent="0.15">
      <c r="B448" s="28"/>
      <c r="C448" s="28"/>
      <c r="D448" s="36"/>
      <c r="E448" s="28"/>
      <c r="F448" s="28"/>
      <c r="G448" s="36"/>
    </row>
    <row r="449" spans="2:7" x14ac:dyDescent="0.15">
      <c r="B449" s="28"/>
      <c r="C449" s="28"/>
      <c r="D449" s="36"/>
      <c r="E449" s="28"/>
      <c r="F449" s="28"/>
      <c r="G449" s="36"/>
    </row>
    <row r="450" spans="2:7" x14ac:dyDescent="0.15">
      <c r="B450" s="28"/>
      <c r="C450" s="28"/>
      <c r="D450" s="36"/>
      <c r="E450" s="28"/>
      <c r="F450" s="28"/>
      <c r="G450" s="36"/>
    </row>
    <row r="451" spans="2:7" x14ac:dyDescent="0.15">
      <c r="B451" s="28"/>
      <c r="C451" s="28"/>
      <c r="D451" s="36"/>
      <c r="E451" s="28"/>
      <c r="F451" s="28"/>
      <c r="G451" s="36"/>
    </row>
    <row r="452" spans="2:7" x14ac:dyDescent="0.15">
      <c r="B452" s="28"/>
      <c r="C452" s="28"/>
      <c r="D452" s="36"/>
      <c r="E452" s="28"/>
      <c r="F452" s="28"/>
      <c r="G452" s="36"/>
    </row>
    <row r="453" spans="2:7" x14ac:dyDescent="0.15">
      <c r="B453" s="28"/>
      <c r="C453" s="28"/>
      <c r="D453" s="36"/>
      <c r="E453" s="28"/>
      <c r="F453" s="28"/>
      <c r="G453" s="36"/>
    </row>
    <row r="454" spans="2:7" x14ac:dyDescent="0.15">
      <c r="B454" s="28"/>
      <c r="C454" s="28"/>
      <c r="D454" s="36"/>
      <c r="E454" s="28"/>
      <c r="F454" s="28"/>
      <c r="G454" s="36"/>
    </row>
    <row r="455" spans="2:7" x14ac:dyDescent="0.15">
      <c r="B455" s="28"/>
      <c r="C455" s="28"/>
      <c r="D455" s="36"/>
      <c r="E455" s="28"/>
      <c r="F455" s="28"/>
      <c r="G455" s="36"/>
    </row>
    <row r="456" spans="2:7" x14ac:dyDescent="0.15">
      <c r="B456" s="28"/>
      <c r="C456" s="28"/>
      <c r="D456" s="36"/>
      <c r="E456" s="28"/>
      <c r="F456" s="28"/>
      <c r="G456" s="36"/>
    </row>
    <row r="457" spans="2:7" x14ac:dyDescent="0.15">
      <c r="B457" s="28"/>
      <c r="C457" s="28"/>
      <c r="D457" s="36"/>
      <c r="E457" s="28"/>
      <c r="F457" s="28"/>
      <c r="G457" s="36"/>
    </row>
    <row r="458" spans="2:7" x14ac:dyDescent="0.15">
      <c r="B458" s="28"/>
      <c r="C458" s="28"/>
      <c r="D458" s="36"/>
      <c r="E458" s="28"/>
      <c r="F458" s="28"/>
      <c r="G458" s="36"/>
    </row>
    <row r="459" spans="2:7" x14ac:dyDescent="0.15">
      <c r="B459" s="28"/>
      <c r="C459" s="28"/>
      <c r="D459" s="36"/>
      <c r="E459" s="28"/>
      <c r="F459" s="28"/>
      <c r="G459" s="36"/>
    </row>
    <row r="460" spans="2:7" x14ac:dyDescent="0.15">
      <c r="B460" s="28"/>
      <c r="C460" s="28"/>
      <c r="D460" s="36"/>
      <c r="E460" s="28"/>
      <c r="F460" s="28"/>
      <c r="G460" s="36"/>
    </row>
    <row r="461" spans="2:7" x14ac:dyDescent="0.15">
      <c r="B461" s="28"/>
      <c r="C461" s="28"/>
      <c r="D461" s="36"/>
      <c r="E461" s="28"/>
      <c r="F461" s="28"/>
      <c r="G461" s="36"/>
    </row>
    <row r="462" spans="2:7" x14ac:dyDescent="0.15">
      <c r="B462" s="28"/>
      <c r="C462" s="28"/>
      <c r="D462" s="36"/>
      <c r="E462" s="28"/>
      <c r="F462" s="28"/>
      <c r="G462" s="36"/>
    </row>
    <row r="463" spans="2:7" x14ac:dyDescent="0.15">
      <c r="B463" s="28"/>
      <c r="C463" s="28"/>
      <c r="D463" s="36"/>
      <c r="E463" s="28"/>
      <c r="F463" s="28"/>
      <c r="G463" s="36"/>
    </row>
    <row r="464" spans="2:7" x14ac:dyDescent="0.15">
      <c r="B464" s="28"/>
      <c r="C464" s="28"/>
      <c r="D464" s="36"/>
      <c r="E464" s="28"/>
      <c r="F464" s="28"/>
      <c r="G464" s="36"/>
    </row>
    <row r="465" spans="2:7" x14ac:dyDescent="0.15">
      <c r="B465" s="28"/>
      <c r="C465" s="28"/>
      <c r="D465" s="36"/>
      <c r="E465" s="28"/>
      <c r="F465" s="28"/>
      <c r="G465" s="36"/>
    </row>
    <row r="466" spans="2:7" x14ac:dyDescent="0.15">
      <c r="B466" s="28"/>
      <c r="C466" s="28"/>
      <c r="D466" s="36"/>
      <c r="E466" s="28"/>
      <c r="F466" s="28"/>
      <c r="G466" s="36"/>
    </row>
    <row r="467" spans="2:7" x14ac:dyDescent="0.15">
      <c r="B467" s="28"/>
      <c r="C467" s="28"/>
      <c r="D467" s="36"/>
      <c r="E467" s="28"/>
      <c r="F467" s="28"/>
      <c r="G467" s="36"/>
    </row>
    <row r="468" spans="2:7" x14ac:dyDescent="0.15">
      <c r="B468" s="28"/>
      <c r="C468" s="28"/>
      <c r="D468" s="36"/>
      <c r="E468" s="28"/>
      <c r="F468" s="28"/>
      <c r="G468" s="36"/>
    </row>
    <row r="469" spans="2:7" x14ac:dyDescent="0.15">
      <c r="B469" s="28"/>
      <c r="C469" s="28"/>
      <c r="D469" s="36"/>
      <c r="E469" s="28"/>
      <c r="F469" s="28"/>
      <c r="G469" s="36"/>
    </row>
    <row r="470" spans="2:7" x14ac:dyDescent="0.15">
      <c r="B470" s="28"/>
      <c r="C470" s="28"/>
      <c r="D470" s="36"/>
      <c r="E470" s="28"/>
      <c r="F470" s="28"/>
      <c r="G470" s="36"/>
    </row>
    <row r="471" spans="2:7" x14ac:dyDescent="0.15">
      <c r="B471" s="28"/>
      <c r="C471" s="28"/>
      <c r="D471" s="36"/>
      <c r="E471" s="28"/>
      <c r="F471" s="28"/>
      <c r="G471" s="36"/>
    </row>
    <row r="472" spans="2:7" x14ac:dyDescent="0.15">
      <c r="B472" s="28"/>
      <c r="C472" s="28"/>
      <c r="D472" s="36"/>
      <c r="E472" s="28"/>
      <c r="F472" s="28"/>
      <c r="G472" s="36"/>
    </row>
    <row r="473" spans="2:7" x14ac:dyDescent="0.15">
      <c r="B473" s="28"/>
      <c r="C473" s="28"/>
      <c r="D473" s="36"/>
      <c r="E473" s="28"/>
      <c r="F473" s="28"/>
      <c r="G473" s="36"/>
    </row>
    <row r="474" spans="2:7" x14ac:dyDescent="0.15">
      <c r="B474" s="28"/>
      <c r="C474" s="28"/>
      <c r="D474" s="36"/>
      <c r="E474" s="28"/>
      <c r="F474" s="28"/>
      <c r="G474" s="36"/>
    </row>
    <row r="475" spans="2:7" x14ac:dyDescent="0.15">
      <c r="B475" s="28"/>
      <c r="C475" s="28"/>
      <c r="D475" s="36"/>
      <c r="E475" s="28"/>
      <c r="F475" s="28"/>
      <c r="G475" s="36"/>
    </row>
    <row r="476" spans="2:7" x14ac:dyDescent="0.15">
      <c r="B476" s="28"/>
      <c r="C476" s="28"/>
      <c r="D476" s="36"/>
      <c r="E476" s="28"/>
      <c r="F476" s="28"/>
      <c r="G476" s="36"/>
    </row>
    <row r="477" spans="2:7" x14ac:dyDescent="0.15">
      <c r="B477" s="28"/>
      <c r="C477" s="28"/>
      <c r="D477" s="36"/>
      <c r="E477" s="28"/>
      <c r="F477" s="28"/>
      <c r="G477" s="36"/>
    </row>
    <row r="478" spans="2:7" x14ac:dyDescent="0.15">
      <c r="B478" s="28"/>
      <c r="C478" s="28"/>
      <c r="D478" s="36"/>
      <c r="E478" s="28"/>
      <c r="F478" s="28"/>
      <c r="G478" s="36"/>
    </row>
    <row r="479" spans="2:7" x14ac:dyDescent="0.15">
      <c r="B479" s="28"/>
      <c r="C479" s="28"/>
      <c r="D479" s="36"/>
      <c r="E479" s="28"/>
      <c r="F479" s="28"/>
      <c r="G479" s="36"/>
    </row>
    <row r="480" spans="2:7" x14ac:dyDescent="0.15">
      <c r="B480" s="28"/>
      <c r="C480" s="28"/>
      <c r="D480" s="36"/>
      <c r="E480" s="28"/>
      <c r="F480" s="28"/>
      <c r="G480" s="36"/>
    </row>
    <row r="481" spans="2:7" x14ac:dyDescent="0.15">
      <c r="B481" s="28"/>
      <c r="C481" s="28"/>
      <c r="D481" s="36"/>
      <c r="E481" s="28"/>
      <c r="F481" s="28"/>
      <c r="G481" s="36"/>
    </row>
    <row r="482" spans="2:7" x14ac:dyDescent="0.15">
      <c r="B482" s="28"/>
      <c r="C482" s="28"/>
      <c r="D482" s="36"/>
      <c r="E482" s="28"/>
      <c r="F482" s="28"/>
      <c r="G482" s="36"/>
    </row>
    <row r="483" spans="2:7" x14ac:dyDescent="0.15">
      <c r="B483" s="28"/>
      <c r="C483" s="28"/>
      <c r="D483" s="36"/>
      <c r="E483" s="28"/>
      <c r="F483" s="28"/>
      <c r="G483" s="36"/>
    </row>
    <row r="484" spans="2:7" x14ac:dyDescent="0.15">
      <c r="B484" s="28"/>
      <c r="C484" s="28"/>
      <c r="D484" s="36"/>
      <c r="E484" s="28"/>
      <c r="F484" s="28"/>
      <c r="G484" s="36"/>
    </row>
    <row r="485" spans="2:7" x14ac:dyDescent="0.15">
      <c r="B485" s="28"/>
      <c r="C485" s="28"/>
      <c r="D485" s="36"/>
      <c r="E485" s="28"/>
      <c r="F485" s="28"/>
      <c r="G485" s="36"/>
    </row>
    <row r="486" spans="2:7" x14ac:dyDescent="0.15">
      <c r="B486" s="28"/>
      <c r="C486" s="28"/>
      <c r="D486" s="36"/>
      <c r="E486" s="28"/>
      <c r="F486" s="28"/>
      <c r="G486" s="36"/>
    </row>
    <row r="487" spans="2:7" x14ac:dyDescent="0.15">
      <c r="B487" s="28"/>
      <c r="C487" s="28"/>
      <c r="D487" s="36"/>
      <c r="E487" s="28"/>
      <c r="F487" s="28"/>
      <c r="G487" s="36"/>
    </row>
    <row r="488" spans="2:7" x14ac:dyDescent="0.15">
      <c r="B488" s="28"/>
      <c r="C488" s="28"/>
      <c r="D488" s="36"/>
      <c r="E488" s="28"/>
      <c r="F488" s="28"/>
      <c r="G488" s="36"/>
    </row>
    <row r="489" spans="2:7" x14ac:dyDescent="0.15">
      <c r="B489" s="28"/>
      <c r="C489" s="28"/>
      <c r="D489" s="36"/>
      <c r="E489" s="28"/>
      <c r="F489" s="28"/>
      <c r="G489" s="36"/>
    </row>
    <row r="490" spans="2:7" x14ac:dyDescent="0.15">
      <c r="B490" s="28"/>
      <c r="C490" s="28"/>
      <c r="D490" s="36"/>
      <c r="E490" s="28"/>
      <c r="F490" s="28"/>
      <c r="G490" s="36"/>
    </row>
    <row r="491" spans="2:7" x14ac:dyDescent="0.15">
      <c r="B491" s="28"/>
      <c r="C491" s="28"/>
      <c r="D491" s="36"/>
      <c r="E491" s="28"/>
      <c r="F491" s="28"/>
      <c r="G491" s="36"/>
    </row>
    <row r="492" spans="2:7" x14ac:dyDescent="0.15">
      <c r="B492" s="28"/>
      <c r="C492" s="28"/>
      <c r="D492" s="36"/>
      <c r="E492" s="28"/>
      <c r="F492" s="28"/>
      <c r="G492" s="36"/>
    </row>
    <row r="493" spans="2:7" x14ac:dyDescent="0.15">
      <c r="B493" s="28"/>
      <c r="C493" s="28"/>
      <c r="D493" s="36"/>
      <c r="E493" s="28"/>
      <c r="F493" s="28"/>
      <c r="G493" s="36"/>
    </row>
    <row r="494" spans="2:7" x14ac:dyDescent="0.15">
      <c r="B494" s="28"/>
      <c r="C494" s="28"/>
      <c r="D494" s="36"/>
      <c r="E494" s="28"/>
      <c r="F494" s="28"/>
      <c r="G494" s="36"/>
    </row>
    <row r="495" spans="2:7" x14ac:dyDescent="0.15">
      <c r="B495" s="28"/>
      <c r="C495" s="28"/>
      <c r="D495" s="36"/>
      <c r="E495" s="28"/>
      <c r="F495" s="28"/>
      <c r="G495" s="36"/>
    </row>
    <row r="496" spans="2:7" x14ac:dyDescent="0.15">
      <c r="B496" s="28"/>
      <c r="C496" s="28"/>
      <c r="D496" s="36"/>
      <c r="E496" s="28"/>
      <c r="F496" s="28"/>
      <c r="G496" s="36"/>
    </row>
    <row r="497" spans="2:7" x14ac:dyDescent="0.15">
      <c r="B497" s="28"/>
      <c r="C497" s="28"/>
      <c r="D497" s="36"/>
      <c r="E497" s="28"/>
      <c r="F497" s="28"/>
      <c r="G497" s="36"/>
    </row>
    <row r="498" spans="2:7" x14ac:dyDescent="0.15">
      <c r="B498" s="28"/>
      <c r="C498" s="28"/>
      <c r="D498" s="36"/>
      <c r="E498" s="28"/>
      <c r="F498" s="28"/>
      <c r="G498" s="36"/>
    </row>
    <row r="499" spans="2:7" x14ac:dyDescent="0.15">
      <c r="B499" s="28"/>
      <c r="C499" s="28"/>
      <c r="D499" s="36"/>
      <c r="E499" s="28"/>
      <c r="F499" s="28"/>
      <c r="G499" s="36"/>
    </row>
    <row r="500" spans="2:7" x14ac:dyDescent="0.15">
      <c r="B500" s="28"/>
      <c r="C500" s="28"/>
      <c r="D500" s="36"/>
      <c r="E500" s="28"/>
      <c r="F500" s="28"/>
      <c r="G500" s="36"/>
    </row>
    <row r="501" spans="2:7" x14ac:dyDescent="0.15">
      <c r="B501" s="28"/>
      <c r="C501" s="28"/>
      <c r="D501" s="36"/>
      <c r="E501" s="28"/>
      <c r="F501" s="28"/>
      <c r="G501" s="36"/>
    </row>
    <row r="502" spans="2:7" x14ac:dyDescent="0.15">
      <c r="B502" s="28"/>
      <c r="C502" s="28"/>
      <c r="D502" s="36"/>
      <c r="E502" s="28"/>
      <c r="F502" s="28"/>
      <c r="G502" s="36"/>
    </row>
    <row r="503" spans="2:7" x14ac:dyDescent="0.15">
      <c r="B503" s="28"/>
      <c r="C503" s="28"/>
      <c r="D503" s="36"/>
      <c r="E503" s="28"/>
      <c r="F503" s="28"/>
      <c r="G503" s="36"/>
    </row>
    <row r="504" spans="2:7" x14ac:dyDescent="0.15">
      <c r="B504" s="28"/>
      <c r="C504" s="28"/>
      <c r="D504" s="36"/>
      <c r="E504" s="28"/>
      <c r="F504" s="28"/>
      <c r="G504" s="36"/>
    </row>
    <row r="505" spans="2:7" x14ac:dyDescent="0.15">
      <c r="B505" s="28"/>
      <c r="C505" s="28"/>
      <c r="D505" s="36"/>
      <c r="E505" s="28"/>
      <c r="F505" s="28"/>
      <c r="G505" s="36"/>
    </row>
    <row r="506" spans="2:7" x14ac:dyDescent="0.15">
      <c r="B506" s="28"/>
      <c r="C506" s="28"/>
      <c r="D506" s="36"/>
      <c r="E506" s="28"/>
      <c r="F506" s="28"/>
      <c r="G506" s="36"/>
    </row>
    <row r="507" spans="2:7" x14ac:dyDescent="0.15">
      <c r="B507" s="28"/>
      <c r="C507" s="28"/>
      <c r="D507" s="36"/>
      <c r="E507" s="28"/>
      <c r="F507" s="28"/>
      <c r="G507" s="36"/>
    </row>
    <row r="508" spans="2:7" x14ac:dyDescent="0.15">
      <c r="B508" s="28"/>
      <c r="C508" s="28"/>
      <c r="D508" s="36"/>
      <c r="E508" s="28"/>
      <c r="F508" s="28"/>
      <c r="G508" s="36"/>
    </row>
    <row r="509" spans="2:7" x14ac:dyDescent="0.15">
      <c r="B509" s="28"/>
      <c r="C509" s="28"/>
      <c r="D509" s="36"/>
      <c r="E509" s="28"/>
      <c r="F509" s="28"/>
      <c r="G509" s="36"/>
    </row>
    <row r="510" spans="2:7" x14ac:dyDescent="0.15">
      <c r="B510" s="28"/>
      <c r="C510" s="28"/>
      <c r="D510" s="36"/>
      <c r="E510" s="28"/>
      <c r="F510" s="28"/>
      <c r="G510" s="36"/>
    </row>
    <row r="511" spans="2:7" x14ac:dyDescent="0.15">
      <c r="B511" s="28"/>
      <c r="C511" s="28"/>
      <c r="D511" s="36"/>
      <c r="E511" s="28"/>
      <c r="F511" s="28"/>
      <c r="G511" s="36"/>
    </row>
    <row r="512" spans="2:7" x14ac:dyDescent="0.1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9" type="noConversion"/>
  <conditionalFormatting sqref="B7:H57">
    <cfRule type="containsBlanks" dxfId="65" priority="2">
      <formula>LEN(TRIM(B7))=0</formula>
    </cfRule>
  </conditionalFormatting>
  <pageMargins left="0" right="0" top="0" bottom="0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Microsoft Office User</cp:lastModifiedBy>
  <cp:lastPrinted>2020-10-16T18:41:13Z</cp:lastPrinted>
  <dcterms:created xsi:type="dcterms:W3CDTF">2015-03-17T20:08:52Z</dcterms:created>
  <dcterms:modified xsi:type="dcterms:W3CDTF">2024-09-27T16:36:10Z</dcterms:modified>
</cp:coreProperties>
</file>