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AGOSTO 2024\"/>
    </mc:Choice>
  </mc:AlternateContent>
  <xr:revisionPtr revIDLastSave="0" documentId="13_ncr:1_{698D3160-6F49-4CEE-8F42-2C02D1410C33}" xr6:coauthVersionLast="47" xr6:coauthVersionMax="47" xr10:uidLastSave="{00000000-0000-0000-0000-000000000000}"/>
  <bookViews>
    <workbookView xWindow="-120" yWindow="-120" windowWidth="29040" windowHeight="15720" tabRatio="910" xr2:uid="{00000000-000D-0000-FFFF-FFFF00000000}"/>
  </bookViews>
  <sheets>
    <sheet name="ÍNDICE" sheetId="30" r:id="rId1"/>
    <sheet name="C.74" sheetId="21" r:id="rId2"/>
    <sheet name="C.75" sheetId="2" r:id="rId3"/>
    <sheet name="C.76" sheetId="19" r:id="rId4"/>
    <sheet name="C.77" sheetId="11" r:id="rId5"/>
    <sheet name="C.78-C.79" sheetId="26" r:id="rId6"/>
    <sheet name="C.80" sheetId="1" r:id="rId7"/>
    <sheet name="C.81" sheetId="29" r:id="rId8"/>
    <sheet name="C.82" sheetId="14" r:id="rId9"/>
    <sheet name="C.83" sheetId="45" r:id="rId10"/>
    <sheet name="C.84 - 85" sheetId="27" r:id="rId11"/>
    <sheet name="C.86" sheetId="3" r:id="rId12"/>
    <sheet name="C.87" sheetId="28" r:id="rId13"/>
    <sheet name="C.88" sheetId="16" r:id="rId14"/>
    <sheet name="C.89" sheetId="18" r:id="rId15"/>
  </sheets>
  <externalReferences>
    <externalReference r:id="rId16"/>
  </externalReferences>
  <definedNames>
    <definedName name="_xlnm._FilterDatabase" localSheetId="14" hidden="1">'C.89'!#REF!</definedName>
    <definedName name="_xlnm.Print_Area" localSheetId="1">'C.74'!$A$1:$G$16</definedName>
    <definedName name="_xlnm.Print_Area" localSheetId="2">'C.75'!$A$1:$E$54</definedName>
    <definedName name="_xlnm.Print_Area" localSheetId="3">'C.76'!$A$1:$D$33</definedName>
    <definedName name="_xlnm.Print_Area" localSheetId="4">'C.77'!$A$1:$H$59</definedName>
    <definedName name="_xlnm.Print_Area" localSheetId="5">'C.78-C.79'!$A$64:$E$124</definedName>
    <definedName name="_xlnm.Print_Area" localSheetId="6">'C.80'!#REF!</definedName>
    <definedName name="_xlnm.Print_Area" localSheetId="7">'C.81'!#REF!</definedName>
    <definedName name="_xlnm.Print_Area" localSheetId="8">'C.82'!$A$1:$H$60</definedName>
    <definedName name="_xlnm.Print_Area" localSheetId="9">'C.83'!$A$67:$J$127</definedName>
    <definedName name="_xlnm.Print_Area" localSheetId="10">'C.84 - 85'!$A$65:$E$124</definedName>
    <definedName name="_xlnm.Print_Area" localSheetId="11">'C.86'!#REF!</definedName>
    <definedName name="_xlnm.Print_Area" localSheetId="12">'C.87'!#REF!</definedName>
    <definedName name="_xlnm.Print_Area" localSheetId="13">'C.88'!$A$1:$H$60</definedName>
    <definedName name="_xlnm.Print_Area" localSheetId="14">'C.89'!$A$1:$J$65</definedName>
    <definedName name="_xlnm.Print_Area" localSheetId="0">ÍNDICE!$A$1:$B$26</definedName>
    <definedName name="MES">#REF!</definedName>
    <definedName name="OLE_LINK1" localSheetId="9">'C.83'!#REF!</definedName>
    <definedName name="OLE_LINK1" localSheetId="14">'C.89'!#REF!</definedName>
    <definedName name="SUB_OMC">#REF!</definedName>
    <definedName name="SUBPAR">#REF!</definedName>
    <definedName name="subpar1">[1]subpartidas!$A$2:$B$833</definedName>
    <definedName name="TABLA" localSheetId="9">'C.83'!#REF!</definedName>
    <definedName name="TABLA">#REF!</definedName>
    <definedName name="TABLA_1">#REF!</definedName>
    <definedName name="TABLA_11">#REF!</definedName>
    <definedName name="TABLA_12">#REF!</definedName>
    <definedName name="TABLA_14">#REF!</definedName>
    <definedName name="TABLA_15">#REF!</definedName>
    <definedName name="TABLA_2">'C.89'!#REF!</definedName>
    <definedName name="TABLA_3">#REF!</definedName>
    <definedName name="TABLA_4">#REF!</definedName>
    <definedName name="TABLA_5">#REF!</definedName>
    <definedName name="TABLA_6">#REF!</definedName>
    <definedName name="TABLA_7">#REF!</definedName>
    <definedName name="TABLA_8">#REF!</definedName>
    <definedName name="TABLA_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7" i="18" l="1"/>
  <c r="J48" i="18"/>
  <c r="J41" i="18"/>
  <c r="J42" i="18"/>
  <c r="F57" i="18"/>
  <c r="F56" i="18"/>
  <c r="F54" i="18"/>
  <c r="F53" i="18"/>
  <c r="F52" i="18"/>
  <c r="F51" i="18"/>
  <c r="F50" i="18"/>
  <c r="F49" i="18"/>
  <c r="F48" i="18"/>
  <c r="F47" i="18"/>
  <c r="F46" i="18"/>
  <c r="F45" i="18"/>
  <c r="F40" i="18"/>
  <c r="F41" i="18"/>
  <c r="F42" i="18"/>
  <c r="F43" i="18"/>
  <c r="F39" i="18"/>
  <c r="F38" i="18"/>
  <c r="F36" i="18"/>
  <c r="F35" i="18"/>
  <c r="F34" i="18"/>
  <c r="F33" i="18"/>
  <c r="F31" i="18"/>
  <c r="F30" i="18"/>
  <c r="F29" i="18"/>
  <c r="F28" i="18"/>
  <c r="F27" i="18"/>
  <c r="F25" i="18"/>
  <c r="F24" i="18"/>
  <c r="F23" i="18"/>
  <c r="F22" i="18"/>
  <c r="F20" i="18"/>
  <c r="F19" i="18"/>
  <c r="F18" i="18"/>
  <c r="F17" i="18"/>
  <c r="F15" i="18"/>
  <c r="F14" i="18"/>
  <c r="F13" i="18"/>
  <c r="F12" i="18"/>
  <c r="F8" i="18"/>
  <c r="F7" i="18"/>
  <c r="D16" i="18"/>
  <c r="E16" i="18"/>
  <c r="F16" i="18" s="1"/>
  <c r="G16" i="18"/>
  <c r="H16" i="18"/>
  <c r="D57" i="16" l="1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E121" i="27" l="1"/>
  <c r="E120" i="27"/>
  <c r="E119" i="27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E98" i="27"/>
  <c r="E97" i="27"/>
  <c r="E96" i="27"/>
  <c r="E95" i="27"/>
  <c r="E94" i="27"/>
  <c r="E93" i="27"/>
  <c r="E92" i="27"/>
  <c r="E91" i="27"/>
  <c r="E90" i="27"/>
  <c r="E89" i="27"/>
  <c r="E88" i="27"/>
  <c r="E87" i="27"/>
  <c r="E86" i="27"/>
  <c r="E85" i="27"/>
  <c r="E84" i="27"/>
  <c r="E83" i="27"/>
  <c r="E82" i="27"/>
  <c r="E81" i="27"/>
  <c r="E80" i="27"/>
  <c r="E79" i="27"/>
  <c r="E78" i="27"/>
  <c r="E77" i="27"/>
  <c r="E76" i="27"/>
  <c r="E75" i="27"/>
  <c r="E74" i="27"/>
  <c r="E73" i="27"/>
  <c r="E72" i="27"/>
  <c r="E71" i="27"/>
  <c r="E57" i="27"/>
  <c r="E56" i="27"/>
  <c r="E55" i="27"/>
  <c r="E54" i="27"/>
  <c r="E53" i="27"/>
  <c r="E52" i="27"/>
  <c r="E51" i="27"/>
  <c r="E50" i="27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J118" i="45" l="1"/>
  <c r="J119" i="45"/>
  <c r="J120" i="45"/>
  <c r="I118" i="45"/>
  <c r="I119" i="45"/>
  <c r="I120" i="45"/>
  <c r="J85" i="45"/>
  <c r="J86" i="45"/>
  <c r="J87" i="45"/>
  <c r="J88" i="45"/>
  <c r="J89" i="45"/>
  <c r="J90" i="45"/>
  <c r="I93" i="45"/>
  <c r="I92" i="45"/>
  <c r="I91" i="45"/>
  <c r="I90" i="45"/>
  <c r="I89" i="45"/>
  <c r="I88" i="45"/>
  <c r="I87" i="45"/>
  <c r="I86" i="45"/>
  <c r="I85" i="45"/>
  <c r="I84" i="45"/>
  <c r="I79" i="45"/>
  <c r="J79" i="45"/>
  <c r="F123" i="45"/>
  <c r="F122" i="45"/>
  <c r="F121" i="45"/>
  <c r="F120" i="45"/>
  <c r="F119" i="45"/>
  <c r="F118" i="45"/>
  <c r="F117" i="45"/>
  <c r="F116" i="45"/>
  <c r="F115" i="45"/>
  <c r="F113" i="45"/>
  <c r="F112" i="45"/>
  <c r="F111" i="45"/>
  <c r="F110" i="45"/>
  <c r="F109" i="45"/>
  <c r="F108" i="45"/>
  <c r="F107" i="45"/>
  <c r="F105" i="45"/>
  <c r="F104" i="45"/>
  <c r="F103" i="45"/>
  <c r="F102" i="45"/>
  <c r="F101" i="45"/>
  <c r="F100" i="45"/>
  <c r="F99" i="45"/>
  <c r="F98" i="45"/>
  <c r="F97" i="45"/>
  <c r="F96" i="45"/>
  <c r="F95" i="45"/>
  <c r="F93" i="45"/>
  <c r="F92" i="45"/>
  <c r="F91" i="45"/>
  <c r="F90" i="45"/>
  <c r="F89" i="45"/>
  <c r="F88" i="45"/>
  <c r="F87" i="45"/>
  <c r="F86" i="45"/>
  <c r="F85" i="45"/>
  <c r="F84" i="45"/>
  <c r="F83" i="45"/>
  <c r="F81" i="45"/>
  <c r="F80" i="45"/>
  <c r="F79" i="45"/>
  <c r="F78" i="45"/>
  <c r="F77" i="45"/>
  <c r="F76" i="45"/>
  <c r="F75" i="45"/>
  <c r="F74" i="45"/>
  <c r="F73" i="45"/>
  <c r="F72" i="45"/>
  <c r="F71" i="45"/>
  <c r="F64" i="45"/>
  <c r="F63" i="45"/>
  <c r="F62" i="45"/>
  <c r="F61" i="45"/>
  <c r="F60" i="45"/>
  <c r="F59" i="45"/>
  <c r="F58" i="45"/>
  <c r="F57" i="45"/>
  <c r="F56" i="45"/>
  <c r="F55" i="45"/>
  <c r="F53" i="45"/>
  <c r="F52" i="45"/>
  <c r="F51" i="45"/>
  <c r="F50" i="45"/>
  <c r="F49" i="45"/>
  <c r="F48" i="45"/>
  <c r="F47" i="45"/>
  <c r="F46" i="45"/>
  <c r="F45" i="45"/>
  <c r="F44" i="45"/>
  <c r="F43" i="45"/>
  <c r="F41" i="45"/>
  <c r="F40" i="45"/>
  <c r="F39" i="45"/>
  <c r="F38" i="45"/>
  <c r="F37" i="45"/>
  <c r="F36" i="45"/>
  <c r="F35" i="45"/>
  <c r="F34" i="45"/>
  <c r="F33" i="45"/>
  <c r="F32" i="45"/>
  <c r="F31" i="45"/>
  <c r="F29" i="45"/>
  <c r="F28" i="45"/>
  <c r="F27" i="45"/>
  <c r="F26" i="45"/>
  <c r="F25" i="45"/>
  <c r="F24" i="45"/>
  <c r="F23" i="45"/>
  <c r="F22" i="45"/>
  <c r="F21" i="45"/>
  <c r="F20" i="45"/>
  <c r="F19" i="45"/>
  <c r="F17" i="45"/>
  <c r="F16" i="45"/>
  <c r="F15" i="45"/>
  <c r="F14" i="45"/>
  <c r="F13" i="45"/>
  <c r="F12" i="45"/>
  <c r="F11" i="45"/>
  <c r="F10" i="45"/>
  <c r="F9" i="45"/>
  <c r="F8" i="45"/>
  <c r="F7" i="45"/>
  <c r="D57" i="14" l="1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E121" i="26"/>
  <c r="E120" i="26"/>
  <c r="E119" i="26"/>
  <c r="E118" i="26"/>
  <c r="E117" i="26"/>
  <c r="E116" i="26"/>
  <c r="E115" i="26"/>
  <c r="E114" i="26"/>
  <c r="E113" i="26"/>
  <c r="E112" i="26"/>
  <c r="E111" i="26"/>
  <c r="E110" i="26"/>
  <c r="E109" i="26"/>
  <c r="E108" i="26"/>
  <c r="E107" i="26"/>
  <c r="E106" i="26"/>
  <c r="E105" i="26"/>
  <c r="E104" i="26"/>
  <c r="E103" i="26"/>
  <c r="E102" i="26"/>
  <c r="E101" i="26"/>
  <c r="E100" i="26"/>
  <c r="E99" i="26"/>
  <c r="E98" i="26"/>
  <c r="E97" i="26"/>
  <c r="E96" i="26"/>
  <c r="E95" i="26"/>
  <c r="E94" i="26"/>
  <c r="E93" i="26"/>
  <c r="E92" i="26"/>
  <c r="E91" i="26"/>
  <c r="E90" i="26"/>
  <c r="E89" i="26"/>
  <c r="E88" i="26"/>
  <c r="E87" i="26"/>
  <c r="E86" i="26"/>
  <c r="E85" i="26"/>
  <c r="E84" i="26"/>
  <c r="E83" i="26"/>
  <c r="E82" i="26"/>
  <c r="E81" i="26"/>
  <c r="E80" i="26"/>
  <c r="E79" i="26"/>
  <c r="E78" i="26"/>
  <c r="E77" i="26"/>
  <c r="E76" i="26"/>
  <c r="E75" i="26"/>
  <c r="E74" i="26"/>
  <c r="E73" i="26"/>
  <c r="E72" i="26"/>
  <c r="E71" i="26"/>
  <c r="E57" i="26"/>
  <c r="E56" i="26"/>
  <c r="E55" i="26"/>
  <c r="E54" i="26"/>
  <c r="E53" i="26"/>
  <c r="E52" i="26"/>
  <c r="E51" i="26"/>
  <c r="E50" i="26"/>
  <c r="E49" i="26"/>
  <c r="E48" i="26"/>
  <c r="E47" i="26"/>
  <c r="E46" i="26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21" i="11" l="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20" i="11"/>
  <c r="E19" i="11"/>
  <c r="E18" i="11"/>
  <c r="E17" i="11"/>
  <c r="E16" i="11"/>
  <c r="E13" i="11" l="1"/>
  <c r="E12" i="11"/>
  <c r="E11" i="11"/>
  <c r="E10" i="11"/>
  <c r="E9" i="11"/>
  <c r="F55" i="18" l="1"/>
  <c r="F15" i="11" l="1"/>
  <c r="G57" i="16" l="1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H121" i="27"/>
  <c r="H120" i="27"/>
  <c r="H119" i="27"/>
  <c r="H118" i="27"/>
  <c r="H117" i="27"/>
  <c r="H116" i="27"/>
  <c r="H115" i="27"/>
  <c r="H114" i="27"/>
  <c r="H112" i="27"/>
  <c r="H111" i="27"/>
  <c r="H110" i="27"/>
  <c r="H109" i="27"/>
  <c r="H108" i="27"/>
  <c r="H107" i="27"/>
  <c r="H106" i="27"/>
  <c r="H105" i="27"/>
  <c r="H104" i="27"/>
  <c r="H103" i="27"/>
  <c r="H102" i="27"/>
  <c r="H100" i="27"/>
  <c r="H99" i="27"/>
  <c r="H98" i="27"/>
  <c r="H97" i="27"/>
  <c r="H96" i="27"/>
  <c r="H95" i="27"/>
  <c r="H94" i="27"/>
  <c r="H93" i="27"/>
  <c r="H92" i="27"/>
  <c r="H91" i="27"/>
  <c r="H90" i="27"/>
  <c r="H89" i="27"/>
  <c r="H88" i="27"/>
  <c r="H87" i="27"/>
  <c r="H86" i="27"/>
  <c r="H85" i="27"/>
  <c r="H84" i="27"/>
  <c r="H83" i="27"/>
  <c r="H82" i="27"/>
  <c r="H81" i="27"/>
  <c r="H80" i="27"/>
  <c r="H79" i="27"/>
  <c r="H78" i="27"/>
  <c r="H77" i="27"/>
  <c r="H76" i="27"/>
  <c r="H75" i="27"/>
  <c r="H74" i="27"/>
  <c r="H73" i="27"/>
  <c r="H72" i="27"/>
  <c r="H71" i="27"/>
  <c r="H57" i="27"/>
  <c r="H56" i="27"/>
  <c r="H55" i="27"/>
  <c r="H54" i="27"/>
  <c r="H53" i="27"/>
  <c r="H52" i="27"/>
  <c r="H51" i="27"/>
  <c r="H50" i="27"/>
  <c r="H48" i="27"/>
  <c r="H47" i="27"/>
  <c r="H46" i="27"/>
  <c r="H45" i="27"/>
  <c r="H44" i="27"/>
  <c r="H43" i="27"/>
  <c r="H42" i="27"/>
  <c r="H41" i="27"/>
  <c r="H40" i="27"/>
  <c r="H39" i="27"/>
  <c r="H38" i="27"/>
  <c r="H36" i="27"/>
  <c r="H35" i="27"/>
  <c r="H34" i="27"/>
  <c r="H33" i="27"/>
  <c r="H32" i="27"/>
  <c r="H31" i="27"/>
  <c r="H30" i="27"/>
  <c r="H29" i="27"/>
  <c r="H28" i="27"/>
  <c r="H27" i="27"/>
  <c r="H26" i="27"/>
  <c r="H25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10" i="27"/>
  <c r="H9" i="27"/>
  <c r="H8" i="27"/>
  <c r="H7" i="27"/>
  <c r="J117" i="45"/>
  <c r="J121" i="45"/>
  <c r="J122" i="45"/>
  <c r="J123" i="45"/>
  <c r="J116" i="45"/>
  <c r="J109" i="45"/>
  <c r="J110" i="45"/>
  <c r="J111" i="45"/>
  <c r="J112" i="45"/>
  <c r="J113" i="45"/>
  <c r="J108" i="45"/>
  <c r="J97" i="45"/>
  <c r="J98" i="45"/>
  <c r="J99" i="45"/>
  <c r="J100" i="45"/>
  <c r="J101" i="45"/>
  <c r="J102" i="45"/>
  <c r="J103" i="45"/>
  <c r="J104" i="45"/>
  <c r="J105" i="45"/>
  <c r="J96" i="45"/>
  <c r="J91" i="45"/>
  <c r="J92" i="45"/>
  <c r="J93" i="45"/>
  <c r="J84" i="45"/>
  <c r="J73" i="45"/>
  <c r="J74" i="45"/>
  <c r="J75" i="45"/>
  <c r="J76" i="45"/>
  <c r="J77" i="45"/>
  <c r="J78" i="45"/>
  <c r="J80" i="45"/>
  <c r="J81" i="45"/>
  <c r="J72" i="45"/>
  <c r="J57" i="45"/>
  <c r="J58" i="45"/>
  <c r="J59" i="45"/>
  <c r="J60" i="45"/>
  <c r="J61" i="45"/>
  <c r="J62" i="45"/>
  <c r="J63" i="45"/>
  <c r="J64" i="45"/>
  <c r="J56" i="45"/>
  <c r="J45" i="45"/>
  <c r="J46" i="45"/>
  <c r="J47" i="45"/>
  <c r="J48" i="45"/>
  <c r="J49" i="45"/>
  <c r="J50" i="45"/>
  <c r="J51" i="45"/>
  <c r="J52" i="45"/>
  <c r="J53" i="45"/>
  <c r="J44" i="45"/>
  <c r="J33" i="45"/>
  <c r="J34" i="45"/>
  <c r="J35" i="45"/>
  <c r="J36" i="45"/>
  <c r="J37" i="45"/>
  <c r="J38" i="45"/>
  <c r="J39" i="45"/>
  <c r="J40" i="45"/>
  <c r="J41" i="45"/>
  <c r="J32" i="45"/>
  <c r="J21" i="45"/>
  <c r="J22" i="45"/>
  <c r="J23" i="45"/>
  <c r="J24" i="45"/>
  <c r="J25" i="45"/>
  <c r="J26" i="45"/>
  <c r="J27" i="45"/>
  <c r="J28" i="45"/>
  <c r="J29" i="45"/>
  <c r="J20" i="45"/>
  <c r="J9" i="45"/>
  <c r="J10" i="45"/>
  <c r="J11" i="45"/>
  <c r="J12" i="45"/>
  <c r="J13" i="45"/>
  <c r="J14" i="45"/>
  <c r="J15" i="45"/>
  <c r="J16" i="45"/>
  <c r="J17" i="45"/>
  <c r="J8" i="45"/>
  <c r="I121" i="45"/>
  <c r="I122" i="45"/>
  <c r="I123" i="45"/>
  <c r="I117" i="45"/>
  <c r="I116" i="45"/>
  <c r="I115" i="45"/>
  <c r="I113" i="45"/>
  <c r="I112" i="45"/>
  <c r="I111" i="45"/>
  <c r="I110" i="45"/>
  <c r="I109" i="45"/>
  <c r="I108" i="45"/>
  <c r="I107" i="45"/>
  <c r="I99" i="45"/>
  <c r="I100" i="45"/>
  <c r="I101" i="45"/>
  <c r="I102" i="45"/>
  <c r="I103" i="45"/>
  <c r="I104" i="45"/>
  <c r="I105" i="45"/>
  <c r="I98" i="45"/>
  <c r="I97" i="45"/>
  <c r="I96" i="45"/>
  <c r="I95" i="45"/>
  <c r="I83" i="45"/>
  <c r="I74" i="45"/>
  <c r="I75" i="45"/>
  <c r="I76" i="45"/>
  <c r="I77" i="45"/>
  <c r="I78" i="45"/>
  <c r="I80" i="45"/>
  <c r="I81" i="45"/>
  <c r="I73" i="45"/>
  <c r="I72" i="45"/>
  <c r="I71" i="45"/>
  <c r="I58" i="45"/>
  <c r="I59" i="45"/>
  <c r="I60" i="45"/>
  <c r="I61" i="45"/>
  <c r="I62" i="45"/>
  <c r="I63" i="45"/>
  <c r="I64" i="45"/>
  <c r="I57" i="45"/>
  <c r="I56" i="45"/>
  <c r="I55" i="45"/>
  <c r="I46" i="45"/>
  <c r="I47" i="45"/>
  <c r="I48" i="45"/>
  <c r="I49" i="45"/>
  <c r="I50" i="45"/>
  <c r="I51" i="45"/>
  <c r="I52" i="45"/>
  <c r="I53" i="45"/>
  <c r="I45" i="45"/>
  <c r="I44" i="45"/>
  <c r="I43" i="45"/>
  <c r="I33" i="45"/>
  <c r="I34" i="45"/>
  <c r="I35" i="45"/>
  <c r="I36" i="45"/>
  <c r="I37" i="45"/>
  <c r="I38" i="45"/>
  <c r="I39" i="45"/>
  <c r="I40" i="45"/>
  <c r="I41" i="45"/>
  <c r="I32" i="45"/>
  <c r="I31" i="45"/>
  <c r="I29" i="45"/>
  <c r="I28" i="45"/>
  <c r="I27" i="45"/>
  <c r="I26" i="45"/>
  <c r="I25" i="45"/>
  <c r="I24" i="45"/>
  <c r="I23" i="45"/>
  <c r="I22" i="45"/>
  <c r="I21" i="45"/>
  <c r="I20" i="45"/>
  <c r="I19" i="45"/>
  <c r="I9" i="45"/>
  <c r="I10" i="45"/>
  <c r="I11" i="45"/>
  <c r="I12" i="45"/>
  <c r="I13" i="45"/>
  <c r="I14" i="45"/>
  <c r="I15" i="45"/>
  <c r="I16" i="45"/>
  <c r="I17" i="45"/>
  <c r="I8" i="45"/>
  <c r="I7" i="45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7" i="14"/>
  <c r="H57" i="26"/>
  <c r="H56" i="26"/>
  <c r="H55" i="26"/>
  <c r="H54" i="26"/>
  <c r="H53" i="26"/>
  <c r="H52" i="26"/>
  <c r="H51" i="26"/>
  <c r="H50" i="26"/>
  <c r="H49" i="26"/>
  <c r="H48" i="26"/>
  <c r="H47" i="26"/>
  <c r="H46" i="26"/>
  <c r="H45" i="26"/>
  <c r="H44" i="26"/>
  <c r="H43" i="26"/>
  <c r="H42" i="26"/>
  <c r="H41" i="26"/>
  <c r="H40" i="26"/>
  <c r="H39" i="26"/>
  <c r="H38" i="26"/>
  <c r="H37" i="26"/>
  <c r="H36" i="26"/>
  <c r="H35" i="26"/>
  <c r="H34" i="26"/>
  <c r="H33" i="26"/>
  <c r="H32" i="26"/>
  <c r="H31" i="26"/>
  <c r="H30" i="26"/>
  <c r="H29" i="26"/>
  <c r="H28" i="26"/>
  <c r="H27" i="26"/>
  <c r="H26" i="26"/>
  <c r="H25" i="26"/>
  <c r="H24" i="26"/>
  <c r="H23" i="26"/>
  <c r="H22" i="26"/>
  <c r="H21" i="26"/>
  <c r="H20" i="26"/>
  <c r="H19" i="26"/>
  <c r="H18" i="26"/>
  <c r="H17" i="26"/>
  <c r="H16" i="26"/>
  <c r="H15" i="26"/>
  <c r="H14" i="26"/>
  <c r="H13" i="26"/>
  <c r="H12" i="26"/>
  <c r="H11" i="26"/>
  <c r="H10" i="26"/>
  <c r="H9" i="26"/>
  <c r="H8" i="26"/>
  <c r="H7" i="26"/>
  <c r="H72" i="26"/>
  <c r="H73" i="26"/>
  <c r="H74" i="26"/>
  <c r="H75" i="26"/>
  <c r="H76" i="26"/>
  <c r="H77" i="26"/>
  <c r="H78" i="26"/>
  <c r="H79" i="26"/>
  <c r="H80" i="26"/>
  <c r="H81" i="26"/>
  <c r="H82" i="26"/>
  <c r="H83" i="26"/>
  <c r="H84" i="26"/>
  <c r="H85" i="26"/>
  <c r="H86" i="26"/>
  <c r="H87" i="26"/>
  <c r="H88" i="26"/>
  <c r="H89" i="26"/>
  <c r="H90" i="26"/>
  <c r="H91" i="26"/>
  <c r="H92" i="26"/>
  <c r="H93" i="26"/>
  <c r="H94" i="26"/>
  <c r="H95" i="26"/>
  <c r="H96" i="26"/>
  <c r="H97" i="26"/>
  <c r="H98" i="26"/>
  <c r="H99" i="26"/>
  <c r="H100" i="26"/>
  <c r="H101" i="26"/>
  <c r="H102" i="26"/>
  <c r="H103" i="26"/>
  <c r="H104" i="26"/>
  <c r="H105" i="26"/>
  <c r="H106" i="26"/>
  <c r="H107" i="26"/>
  <c r="H108" i="26"/>
  <c r="H109" i="26"/>
  <c r="H110" i="26"/>
  <c r="H111" i="26"/>
  <c r="H112" i="26"/>
  <c r="H113" i="26"/>
  <c r="H114" i="26"/>
  <c r="H115" i="26"/>
  <c r="H116" i="26"/>
  <c r="H117" i="26"/>
  <c r="H118" i="26"/>
  <c r="H119" i="26"/>
  <c r="H120" i="26"/>
  <c r="H121" i="26"/>
  <c r="H71" i="26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18" i="11"/>
  <c r="H19" i="11"/>
  <c r="H17" i="11"/>
  <c r="H16" i="11"/>
  <c r="H10" i="11"/>
  <c r="H11" i="11"/>
  <c r="H12" i="11"/>
  <c r="H13" i="11"/>
  <c r="H14" i="11"/>
  <c r="H9" i="11"/>
  <c r="J58" i="18"/>
  <c r="J59" i="18"/>
  <c r="J60" i="18"/>
  <c r="J57" i="18"/>
  <c r="I57" i="18"/>
  <c r="I56" i="18"/>
  <c r="J51" i="18"/>
  <c r="J52" i="18"/>
  <c r="J53" i="18"/>
  <c r="J54" i="18"/>
  <c r="J50" i="18"/>
  <c r="I51" i="18"/>
  <c r="I52" i="18"/>
  <c r="I53" i="18"/>
  <c r="I54" i="18"/>
  <c r="J55" i="18"/>
  <c r="I55" i="18"/>
  <c r="J46" i="18"/>
  <c r="J45" i="18" s="1"/>
  <c r="I46" i="18"/>
  <c r="I45" i="18"/>
  <c r="I50" i="18"/>
  <c r="I49" i="18"/>
  <c r="J40" i="18"/>
  <c r="J43" i="18"/>
  <c r="J39" i="18"/>
  <c r="I40" i="18"/>
  <c r="I43" i="18"/>
  <c r="I39" i="18"/>
  <c r="I38" i="18"/>
  <c r="J35" i="18"/>
  <c r="J36" i="18"/>
  <c r="J34" i="18"/>
  <c r="I36" i="18"/>
  <c r="I35" i="18"/>
  <c r="I34" i="18"/>
  <c r="I33" i="18"/>
  <c r="G37" i="18"/>
  <c r="D37" i="18"/>
  <c r="J29" i="18"/>
  <c r="J30" i="18"/>
  <c r="J31" i="18"/>
  <c r="J28" i="18"/>
  <c r="I27" i="18"/>
  <c r="J24" i="18"/>
  <c r="J25" i="18"/>
  <c r="J23" i="18"/>
  <c r="J19" i="18"/>
  <c r="J20" i="18"/>
  <c r="J18" i="18"/>
  <c r="J14" i="18"/>
  <c r="J15" i="18"/>
  <c r="J13" i="18"/>
  <c r="I30" i="18"/>
  <c r="I31" i="18"/>
  <c r="I29" i="18"/>
  <c r="I28" i="18"/>
  <c r="I25" i="18"/>
  <c r="I24" i="18"/>
  <c r="I23" i="18"/>
  <c r="I22" i="18"/>
  <c r="I20" i="18"/>
  <c r="I19" i="18"/>
  <c r="I18" i="18"/>
  <c r="I17" i="18"/>
  <c r="J9" i="18"/>
  <c r="J10" i="18"/>
  <c r="J8" i="18"/>
  <c r="I15" i="18"/>
  <c r="I14" i="18"/>
  <c r="I13" i="18"/>
  <c r="I12" i="18"/>
  <c r="J49" i="18" l="1"/>
  <c r="J27" i="18"/>
  <c r="I8" i="18" l="1"/>
  <c r="I7" i="18"/>
  <c r="H12" i="21"/>
  <c r="H11" i="21"/>
  <c r="H8" i="21"/>
  <c r="H7" i="21"/>
  <c r="D58" i="28" l="1"/>
  <c r="D57" i="28"/>
  <c r="D56" i="28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C6" i="28"/>
  <c r="B6" i="28"/>
  <c r="E53" i="28" s="1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D6" i="3"/>
  <c r="C6" i="3"/>
  <c r="F53" i="3" s="1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C6" i="29"/>
  <c r="B6" i="29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D6" i="1"/>
  <c r="C6" i="1"/>
  <c r="F53" i="1" s="1"/>
  <c r="F53" i="28" l="1"/>
  <c r="E6" i="3"/>
  <c r="D6" i="28"/>
  <c r="G53" i="3"/>
  <c r="G53" i="1"/>
  <c r="E53" i="29"/>
  <c r="F53" i="29" s="1"/>
  <c r="E16" i="28"/>
  <c r="F16" i="28" s="1"/>
  <c r="E32" i="28"/>
  <c r="F32" i="28" s="1"/>
  <c r="F16" i="3"/>
  <c r="G16" i="3" s="1"/>
  <c r="F32" i="3"/>
  <c r="G32" i="3" s="1"/>
  <c r="E43" i="29"/>
  <c r="F43" i="29" s="1"/>
  <c r="E16" i="29"/>
  <c r="F16" i="29" s="1"/>
  <c r="E32" i="29"/>
  <c r="F32" i="29" s="1"/>
  <c r="E48" i="29"/>
  <c r="F48" i="29" s="1"/>
  <c r="D6" i="29"/>
  <c r="E11" i="29"/>
  <c r="F11" i="29" s="1"/>
  <c r="E27" i="29"/>
  <c r="F27" i="29" s="1"/>
  <c r="F11" i="1"/>
  <c r="G11" i="1" s="1"/>
  <c r="F43" i="1"/>
  <c r="G43" i="1" s="1"/>
  <c r="F16" i="1"/>
  <c r="G16" i="1" s="1"/>
  <c r="F32" i="1"/>
  <c r="G32" i="1" s="1"/>
  <c r="F48" i="1"/>
  <c r="G48" i="1" s="1"/>
  <c r="F27" i="1"/>
  <c r="G27" i="1" s="1"/>
  <c r="E48" i="28"/>
  <c r="F48" i="28" s="1"/>
  <c r="E11" i="28"/>
  <c r="F11" i="28" s="1"/>
  <c r="E27" i="28"/>
  <c r="F27" i="28" s="1"/>
  <c r="E43" i="28"/>
  <c r="F43" i="28" s="1"/>
  <c r="E22" i="28"/>
  <c r="F22" i="28" s="1"/>
  <c r="E38" i="28"/>
  <c r="F38" i="28" s="1"/>
  <c r="E54" i="28"/>
  <c r="F54" i="28" s="1"/>
  <c r="E17" i="28"/>
  <c r="F17" i="28" s="1"/>
  <c r="E33" i="28"/>
  <c r="F33" i="28" s="1"/>
  <c r="E49" i="28"/>
  <c r="F49" i="28" s="1"/>
  <c r="E12" i="28"/>
  <c r="F12" i="28" s="1"/>
  <c r="E28" i="28"/>
  <c r="F28" i="28" s="1"/>
  <c r="E44" i="28"/>
  <c r="F44" i="28" s="1"/>
  <c r="E23" i="28"/>
  <c r="F23" i="28" s="1"/>
  <c r="E39" i="28"/>
  <c r="F39" i="28" s="1"/>
  <c r="E55" i="28"/>
  <c r="F55" i="28" s="1"/>
  <c r="E18" i="28"/>
  <c r="F18" i="28" s="1"/>
  <c r="E34" i="28"/>
  <c r="F34" i="28" s="1"/>
  <c r="E50" i="28"/>
  <c r="F50" i="28" s="1"/>
  <c r="E13" i="28"/>
  <c r="F13" i="28" s="1"/>
  <c r="E29" i="28"/>
  <c r="F29" i="28" s="1"/>
  <c r="E45" i="28"/>
  <c r="F45" i="28" s="1"/>
  <c r="E8" i="28"/>
  <c r="E24" i="28"/>
  <c r="F24" i="28" s="1"/>
  <c r="E40" i="28"/>
  <c r="F40" i="28" s="1"/>
  <c r="E56" i="28"/>
  <c r="F56" i="28" s="1"/>
  <c r="E19" i="28"/>
  <c r="F19" i="28" s="1"/>
  <c r="E35" i="28"/>
  <c r="F35" i="28" s="1"/>
  <c r="E51" i="28"/>
  <c r="F51" i="28" s="1"/>
  <c r="E14" i="28"/>
  <c r="F14" i="28" s="1"/>
  <c r="E30" i="28"/>
  <c r="F30" i="28" s="1"/>
  <c r="E46" i="28"/>
  <c r="F46" i="28" s="1"/>
  <c r="E9" i="28"/>
  <c r="F9" i="28" s="1"/>
  <c r="E25" i="28"/>
  <c r="F25" i="28" s="1"/>
  <c r="E41" i="28"/>
  <c r="F41" i="28" s="1"/>
  <c r="E57" i="28"/>
  <c r="F57" i="28" s="1"/>
  <c r="E20" i="28"/>
  <c r="F20" i="28" s="1"/>
  <c r="E36" i="28"/>
  <c r="F36" i="28" s="1"/>
  <c r="E52" i="28"/>
  <c r="F52" i="28" s="1"/>
  <c r="E15" i="28"/>
  <c r="F15" i="28" s="1"/>
  <c r="E31" i="28"/>
  <c r="F31" i="28" s="1"/>
  <c r="E47" i="28"/>
  <c r="F47" i="28" s="1"/>
  <c r="E10" i="28"/>
  <c r="F10" i="28" s="1"/>
  <c r="E26" i="28"/>
  <c r="F26" i="28" s="1"/>
  <c r="E42" i="28"/>
  <c r="F42" i="28" s="1"/>
  <c r="E58" i="28"/>
  <c r="F58" i="28" s="1"/>
  <c r="E21" i="28"/>
  <c r="F21" i="28" s="1"/>
  <c r="E37" i="28"/>
  <c r="F37" i="28" s="1"/>
  <c r="F48" i="3"/>
  <c r="G48" i="3" s="1"/>
  <c r="F11" i="3"/>
  <c r="G11" i="3" s="1"/>
  <c r="F27" i="3"/>
  <c r="G27" i="3" s="1"/>
  <c r="F43" i="3"/>
  <c r="G43" i="3" s="1"/>
  <c r="F22" i="3"/>
  <c r="G22" i="3" s="1"/>
  <c r="F38" i="3"/>
  <c r="G38" i="3" s="1"/>
  <c r="F54" i="3"/>
  <c r="G54" i="3" s="1"/>
  <c r="F33" i="3"/>
  <c r="G33" i="3" s="1"/>
  <c r="F49" i="3"/>
  <c r="G49" i="3" s="1"/>
  <c r="F12" i="3"/>
  <c r="G12" i="3" s="1"/>
  <c r="F28" i="3"/>
  <c r="G28" i="3" s="1"/>
  <c r="F44" i="3"/>
  <c r="G44" i="3" s="1"/>
  <c r="F17" i="3"/>
  <c r="G17" i="3" s="1"/>
  <c r="F23" i="3"/>
  <c r="G23" i="3" s="1"/>
  <c r="F39" i="3"/>
  <c r="G39" i="3" s="1"/>
  <c r="F55" i="3"/>
  <c r="G55" i="3" s="1"/>
  <c r="F18" i="3"/>
  <c r="G18" i="3" s="1"/>
  <c r="F34" i="3"/>
  <c r="G34" i="3" s="1"/>
  <c r="F50" i="3"/>
  <c r="G50" i="3" s="1"/>
  <c r="F13" i="3"/>
  <c r="G13" i="3" s="1"/>
  <c r="F29" i="3"/>
  <c r="G29" i="3" s="1"/>
  <c r="F45" i="3"/>
  <c r="G45" i="3" s="1"/>
  <c r="F8" i="3"/>
  <c r="F24" i="3"/>
  <c r="G24" i="3" s="1"/>
  <c r="F40" i="3"/>
  <c r="G40" i="3" s="1"/>
  <c r="F56" i="3"/>
  <c r="G56" i="3" s="1"/>
  <c r="F19" i="3"/>
  <c r="G19" i="3" s="1"/>
  <c r="F35" i="3"/>
  <c r="G35" i="3" s="1"/>
  <c r="F51" i="3"/>
  <c r="G51" i="3" s="1"/>
  <c r="F14" i="3"/>
  <c r="G14" i="3" s="1"/>
  <c r="F30" i="3"/>
  <c r="G30" i="3" s="1"/>
  <c r="F46" i="3"/>
  <c r="G46" i="3" s="1"/>
  <c r="F9" i="3"/>
  <c r="G9" i="3" s="1"/>
  <c r="F25" i="3"/>
  <c r="G25" i="3" s="1"/>
  <c r="F41" i="3"/>
  <c r="G41" i="3" s="1"/>
  <c r="F57" i="3"/>
  <c r="G57" i="3" s="1"/>
  <c r="F20" i="3"/>
  <c r="G20" i="3" s="1"/>
  <c r="F36" i="3"/>
  <c r="G36" i="3" s="1"/>
  <c r="F52" i="3"/>
  <c r="G52" i="3" s="1"/>
  <c r="F15" i="3"/>
  <c r="G15" i="3" s="1"/>
  <c r="F31" i="3"/>
  <c r="G31" i="3" s="1"/>
  <c r="F47" i="3"/>
  <c r="G47" i="3" s="1"/>
  <c r="F10" i="3"/>
  <c r="G10" i="3" s="1"/>
  <c r="F26" i="3"/>
  <c r="G26" i="3" s="1"/>
  <c r="F42" i="3"/>
  <c r="G42" i="3" s="1"/>
  <c r="F58" i="3"/>
  <c r="G58" i="3" s="1"/>
  <c r="F21" i="3"/>
  <c r="G21" i="3" s="1"/>
  <c r="F37" i="3"/>
  <c r="G37" i="3" s="1"/>
  <c r="E17" i="29"/>
  <c r="F17" i="29" s="1"/>
  <c r="E33" i="29"/>
  <c r="F33" i="29" s="1"/>
  <c r="E49" i="29"/>
  <c r="F49" i="29" s="1"/>
  <c r="E22" i="29"/>
  <c r="F22" i="29" s="1"/>
  <c r="E38" i="29"/>
  <c r="F38" i="29" s="1"/>
  <c r="E54" i="29"/>
  <c r="F54" i="29" s="1"/>
  <c r="E12" i="29"/>
  <c r="F12" i="29" s="1"/>
  <c r="E28" i="29"/>
  <c r="F28" i="29" s="1"/>
  <c r="E44" i="29"/>
  <c r="F44" i="29" s="1"/>
  <c r="E23" i="29"/>
  <c r="F23" i="29" s="1"/>
  <c r="E39" i="29"/>
  <c r="F39" i="29" s="1"/>
  <c r="E55" i="29"/>
  <c r="F55" i="29" s="1"/>
  <c r="E50" i="29"/>
  <c r="F50" i="29" s="1"/>
  <c r="E18" i="29"/>
  <c r="F18" i="29" s="1"/>
  <c r="E13" i="29"/>
  <c r="F13" i="29" s="1"/>
  <c r="E29" i="29"/>
  <c r="F29" i="29" s="1"/>
  <c r="E45" i="29"/>
  <c r="F45" i="29" s="1"/>
  <c r="E8" i="29"/>
  <c r="E24" i="29"/>
  <c r="F24" i="29" s="1"/>
  <c r="E40" i="29"/>
  <c r="F40" i="29" s="1"/>
  <c r="E56" i="29"/>
  <c r="F56" i="29" s="1"/>
  <c r="E34" i="29"/>
  <c r="F34" i="29" s="1"/>
  <c r="E19" i="29"/>
  <c r="F19" i="29" s="1"/>
  <c r="E35" i="29"/>
  <c r="F35" i="29" s="1"/>
  <c r="E51" i="29"/>
  <c r="F51" i="29" s="1"/>
  <c r="E30" i="29"/>
  <c r="F30" i="29" s="1"/>
  <c r="E9" i="29"/>
  <c r="F9" i="29" s="1"/>
  <c r="E25" i="29"/>
  <c r="F25" i="29" s="1"/>
  <c r="E41" i="29"/>
  <c r="F41" i="29" s="1"/>
  <c r="E57" i="29"/>
  <c r="F57" i="29" s="1"/>
  <c r="E14" i="29"/>
  <c r="F14" i="29" s="1"/>
  <c r="E46" i="29"/>
  <c r="F46" i="29" s="1"/>
  <c r="E20" i="29"/>
  <c r="F20" i="29" s="1"/>
  <c r="E36" i="29"/>
  <c r="F36" i="29" s="1"/>
  <c r="E52" i="29"/>
  <c r="F52" i="29" s="1"/>
  <c r="E15" i="29"/>
  <c r="F15" i="29" s="1"/>
  <c r="E31" i="29"/>
  <c r="F31" i="29" s="1"/>
  <c r="E47" i="29"/>
  <c r="F47" i="29" s="1"/>
  <c r="E10" i="29"/>
  <c r="F10" i="29" s="1"/>
  <c r="E26" i="29"/>
  <c r="F26" i="29" s="1"/>
  <c r="E42" i="29"/>
  <c r="F42" i="29" s="1"/>
  <c r="E58" i="29"/>
  <c r="F58" i="29" s="1"/>
  <c r="E21" i="29"/>
  <c r="F21" i="29" s="1"/>
  <c r="E37" i="29"/>
  <c r="F37" i="29" s="1"/>
  <c r="F54" i="1"/>
  <c r="G54" i="1" s="1"/>
  <c r="F17" i="1"/>
  <c r="G17" i="1" s="1"/>
  <c r="F33" i="1"/>
  <c r="G33" i="1" s="1"/>
  <c r="F49" i="1"/>
  <c r="G49" i="1" s="1"/>
  <c r="F23" i="1"/>
  <c r="G23" i="1" s="1"/>
  <c r="F39" i="1"/>
  <c r="G39" i="1" s="1"/>
  <c r="F55" i="1"/>
  <c r="G55" i="1" s="1"/>
  <c r="F18" i="1"/>
  <c r="G18" i="1" s="1"/>
  <c r="F34" i="1"/>
  <c r="G34" i="1" s="1"/>
  <c r="F50" i="1"/>
  <c r="G50" i="1" s="1"/>
  <c r="F38" i="1"/>
  <c r="G38" i="1" s="1"/>
  <c r="F13" i="1"/>
  <c r="G13" i="1" s="1"/>
  <c r="F29" i="1"/>
  <c r="G29" i="1" s="1"/>
  <c r="F45" i="1"/>
  <c r="G45" i="1" s="1"/>
  <c r="F8" i="1"/>
  <c r="F24" i="1"/>
  <c r="G24" i="1" s="1"/>
  <c r="F40" i="1"/>
  <c r="G40" i="1" s="1"/>
  <c r="F56" i="1"/>
  <c r="G56" i="1" s="1"/>
  <c r="F44" i="1"/>
  <c r="G44" i="1" s="1"/>
  <c r="F19" i="1"/>
  <c r="G19" i="1" s="1"/>
  <c r="F35" i="1"/>
  <c r="G35" i="1" s="1"/>
  <c r="F51" i="1"/>
  <c r="G51" i="1" s="1"/>
  <c r="F14" i="1"/>
  <c r="G14" i="1" s="1"/>
  <c r="F30" i="1"/>
  <c r="G30" i="1" s="1"/>
  <c r="F46" i="1"/>
  <c r="G46" i="1" s="1"/>
  <c r="F28" i="1"/>
  <c r="G28" i="1" s="1"/>
  <c r="F9" i="1"/>
  <c r="G9" i="1" s="1"/>
  <c r="F25" i="1"/>
  <c r="G25" i="1" s="1"/>
  <c r="F41" i="1"/>
  <c r="G41" i="1" s="1"/>
  <c r="F57" i="1"/>
  <c r="G57" i="1" s="1"/>
  <c r="F12" i="1"/>
  <c r="G12" i="1" s="1"/>
  <c r="F20" i="1"/>
  <c r="G20" i="1" s="1"/>
  <c r="F36" i="1"/>
  <c r="G36" i="1" s="1"/>
  <c r="F52" i="1"/>
  <c r="G52" i="1" s="1"/>
  <c r="F22" i="1"/>
  <c r="G22" i="1" s="1"/>
  <c r="E6" i="1"/>
  <c r="F15" i="1"/>
  <c r="G15" i="1" s="1"/>
  <c r="F31" i="1"/>
  <c r="G31" i="1" s="1"/>
  <c r="F47" i="1"/>
  <c r="G47" i="1" s="1"/>
  <c r="F10" i="1"/>
  <c r="G10" i="1" s="1"/>
  <c r="F26" i="1"/>
  <c r="G26" i="1" s="1"/>
  <c r="F42" i="1"/>
  <c r="G42" i="1" s="1"/>
  <c r="F58" i="1"/>
  <c r="G58" i="1" s="1"/>
  <c r="F21" i="1"/>
  <c r="G21" i="1" s="1"/>
  <c r="F37" i="1"/>
  <c r="G37" i="1" s="1"/>
  <c r="F8" i="28" l="1"/>
  <c r="F6" i="28" s="1"/>
  <c r="E6" i="28"/>
  <c r="G8" i="3"/>
  <c r="G6" i="3" s="1"/>
  <c r="F6" i="3"/>
  <c r="F8" i="29"/>
  <c r="F6" i="29" s="1"/>
  <c r="E6" i="29"/>
  <c r="G8" i="1"/>
  <c r="G6" i="1" s="1"/>
  <c r="F6" i="1"/>
  <c r="H61" i="18" l="1"/>
  <c r="J61" i="18" s="1"/>
  <c r="J56" i="18" s="1"/>
  <c r="G61" i="18"/>
  <c r="E61" i="18"/>
  <c r="D61" i="18"/>
  <c r="F61" i="18" l="1"/>
  <c r="I61" i="18"/>
  <c r="E65" i="45"/>
  <c r="D82" i="45"/>
  <c r="E82" i="45"/>
  <c r="F82" i="45" s="1"/>
  <c r="G82" i="45"/>
  <c r="H82" i="45"/>
  <c r="I82" i="45" l="1"/>
  <c r="J82" i="45"/>
  <c r="J16" i="18"/>
  <c r="J12" i="18" s="1"/>
  <c r="I16" i="18"/>
  <c r="H106" i="45" l="1"/>
  <c r="G106" i="45"/>
  <c r="E106" i="45"/>
  <c r="D106" i="45"/>
  <c r="F106" i="45" l="1"/>
  <c r="I106" i="45"/>
  <c r="J106" i="45"/>
  <c r="H32" i="18"/>
  <c r="J32" i="18" s="1"/>
  <c r="G32" i="18"/>
  <c r="E32" i="18"/>
  <c r="D32" i="18"/>
  <c r="H21" i="18"/>
  <c r="J21" i="18" s="1"/>
  <c r="J17" i="18" s="1"/>
  <c r="G21" i="18"/>
  <c r="E21" i="18"/>
  <c r="D21" i="18"/>
  <c r="F21" i="18" l="1"/>
  <c r="I32" i="18"/>
  <c r="F32" i="18"/>
  <c r="I21" i="18"/>
  <c r="H26" i="18" l="1"/>
  <c r="J26" i="18" s="1"/>
  <c r="J22" i="18" s="1"/>
  <c r="G26" i="18"/>
  <c r="E26" i="18"/>
  <c r="D26" i="18"/>
  <c r="F26" i="18" l="1"/>
  <c r="I26" i="18"/>
  <c r="H37" i="18" l="1"/>
  <c r="E37" i="18"/>
  <c r="F37" i="18" s="1"/>
  <c r="H11" i="18"/>
  <c r="J11" i="18" s="1"/>
  <c r="G11" i="18"/>
  <c r="E11" i="18"/>
  <c r="D11" i="18"/>
  <c r="I11" i="18" l="1"/>
  <c r="F11" i="18"/>
  <c r="J37" i="18"/>
  <c r="J33" i="18" s="1"/>
  <c r="I37" i="18"/>
  <c r="G8" i="11"/>
  <c r="G15" i="11" l="1"/>
  <c r="H15" i="11" s="1"/>
  <c r="H44" i="18" l="1"/>
  <c r="J44" i="18" s="1"/>
  <c r="J38" i="18" s="1"/>
  <c r="G44" i="18"/>
  <c r="I44" i="18" s="1"/>
  <c r="E44" i="18"/>
  <c r="D44" i="18"/>
  <c r="F44" i="18" l="1"/>
  <c r="F69" i="26" l="1"/>
  <c r="E10" i="2" l="1"/>
  <c r="E11" i="2"/>
  <c r="E12" i="2"/>
  <c r="E13" i="2"/>
  <c r="E14" i="2"/>
  <c r="E15" i="2"/>
  <c r="E16" i="2"/>
  <c r="E17" i="2"/>
  <c r="E18" i="2"/>
  <c r="E19" i="2"/>
  <c r="E20" i="2"/>
  <c r="E9" i="2" l="1"/>
  <c r="H124" i="45"/>
  <c r="G124" i="45"/>
  <c r="E124" i="45"/>
  <c r="D124" i="45"/>
  <c r="H114" i="45"/>
  <c r="G114" i="45"/>
  <c r="E114" i="45"/>
  <c r="D114" i="45"/>
  <c r="J95" i="45"/>
  <c r="H94" i="45"/>
  <c r="G94" i="45"/>
  <c r="E94" i="45"/>
  <c r="D94" i="45"/>
  <c r="H65" i="45"/>
  <c r="G65" i="45"/>
  <c r="D65" i="45"/>
  <c r="F65" i="45" s="1"/>
  <c r="H54" i="45"/>
  <c r="G54" i="45"/>
  <c r="E54" i="45"/>
  <c r="D54" i="45"/>
  <c r="H42" i="45"/>
  <c r="G42" i="45"/>
  <c r="E42" i="45"/>
  <c r="D42" i="45"/>
  <c r="H30" i="45"/>
  <c r="G30" i="45"/>
  <c r="E30" i="45"/>
  <c r="D30" i="45"/>
  <c r="H18" i="45"/>
  <c r="G18" i="45"/>
  <c r="E18" i="45"/>
  <c r="D18" i="45"/>
  <c r="F18" i="45" l="1"/>
  <c r="F124" i="45"/>
  <c r="F94" i="45"/>
  <c r="F42" i="45"/>
  <c r="I94" i="45"/>
  <c r="F30" i="45"/>
  <c r="F114" i="45"/>
  <c r="F54" i="45"/>
  <c r="I65" i="45"/>
  <c r="J65" i="45"/>
  <c r="J55" i="45" s="1"/>
  <c r="J42" i="45"/>
  <c r="J31" i="45" s="1"/>
  <c r="I42" i="45"/>
  <c r="J114" i="45"/>
  <c r="J107" i="45" s="1"/>
  <c r="I114" i="45"/>
  <c r="I18" i="45"/>
  <c r="J18" i="45"/>
  <c r="J7" i="45" s="1"/>
  <c r="J54" i="45"/>
  <c r="J43" i="45" s="1"/>
  <c r="I54" i="45"/>
  <c r="J94" i="45"/>
  <c r="J83" i="45" s="1"/>
  <c r="J124" i="45"/>
  <c r="J115" i="45" s="1"/>
  <c r="I124" i="45"/>
  <c r="J30" i="45"/>
  <c r="J19" i="45" s="1"/>
  <c r="I30" i="45"/>
  <c r="J71" i="45"/>
  <c r="E5" i="16" l="1"/>
  <c r="E7" i="2" l="1"/>
  <c r="E28" i="2" l="1"/>
  <c r="E32" i="2"/>
  <c r="E33" i="2"/>
  <c r="E27" i="2"/>
  <c r="E22" i="2" l="1"/>
  <c r="D6" i="19"/>
  <c r="E37" i="2"/>
  <c r="F8" i="11" l="1"/>
  <c r="H8" i="11" s="1"/>
  <c r="D42" i="2" l="1"/>
  <c r="D43" i="2"/>
  <c r="D46" i="2"/>
  <c r="D47" i="2"/>
  <c r="D48" i="2"/>
  <c r="D49" i="2"/>
  <c r="C40" i="2"/>
  <c r="C42" i="2"/>
  <c r="C43" i="2"/>
  <c r="C44" i="2"/>
  <c r="C45" i="2"/>
  <c r="C46" i="2"/>
  <c r="C47" i="2"/>
  <c r="C48" i="2"/>
  <c r="C49" i="2"/>
  <c r="C50" i="2"/>
  <c r="D50" i="2"/>
  <c r="D45" i="2"/>
  <c r="D44" i="2"/>
  <c r="D41" i="2"/>
  <c r="C41" i="2"/>
  <c r="D40" i="2"/>
  <c r="E41" i="2" l="1"/>
  <c r="E45" i="2"/>
  <c r="E44" i="2"/>
  <c r="E47" i="2"/>
  <c r="E50" i="2"/>
  <c r="E48" i="2"/>
  <c r="E49" i="2"/>
  <c r="E43" i="2"/>
  <c r="E46" i="2"/>
  <c r="E40" i="2"/>
  <c r="E42" i="2"/>
  <c r="D39" i="2"/>
  <c r="C39" i="2"/>
  <c r="E39" i="2" l="1"/>
  <c r="F5" i="14"/>
  <c r="H36" i="14" l="1"/>
  <c r="H37" i="14"/>
  <c r="H53" i="14"/>
  <c r="H28" i="14"/>
  <c r="H16" i="14"/>
  <c r="H39" i="14"/>
  <c r="H27" i="14"/>
  <c r="H38" i="14"/>
  <c r="H54" i="14"/>
  <c r="H29" i="14"/>
  <c r="H7" i="14"/>
  <c r="H55" i="14"/>
  <c r="H30" i="14"/>
  <c r="H19" i="14"/>
  <c r="H15" i="14"/>
  <c r="H40" i="14"/>
  <c r="H56" i="14"/>
  <c r="H31" i="14"/>
  <c r="H17" i="14"/>
  <c r="H35" i="14"/>
  <c r="H41" i="14"/>
  <c r="H57" i="14"/>
  <c r="H32" i="14"/>
  <c r="H42" i="14"/>
  <c r="H33" i="14"/>
  <c r="H52" i="14"/>
  <c r="H43" i="14"/>
  <c r="H18" i="14"/>
  <c r="H34" i="14"/>
  <c r="H44" i="14"/>
  <c r="H45" i="14"/>
  <c r="H20" i="14"/>
  <c r="H8" i="14"/>
  <c r="H46" i="14"/>
  <c r="H21" i="14"/>
  <c r="H9" i="14"/>
  <c r="H51" i="14"/>
  <c r="H47" i="14"/>
  <c r="H22" i="14"/>
  <c r="H10" i="14"/>
  <c r="H48" i="14"/>
  <c r="H23" i="14"/>
  <c r="H11" i="14"/>
  <c r="H25" i="14"/>
  <c r="H14" i="14"/>
  <c r="H49" i="14"/>
  <c r="H24" i="14"/>
  <c r="H12" i="14"/>
  <c r="H50" i="14"/>
  <c r="H13" i="14"/>
  <c r="H26" i="14"/>
  <c r="J7" i="18" l="1"/>
  <c r="F5" i="16" l="1"/>
  <c r="G5" i="16" s="1"/>
  <c r="H42" i="16" l="1"/>
  <c r="H11" i="16"/>
  <c r="H27" i="16"/>
  <c r="H43" i="16"/>
  <c r="H12" i="16"/>
  <c r="H28" i="16"/>
  <c r="H31" i="16"/>
  <c r="H44" i="16"/>
  <c r="H13" i="16"/>
  <c r="H29" i="16"/>
  <c r="H45" i="16"/>
  <c r="H14" i="16"/>
  <c r="H30" i="16"/>
  <c r="H15" i="16"/>
  <c r="H47" i="16"/>
  <c r="H16" i="16"/>
  <c r="H32" i="16"/>
  <c r="H49" i="16"/>
  <c r="H18" i="16"/>
  <c r="H34" i="16"/>
  <c r="H19" i="16"/>
  <c r="H48" i="16"/>
  <c r="H17" i="16"/>
  <c r="H33" i="16"/>
  <c r="H50" i="16"/>
  <c r="H35" i="16"/>
  <c r="H51" i="16"/>
  <c r="H20" i="16"/>
  <c r="H8" i="16"/>
  <c r="H36" i="16"/>
  <c r="H52" i="16"/>
  <c r="H21" i="16"/>
  <c r="H9" i="16"/>
  <c r="H46" i="16"/>
  <c r="H37" i="16"/>
  <c r="H53" i="16"/>
  <c r="H22" i="16"/>
  <c r="H10" i="16"/>
  <c r="H39" i="16"/>
  <c r="H38" i="16"/>
  <c r="H54" i="16"/>
  <c r="H23" i="16"/>
  <c r="H7" i="16"/>
  <c r="H55" i="16"/>
  <c r="H24" i="16"/>
  <c r="H40" i="16"/>
  <c r="H56" i="16"/>
  <c r="H25" i="16"/>
  <c r="H41" i="16"/>
  <c r="H57" i="16"/>
  <c r="H26" i="16"/>
  <c r="H5" i="16" l="1"/>
  <c r="D69" i="27"/>
  <c r="C69" i="27" l="1"/>
  <c r="G69" i="27" l="1"/>
  <c r="F69" i="27"/>
  <c r="E69" i="27"/>
  <c r="H69" i="27" l="1"/>
  <c r="E5" i="14"/>
  <c r="G5" i="14" s="1"/>
  <c r="H5" i="14" l="1"/>
  <c r="C69" i="26" l="1"/>
  <c r="D69" i="26"/>
  <c r="E69" i="26" s="1"/>
  <c r="G69" i="26" l="1"/>
  <c r="H69" i="26" l="1"/>
  <c r="F6" i="11" l="1"/>
  <c r="G6" i="11"/>
  <c r="H6" i="11" s="1"/>
</calcChain>
</file>

<file path=xl/sharedStrings.xml><?xml version="1.0" encoding="utf-8"?>
<sst xmlns="http://schemas.openxmlformats.org/spreadsheetml/2006/main" count="1641" uniqueCount="376">
  <si>
    <t xml:space="preserve"> </t>
  </si>
  <si>
    <t>Cuadro</t>
  </si>
  <si>
    <t xml:space="preserve">Descripción </t>
  </si>
  <si>
    <t>BALANZA COMERCIAL</t>
  </si>
  <si>
    <t>Descripcion</t>
  </si>
  <si>
    <t>Subpartida Nacional</t>
  </si>
  <si>
    <t>Total Exportaciones</t>
  </si>
  <si>
    <t>Exportaciones Tradicionales</t>
  </si>
  <si>
    <t>País destino</t>
  </si>
  <si>
    <t>0901119000</t>
  </si>
  <si>
    <t>0806100000</t>
  </si>
  <si>
    <t>0804502000</t>
  </si>
  <si>
    <t>0709200000</t>
  </si>
  <si>
    <t>0803901100</t>
  </si>
  <si>
    <t>Peso Neto (t)</t>
  </si>
  <si>
    <t>C.84</t>
  </si>
  <si>
    <t>C.85</t>
  </si>
  <si>
    <t>Subpartida 
Nacional</t>
  </si>
  <si>
    <t>Otros</t>
  </si>
  <si>
    <t>DESCRIPCIÓN</t>
  </si>
  <si>
    <t xml:space="preserve">Fuente: Superintendencia Nacional de Aduanas y de Administración Tributaria </t>
  </si>
  <si>
    <t>PRODUCTOS EXPORTADOS</t>
  </si>
  <si>
    <t>sigue…</t>
  </si>
  <si>
    <t>País de origen</t>
  </si>
  <si>
    <t>País</t>
  </si>
  <si>
    <t xml:space="preserve">Exportaciones </t>
  </si>
  <si>
    <t>Importaciones</t>
  </si>
  <si>
    <t>Exportación e importación</t>
  </si>
  <si>
    <t>Variables</t>
  </si>
  <si>
    <t>Variación</t>
  </si>
  <si>
    <t/>
  </si>
  <si>
    <t>Subpartida
 nacional</t>
  </si>
  <si>
    <t>Var.</t>
  </si>
  <si>
    <t>%</t>
  </si>
  <si>
    <t>1006300000</t>
  </si>
  <si>
    <t>2309909000</t>
  </si>
  <si>
    <t>C.74</t>
  </si>
  <si>
    <t>C.75</t>
  </si>
  <si>
    <t>C.76</t>
  </si>
  <si>
    <t>C.77</t>
  </si>
  <si>
    <t>C.78</t>
  </si>
  <si>
    <t>C.79</t>
  </si>
  <si>
    <t xml:space="preserve">Balanza Comercial </t>
  </si>
  <si>
    <t xml:space="preserve">Comercio Externo </t>
  </si>
  <si>
    <t xml:space="preserve">Total </t>
  </si>
  <si>
    <t>C.80</t>
  </si>
  <si>
    <t>C.81</t>
  </si>
  <si>
    <t>C.82</t>
  </si>
  <si>
    <t>C.83</t>
  </si>
  <si>
    <t xml:space="preserve">Exportaciones          </t>
    <phoneticPr fontId="8" type="noConversion"/>
  </si>
  <si>
    <t xml:space="preserve">Importaciones </t>
    <phoneticPr fontId="8" type="noConversion"/>
  </si>
  <si>
    <t>PRODUCTOS IMPORTADOS</t>
  </si>
  <si>
    <t>Exportaciones No Tradicionales</t>
  </si>
  <si>
    <t>Masa Neta (t)</t>
  </si>
  <si>
    <t>Valor CIF (Miles USD)</t>
  </si>
  <si>
    <t>Valor FOB (Miles USD)</t>
  </si>
  <si>
    <t>Subpartida Nacional</t>
    <phoneticPr fontId="3" type="noConversion"/>
  </si>
  <si>
    <t xml:space="preserve">         (Peso Neto toneladas)</t>
    <phoneticPr fontId="11" type="noConversion"/>
  </si>
  <si>
    <t xml:space="preserve">          (Valor FOB Miles USD)</t>
    <phoneticPr fontId="11" type="noConversion"/>
  </si>
  <si>
    <t>Descripción/País Destino</t>
    <phoneticPr fontId="3" type="noConversion"/>
  </si>
  <si>
    <t>0811909100</t>
  </si>
  <si>
    <t>Descripción/País Origen</t>
  </si>
  <si>
    <t>0804400000</t>
  </si>
  <si>
    <t>1008509000</t>
  </si>
  <si>
    <t>1701140000</t>
  </si>
  <si>
    <t>1701999000</t>
  </si>
  <si>
    <t>0805299000</t>
  </si>
  <si>
    <t>0810400000</t>
  </si>
  <si>
    <t>1801001900</t>
  </si>
  <si>
    <t>Estados Unidos</t>
  </si>
  <si>
    <t>España</t>
  </si>
  <si>
    <t>Inglaterra</t>
  </si>
  <si>
    <t>Ecuador</t>
  </si>
  <si>
    <t>Alemania</t>
  </si>
  <si>
    <t>Hong Kong</t>
  </si>
  <si>
    <t>Bélgica</t>
  </si>
  <si>
    <t>Corea del Sur</t>
  </si>
  <si>
    <t>China</t>
  </si>
  <si>
    <t>Guatemala</t>
  </si>
  <si>
    <t>Nueva Zelanda</t>
  </si>
  <si>
    <t>Chile</t>
  </si>
  <si>
    <t>Uruguay</t>
  </si>
  <si>
    <t>Paraguay</t>
  </si>
  <si>
    <t>Brasil</t>
  </si>
  <si>
    <t>Canadá</t>
  </si>
  <si>
    <t>Bolivia</t>
  </si>
  <si>
    <t>Argentina</t>
  </si>
  <si>
    <t>0810909000</t>
  </si>
  <si>
    <t>2005600000</t>
  </si>
  <si>
    <t>0904211090</t>
  </si>
  <si>
    <t>0811909900</t>
  </si>
  <si>
    <t>2005991000</t>
  </si>
  <si>
    <t>2207100000</t>
  </si>
  <si>
    <t>0910110000</t>
  </si>
  <si>
    <t>2001909000</t>
  </si>
  <si>
    <t>0402911000</t>
  </si>
  <si>
    <t>1905310000</t>
  </si>
  <si>
    <t>2009892000</t>
  </si>
  <si>
    <t>1804001200</t>
  </si>
  <si>
    <t>0703100000</t>
  </si>
  <si>
    <t>1902190000</t>
  </si>
  <si>
    <t>1905901000</t>
  </si>
  <si>
    <t>1511100000</t>
  </si>
  <si>
    <t>0801220000</t>
  </si>
  <si>
    <t>2005700000</t>
  </si>
  <si>
    <t>3203002100</t>
  </si>
  <si>
    <t>1404902000</t>
  </si>
  <si>
    <t>2008999000</t>
  </si>
  <si>
    <t>2106902900</t>
  </si>
  <si>
    <t>1801002000</t>
  </si>
  <si>
    <t>1805000000</t>
  </si>
  <si>
    <t>0708100000</t>
  </si>
  <si>
    <t>1806900000</t>
  </si>
  <si>
    <t>1804001100</t>
  </si>
  <si>
    <t>1803100000</t>
  </si>
  <si>
    <t>2106907900</t>
  </si>
  <si>
    <t>2309902000</t>
  </si>
  <si>
    <t>1511900000</t>
  </si>
  <si>
    <t>Colombia</t>
  </si>
  <si>
    <t>Rusia</t>
  </si>
  <si>
    <t>Francia</t>
  </si>
  <si>
    <t>Italia</t>
  </si>
  <si>
    <t>Australia</t>
  </si>
  <si>
    <t>Indonesia</t>
  </si>
  <si>
    <t>Polonia</t>
  </si>
  <si>
    <t>Suecia</t>
  </si>
  <si>
    <t>Dinamarca</t>
  </si>
  <si>
    <t>Puerto Rico</t>
  </si>
  <si>
    <t>Costa Rica</t>
  </si>
  <si>
    <t>Tailandia</t>
  </si>
  <si>
    <t>Honduras</t>
  </si>
  <si>
    <t>Portugal</t>
  </si>
  <si>
    <t>El Salvador</t>
  </si>
  <si>
    <t>Arabia Saudita</t>
  </si>
  <si>
    <t>Nicaragua</t>
  </si>
  <si>
    <t>2203000000</t>
  </si>
  <si>
    <t>2202990000</t>
  </si>
  <si>
    <t>1905909000</t>
  </si>
  <si>
    <t>India</t>
  </si>
  <si>
    <t>Sri Lanka</t>
  </si>
  <si>
    <t>Singapur</t>
  </si>
  <si>
    <t>Suiza</t>
  </si>
  <si>
    <t>Grecia</t>
  </si>
  <si>
    <t>PAÍSES CON LOS QUE REGISTRA MAYOR SUPERÁVIT</t>
  </si>
  <si>
    <t>PAÍSES CON LOS QUE REGISTRA MENOR  DÉFICIT</t>
  </si>
  <si>
    <t>1005901100</t>
  </si>
  <si>
    <t>1001991000</t>
  </si>
  <si>
    <t>2304000000</t>
  </si>
  <si>
    <t>1507100000</t>
  </si>
  <si>
    <t>1201900000</t>
  </si>
  <si>
    <t>2106909000</t>
  </si>
  <si>
    <t>0402211900</t>
  </si>
  <si>
    <t>1507909000</t>
  </si>
  <si>
    <t>0402109000</t>
  </si>
  <si>
    <t>2207200010</t>
  </si>
  <si>
    <t>0405902000</t>
  </si>
  <si>
    <t>0713409000</t>
  </si>
  <si>
    <t>1001190000</t>
  </si>
  <si>
    <t>0808100000</t>
  </si>
  <si>
    <t>2101110000</t>
  </si>
  <si>
    <t>5201002000</t>
  </si>
  <si>
    <t>1901109900</t>
  </si>
  <si>
    <t>2309109000</t>
  </si>
  <si>
    <t>4407119000</t>
  </si>
  <si>
    <t>1003900000</t>
  </si>
  <si>
    <t>0207140090</t>
  </si>
  <si>
    <t>2204210000</t>
  </si>
  <si>
    <t>0713109020</t>
  </si>
  <si>
    <t>1901909000</t>
  </si>
  <si>
    <t>1901101000</t>
  </si>
  <si>
    <t>1005100000</t>
  </si>
  <si>
    <t>1208100000</t>
  </si>
  <si>
    <t>5201003000</t>
  </si>
  <si>
    <t>1704901000</t>
  </si>
  <si>
    <t>1108130000</t>
  </si>
  <si>
    <t>0805502200</t>
  </si>
  <si>
    <t>1804001300</t>
  </si>
  <si>
    <t>México</t>
  </si>
  <si>
    <t>Japón</t>
  </si>
  <si>
    <t>Panamá</t>
  </si>
  <si>
    <t>Haití</t>
  </si>
  <si>
    <t>República Dominicana</t>
  </si>
  <si>
    <t>Zonas Francas del Perú</t>
  </si>
  <si>
    <t>2301109000</t>
  </si>
  <si>
    <t>0207140021</t>
  </si>
  <si>
    <t>2004100000</t>
  </si>
  <si>
    <t>1404909090</t>
  </si>
  <si>
    <t>0206290000</t>
  </si>
  <si>
    <t>1107100000</t>
  </si>
  <si>
    <t>2101120000</t>
  </si>
  <si>
    <t>Turquía</t>
  </si>
  <si>
    <t>1209919000</t>
  </si>
  <si>
    <t>1512111000</t>
  </si>
  <si>
    <t>Trigo s/m</t>
  </si>
  <si>
    <t>3301130000</t>
  </si>
  <si>
    <t>4101200000</t>
  </si>
  <si>
    <t>4403110000</t>
  </si>
  <si>
    <t>5102191000</t>
  </si>
  <si>
    <t>Emiratos Árabes Unidos</t>
  </si>
  <si>
    <t>Uvas frescas</t>
  </si>
  <si>
    <t>Mangos y mangostanes, frescos o secos</t>
  </si>
  <si>
    <t>Esparragos, frescos o refrigerados</t>
  </si>
  <si>
    <t>Bananas incluidos los platanos tipo "cavendish valery" frescos</t>
  </si>
  <si>
    <t>Jengibre sin triturar ni pulverizar</t>
  </si>
  <si>
    <t>Cebollas y chalotes, frescos o refrigerados</t>
  </si>
  <si>
    <t>Los demas quinua, excepto para siembra</t>
  </si>
  <si>
    <t>Esparragos preparados o conservados, sin congelar</t>
  </si>
  <si>
    <t>Tara en polvo (caesalpinea spinosa)</t>
  </si>
  <si>
    <t>Galletas saladas o aromatizadas</t>
  </si>
  <si>
    <t>Aceite de palma en bruto</t>
  </si>
  <si>
    <t>Carmin de cochinilla</t>
  </si>
  <si>
    <t>Aceitunas preparadas o conservadas, sin congelar</t>
  </si>
  <si>
    <t>Leche evaporada sin azucar ni edulcorante</t>
  </si>
  <si>
    <t>Cacao en grano, entero o partido, tostado</t>
  </si>
  <si>
    <t>Pasta de cacao sin desgrasar</t>
  </si>
  <si>
    <t>Los demas trigo duro, excepto para siembra</t>
  </si>
  <si>
    <t>Manzanas frescas</t>
  </si>
  <si>
    <t>Lentejas excepto para la siembra</t>
  </si>
  <si>
    <t>Malta sin tostar</t>
  </si>
  <si>
    <t>Grasa lactea anhidra (butteroil)</t>
  </si>
  <si>
    <t>Los demas despojos comestibles de la especia bovina, congelados, excepto lengua e higado</t>
  </si>
  <si>
    <t>Arvejas partidas excepto para la siembra</t>
  </si>
  <si>
    <t>Fecula de papa (patata)</t>
  </si>
  <si>
    <t>Los demas citricos</t>
  </si>
  <si>
    <t>Arvejas (guisantes, chicharos) (pisum sativum) frescas o refrigeradas</t>
  </si>
  <si>
    <t>Malasia</t>
  </si>
  <si>
    <t>Irlanda</t>
  </si>
  <si>
    <t>Vietnam</t>
  </si>
  <si>
    <t>Holanda</t>
  </si>
  <si>
    <t>Agosto</t>
  </si>
  <si>
    <t>República Checa</t>
  </si>
  <si>
    <t xml:space="preserve">Taiwán </t>
  </si>
  <si>
    <t>Grano de soya</t>
  </si>
  <si>
    <t>2005993110</t>
  </si>
  <si>
    <t>2005993190</t>
  </si>
  <si>
    <t>.</t>
  </si>
  <si>
    <t>Costa de Marfil</t>
  </si>
  <si>
    <t>Paltas, frescas o secas</t>
  </si>
  <si>
    <t>Arándanos rojos, mirtilos y demás frutos del género vaccinium, frescos.</t>
  </si>
  <si>
    <t>Demás frutas u otros frutos frescos</t>
  </si>
  <si>
    <t>Mango, sin cocer o cocidos en agua o vapor, congelados</t>
  </si>
  <si>
    <t>Demás paprika secos, sin triturar ni pulveriza</t>
  </si>
  <si>
    <t>Galletas dulces (con adición de edulcorante)</t>
  </si>
  <si>
    <t>Alcachofas (alcauciles) preparadas o conservadas, sin congelar</t>
  </si>
  <si>
    <t>Los demás hortalizas, frutas u otros frutos y demás partes comestibles de plantas, preparados o conservados en vinagre o en ácido acético</t>
  </si>
  <si>
    <t>Alcohol etílico sin desnaturalizar con grado alcohólico volumétrico superior o igual al 80 % vol</t>
  </si>
  <si>
    <t>Demás preparaciones alimenticias de harina, grañones, sémola, almidón, fécula o extracto de malta, que no contengan cacao o con un contenido de cacao inferior al 40% en peso</t>
  </si>
  <si>
    <t>Demás frutas u otros frutos, sin cocer o cocidos en agua o vapor, congelados</t>
  </si>
  <si>
    <t>Las demás azúcares de caña o remolacha refinados en estado sólido</t>
  </si>
  <si>
    <t>Limón tahití (citrus latifolia), frescos o secos</t>
  </si>
  <si>
    <t>Jugo de maracuyá, sin fermentar y sin adición de alcohol, incluso con adición de azúcar u otro edulcorante</t>
  </si>
  <si>
    <t>Los demás aceite de palma y sus fracciones, incluso refinado, pero sin modificar químicamente</t>
  </si>
  <si>
    <t>Pimiento piquillo preparadas o conservadas, sin congelar</t>
  </si>
  <si>
    <t>Manteca de cacao con un índice de acidez expresado en ácido oleico superior a 1 % pero inferior o igual a 1.65 %</t>
  </si>
  <si>
    <t>Las demás semillas de hortalizas</t>
  </si>
  <si>
    <t>Cacao en polvo sin adición de azúcar ni otro edulcorante</t>
  </si>
  <si>
    <t>Las demás preparaciones compuestas cuyo grado alcohólico volumétrico sea inferior o igual al 0.5 % vol, para la elaboración de bebidas</t>
  </si>
  <si>
    <t>Las demás pastas alimenticias sin cocer, rellenar ni preparar de otra forma</t>
  </si>
  <si>
    <t>Los demás frutas, incluida las mezclas, y otros frutos y demás partes comestibles de plantas, preparados o conservados de otro modo, incluso con adición de azúcar u otro edulcorante o alcohol</t>
  </si>
  <si>
    <t>Los demás pimientos de la especie annuum</t>
  </si>
  <si>
    <t>Los demás complementos y suplementos alimenticios</t>
  </si>
  <si>
    <t>Los demás chocolate y demás preparaciones alimenticias que contengan cacao</t>
  </si>
  <si>
    <t>Manteca de cacao con un índice de acidez expresado en ácido oleico inferior o igual a 1 %</t>
  </si>
  <si>
    <t>Manteca de cacao con un índice de acidez expresado en ácido oleico superior a 1.65 %</t>
  </si>
  <si>
    <t>Bombones, caramelos, confites y pastillas</t>
  </si>
  <si>
    <t>Cerveza de malta</t>
  </si>
  <si>
    <t>Las demás agua, incluidas el agua mineral y la gaseada, con adición de azúcar u otro edulcorante o aromatizada, y demás bebidas no alcohólicas</t>
  </si>
  <si>
    <t>Las demás preparaciones alimenticias no expresadas ni comprendidas en otra parte</t>
  </si>
  <si>
    <t>Los demás productos de panadería, pastelería o galletería, incluso con adición de cacao</t>
  </si>
  <si>
    <t>Los demás vinos; mosto de uva en el que la fermentación se ha impedido o cortado añadiendo alcohol en recipientes con capacidad inferior o igual a 2 l</t>
  </si>
  <si>
    <t>Los demás harina, polvo y «pellets», de carne o despojos, impropios para la alimentación humana</t>
  </si>
  <si>
    <t>Los demás azúcares de caña sin adición de aromatizante ni colorante en estado sólido</t>
  </si>
  <si>
    <t>Las demás cebada</t>
  </si>
  <si>
    <t>Las demás preparaciones para la alimentación de lactantes o niños de corta edad, acondicionadas para la venta al por menor, a base de harina, sémola, almidón, fécula o extracto de malta</t>
  </si>
  <si>
    <t>Preparaciones a base de extractos, esencias o concentrados o a base de café</t>
  </si>
  <si>
    <t>Maíz duro amarillo</t>
  </si>
  <si>
    <t>Cuartos traseros sin deshuesar de aves de la especie gallus domesticus</t>
  </si>
  <si>
    <t>Los demás aceite de soya y sus fracciones, incluso refinado, pero sin modificar químicamente</t>
  </si>
  <si>
    <t>Harina de habas (porotos, frijoles, frejoles) de soya</t>
  </si>
  <si>
    <t>Leche y nata (crema), en polvo, gránulos o demás formas sólidas, los demás con un contenido de materias grasas inferior o igual al 1,5 % en peso</t>
  </si>
  <si>
    <t>Papas preparadas o conservadas, congeladas</t>
  </si>
  <si>
    <t>Extractos, esencias y concentrados de café</t>
  </si>
  <si>
    <t>Aceite de soya en bruto, incluso desgomado</t>
  </si>
  <si>
    <t>Fórmulas lácteas para niños de hasta 12 meses de edad</t>
  </si>
  <si>
    <t>Alcohol etílico y aguardiente desnaturalizados, de cualquier graduación, alcohol carburante</t>
  </si>
  <si>
    <t>Leche y nata (crema), en polvo, gránulos o demás formas sólidas, las demás con un contenido de materias grasas superior o igual al 26 % en peso, sobre producto seco, sin adición de azúcar ni otro edulcorante.</t>
  </si>
  <si>
    <t>Demás trozos y despojos, de gallo o gallina,congelados</t>
  </si>
  <si>
    <t>Aceite de girasol en bruto</t>
  </si>
  <si>
    <t>Tortas y demás residuos sólidos de la extracción del aceite de soya, incluso molidos o en «pellets»</t>
  </si>
  <si>
    <t>Cafe sin tostar, sin descafeinar, los demas</t>
  </si>
  <si>
    <t>Las demás preparaciones de los tipos utilizados para la alimentación de los animales</t>
  </si>
  <si>
    <t>Los demas cacao en grano, entero o partido, crudo</t>
  </si>
  <si>
    <t>Aceites esenciales de limón</t>
  </si>
  <si>
    <t>Nueces del brasil sin cascara frescas o secas</t>
  </si>
  <si>
    <t>Premezclas para la alimentación de los animales</t>
  </si>
  <si>
    <t>Pelo fino de alpaca o de llama (incluido el guanaco), sin cardar ni peinar</t>
  </si>
  <si>
    <t>Cueros y pieles enteros de bovino, de peso unitario inferior o igual a 8 kg para los secos, a 10 kg para los salados secos y a 16 kg para los frescos</t>
  </si>
  <si>
    <t>Arroz semiblanqueado o blanqueado, incluso pulido o glaseado</t>
  </si>
  <si>
    <t>Maíz para siembra</t>
  </si>
  <si>
    <t>Los demás alimentos para perros o gatos, acondicionados para la venta al por menor</t>
  </si>
  <si>
    <t>Los demás productos vegetales no expresados ni comprendidos en otra parte</t>
  </si>
  <si>
    <t>Algodón sin cardar ni peinar de longitud de fibra superior a 28.57 mm pero inferior o igual a 34.92 mm</t>
  </si>
  <si>
    <t>Las demás madera de pino aserrada o desbastada longitudinalmente, de espesor superior a 6 mm</t>
  </si>
  <si>
    <t>Arándanos rojos, mirtilos, frescos.</t>
  </si>
  <si>
    <t>Café sin tostar, sin descafeinar, los demás</t>
  </si>
  <si>
    <t>Espárragos, frescos o refrigerados</t>
  </si>
  <si>
    <t>Los demás cacao en grano, entero o partido</t>
  </si>
  <si>
    <t>Madera en bruto de coníferas tratada con pintura u otros agentes de conservación</t>
  </si>
  <si>
    <t>Algodón sin cardar ni peinar de longitud de fibra superior a 22.22 mm pero inferior o igual a 28.57 mm</t>
  </si>
  <si>
    <t>Venezuela</t>
  </si>
  <si>
    <t>Nigeria</t>
  </si>
  <si>
    <t>Perú</t>
  </si>
  <si>
    <t>C.86</t>
  </si>
  <si>
    <t>C.87</t>
  </si>
  <si>
    <t>C.88</t>
  </si>
  <si>
    <t>C.89</t>
  </si>
  <si>
    <t>2024r</t>
  </si>
  <si>
    <t>2024/ 2023</t>
  </si>
  <si>
    <t xml:space="preserve">C.75  PERÚ: BALANZA COMERCIAL AGRARIA POR PRINCIPALES SUBPARTIDAS NACIONALES, </t>
  </si>
  <si>
    <t>Austria</t>
  </si>
  <si>
    <t>C.76  PERÚ: BALANZA COMERCIAL AGRARIA POR PAÍS DESTINO/ORIGEN,</t>
  </si>
  <si>
    <t xml:space="preserve">C.77  PERÚ: EXPORTACIONES AGRARIAS TRADICIONALES Y NO TRADICIONALES POR SUBPARTIDA NACIONAL, </t>
  </si>
  <si>
    <t>Variación
2024/2023</t>
  </si>
  <si>
    <t>C.78  PERÚ: EXPORTACIONES AGRARIAS POR SUBPARTIDA NACIONAL, 2023-2024</t>
  </si>
  <si>
    <t xml:space="preserve">C.79  PERÚ: EXPORTACIONES AGRARIAS POR SUBPARTIDA NACIONAL, 2023-2024 </t>
  </si>
  <si>
    <t>Israel</t>
  </si>
  <si>
    <t>Part %
2024</t>
  </si>
  <si>
    <t>C.84  PERÚ: IMPORTACIONES AGRARIAS POR SUBPARTIDA NACIONAL, 2023-2024</t>
  </si>
  <si>
    <t>C.85  PERÚ: IMPORTACIONES AGRARIAS POR SUBPARTIDA NACIONAL, 2023-2024  (Valor CIF Miles USD)</t>
  </si>
  <si>
    <t xml:space="preserve">C.83  PERÚ: EXPORTACIONES AGRARIAS POR SUBPARTIDA NACIONAL SEGÚN PAÍS DESTINO, </t>
  </si>
  <si>
    <t>continúa C.83</t>
  </si>
  <si>
    <t>C.89  PERÚ: IMPORTACIONES AGRARIAS POR SUBPARTIDA NACIONAL SEGÚN PAÍS DE ORIGEN,</t>
  </si>
  <si>
    <t>Kenia</t>
  </si>
  <si>
    <t>C.80  PERÚ: EXPORTACIONES AGRARIAS, CONTRIBUCIÓN EN PUNTOS PORCENTUALES POR SUBPARTIDAS NACIONALES, 2023 - 2024</t>
  </si>
  <si>
    <t xml:space="preserve">          (Valor FOB Miles USD)</t>
    <phoneticPr fontId="10" type="noConversion"/>
  </si>
  <si>
    <t>Par. %</t>
  </si>
  <si>
    <t>Contribucion PP</t>
  </si>
  <si>
    <t>2024/2023</t>
  </si>
  <si>
    <t>C.81  PERÚ: EXPORTACIONES AGRARIAS, CONTRIBUCIÓN EN PUNTOS PORCENTUALES POR PAÍS DE DESTINO, 2023 - 2024</t>
  </si>
  <si>
    <t>País de destino</t>
  </si>
  <si>
    <t>C.86  PERÚ: IMPORTACIONES AGRARIAS, CONTRIBUCIÓN EN PUNTOS PORCENTUALES POR SUBPARTIDAS NACIONALES, 2023 - 2024</t>
  </si>
  <si>
    <t>C.87  PERÚ: IMPORTACIONES AGRARIAS, CONTRIBUCIÓN EN PUNTOS PORCENTUALES POR PAÍS DE ORIGEN, 2023 - 2024</t>
  </si>
  <si>
    <t>Filipinas</t>
  </si>
  <si>
    <t>Estonia</t>
  </si>
  <si>
    <t>Preparaciones para la alimentación de animales</t>
  </si>
  <si>
    <t>Argelia</t>
  </si>
  <si>
    <t xml:space="preserve">Perú: Exportaciones agrarias, contribución en puntos porcentuales por subpartidas nacionales, 2023 – 2024 (Valor FOB Miles USD)	</t>
  </si>
  <si>
    <t>Perú: Importaciones agrarias, contribución en puntos porcentuales por subpartidas nacionales, 2023 – 2024 (Valor FOB Miles USD)</t>
  </si>
  <si>
    <t>Perú: Importaciones agrarias, contribución en puntos porcentuales por país de origen, 2023 – 2024 (Valor FOB Miles USD)</t>
  </si>
  <si>
    <t>C.74  PERÚ: EXPORTACIONES E IMPORTACIONES AGRARIAS SEGÚN AÑO,  ENERO-AGOSTO 2019 - 2024</t>
  </si>
  <si>
    <t xml:space="preserve">          ENERO-AGOSTO 2023-2024</t>
  </si>
  <si>
    <t xml:space="preserve">         ENERO-AGOSTO 2024</t>
  </si>
  <si>
    <t>Enero-Agosto</t>
  </si>
  <si>
    <t>C.82  PERÚ: EXPORTACIONES AGRARIAS POR PAÍS DESTINO,  ENERO-AGOSTO 2023 - 2024</t>
  </si>
  <si>
    <t xml:space="preserve">         ENERO-AGOSTO 2023-2024</t>
  </si>
  <si>
    <t>C.88  PERÚ: IMPORTACIONES AGRARIAS POR PAÍS DE ORIGEN,  ENERO-AGOSTO 2023 - 2024</t>
  </si>
  <si>
    <t xml:space="preserve">         ENERO - AGOSTO 2023-2024</t>
  </si>
  <si>
    <t xml:space="preserve">Perú: Exportaciones agrarias, contribución en puntos porcentuales por país de destino, 2023 – 2024 (Valor FOB Miles USD)	</t>
  </si>
  <si>
    <t xml:space="preserve"> --</t>
  </si>
  <si>
    <t xml:space="preserve">        --</t>
  </si>
  <si>
    <t xml:space="preserve">     --</t>
  </si>
  <si>
    <t>Perú: Exportaciones e Importaciones Agrarias según año,  Enero-Agosto 2019 - 2024</t>
  </si>
  <si>
    <t>Perú: Balanza comercial agraria por principales subpartida nacional,  Enero-Agosto 2023 - 2024</t>
  </si>
  <si>
    <t>Perú: Balanza comercial agraria por pais destino/origen,  Enero-Agosto 2024</t>
  </si>
  <si>
    <t>Perú: Exportaciones agrarias tradicionales y no tradicionales por subpartida nacional,  Enero-Agosto 2023 - 2024</t>
  </si>
  <si>
    <t>Perú: Exportaciones agrarias por subpartida nacional, 2023 - 2024 (Peso Neto toneladas)</t>
  </si>
  <si>
    <t>Perú: Exportaciones agrarias por subpartida nacional, 2023 - 2024 (Valor FOB Miles USD)</t>
  </si>
  <si>
    <t>Perú: Exportaciones agrarias por país destino,  Enero-Agosto 2023 - 2024</t>
  </si>
  <si>
    <t>Perú: Exportaciones agrarias por subpartida nacional según país destino,  Enero-Agosto 2023 - 2024</t>
  </si>
  <si>
    <t xml:space="preserve">Perú: Importaciones agrarias por subpartida nacional,  2023 - 2024 (Peso Neto toneladas) </t>
  </si>
  <si>
    <t xml:space="preserve">Perú: Importaciones agrarias por subpartida nacional,  2023 - 2024 (Valor CIF Miles USD) </t>
  </si>
  <si>
    <t>Perú: Importaciones agrarias por país de origen,  Enero-Agosto 2023 - 2024</t>
  </si>
  <si>
    <t>Perú: Importaciones agrarias por subpartida nacional según país de origen,  Enero-Agosto 2023 - 2024</t>
  </si>
  <si>
    <t>Elaboración: Ministerio de Desarrollo Agrario y Riego - MIDAGRI</t>
  </si>
  <si>
    <t>Dirección General de Estadística, Seguimiento y Evaluación de Políticas - DEIA</t>
  </si>
  <si>
    <r>
      <t>r</t>
    </r>
    <r>
      <rPr>
        <sz val="6"/>
        <rFont val="Arial Narrow"/>
        <family val="2"/>
      </rPr>
      <t xml:space="preserve"> Revisada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</si>
</sst>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.0"/>
    <numFmt numFmtId="167" formatCode="General_)"/>
    <numFmt numFmtId="168" formatCode="0_)"/>
    <numFmt numFmtId="169" formatCode="#,##0____"/>
    <numFmt numFmtId="170" formatCode="#,##0____________"/>
    <numFmt numFmtId="171" formatCode="#,##0.0____"/>
    <numFmt numFmtId="172" formatCode="#,##0.0______"/>
    <numFmt numFmtId="173" formatCode="#,##0.0__"/>
    <numFmt numFmtId="174" formatCode="#,##0__"/>
    <numFmt numFmtId="175" formatCode="#,##0________________"/>
    <numFmt numFmtId="176" formatCode="#,##0______"/>
    <numFmt numFmtId="177" formatCode="d/m"/>
    <numFmt numFmtId="178" formatCode="#,##0.0________"/>
    <numFmt numFmtId="179" formatCode="0.0__"/>
    <numFmt numFmtId="180" formatCode="0.0%"/>
  </numFmts>
  <fonts count="5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2"/>
      <name val="Helvetic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name val="Helvetica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6"/>
      <name val="Arial Narrow"/>
      <family val="2"/>
    </font>
    <font>
      <sz val="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3"/>
      <color indexed="54"/>
      <name val="Calibri"/>
      <family val="2"/>
    </font>
    <font>
      <b/>
      <sz val="11"/>
      <color indexed="8"/>
      <name val="Calibri"/>
      <family val="2"/>
    </font>
    <font>
      <sz val="9"/>
      <name val="Arial Narrow"/>
      <family val="2"/>
    </font>
    <font>
      <sz val="9"/>
      <color indexed="64"/>
      <name val="Arial Narrow"/>
      <family val="2"/>
    </font>
    <font>
      <sz val="10"/>
      <name val="Arial Narrow"/>
      <family val="2"/>
    </font>
    <font>
      <b/>
      <sz val="9"/>
      <color indexed="8"/>
      <name val="Arial Narrow"/>
      <family val="2"/>
    </font>
    <font>
      <sz val="6"/>
      <color indexed="8"/>
      <name val="Arial Narrow"/>
      <family val="2"/>
    </font>
    <font>
      <sz val="8"/>
      <name val="Times New Roman"/>
      <family val="1"/>
    </font>
    <font>
      <sz val="9"/>
      <name val="Calibri"/>
      <family val="2"/>
      <scheme val="minor"/>
    </font>
    <font>
      <sz val="14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sz val="10"/>
      <color theme="0"/>
      <name val="Arial Narrow"/>
      <family val="2"/>
    </font>
    <font>
      <sz val="8"/>
      <color theme="0"/>
      <name val="Arial Narrow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sz val="8"/>
      <color rgb="FFFF0000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sz val="6"/>
      <color theme="1"/>
      <name val="Arial Narrow"/>
      <family val="2"/>
    </font>
    <font>
      <sz val="8"/>
      <name val="Tms Rmn"/>
    </font>
  </fonts>
  <fills count="22">
    <fill>
      <patternFill patternType="none"/>
    </fill>
    <fill>
      <patternFill patternType="gray125"/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E2E3F6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95">
    <xf numFmtId="0" fontId="0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0" fillId="6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0" borderId="0"/>
    <xf numFmtId="167" fontId="5" fillId="0" borderId="0"/>
    <xf numFmtId="168" fontId="9" fillId="0" borderId="0"/>
    <xf numFmtId="0" fontId="4" fillId="0" borderId="0"/>
    <xf numFmtId="0" fontId="7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21" applyNumberFormat="0" applyFill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0" fontId="40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 applyNumberFormat="0" applyBorder="0" applyAlignment="0" applyProtection="0"/>
    <xf numFmtId="0" fontId="2" fillId="0" borderId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9" fontId="2" fillId="0" borderId="0" applyFont="0" applyFill="0" applyBorder="0" applyAlignment="0" applyProtection="0"/>
    <xf numFmtId="0" fontId="54" fillId="0" borderId="0"/>
  </cellStyleXfs>
  <cellXfs count="281">
    <xf numFmtId="0" fontId="0" fillId="0" borderId="0" xfId="0"/>
    <xf numFmtId="0" fontId="12" fillId="0" borderId="0" xfId="0" applyFont="1" applyAlignment="1">
      <alignment horizontal="left" vertical="center"/>
    </xf>
    <xf numFmtId="3" fontId="14" fillId="0" borderId="0" xfId="33" applyNumberFormat="1" applyFont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horizontal="left" vertical="center"/>
    </xf>
    <xf numFmtId="3" fontId="14" fillId="0" borderId="0" xfId="0" applyNumberFormat="1" applyFont="1"/>
    <xf numFmtId="1" fontId="13" fillId="3" borderId="12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Alignment="1">
      <alignment horizontal="center" vertical="center"/>
    </xf>
    <xf numFmtId="167" fontId="16" fillId="0" borderId="0" xfId="0" applyNumberFormat="1" applyFont="1" applyAlignment="1">
      <alignment horizontal="left" vertical="center"/>
    </xf>
    <xf numFmtId="3" fontId="17" fillId="0" borderId="0" xfId="0" applyNumberFormat="1" applyFont="1"/>
    <xf numFmtId="0" fontId="17" fillId="0" borderId="0" xfId="0" applyFont="1"/>
    <xf numFmtId="167" fontId="17" fillId="0" borderId="0" xfId="36" applyFont="1" applyAlignment="1">
      <alignment horizontal="left" vertical="center"/>
    </xf>
    <xf numFmtId="165" fontId="14" fillId="0" borderId="0" xfId="33" applyNumberFormat="1" applyFont="1" applyAlignment="1">
      <alignment vertical="center"/>
    </xf>
    <xf numFmtId="0" fontId="14" fillId="0" borderId="0" xfId="33" applyNumberFormat="1" applyFont="1" applyAlignment="1">
      <alignment vertical="center" wrapText="1"/>
    </xf>
    <xf numFmtId="169" fontId="14" fillId="0" borderId="0" xfId="33" applyNumberFormat="1" applyFont="1" applyAlignment="1">
      <alignment vertical="center"/>
    </xf>
    <xf numFmtId="0" fontId="3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3" fontId="14" fillId="0" borderId="0" xfId="0" applyNumberFormat="1" applyFont="1" applyAlignment="1">
      <alignment vertical="center"/>
    </xf>
    <xf numFmtId="3" fontId="14" fillId="0" borderId="2" xfId="0" applyNumberFormat="1" applyFont="1" applyBorder="1" applyAlignment="1">
      <alignment vertical="center"/>
    </xf>
    <xf numFmtId="3" fontId="17" fillId="0" borderId="0" xfId="0" applyNumberFormat="1" applyFont="1" applyAlignment="1">
      <alignment vertical="center"/>
    </xf>
    <xf numFmtId="164" fontId="17" fillId="0" borderId="0" xfId="33" applyNumberFormat="1" applyFont="1" applyAlignment="1">
      <alignment vertical="center"/>
    </xf>
    <xf numFmtId="0" fontId="17" fillId="0" borderId="0" xfId="0" applyFont="1" applyAlignment="1">
      <alignment vertical="center"/>
    </xf>
    <xf numFmtId="3" fontId="35" fillId="0" borderId="0" xfId="0" applyNumberFormat="1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horizontal="left" vertical="center"/>
    </xf>
    <xf numFmtId="0" fontId="36" fillId="0" borderId="0" xfId="0" applyFont="1"/>
    <xf numFmtId="3" fontId="36" fillId="0" borderId="0" xfId="0" applyNumberFormat="1" applyFont="1"/>
    <xf numFmtId="0" fontId="14" fillId="0" borderId="0" xfId="0" applyFont="1" applyAlignment="1">
      <alignment horizontal="center" vertical="center"/>
    </xf>
    <xf numFmtId="3" fontId="35" fillId="0" borderId="0" xfId="0" applyNumberFormat="1" applyFont="1"/>
    <xf numFmtId="0" fontId="1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166" fontId="17" fillId="0" borderId="0" xfId="0" applyNumberFormat="1" applyFont="1" applyAlignment="1">
      <alignment horizontal="right"/>
    </xf>
    <xf numFmtId="0" fontId="35" fillId="0" borderId="0" xfId="0" applyFont="1" applyAlignment="1">
      <alignment wrapText="1"/>
    </xf>
    <xf numFmtId="166" fontId="17" fillId="0" borderId="0" xfId="0" applyNumberFormat="1" applyFont="1"/>
    <xf numFmtId="166" fontId="35" fillId="0" borderId="0" xfId="0" applyNumberFormat="1" applyFont="1"/>
    <xf numFmtId="0" fontId="17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vertical="center" wrapText="1"/>
    </xf>
    <xf numFmtId="167" fontId="17" fillId="0" borderId="0" xfId="36" applyFont="1" applyAlignment="1">
      <alignment vertical="center"/>
    </xf>
    <xf numFmtId="0" fontId="17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7" fillId="0" borderId="14" xfId="0" applyFont="1" applyBorder="1" applyAlignment="1">
      <alignment vertical="center"/>
    </xf>
    <xf numFmtId="0" fontId="37" fillId="0" borderId="0" xfId="0" applyFont="1"/>
    <xf numFmtId="0" fontId="14" fillId="3" borderId="0" xfId="33" applyNumberFormat="1" applyFont="1" applyFill="1" applyAlignment="1">
      <alignment horizontal="center" vertical="center"/>
    </xf>
    <xf numFmtId="0" fontId="35" fillId="3" borderId="0" xfId="0" applyFont="1" applyFill="1" applyAlignment="1">
      <alignment horizontal="left"/>
    </xf>
    <xf numFmtId="0" fontId="35" fillId="3" borderId="0" xfId="0" applyFont="1" applyFill="1"/>
    <xf numFmtId="0" fontId="35" fillId="0" borderId="0" xfId="0" applyFont="1" applyAlignment="1">
      <alignment horizontal="center" vertical="center"/>
    </xf>
    <xf numFmtId="0" fontId="14" fillId="3" borderId="0" xfId="0" applyFont="1" applyFill="1"/>
    <xf numFmtId="0" fontId="14" fillId="3" borderId="0" xfId="0" applyFont="1" applyFill="1" applyAlignment="1">
      <alignment horizontal="left"/>
    </xf>
    <xf numFmtId="170" fontId="14" fillId="0" borderId="2" xfId="33" applyNumberFormat="1" applyFont="1" applyBorder="1" applyAlignment="1">
      <alignment vertical="center"/>
    </xf>
    <xf numFmtId="3" fontId="13" fillId="0" borderId="0" xfId="0" applyNumberFormat="1" applyFont="1" applyAlignment="1">
      <alignment horizontal="right" vertical="center"/>
    </xf>
    <xf numFmtId="171" fontId="13" fillId="0" borderId="0" xfId="0" applyNumberFormat="1" applyFont="1" applyAlignment="1">
      <alignment horizontal="right" vertical="center"/>
    </xf>
    <xf numFmtId="171" fontId="14" fillId="0" borderId="0" xfId="0" applyNumberFormat="1" applyFont="1" applyAlignment="1">
      <alignment vertical="center"/>
    </xf>
    <xf numFmtId="1" fontId="15" fillId="0" borderId="0" xfId="0" applyNumberFormat="1" applyFont="1" applyAlignment="1">
      <alignment horizontal="center" vertical="center"/>
    </xf>
    <xf numFmtId="172" fontId="14" fillId="0" borderId="0" xfId="33" applyNumberFormat="1" applyFont="1" applyAlignment="1">
      <alignment horizontal="right" vertical="center"/>
    </xf>
    <xf numFmtId="169" fontId="14" fillId="0" borderId="0" xfId="0" applyNumberFormat="1" applyFont="1" applyAlignment="1">
      <alignment horizontal="right" vertical="center"/>
    </xf>
    <xf numFmtId="166" fontId="39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 wrapText="1"/>
    </xf>
    <xf numFmtId="169" fontId="14" fillId="0" borderId="13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2" fillId="3" borderId="0" xfId="0" applyFont="1" applyFill="1"/>
    <xf numFmtId="171" fontId="14" fillId="0" borderId="0" xfId="0" applyNumberFormat="1" applyFont="1"/>
    <xf numFmtId="171" fontId="17" fillId="0" borderId="0" xfId="0" applyNumberFormat="1" applyFont="1"/>
    <xf numFmtId="0" fontId="13" fillId="0" borderId="0" xfId="0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71" fontId="14" fillId="0" borderId="0" xfId="0" applyNumberFormat="1" applyFont="1" applyAlignment="1">
      <alignment horizontal="right" vertical="center"/>
    </xf>
    <xf numFmtId="0" fontId="12" fillId="0" borderId="0" xfId="0" applyFont="1"/>
    <xf numFmtId="169" fontId="14" fillId="0" borderId="0" xfId="0" applyNumberFormat="1" applyFont="1"/>
    <xf numFmtId="3" fontId="12" fillId="3" borderId="0" xfId="0" applyNumberFormat="1" applyFont="1" applyFill="1"/>
    <xf numFmtId="174" fontId="14" fillId="0" borderId="0" xfId="0" applyNumberFormat="1" applyFont="1" applyAlignment="1">
      <alignment vertical="center"/>
    </xf>
    <xf numFmtId="3" fontId="14" fillId="0" borderId="0" xfId="33" applyNumberFormat="1" applyFont="1" applyAlignment="1">
      <alignment horizontal="left" vertical="center"/>
    </xf>
    <xf numFmtId="175" fontId="14" fillId="0" borderId="2" xfId="0" applyNumberFormat="1" applyFont="1" applyBorder="1" applyAlignment="1">
      <alignment vertical="center"/>
    </xf>
    <xf numFmtId="1" fontId="13" fillId="0" borderId="13" xfId="0" applyNumberFormat="1" applyFont="1" applyBorder="1" applyAlignment="1">
      <alignment horizontal="center" vertical="center"/>
    </xf>
    <xf numFmtId="166" fontId="13" fillId="0" borderId="13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18" borderId="0" xfId="33" applyNumberFormat="1" applyFont="1" applyFill="1" applyAlignment="1">
      <alignment horizontal="left" vertical="center"/>
    </xf>
    <xf numFmtId="3" fontId="14" fillId="0" borderId="0" xfId="33" applyNumberFormat="1" applyFont="1" applyAlignment="1">
      <alignment vertical="center"/>
    </xf>
    <xf numFmtId="166" fontId="14" fillId="0" borderId="0" xfId="33" applyNumberFormat="1" applyFont="1" applyAlignment="1">
      <alignment vertical="center"/>
    </xf>
    <xf numFmtId="168" fontId="17" fillId="0" borderId="0" xfId="37" applyFont="1" applyAlignment="1">
      <alignment horizontal="left" vertical="center"/>
    </xf>
    <xf numFmtId="0" fontId="12" fillId="3" borderId="0" xfId="0" applyFont="1" applyFill="1" applyAlignment="1">
      <alignment horizontal="left"/>
    </xf>
    <xf numFmtId="0" fontId="12" fillId="0" borderId="0" xfId="0" applyFont="1" applyAlignment="1">
      <alignment vertical="center"/>
    </xf>
    <xf numFmtId="0" fontId="17" fillId="0" borderId="13" xfId="0" applyFont="1" applyBorder="1" applyAlignment="1">
      <alignment vertical="center"/>
    </xf>
    <xf numFmtId="3" fontId="17" fillId="0" borderId="13" xfId="0" applyNumberFormat="1" applyFont="1" applyBorder="1" applyAlignment="1">
      <alignment vertical="center"/>
    </xf>
    <xf numFmtId="166" fontId="17" fillId="0" borderId="13" xfId="33" applyNumberFormat="1" applyFont="1" applyBorder="1" applyAlignment="1">
      <alignment vertical="center"/>
    </xf>
    <xf numFmtId="166" fontId="17" fillId="0" borderId="0" xfId="33" applyNumberFormat="1" applyFont="1" applyAlignment="1">
      <alignment vertical="center"/>
    </xf>
    <xf numFmtId="165" fontId="13" fillId="0" borderId="13" xfId="30" applyNumberFormat="1" applyFont="1" applyFill="1" applyBorder="1" applyAlignment="1">
      <alignment horizontal="center" vertical="center" wrapText="1"/>
    </xf>
    <xf numFmtId="0" fontId="13" fillId="0" borderId="13" xfId="30" applyFont="1" applyFill="1" applyBorder="1" applyAlignment="1">
      <alignment horizontal="center" vertical="center" wrapText="1"/>
    </xf>
    <xf numFmtId="1" fontId="13" fillId="0" borderId="13" xfId="30" applyNumberFormat="1" applyFont="1" applyFill="1" applyBorder="1" applyAlignment="1">
      <alignment horizontal="center" vertical="center"/>
    </xf>
    <xf numFmtId="9" fontId="13" fillId="0" borderId="13" xfId="30" applyNumberFormat="1" applyFont="1" applyFill="1" applyBorder="1" applyAlignment="1">
      <alignment horizontal="center" vertical="center" wrapText="1"/>
    </xf>
    <xf numFmtId="176" fontId="14" fillId="0" borderId="0" xfId="33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176" fontId="14" fillId="3" borderId="0" xfId="33" applyNumberFormat="1" applyFont="1" applyFill="1" applyAlignment="1">
      <alignment horizontal="righ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49" fontId="14" fillId="0" borderId="0" xfId="0" applyNumberFormat="1" applyFont="1" applyAlignment="1">
      <alignment horizontal="center" vertical="top"/>
    </xf>
    <xf numFmtId="177" fontId="14" fillId="0" borderId="0" xfId="0" applyNumberFormat="1" applyFont="1" applyAlignment="1">
      <alignment horizontal="center" vertical="top" wrapText="1"/>
    </xf>
    <xf numFmtId="169" fontId="13" fillId="0" borderId="0" xfId="33" applyNumberFormat="1" applyFont="1" applyAlignment="1">
      <alignment vertical="center"/>
    </xf>
    <xf numFmtId="169" fontId="14" fillId="0" borderId="0" xfId="33" applyNumberFormat="1" applyFont="1" applyAlignment="1">
      <alignment horizontal="right" vertical="center"/>
    </xf>
    <xf numFmtId="169" fontId="13" fillId="18" borderId="0" xfId="33" applyNumberFormat="1" applyFont="1" applyFill="1" applyAlignment="1">
      <alignment vertical="center"/>
    </xf>
    <xf numFmtId="49" fontId="13" fillId="0" borderId="0" xfId="38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center" vertical="center"/>
    </xf>
    <xf numFmtId="169" fontId="13" fillId="0" borderId="0" xfId="0" applyNumberFormat="1" applyFont="1" applyAlignment="1">
      <alignment horizontal="right" vertical="center"/>
    </xf>
    <xf numFmtId="173" fontId="13" fillId="0" borderId="0" xfId="0" applyNumberFormat="1" applyFont="1" applyAlignment="1">
      <alignment horizontal="right" vertical="center"/>
    </xf>
    <xf numFmtId="169" fontId="13" fillId="0" borderId="0" xfId="0" applyNumberFormat="1" applyFont="1" applyAlignment="1">
      <alignment vertical="center"/>
    </xf>
    <xf numFmtId="0" fontId="12" fillId="0" borderId="0" xfId="0" applyFont="1" applyAlignment="1">
      <alignment horizontal="center"/>
    </xf>
    <xf numFmtId="178" fontId="13" fillId="0" borderId="0" xfId="0" applyNumberFormat="1" applyFont="1"/>
    <xf numFmtId="169" fontId="13" fillId="0" borderId="0" xfId="0" applyNumberFormat="1" applyFont="1"/>
    <xf numFmtId="172" fontId="1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174" fontId="13" fillId="0" borderId="0" xfId="0" applyNumberFormat="1" applyFont="1" applyAlignment="1">
      <alignment vertical="center"/>
    </xf>
    <xf numFmtId="171" fontId="13" fillId="0" borderId="0" xfId="0" applyNumberFormat="1" applyFont="1" applyAlignment="1">
      <alignment vertical="center"/>
    </xf>
    <xf numFmtId="3" fontId="43" fillId="0" borderId="0" xfId="33" applyNumberFormat="1" applyFont="1" applyAlignment="1">
      <alignment horizontal="right" vertical="center"/>
    </xf>
    <xf numFmtId="3" fontId="43" fillId="0" borderId="0" xfId="0" applyNumberFormat="1" applyFont="1" applyAlignment="1">
      <alignment horizontal="right"/>
    </xf>
    <xf numFmtId="3" fontId="43" fillId="0" borderId="0" xfId="33" applyNumberFormat="1" applyFont="1" applyAlignment="1">
      <alignment horizontal="right" vertical="center" wrapText="1"/>
    </xf>
    <xf numFmtId="1" fontId="44" fillId="3" borderId="0" xfId="0" applyNumberFormat="1" applyFont="1" applyFill="1" applyAlignment="1">
      <alignment horizontal="left" vertical="center"/>
    </xf>
    <xf numFmtId="0" fontId="45" fillId="0" borderId="0" xfId="0" applyFont="1"/>
    <xf numFmtId="0" fontId="46" fillId="0" borderId="0" xfId="0" applyFont="1"/>
    <xf numFmtId="49" fontId="14" fillId="0" borderId="28" xfId="0" applyNumberFormat="1" applyFont="1" applyBorder="1" applyAlignment="1">
      <alignment vertical="top"/>
    </xf>
    <xf numFmtId="0" fontId="14" fillId="0" borderId="28" xfId="0" applyFont="1" applyBorder="1"/>
    <xf numFmtId="174" fontId="14" fillId="0" borderId="28" xfId="0" applyNumberFormat="1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49" fontId="14" fillId="0" borderId="28" xfId="0" applyNumberFormat="1" applyFont="1" applyBorder="1" applyAlignment="1">
      <alignment horizontal="center" vertical="top"/>
    </xf>
    <xf numFmtId="3" fontId="14" fillId="0" borderId="0" xfId="0" applyNumberFormat="1" applyFont="1" applyAlignment="1">
      <alignment horizontal="right"/>
    </xf>
    <xf numFmtId="0" fontId="14" fillId="0" borderId="0" xfId="33" applyNumberFormat="1" applyFont="1" applyFill="1" applyAlignment="1">
      <alignment horizontal="center" vertical="center"/>
    </xf>
    <xf numFmtId="176" fontId="14" fillId="0" borderId="0" xfId="33" applyNumberFormat="1" applyFont="1" applyFill="1" applyAlignment="1">
      <alignment horizontal="right" vertical="center"/>
    </xf>
    <xf numFmtId="0" fontId="35" fillId="18" borderId="0" xfId="0" applyFont="1" applyFill="1" applyAlignment="1">
      <alignment vertical="center"/>
    </xf>
    <xf numFmtId="0" fontId="14" fillId="18" borderId="0" xfId="0" applyFont="1" applyFill="1" applyAlignment="1">
      <alignment vertical="center"/>
    </xf>
    <xf numFmtId="0" fontId="17" fillId="18" borderId="0" xfId="0" applyFont="1" applyFill="1" applyAlignment="1">
      <alignment vertical="center"/>
    </xf>
    <xf numFmtId="0" fontId="12" fillId="18" borderId="0" xfId="0" applyFont="1" applyFill="1" applyAlignment="1">
      <alignment vertical="center"/>
    </xf>
    <xf numFmtId="0" fontId="14" fillId="18" borderId="0" xfId="0" applyFont="1" applyFill="1" applyAlignment="1">
      <alignment horizontal="center"/>
    </xf>
    <xf numFmtId="0" fontId="12" fillId="3" borderId="0" xfId="0" applyFont="1" applyFill="1" applyAlignment="1">
      <alignment horizontal="left" vertical="center"/>
    </xf>
    <xf numFmtId="0" fontId="35" fillId="3" borderId="0" xfId="0" applyFont="1" applyFill="1" applyAlignment="1">
      <alignment vertical="center"/>
    </xf>
    <xf numFmtId="171" fontId="14" fillId="0" borderId="0" xfId="33" applyNumberFormat="1" applyFont="1" applyAlignment="1">
      <alignment vertical="center"/>
    </xf>
    <xf numFmtId="0" fontId="37" fillId="0" borderId="0" xfId="0" applyFont="1" applyAlignment="1">
      <alignment vertical="center"/>
    </xf>
    <xf numFmtId="3" fontId="14" fillId="0" borderId="0" xfId="0" applyNumberFormat="1" applyFont="1" applyAlignment="1">
      <alignment vertical="top"/>
    </xf>
    <xf numFmtId="3" fontId="14" fillId="0" borderId="0" xfId="0" applyNumberFormat="1" applyFont="1" applyAlignment="1">
      <alignment horizontal="right" vertical="top"/>
    </xf>
    <xf numFmtId="3" fontId="14" fillId="0" borderId="28" xfId="0" applyNumberFormat="1" applyFont="1" applyBorder="1" applyAlignment="1">
      <alignment horizontal="right" vertical="top"/>
    </xf>
    <xf numFmtId="179" fontId="14" fillId="0" borderId="0" xfId="0" applyNumberFormat="1" applyFont="1" applyAlignment="1">
      <alignment horizontal="right" vertical="center"/>
    </xf>
    <xf numFmtId="3" fontId="14" fillId="0" borderId="28" xfId="33" applyNumberFormat="1" applyFont="1" applyBorder="1" applyAlignment="1">
      <alignment horizontal="center" vertical="center"/>
    </xf>
    <xf numFmtId="0" fontId="35" fillId="0" borderId="28" xfId="0" applyFont="1" applyBorder="1" applyAlignment="1">
      <alignment vertical="center"/>
    </xf>
    <xf numFmtId="0" fontId="45" fillId="18" borderId="0" xfId="0" applyFont="1" applyFill="1"/>
    <xf numFmtId="0" fontId="14" fillId="18" borderId="0" xfId="0" applyFont="1" applyFill="1"/>
    <xf numFmtId="0" fontId="46" fillId="18" borderId="0" xfId="0" applyFont="1" applyFill="1"/>
    <xf numFmtId="169" fontId="14" fillId="18" borderId="0" xfId="33" applyNumberFormat="1" applyFont="1" applyFill="1" applyAlignment="1">
      <alignment horizontal="left" vertical="center"/>
    </xf>
    <xf numFmtId="169" fontId="14" fillId="18" borderId="0" xfId="33" applyNumberFormat="1" applyFont="1" applyFill="1" applyAlignment="1">
      <alignment horizontal="right" vertical="center"/>
    </xf>
    <xf numFmtId="166" fontId="14" fillId="0" borderId="0" xfId="0" applyNumberFormat="1" applyFont="1" applyAlignment="1">
      <alignment horizontal="right"/>
    </xf>
    <xf numFmtId="3" fontId="14" fillId="0" borderId="28" xfId="33" applyNumberFormat="1" applyFont="1" applyBorder="1" applyAlignment="1">
      <alignment horizontal="right" vertical="center"/>
    </xf>
    <xf numFmtId="3" fontId="14" fillId="0" borderId="0" xfId="33" applyNumberFormat="1" applyFont="1" applyBorder="1" applyAlignment="1">
      <alignment horizontal="left" vertical="center"/>
    </xf>
    <xf numFmtId="3" fontId="43" fillId="0" borderId="0" xfId="33" applyNumberFormat="1" applyFont="1" applyBorder="1" applyAlignment="1">
      <alignment horizontal="right" vertical="center"/>
    </xf>
    <xf numFmtId="0" fontId="46" fillId="0" borderId="28" xfId="0" applyFont="1" applyBorder="1"/>
    <xf numFmtId="49" fontId="14" fillId="0" borderId="28" xfId="0" applyNumberFormat="1" applyFont="1" applyBorder="1" applyAlignment="1">
      <alignment vertical="top" wrapText="1"/>
    </xf>
    <xf numFmtId="0" fontId="49" fillId="0" borderId="0" xfId="0" applyFont="1" applyAlignment="1">
      <alignment horizontal="right" vertical="center"/>
    </xf>
    <xf numFmtId="169" fontId="14" fillId="0" borderId="28" xfId="0" applyNumberFormat="1" applyFont="1" applyBorder="1"/>
    <xf numFmtId="0" fontId="49" fillId="0" borderId="28" xfId="0" applyFont="1" applyBorder="1" applyAlignment="1">
      <alignment horizontal="right" vertical="center"/>
    </xf>
    <xf numFmtId="0" fontId="13" fillId="0" borderId="28" xfId="0" applyFont="1" applyBorder="1" applyAlignment="1">
      <alignment vertical="center"/>
    </xf>
    <xf numFmtId="174" fontId="14" fillId="0" borderId="0" xfId="0" applyNumberFormat="1" applyFont="1"/>
    <xf numFmtId="174" fontId="14" fillId="3" borderId="0" xfId="0" applyNumberFormat="1" applyFont="1" applyFill="1"/>
    <xf numFmtId="174" fontId="14" fillId="3" borderId="28" xfId="0" applyNumberFormat="1" applyFont="1" applyFill="1" applyBorder="1"/>
    <xf numFmtId="174" fontId="14" fillId="0" borderId="0" xfId="0" applyNumberFormat="1" applyFont="1" applyAlignment="1">
      <alignment horizontal="center" vertical="center"/>
    </xf>
    <xf numFmtId="0" fontId="49" fillId="0" borderId="0" xfId="0" applyFont="1" applyAlignment="1">
      <alignment vertical="center"/>
    </xf>
    <xf numFmtId="177" fontId="14" fillId="0" borderId="28" xfId="0" applyNumberFormat="1" applyFont="1" applyBorder="1" applyAlignment="1">
      <alignment vertical="top" wrapText="1"/>
    </xf>
    <xf numFmtId="0" fontId="49" fillId="0" borderId="28" xfId="0" applyFont="1" applyBorder="1" applyAlignment="1">
      <alignment vertical="center"/>
    </xf>
    <xf numFmtId="0" fontId="15" fillId="20" borderId="11" xfId="0" applyFont="1" applyFill="1" applyBorder="1" applyAlignment="1">
      <alignment horizontal="center" vertical="center"/>
    </xf>
    <xf numFmtId="1" fontId="15" fillId="20" borderId="11" xfId="0" applyNumberFormat="1" applyFont="1" applyFill="1" applyBorder="1" applyAlignment="1">
      <alignment horizontal="center" vertical="center"/>
    </xf>
    <xf numFmtId="1" fontId="13" fillId="20" borderId="11" xfId="30" applyNumberFormat="1" applyFont="1" applyFill="1" applyBorder="1" applyAlignment="1">
      <alignment horizontal="center" vertical="center"/>
    </xf>
    <xf numFmtId="1" fontId="13" fillId="20" borderId="11" xfId="0" applyNumberFormat="1" applyFont="1" applyFill="1" applyBorder="1" applyAlignment="1">
      <alignment horizontal="center" vertical="center"/>
    </xf>
    <xf numFmtId="169" fontId="50" fillId="19" borderId="0" xfId="33" applyNumberFormat="1" applyFont="1" applyFill="1" applyAlignment="1">
      <alignment vertical="center"/>
    </xf>
    <xf numFmtId="1" fontId="50" fillId="20" borderId="11" xfId="30" applyNumberFormat="1" applyFont="1" applyFill="1" applyBorder="1" applyAlignment="1">
      <alignment horizontal="center" vertical="center"/>
    </xf>
    <xf numFmtId="0" fontId="13" fillId="20" borderId="11" xfId="0" applyFont="1" applyFill="1" applyBorder="1" applyAlignment="1">
      <alignment horizontal="center" vertical="center" wrapText="1"/>
    </xf>
    <xf numFmtId="49" fontId="13" fillId="20" borderId="6" xfId="38" applyNumberFormat="1" applyFont="1" applyFill="1" applyBorder="1" applyAlignment="1">
      <alignment horizontal="center" vertical="center" wrapText="1"/>
    </xf>
    <xf numFmtId="49" fontId="13" fillId="20" borderId="7" xfId="38" applyNumberFormat="1" applyFont="1" applyFill="1" applyBorder="1" applyAlignment="1">
      <alignment horizontal="center" vertical="center" wrapText="1"/>
    </xf>
    <xf numFmtId="49" fontId="13" fillId="20" borderId="10" xfId="38" applyNumberFormat="1" applyFont="1" applyFill="1" applyBorder="1" applyAlignment="1">
      <alignment horizontal="center" vertical="center" wrapText="1"/>
    </xf>
    <xf numFmtId="3" fontId="13" fillId="19" borderId="8" xfId="0" applyNumberFormat="1" applyFont="1" applyFill="1" applyBorder="1" applyAlignment="1">
      <alignment horizontal="right" vertical="center"/>
    </xf>
    <xf numFmtId="171" fontId="13" fillId="19" borderId="8" xfId="0" applyNumberFormat="1" applyFont="1" applyFill="1" applyBorder="1" applyAlignment="1">
      <alignment horizontal="right" vertical="center"/>
    </xf>
    <xf numFmtId="0" fontId="51" fillId="19" borderId="28" xfId="33" applyNumberFormat="1" applyFont="1" applyFill="1" applyBorder="1" applyAlignment="1">
      <alignment horizontal="center" vertical="center"/>
    </xf>
    <xf numFmtId="176" fontId="50" fillId="19" borderId="28" xfId="33" applyNumberFormat="1" applyFont="1" applyFill="1" applyBorder="1" applyAlignment="1">
      <alignment horizontal="right" vertical="center"/>
    </xf>
    <xf numFmtId="166" fontId="13" fillId="20" borderId="11" xfId="0" applyNumberFormat="1" applyFont="1" applyFill="1" applyBorder="1" applyAlignment="1">
      <alignment horizontal="center" vertical="center" wrapText="1"/>
    </xf>
    <xf numFmtId="169" fontId="13" fillId="19" borderId="8" xfId="0" applyNumberFormat="1" applyFont="1" applyFill="1" applyBorder="1" applyAlignment="1">
      <alignment vertical="center"/>
    </xf>
    <xf numFmtId="0" fontId="50" fillId="21" borderId="0" xfId="33" applyNumberFormat="1" applyFont="1" applyFill="1" applyAlignment="1">
      <alignment horizontal="left" vertical="center"/>
    </xf>
    <xf numFmtId="176" fontId="52" fillId="21" borderId="0" xfId="33" applyNumberFormat="1" applyFont="1" applyFill="1" applyAlignment="1">
      <alignment horizontal="right" vertical="center"/>
    </xf>
    <xf numFmtId="1" fontId="50" fillId="21" borderId="0" xfId="0" applyNumberFormat="1" applyFont="1" applyFill="1" applyAlignment="1">
      <alignment vertical="center"/>
    </xf>
    <xf numFmtId="169" fontId="50" fillId="21" borderId="0" xfId="33" applyNumberFormat="1" applyFont="1" applyFill="1" applyAlignment="1">
      <alignment vertical="center"/>
    </xf>
    <xf numFmtId="172" fontId="50" fillId="21" borderId="0" xfId="33" applyNumberFormat="1" applyFont="1" applyFill="1" applyAlignment="1">
      <alignment vertical="center"/>
    </xf>
    <xf numFmtId="169" fontId="13" fillId="21" borderId="0" xfId="0" applyNumberFormat="1" applyFont="1" applyFill="1" applyAlignment="1">
      <alignment horizontal="left" vertical="center"/>
    </xf>
    <xf numFmtId="169" fontId="13" fillId="21" borderId="0" xfId="0" applyNumberFormat="1" applyFont="1" applyFill="1" applyAlignment="1">
      <alignment horizontal="right" vertical="center"/>
    </xf>
    <xf numFmtId="3" fontId="13" fillId="21" borderId="0" xfId="0" applyNumberFormat="1" applyFont="1" applyFill="1" applyAlignment="1">
      <alignment horizontal="right" vertical="center"/>
    </xf>
    <xf numFmtId="0" fontId="13" fillId="21" borderId="0" xfId="0" applyFont="1" applyFill="1" applyAlignment="1">
      <alignment horizontal="center" vertical="center"/>
    </xf>
    <xf numFmtId="0" fontId="13" fillId="21" borderId="0" xfId="0" applyFont="1" applyFill="1" applyAlignment="1">
      <alignment horizontal="left" vertical="center"/>
    </xf>
    <xf numFmtId="49" fontId="13" fillId="21" borderId="0" xfId="0" applyNumberFormat="1" applyFont="1" applyFill="1" applyAlignment="1">
      <alignment horizontal="center" vertical="center"/>
    </xf>
    <xf numFmtId="174" fontId="13" fillId="21" borderId="0" xfId="0" applyNumberFormat="1" applyFont="1" applyFill="1" applyAlignment="1">
      <alignment vertical="center"/>
    </xf>
    <xf numFmtId="174" fontId="13" fillId="19" borderId="8" xfId="0" applyNumberFormat="1" applyFont="1" applyFill="1" applyBorder="1"/>
    <xf numFmtId="0" fontId="13" fillId="21" borderId="0" xfId="0" applyFont="1" applyFill="1" applyAlignment="1">
      <alignment horizontal="left" vertical="center" wrapText="1"/>
    </xf>
    <xf numFmtId="3" fontId="38" fillId="19" borderId="8" xfId="0" applyNumberFormat="1" applyFont="1" applyFill="1" applyBorder="1" applyAlignment="1">
      <alignment horizontal="center" vertical="center"/>
    </xf>
    <xf numFmtId="0" fontId="13" fillId="20" borderId="6" xfId="0" applyFont="1" applyFill="1" applyBorder="1" applyAlignment="1">
      <alignment horizontal="center" vertical="center" wrapText="1"/>
    </xf>
    <xf numFmtId="1" fontId="13" fillId="20" borderId="6" xfId="0" applyNumberFormat="1" applyFont="1" applyFill="1" applyBorder="1" applyAlignment="1">
      <alignment horizontal="center" vertical="center"/>
    </xf>
    <xf numFmtId="1" fontId="13" fillId="20" borderId="10" xfId="0" applyNumberFormat="1" applyFont="1" applyFill="1" applyBorder="1" applyAlignment="1">
      <alignment horizontal="center" vertical="center"/>
    </xf>
    <xf numFmtId="0" fontId="13" fillId="20" borderId="10" xfId="38" applyFont="1" applyFill="1" applyBorder="1" applyAlignment="1">
      <alignment horizontal="center" vertical="center" wrapText="1"/>
    </xf>
    <xf numFmtId="180" fontId="13" fillId="19" borderId="8" xfId="93" applyNumberFormat="1" applyFont="1" applyFill="1" applyBorder="1" applyAlignment="1">
      <alignment horizontal="right" vertical="center"/>
    </xf>
    <xf numFmtId="166" fontId="13" fillId="19" borderId="8" xfId="0" applyNumberFormat="1" applyFont="1" applyFill="1" applyBorder="1" applyAlignment="1">
      <alignment horizontal="center" vertical="center"/>
    </xf>
    <xf numFmtId="169" fontId="13" fillId="0" borderId="0" xfId="0" applyNumberFormat="1" applyFont="1" applyAlignment="1">
      <alignment horizontal="center" vertical="center"/>
    </xf>
    <xf numFmtId="180" fontId="14" fillId="0" borderId="0" xfId="93" applyNumberFormat="1" applyFont="1" applyBorder="1" applyAlignment="1">
      <alignment vertical="top"/>
    </xf>
    <xf numFmtId="180" fontId="48" fillId="0" borderId="0" xfId="93" applyNumberFormat="1" applyFont="1"/>
    <xf numFmtId="166" fontId="14" fillId="0" borderId="0" xfId="0" applyNumberFormat="1" applyFont="1" applyAlignment="1">
      <alignment horizontal="center" vertical="top"/>
    </xf>
    <xf numFmtId="0" fontId="14" fillId="0" borderId="28" xfId="33" applyNumberFormat="1" applyFont="1" applyBorder="1" applyAlignment="1">
      <alignment vertical="center" wrapText="1"/>
    </xf>
    <xf numFmtId="180" fontId="14" fillId="0" borderId="28" xfId="93" applyNumberFormat="1" applyFont="1" applyBorder="1" applyAlignment="1">
      <alignment vertical="top"/>
    </xf>
    <xf numFmtId="180" fontId="48" fillId="0" borderId="28" xfId="93" applyNumberFormat="1" applyFont="1" applyBorder="1"/>
    <xf numFmtId="166" fontId="14" fillId="0" borderId="28" xfId="0" applyNumberFormat="1" applyFont="1" applyBorder="1" applyAlignment="1">
      <alignment horizontal="center" vertical="top"/>
    </xf>
    <xf numFmtId="180" fontId="14" fillId="0" borderId="0" xfId="93" applyNumberFormat="1" applyFont="1" applyAlignment="1">
      <alignment horizontal="right"/>
    </xf>
    <xf numFmtId="180" fontId="46" fillId="0" borderId="0" xfId="93" applyNumberFormat="1" applyFont="1"/>
    <xf numFmtId="180" fontId="14" fillId="0" borderId="0" xfId="93" applyNumberFormat="1" applyFont="1" applyAlignment="1">
      <alignment horizontal="right" vertical="center"/>
    </xf>
    <xf numFmtId="180" fontId="50" fillId="21" borderId="0" xfId="93" applyNumberFormat="1" applyFont="1" applyFill="1" applyAlignment="1">
      <alignment vertical="center"/>
    </xf>
    <xf numFmtId="180" fontId="13" fillId="21" borderId="0" xfId="93" applyNumberFormat="1" applyFont="1" applyFill="1" applyAlignment="1">
      <alignment horizontal="right" vertical="center"/>
    </xf>
    <xf numFmtId="180" fontId="14" fillId="0" borderId="28" xfId="93" applyNumberFormat="1" applyFont="1" applyBorder="1" applyAlignment="1">
      <alignment horizontal="right" vertical="center"/>
    </xf>
    <xf numFmtId="180" fontId="14" fillId="0" borderId="0" xfId="93" applyNumberFormat="1" applyFont="1" applyAlignment="1">
      <alignment horizontal="right" vertical="top"/>
    </xf>
    <xf numFmtId="180" fontId="14" fillId="0" borderId="28" xfId="93" applyNumberFormat="1" applyFont="1" applyBorder="1" applyAlignment="1">
      <alignment horizontal="right" vertical="top"/>
    </xf>
    <xf numFmtId="180" fontId="14" fillId="0" borderId="0" xfId="93" applyNumberFormat="1" applyFont="1" applyBorder="1" applyAlignment="1">
      <alignment horizontal="right"/>
    </xf>
    <xf numFmtId="180" fontId="14" fillId="0" borderId="28" xfId="93" applyNumberFormat="1" applyFont="1" applyBorder="1" applyAlignment="1">
      <alignment horizontal="right"/>
    </xf>
    <xf numFmtId="180" fontId="14" fillId="0" borderId="0" xfId="93" applyNumberFormat="1" applyFont="1" applyBorder="1" applyAlignment="1">
      <alignment horizontal="right" vertical="center"/>
    </xf>
    <xf numFmtId="180" fontId="14" fillId="0" borderId="0" xfId="93" applyNumberFormat="1" applyFont="1"/>
    <xf numFmtId="180" fontId="14" fillId="0" borderId="28" xfId="93" applyNumberFormat="1" applyFont="1" applyBorder="1"/>
    <xf numFmtId="9" fontId="13" fillId="19" borderId="8" xfId="93" applyFont="1" applyFill="1" applyBorder="1" applyAlignment="1">
      <alignment vertical="center"/>
    </xf>
    <xf numFmtId="3" fontId="47" fillId="0" borderId="0" xfId="0" applyNumberFormat="1" applyFont="1"/>
    <xf numFmtId="0" fontId="14" fillId="0" borderId="28" xfId="0" applyFont="1" applyBorder="1" applyAlignment="1">
      <alignment horizontal="left" vertical="center"/>
    </xf>
    <xf numFmtId="180" fontId="13" fillId="21" borderId="8" xfId="93" applyNumberFormat="1" applyFont="1" applyFill="1" applyBorder="1" applyAlignment="1">
      <alignment horizontal="right" vertical="center"/>
    </xf>
    <xf numFmtId="180" fontId="13" fillId="19" borderId="8" xfId="93" applyNumberFormat="1" applyFont="1" applyFill="1" applyBorder="1" applyAlignment="1">
      <alignment vertical="center"/>
    </xf>
    <xf numFmtId="0" fontId="42" fillId="18" borderId="0" xfId="0" applyFont="1" applyFill="1" applyAlignment="1">
      <alignment vertical="center"/>
    </xf>
    <xf numFmtId="0" fontId="10" fillId="18" borderId="0" xfId="0" applyFont="1" applyFill="1" applyAlignment="1">
      <alignment vertical="center"/>
    </xf>
    <xf numFmtId="0" fontId="12" fillId="18" borderId="1" xfId="0" applyFont="1" applyFill="1" applyBorder="1" applyAlignment="1">
      <alignment vertical="center"/>
    </xf>
    <xf numFmtId="0" fontId="12" fillId="18" borderId="28" xfId="0" applyFont="1" applyFill="1" applyBorder="1" applyAlignment="1">
      <alignment horizontal="center" vertical="center"/>
    </xf>
    <xf numFmtId="0" fontId="10" fillId="18" borderId="5" xfId="0" applyFont="1" applyFill="1" applyBorder="1" applyAlignment="1">
      <alignment vertical="center"/>
    </xf>
    <xf numFmtId="0" fontId="35" fillId="18" borderId="4" xfId="0" applyFont="1" applyFill="1" applyBorder="1" applyAlignment="1">
      <alignment vertical="center"/>
    </xf>
    <xf numFmtId="0" fontId="41" fillId="18" borderId="0" xfId="0" applyFont="1" applyFill="1" applyAlignment="1">
      <alignment vertical="center"/>
    </xf>
    <xf numFmtId="165" fontId="15" fillId="20" borderId="11" xfId="30" applyNumberFormat="1" applyFont="1" applyFill="1" applyBorder="1" applyAlignment="1">
      <alignment horizontal="center" vertical="center"/>
    </xf>
    <xf numFmtId="166" fontId="13" fillId="19" borderId="9" xfId="0" applyNumberFormat="1" applyFont="1" applyFill="1" applyBorder="1" applyAlignment="1">
      <alignment horizontal="center" vertical="center"/>
    </xf>
    <xf numFmtId="0" fontId="53" fillId="0" borderId="0" xfId="94" applyFont="1" applyAlignment="1">
      <alignment vertical="center"/>
    </xf>
    <xf numFmtId="0" fontId="53" fillId="0" borderId="0" xfId="35" applyFont="1"/>
    <xf numFmtId="1" fontId="50" fillId="20" borderId="6" xfId="0" applyNumberFormat="1" applyFont="1" applyFill="1" applyBorder="1" applyAlignment="1">
      <alignment horizontal="center" vertical="center"/>
    </xf>
    <xf numFmtId="1" fontId="50" fillId="20" borderId="10" xfId="0" applyNumberFormat="1" applyFont="1" applyFill="1" applyBorder="1" applyAlignment="1">
      <alignment horizontal="center" vertical="center"/>
    </xf>
    <xf numFmtId="165" fontId="15" fillId="20" borderId="7" xfId="30" applyNumberFormat="1" applyFont="1" applyFill="1" applyBorder="1" applyAlignment="1">
      <alignment horizontal="center" vertical="center"/>
    </xf>
    <xf numFmtId="165" fontId="15" fillId="20" borderId="8" xfId="30" applyNumberFormat="1" applyFont="1" applyFill="1" applyBorder="1" applyAlignment="1">
      <alignment horizontal="center" vertical="center"/>
    </xf>
    <xf numFmtId="165" fontId="15" fillId="20" borderId="9" xfId="30" applyNumberFormat="1" applyFont="1" applyFill="1" applyBorder="1" applyAlignment="1">
      <alignment horizontal="center" vertical="center"/>
    </xf>
    <xf numFmtId="9" fontId="13" fillId="20" borderId="11" xfId="30" applyNumberFormat="1" applyFont="1" applyFill="1" applyBorder="1" applyAlignment="1">
      <alignment horizontal="center" vertical="center" wrapText="1"/>
    </xf>
    <xf numFmtId="0" fontId="50" fillId="21" borderId="0" xfId="33" applyNumberFormat="1" applyFont="1" applyFill="1" applyAlignment="1">
      <alignment horizontal="left" vertical="center"/>
    </xf>
    <xf numFmtId="0" fontId="50" fillId="19" borderId="0" xfId="33" applyNumberFormat="1" applyFont="1" applyFill="1" applyAlignment="1">
      <alignment horizontal="left" vertical="center"/>
    </xf>
    <xf numFmtId="165" fontId="13" fillId="20" borderId="11" xfId="30" applyNumberFormat="1" applyFont="1" applyFill="1" applyBorder="1" applyAlignment="1">
      <alignment horizontal="center" vertical="center"/>
    </xf>
    <xf numFmtId="165" fontId="50" fillId="20" borderId="11" xfId="30" applyNumberFormat="1" applyFont="1" applyFill="1" applyBorder="1" applyAlignment="1">
      <alignment horizontal="center" vertical="center" wrapText="1"/>
    </xf>
    <xf numFmtId="0" fontId="13" fillId="20" borderId="11" xfId="30" applyFont="1" applyFill="1" applyBorder="1" applyAlignment="1">
      <alignment horizontal="center" vertical="center" wrapText="1"/>
    </xf>
    <xf numFmtId="165" fontId="50" fillId="20" borderId="11" xfId="30" applyNumberFormat="1" applyFont="1" applyFill="1" applyBorder="1" applyAlignment="1">
      <alignment horizontal="center" vertical="center"/>
    </xf>
    <xf numFmtId="0" fontId="50" fillId="20" borderId="11" xfId="30" applyFont="1" applyFill="1" applyBorder="1" applyAlignment="1">
      <alignment horizontal="center" vertical="center" wrapText="1"/>
    </xf>
    <xf numFmtId="9" fontId="50" fillId="20" borderId="11" xfId="30" applyNumberFormat="1" applyFont="1" applyFill="1" applyBorder="1" applyAlignment="1">
      <alignment horizontal="center" vertical="center" wrapText="1"/>
    </xf>
    <xf numFmtId="0" fontId="13" fillId="19" borderId="8" xfId="0" applyFont="1" applyFill="1" applyBorder="1" applyAlignment="1">
      <alignment horizontal="center" vertical="center"/>
    </xf>
    <xf numFmtId="0" fontId="13" fillId="20" borderId="7" xfId="0" applyFont="1" applyFill="1" applyBorder="1" applyAlignment="1">
      <alignment horizontal="center" vertical="center" wrapText="1"/>
    </xf>
    <xf numFmtId="0" fontId="13" fillId="20" borderId="8" xfId="0" applyFont="1" applyFill="1" applyBorder="1" applyAlignment="1">
      <alignment horizontal="center" vertical="center" wrapText="1"/>
    </xf>
    <xf numFmtId="0" fontId="13" fillId="20" borderId="9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left"/>
    </xf>
    <xf numFmtId="49" fontId="13" fillId="20" borderId="6" xfId="38" applyNumberFormat="1" applyFont="1" applyFill="1" applyBorder="1" applyAlignment="1">
      <alignment horizontal="center" vertical="center" wrapText="1"/>
    </xf>
    <xf numFmtId="49" fontId="13" fillId="20" borderId="10" xfId="38" applyNumberFormat="1" applyFont="1" applyFill="1" applyBorder="1" applyAlignment="1">
      <alignment horizontal="center" vertical="center" wrapText="1"/>
    </xf>
    <xf numFmtId="49" fontId="13" fillId="20" borderId="7" xfId="38" applyNumberFormat="1" applyFont="1" applyFill="1" applyBorder="1" applyAlignment="1">
      <alignment horizontal="center" vertical="center" wrapText="1"/>
    </xf>
    <xf numFmtId="49" fontId="13" fillId="20" borderId="9" xfId="38" applyNumberFormat="1" applyFont="1" applyFill="1" applyBorder="1" applyAlignment="1">
      <alignment horizontal="center" vertical="center" wrapText="1"/>
    </xf>
    <xf numFmtId="3" fontId="38" fillId="19" borderId="8" xfId="0" applyNumberFormat="1" applyFont="1" applyFill="1" applyBorder="1" applyAlignment="1">
      <alignment horizontal="center" vertical="center"/>
    </xf>
    <xf numFmtId="1" fontId="13" fillId="20" borderId="6" xfId="0" applyNumberFormat="1" applyFont="1" applyFill="1" applyBorder="1" applyAlignment="1">
      <alignment horizontal="center" vertical="center" wrapText="1"/>
    </xf>
    <xf numFmtId="1" fontId="13" fillId="20" borderId="10" xfId="0" applyNumberFormat="1" applyFont="1" applyFill="1" applyBorder="1" applyAlignment="1">
      <alignment horizontal="center" vertical="center" wrapText="1"/>
    </xf>
    <xf numFmtId="0" fontId="13" fillId="20" borderId="11" xfId="0" applyFont="1" applyFill="1" applyBorder="1" applyAlignment="1">
      <alignment horizontal="left" vertical="center"/>
    </xf>
    <xf numFmtId="0" fontId="13" fillId="20" borderId="11" xfId="0" applyFont="1" applyFill="1" applyBorder="1" applyAlignment="1">
      <alignment horizontal="center" vertical="center"/>
    </xf>
    <xf numFmtId="0" fontId="12" fillId="19" borderId="8" xfId="0" applyFont="1" applyFill="1" applyBorder="1" applyAlignment="1">
      <alignment horizontal="center" vertical="center"/>
    </xf>
    <xf numFmtId="0" fontId="13" fillId="20" borderId="6" xfId="0" applyFont="1" applyFill="1" applyBorder="1" applyAlignment="1">
      <alignment horizontal="center" vertical="center" wrapText="1"/>
    </xf>
    <xf numFmtId="0" fontId="13" fillId="20" borderId="10" xfId="0" applyFont="1" applyFill="1" applyBorder="1" applyAlignment="1">
      <alignment horizontal="center" vertical="center" wrapText="1"/>
    </xf>
    <xf numFmtId="0" fontId="13" fillId="20" borderId="26" xfId="0" applyFont="1" applyFill="1" applyBorder="1" applyAlignment="1">
      <alignment horizontal="center" vertical="center" wrapText="1"/>
    </xf>
    <xf numFmtId="0" fontId="13" fillId="20" borderId="27" xfId="0" applyFont="1" applyFill="1" applyBorder="1" applyAlignment="1">
      <alignment horizontal="center" vertical="center" wrapText="1"/>
    </xf>
    <xf numFmtId="0" fontId="13" fillId="20" borderId="3" xfId="0" applyFont="1" applyFill="1" applyBorder="1" applyAlignment="1">
      <alignment horizontal="center" vertical="center" wrapText="1"/>
    </xf>
    <xf numFmtId="0" fontId="13" fillId="20" borderId="1" xfId="0" applyFont="1" applyFill="1" applyBorder="1" applyAlignment="1">
      <alignment horizontal="center" vertical="center" wrapText="1"/>
    </xf>
    <xf numFmtId="0" fontId="15" fillId="0" borderId="0" xfId="48" applyFont="1" applyAlignment="1">
      <alignment horizontal="left" vertical="center"/>
    </xf>
    <xf numFmtId="0" fontId="13" fillId="20" borderId="25" xfId="0" applyFont="1" applyFill="1" applyBorder="1" applyAlignment="1">
      <alignment horizontal="center" vertical="center" wrapText="1"/>
    </xf>
    <xf numFmtId="0" fontId="13" fillId="20" borderId="5" xfId="0" applyFont="1" applyFill="1" applyBorder="1" applyAlignment="1">
      <alignment horizontal="center" vertical="center" wrapText="1"/>
    </xf>
    <xf numFmtId="0" fontId="13" fillId="20" borderId="4" xfId="0" applyFont="1" applyFill="1" applyBorder="1" applyAlignment="1">
      <alignment horizontal="center" vertical="center" wrapText="1"/>
    </xf>
  </cellXfs>
  <cellStyles count="95">
    <cellStyle name="20% - Énfasis1" xfId="1" xr:uid="{00000000-0005-0000-0000-000000000000}"/>
    <cellStyle name="20% - Énfasis1 2" xfId="51" xr:uid="{95D54A7A-E4A0-489E-9363-A80F5403B92C}"/>
    <cellStyle name="20% - Énfasis2" xfId="2" xr:uid="{00000000-0005-0000-0000-000001000000}"/>
    <cellStyle name="20% - Énfasis2 2" xfId="53" xr:uid="{CF91F1AC-DDC0-4C52-A6E3-748CA6560CC2}"/>
    <cellStyle name="20% - Énfasis3" xfId="3" xr:uid="{00000000-0005-0000-0000-000002000000}"/>
    <cellStyle name="20% - Énfasis3 2" xfId="54" xr:uid="{457B8DDF-54F6-44E2-A71B-1470334D9FDB}"/>
    <cellStyle name="20% - Énfasis4" xfId="4" xr:uid="{00000000-0005-0000-0000-000003000000}"/>
    <cellStyle name="20% - Énfasis4 2" xfId="55" xr:uid="{549CB072-49D1-4324-9315-3D5AB92428D4}"/>
    <cellStyle name="20% - Énfasis5" xfId="5" xr:uid="{00000000-0005-0000-0000-000004000000}"/>
    <cellStyle name="20% - Énfasis5 2" xfId="56" xr:uid="{7F2F45FE-4882-4897-9AC2-7FED5AA3B267}"/>
    <cellStyle name="20% - Énfasis6" xfId="6" xr:uid="{00000000-0005-0000-0000-000005000000}"/>
    <cellStyle name="20% - Énfasis6 2" xfId="57" xr:uid="{001CB800-883A-48EE-BBB7-00168501E48F}"/>
    <cellStyle name="40% - Énfasis1" xfId="7" xr:uid="{00000000-0005-0000-0000-000006000000}"/>
    <cellStyle name="40% - Énfasis1 2" xfId="58" xr:uid="{A662BBEB-254B-4A93-9033-30D8D7F9352B}"/>
    <cellStyle name="40% - Énfasis2" xfId="8" xr:uid="{00000000-0005-0000-0000-000007000000}"/>
    <cellStyle name="40% - Énfasis2 2" xfId="59" xr:uid="{5E8D5B1F-4FB6-4CA8-B98B-BB4FCC7EC4A2}"/>
    <cellStyle name="40% - Énfasis3" xfId="9" xr:uid="{00000000-0005-0000-0000-000008000000}"/>
    <cellStyle name="40% - Énfasis3 2" xfId="60" xr:uid="{1242C880-87E5-4924-B882-9C03E9C6A4AB}"/>
    <cellStyle name="40% - Énfasis4" xfId="10" xr:uid="{00000000-0005-0000-0000-000009000000}"/>
    <cellStyle name="40% - Énfasis4 2" xfId="61" xr:uid="{DAD1F534-6EFF-4BA4-B67A-D8B7B9B14E9E}"/>
    <cellStyle name="40% - Énfasis5" xfId="11" xr:uid="{00000000-0005-0000-0000-00000A000000}"/>
    <cellStyle name="40% - Énfasis5 2" xfId="62" xr:uid="{528E8E24-FAAA-41E6-84DF-3B052D64B850}"/>
    <cellStyle name="40% - Énfasis6" xfId="12" xr:uid="{00000000-0005-0000-0000-00000B000000}"/>
    <cellStyle name="40% - Énfasis6 2" xfId="63" xr:uid="{EA6F747F-C478-4EF3-B4F2-9A3ADD2FBDFA}"/>
    <cellStyle name="60% - Énfasis1" xfId="13" xr:uid="{00000000-0005-0000-0000-00000C000000}"/>
    <cellStyle name="60% - Énfasis1 2" xfId="64" xr:uid="{CB74734D-0B5E-4D6A-8ECA-E8504CDF789B}"/>
    <cellStyle name="60% - Énfasis2" xfId="14" xr:uid="{00000000-0005-0000-0000-00000D000000}"/>
    <cellStyle name="60% - Énfasis2 2" xfId="65" xr:uid="{C3C0B624-533C-4F87-954A-6F423D2E540A}"/>
    <cellStyle name="60% - Énfasis3" xfId="15" xr:uid="{00000000-0005-0000-0000-00000E000000}"/>
    <cellStyle name="60% - Énfasis3 2" xfId="66" xr:uid="{8C0B8AFA-D9F6-4A7A-854B-EEF200FE9BE0}"/>
    <cellStyle name="60% - Énfasis4" xfId="16" xr:uid="{00000000-0005-0000-0000-00000F000000}"/>
    <cellStyle name="60% - Énfasis4 2" xfId="67" xr:uid="{F79D1A8C-65FE-437D-A1F8-65A6FC7E49A0}"/>
    <cellStyle name="60% - Énfasis5" xfId="17" xr:uid="{00000000-0005-0000-0000-000010000000}"/>
    <cellStyle name="60% - Énfasis5 2" xfId="68" xr:uid="{8D4D1177-41EF-449A-81D5-50504D4D3DEB}"/>
    <cellStyle name="60% - Énfasis6" xfId="18" xr:uid="{00000000-0005-0000-0000-000011000000}"/>
    <cellStyle name="60% - Énfasis6 2" xfId="69" xr:uid="{E77319ED-4408-475E-AEF9-A2B130458DC4}"/>
    <cellStyle name="Buena" xfId="19" xr:uid="{00000000-0005-0000-0000-000012000000}"/>
    <cellStyle name="Cálculo" xfId="20" xr:uid="{00000000-0005-0000-0000-000013000000}"/>
    <cellStyle name="Cálculo 2" xfId="70" xr:uid="{5F4F9B67-4CC6-4E2E-B6BE-60559DE9BC74}"/>
    <cellStyle name="Celda de comprobación" xfId="21" xr:uid="{00000000-0005-0000-0000-000014000000}"/>
    <cellStyle name="Celda de comprobación 2" xfId="71" xr:uid="{5F2010E5-06E0-4DBF-A17F-68C5CAA155CA}"/>
    <cellStyle name="Celda vinculada" xfId="22" xr:uid="{00000000-0005-0000-0000-000015000000}"/>
    <cellStyle name="Celda vinculada 2" xfId="72" xr:uid="{8504B6A4-C3BF-4B16-8B46-78C5880F9484}"/>
    <cellStyle name="Encabezado 1" xfId="23" xr:uid="{00000000-0005-0000-0000-000016000000}"/>
    <cellStyle name="Encabezado 1 2" xfId="73" xr:uid="{EA552E7D-18CD-47E6-9888-D2A68143DC46}"/>
    <cellStyle name="Encabezado 4" xfId="24" xr:uid="{00000000-0005-0000-0000-000017000000}"/>
    <cellStyle name="Encabezado 4 2" xfId="74" xr:uid="{081AFEB9-8FD1-48CF-9968-D91A01C1480B}"/>
    <cellStyle name="Énfasis1" xfId="25" xr:uid="{00000000-0005-0000-0000-000018000000}"/>
    <cellStyle name="Énfasis1 2" xfId="75" xr:uid="{89A5850A-BC0E-4914-8A4B-7A812312EBE0}"/>
    <cellStyle name="Énfasis2" xfId="26" xr:uid="{00000000-0005-0000-0000-000019000000}"/>
    <cellStyle name="Énfasis2 2" xfId="76" xr:uid="{716478AC-4F79-4D10-B3CA-E74D6EB2F279}"/>
    <cellStyle name="Énfasis3" xfId="27" xr:uid="{00000000-0005-0000-0000-00001A000000}"/>
    <cellStyle name="Énfasis3 2" xfId="77" xr:uid="{6968CA89-72E1-482B-BC13-53D5AFFA80C8}"/>
    <cellStyle name="Énfasis4" xfId="28" xr:uid="{00000000-0005-0000-0000-00001B000000}"/>
    <cellStyle name="Énfasis4 2" xfId="78" xr:uid="{3D7A1BF9-2790-4AB7-A0E7-4FB48A8D9766}"/>
    <cellStyle name="Énfasis5" xfId="29" xr:uid="{00000000-0005-0000-0000-00001C000000}"/>
    <cellStyle name="Énfasis5 2" xfId="79" xr:uid="{3B1B3E99-4FC5-4821-89D8-B0F18E6879CA}"/>
    <cellStyle name="Énfasis6" xfId="30" xr:uid="{00000000-0005-0000-0000-00001D000000}"/>
    <cellStyle name="Énfasis6 2" xfId="80" xr:uid="{3007D59E-2F9A-4E3A-8290-04E79A649467}"/>
    <cellStyle name="Entrada" xfId="31" xr:uid="{00000000-0005-0000-0000-00001E000000}"/>
    <cellStyle name="Entrada 2" xfId="81" xr:uid="{4C9E4238-88AF-4646-B876-BD6892EF8314}"/>
    <cellStyle name="Incorrecto" xfId="32" xr:uid="{00000000-0005-0000-0000-00001F000000}"/>
    <cellStyle name="Incorrecto 2" xfId="82" xr:uid="{0D87C2D8-AA4F-448D-97E2-FB54D65A2F94}"/>
    <cellStyle name="Millares" xfId="33" builtinId="3"/>
    <cellStyle name="Millares 2" xfId="83" xr:uid="{20D5659E-5436-4253-9579-C898A10668B4}"/>
    <cellStyle name="Neutral" xfId="34" xr:uid="{00000000-0005-0000-0000-000021000000}"/>
    <cellStyle name="Neutral 2" xfId="84" xr:uid="{757701E6-41B3-4446-9C3E-BEA4C774FCB6}"/>
    <cellStyle name="Normal" xfId="0" builtinId="0"/>
    <cellStyle name="Normal 2" xfId="35" xr:uid="{00000000-0005-0000-0000-000023000000}"/>
    <cellStyle name="Normal 2 3" xfId="94" xr:uid="{8FEFD408-6AD1-46B1-A87F-5E6804548D3B}"/>
    <cellStyle name="Normal 3" xfId="49" xr:uid="{DAF98692-801E-4852-AD30-2F8DE059661B}"/>
    <cellStyle name="Normal 3 2" xfId="52" xr:uid="{6C2A14E6-5428-48CF-AF66-306202C45330}"/>
    <cellStyle name="Normal_99-100" xfId="36" xr:uid="{00000000-0005-0000-0000-000024000000}"/>
    <cellStyle name="Normal_C-76-79 Año 20112" xfId="48" xr:uid="{00000000-0005-0000-0000-000025000000}"/>
    <cellStyle name="Normal_cuadro 7" xfId="37" xr:uid="{00000000-0005-0000-0000-000026000000}"/>
    <cellStyle name="Normal_Hoja1" xfId="38" xr:uid="{00000000-0005-0000-0000-000027000000}"/>
    <cellStyle name="Notas" xfId="39" xr:uid="{00000000-0005-0000-0000-000029000000}"/>
    <cellStyle name="Notas 2" xfId="85" xr:uid="{06984748-D957-4FB7-8BA8-329B478227AB}"/>
    <cellStyle name="Porcentaje" xfId="93" builtinId="5"/>
    <cellStyle name="Porcentaje 2" xfId="50" xr:uid="{C4878827-CDB2-4E1E-BE7F-88BCA4EFE1B1}"/>
    <cellStyle name="Salida" xfId="40" xr:uid="{00000000-0005-0000-0000-00002A000000}"/>
    <cellStyle name="Salida 2" xfId="86" xr:uid="{1FE15AEF-6E0C-4DE7-BAD0-2773F69E770D}"/>
    <cellStyle name="Texto de advertencia" xfId="41" xr:uid="{00000000-0005-0000-0000-00002B000000}"/>
    <cellStyle name="Texto de advertencia 2" xfId="87" xr:uid="{D4EDC4B7-1DC9-4B11-9DC2-7B397C64279D}"/>
    <cellStyle name="Texto explicativo" xfId="42" xr:uid="{00000000-0005-0000-0000-00002C000000}"/>
    <cellStyle name="Texto explicativo 2" xfId="88" xr:uid="{3529E706-5D02-40F1-997E-4C27B9375603}"/>
    <cellStyle name="Título" xfId="43" xr:uid="{00000000-0005-0000-0000-00002D000000}"/>
    <cellStyle name="Título 1" xfId="44" xr:uid="{00000000-0005-0000-0000-00002E000000}"/>
    <cellStyle name="Título 2" xfId="45" xr:uid="{00000000-0005-0000-0000-00002F000000}"/>
    <cellStyle name="Título 2 2" xfId="90" xr:uid="{DC906ECC-3DDE-4651-8D30-F0AF6A75D5D0}"/>
    <cellStyle name="Título 3" xfId="46" xr:uid="{00000000-0005-0000-0000-000030000000}"/>
    <cellStyle name="Título 3 2" xfId="91" xr:uid="{FDD42F4D-2C68-47C4-B6FB-3735E25D8CBD}"/>
    <cellStyle name="Título 4" xfId="89" xr:uid="{2091F254-D0BC-4538-ABA1-4B56004395F8}"/>
    <cellStyle name="Total" xfId="47" xr:uid="{00000000-0005-0000-0000-000031000000}"/>
    <cellStyle name="Total 2" xfId="92" xr:uid="{4E4E019D-EB15-45D6-88BA-08EF3E9920A1}"/>
  </cellStyles>
  <dxfs count="100"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BDFFDB"/>
      <color rgb="FFFFFFC1"/>
      <color rgb="FFE2E3F6"/>
      <color rgb="FFB5B7D6"/>
      <color rgb="FFDEDFF5"/>
      <color rgb="FFE8E9F8"/>
      <color rgb="FFFFFFB7"/>
      <color rgb="FFFFF0C7"/>
      <color rgb="FFFFE287"/>
      <color rgb="FFFFF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%20MIDAGRI_DEIA\MINAGRI_DEIA_1\00%20ENTREGABLES\BOLET&#205;N%20EL%20AGRO%20EN%20CIFRA\2023\12_Diciembre\C.77_ProductosTradicionales.NoTradicion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  <sheetName val="2020"/>
      <sheetName val="C.73"/>
      <sheetName val="OTROS"/>
      <sheetName val="Productos_Tradicionales"/>
      <sheetName val="Hoja1"/>
      <sheetName val="Hoja1 (2)"/>
      <sheetName val="ENERO_2021"/>
      <sheetName val="ENERO_2021 (2)"/>
      <sheetName val="ENERO_2021 (3)"/>
      <sheetName val="ENERO_2021 (4)"/>
      <sheetName val="MARZO_2021"/>
      <sheetName val="ABRIL_2021"/>
      <sheetName val="MAYO_2021 (3)"/>
      <sheetName val="JUNIO_2021"/>
      <sheetName val="JULIO_2021 (2)"/>
      <sheetName val="AGOSTO_2021"/>
      <sheetName val="SETIEMBRE_2021"/>
      <sheetName val="OCTUBRE_2021"/>
      <sheetName val="Noviembre 2021"/>
      <sheetName val="Diciembre_2021"/>
      <sheetName val="enero 2022"/>
      <sheetName val="febrero_2022"/>
      <sheetName val="marzo_2022"/>
      <sheetName val="abril_2022"/>
      <sheetName val="mayo_2022"/>
      <sheetName val="junio_2022"/>
      <sheetName val="julio_2023"/>
      <sheetName val="agsoto_2022"/>
      <sheetName val="setiembre_2022"/>
      <sheetName val="octubre_2022"/>
      <sheetName val="noviembre_2022"/>
      <sheetName val="diciembre 2022"/>
      <sheetName val="enero_2023"/>
      <sheetName val="febrero_2023"/>
      <sheetName val="marzo_2023"/>
      <sheetName val="abril_2023"/>
      <sheetName val="mayo_2023"/>
      <sheetName val="junio 2023"/>
      <sheetName val="julio 2023"/>
      <sheetName val="agosto_2023"/>
      <sheetName val="setiembre_2023"/>
      <sheetName val="octubre_2023"/>
      <sheetName val="noviembre_2023"/>
      <sheetName val="diciembre_2023"/>
      <sheetName val="enero_2024"/>
      <sheetName val="subparti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2">
          <cell r="A2" t="str">
            <v>0806100000</v>
          </cell>
          <cell r="B2" t="str">
            <v>Uvas frescas</v>
          </cell>
        </row>
        <row r="3">
          <cell r="A3" t="str">
            <v>0804400000</v>
          </cell>
          <cell r="B3" t="str">
            <v>Paltas, frescas o secas</v>
          </cell>
        </row>
        <row r="4">
          <cell r="A4" t="str">
            <v>0804502000</v>
          </cell>
          <cell r="B4" t="str">
            <v>Mangos y mangostanes, frescos o secos</v>
          </cell>
        </row>
        <row r="5">
          <cell r="A5" t="str">
            <v>0810400000</v>
          </cell>
          <cell r="B5" t="str">
            <v>Arándanos rojos, mirtilos, frescos.</v>
          </cell>
        </row>
        <row r="6">
          <cell r="A6" t="str">
            <v>0901119000</v>
          </cell>
          <cell r="B6" t="str">
            <v>Café sin tostar, sin descafeinar</v>
          </cell>
        </row>
        <row r="7">
          <cell r="A7" t="str">
            <v>2309909000</v>
          </cell>
          <cell r="B7" t="str">
            <v>Las demás preparaciones para la alimentación de los animales</v>
          </cell>
        </row>
        <row r="8">
          <cell r="A8" t="str">
            <v>0709200000</v>
          </cell>
          <cell r="B8" t="str">
            <v>Espárragos, frescos o refrigerados</v>
          </cell>
        </row>
        <row r="9">
          <cell r="A9" t="str">
            <v>0811909100</v>
          </cell>
          <cell r="B9" t="str">
            <v>Mango, sin cocer o cocidos en agua o vapor, congelados</v>
          </cell>
        </row>
        <row r="10">
          <cell r="A10" t="str">
            <v>0810909000</v>
          </cell>
          <cell r="B10" t="str">
            <v>Demás frutas u otros frutos frescos</v>
          </cell>
        </row>
        <row r="11">
          <cell r="A11" t="str">
            <v>1801001900</v>
          </cell>
          <cell r="B11" t="str">
            <v>Los demás cacao en grano, entero o partido</v>
          </cell>
        </row>
        <row r="12">
          <cell r="A12" t="str">
            <v>0904211090</v>
          </cell>
          <cell r="B12" t="str">
            <v>Demás paprika secos, sin triturar ni pulveriza</v>
          </cell>
        </row>
        <row r="13">
          <cell r="A13" t="str">
            <v>0803901100</v>
          </cell>
          <cell r="B13" t="str">
            <v>Bananas incluidos los plátanos tipo "cavendish valery" frescos</v>
          </cell>
        </row>
        <row r="14">
          <cell r="A14" t="str">
            <v>1511100000</v>
          </cell>
          <cell r="B14" t="str">
            <v>Aceite de palma en bruto</v>
          </cell>
        </row>
        <row r="15">
          <cell r="A15" t="str">
            <v>2005600000</v>
          </cell>
          <cell r="B15" t="str">
            <v>Esparragos preparados o conservados, sin congelar</v>
          </cell>
        </row>
        <row r="16">
          <cell r="A16" t="str">
            <v>1905310000</v>
          </cell>
          <cell r="B16" t="str">
            <v>Galletas dulces (con adición de edulcorante)</v>
          </cell>
        </row>
        <row r="17">
          <cell r="A17" t="str">
            <v>0910110000</v>
          </cell>
          <cell r="B17" t="str">
            <v>Jengibre sin triturar ni pulverizar</v>
          </cell>
        </row>
        <row r="18">
          <cell r="A18" t="str">
            <v>3301130000</v>
          </cell>
          <cell r="B18" t="str">
            <v>Aceites esenciales de limón</v>
          </cell>
        </row>
        <row r="19">
          <cell r="A19" t="str">
            <v>2207100000</v>
          </cell>
          <cell r="B19" t="str">
            <v>Alcohol etílico grado alcohólico superior o igual al 80 % vol</v>
          </cell>
        </row>
        <row r="20">
          <cell r="A20" t="str">
            <v>2005991000</v>
          </cell>
          <cell r="B20" t="str">
            <v>Alcachofas (alcauciles) preparadas o conservadas, sin congelar</v>
          </cell>
        </row>
        <row r="21">
          <cell r="A21" t="str">
            <v>1008509000</v>
          </cell>
          <cell r="B21" t="str">
            <v>Los demas quinua, excepto para siembra</v>
          </cell>
        </row>
        <row r="22">
          <cell r="A22" t="str">
            <v>2001909000</v>
          </cell>
          <cell r="B22" t="str">
            <v>Los demás hortalizas, otros frutos y demás partes comestibles, preparados o conservados</v>
          </cell>
        </row>
        <row r="23">
          <cell r="A23" t="str">
            <v>1212290000</v>
          </cell>
          <cell r="B23" t="str">
            <v>Las demás algas</v>
          </cell>
        </row>
        <row r="24">
          <cell r="A24" t="str">
            <v>3203002100</v>
          </cell>
          <cell r="B24" t="str">
            <v>Carmin de cochinilla</v>
          </cell>
        </row>
        <row r="25">
          <cell r="A25" t="str">
            <v>0811909900</v>
          </cell>
          <cell r="B25" t="str">
            <v>Demás frutas u otros frutos, sin cocer o cocidos en agua o vapor, congelados</v>
          </cell>
        </row>
        <row r="26">
          <cell r="A26" t="str">
            <v>0805210000</v>
          </cell>
          <cell r="B26" t="str">
            <v>Mandarinas (incluidas las tangerinas y satsumas)</v>
          </cell>
        </row>
        <row r="27">
          <cell r="A27" t="str">
            <v>0805299000</v>
          </cell>
          <cell r="B27" t="str">
            <v>Los demas citricos</v>
          </cell>
        </row>
        <row r="28">
          <cell r="A28" t="str">
            <v>1901909000</v>
          </cell>
          <cell r="B28" t="str">
            <v>Demás preparaciones alimenticias de harina, grañones, sémola, almidón, fécula o extracto de malta, que no contengan cacao o con un contenido de cacao inferior al 40% en peso</v>
          </cell>
        </row>
        <row r="29">
          <cell r="A29" t="str">
            <v>1701999000</v>
          </cell>
          <cell r="B29" t="str">
            <v>Las demás azúcares de caña o remolacha refinados en estado sólido</v>
          </cell>
        </row>
        <row r="30">
          <cell r="A30" t="str">
            <v>1905901000</v>
          </cell>
          <cell r="B30" t="str">
            <v>Galletas saladas o aromatizadas</v>
          </cell>
        </row>
        <row r="31">
          <cell r="A31" t="str">
            <v>2009892000</v>
          </cell>
          <cell r="B31" t="str">
            <v>Jugo de maracuyá, sin fermentar y sin adición de alcohol</v>
          </cell>
        </row>
        <row r="32">
          <cell r="A32" t="str">
            <v>0811109000</v>
          </cell>
          <cell r="B32" t="str">
            <v>Demás fresas (frutillas), sin cocer o cocidos en agua o vapor, congelados</v>
          </cell>
        </row>
        <row r="33">
          <cell r="A33" t="str">
            <v>0703100000</v>
          </cell>
          <cell r="B33" t="str">
            <v>Cebollas y chalotes, frescos o refrigerados</v>
          </cell>
        </row>
        <row r="34">
          <cell r="A34" t="str">
            <v>0805502200</v>
          </cell>
          <cell r="B34" t="str">
            <v>Limón tahití (citrus latifolia), frescos o secos</v>
          </cell>
        </row>
        <row r="35">
          <cell r="A35" t="str">
            <v>1511900000</v>
          </cell>
          <cell r="B35" t="str">
            <v>Los demás aceite de palma y sus fracciones, incluso refinado</v>
          </cell>
        </row>
        <row r="36">
          <cell r="A36" t="str">
            <v>2005700000</v>
          </cell>
          <cell r="B36" t="str">
            <v>Aceitunas preparadas o conservadas, sin congelar</v>
          </cell>
        </row>
        <row r="37">
          <cell r="A37" t="str">
            <v>2005993110</v>
          </cell>
          <cell r="B37" t="str">
            <v>Pimiento piquillo preparadas o conservadas, sin congelar</v>
          </cell>
        </row>
        <row r="38">
          <cell r="A38" t="str">
            <v>1302391000</v>
          </cell>
          <cell r="B38" t="str">
            <v>Mucílagos de semilla de tara (caesalpinea spinosa)</v>
          </cell>
        </row>
        <row r="39">
          <cell r="A39" t="str">
            <v>1804001200</v>
          </cell>
          <cell r="B39" t="str">
            <v>Manteca de cacao con un índice de acidez expresado en ácido oleico superior a 1 % pero inferior o igual a 1.65 %</v>
          </cell>
        </row>
        <row r="40">
          <cell r="A40" t="str">
            <v>1209919000</v>
          </cell>
          <cell r="B40" t="str">
            <v>Las demás semillas de hortalizas</v>
          </cell>
        </row>
        <row r="41">
          <cell r="A41" t="str">
            <v>2008993000</v>
          </cell>
          <cell r="B41" t="str">
            <v>Mangos preparados o conservados de otro modo, incluso con adición de azúcar u otro edulcorante o alcohol</v>
          </cell>
        </row>
        <row r="42">
          <cell r="A42" t="str">
            <v>0402911000</v>
          </cell>
          <cell r="B42" t="str">
            <v>Leche evaporada sin azucar ni edulcorante</v>
          </cell>
        </row>
        <row r="43">
          <cell r="A43" t="str">
            <v>1806320000</v>
          </cell>
          <cell r="B43" t="str">
            <v>Chocolate y demás preparaciones alimenticias que contengan cacao, en bloques, tabletas o barras, sin rellenos</v>
          </cell>
        </row>
        <row r="44">
          <cell r="A44" t="str">
            <v>1805000000</v>
          </cell>
          <cell r="B44" t="str">
            <v>Cacao en polvo sin adición de azúcar ni otro edulcorante</v>
          </cell>
        </row>
        <row r="45">
          <cell r="A45" t="str">
            <v>1404902000</v>
          </cell>
          <cell r="B45" t="str">
            <v>Tara en polvo (caesalpinea spinosa)</v>
          </cell>
        </row>
        <row r="46">
          <cell r="A46" t="str">
            <v>2106902900</v>
          </cell>
          <cell r="B46" t="str">
            <v>Las demás preparaciones compuestas grado alcohólico inferior o igual al 0.5 % vol, para la elaboración de bebidas</v>
          </cell>
        </row>
        <row r="47">
          <cell r="A47" t="str">
            <v>2002900000</v>
          </cell>
          <cell r="B47" t="str">
            <v>Los demás tomates preparados o conservados</v>
          </cell>
        </row>
        <row r="48">
          <cell r="A48" t="str">
            <v>1209999000</v>
          </cell>
          <cell r="B48" t="str">
            <v>Los demás semillas, frutos y esporas, para siembra</v>
          </cell>
        </row>
        <row r="49">
          <cell r="A49" t="str">
            <v>0805220000</v>
          </cell>
          <cell r="B49" t="str">
            <v>Clementinas, frescas o secas</v>
          </cell>
        </row>
        <row r="50">
          <cell r="A50" t="str">
            <v>2005993120</v>
          </cell>
          <cell r="B50" t="str">
            <v>Pimiento morrón preparadas o conservadas, sin congelar</v>
          </cell>
        </row>
        <row r="51">
          <cell r="A51" t="str">
            <v>0801220000</v>
          </cell>
          <cell r="B51" t="str">
            <v>Nueces del brasil sin cascara frescas o secas</v>
          </cell>
        </row>
        <row r="52">
          <cell r="A52" t="str">
            <v>2008999000</v>
          </cell>
          <cell r="B52" t="str">
            <v xml:space="preserve">Los demás frutas, incluida las mezclas, y otros frutos y demás partes comestibles de plantas, preparados o conservados </v>
          </cell>
        </row>
        <row r="53">
          <cell r="A53" t="str">
            <v>1902190000</v>
          </cell>
          <cell r="B53" t="str">
            <v>Las demás pastas alimenticias sin cocer, rellenar ni preparar de otra forma</v>
          </cell>
        </row>
        <row r="54">
          <cell r="A54" t="str">
            <v>4407299000</v>
          </cell>
          <cell r="B54" t="str">
            <v>Las demás maderas tropicales, aserrada o desbastada longitudinalmente de espesor superior a 6 mm</v>
          </cell>
        </row>
        <row r="55">
          <cell r="A55" t="str">
            <v>0710801000</v>
          </cell>
          <cell r="B55" t="str">
            <v>Esparragos congelados</v>
          </cell>
        </row>
        <row r="56">
          <cell r="A56" t="str">
            <v>1513211000</v>
          </cell>
          <cell r="B56" t="str">
            <v>Aceite de almendra de palma en bruto</v>
          </cell>
        </row>
        <row r="57">
          <cell r="A57" t="str">
            <v>0713399100</v>
          </cell>
          <cell r="B57" t="str">
            <v>Pallares (phaseolus lunatus), excepto para siembra</v>
          </cell>
        </row>
        <row r="58">
          <cell r="A58" t="str">
            <v>2005993190</v>
          </cell>
          <cell r="B58" t="str">
            <v>Los demás pimientos de la especie annuum</v>
          </cell>
        </row>
        <row r="59">
          <cell r="A59" t="str">
            <v>1209915000</v>
          </cell>
          <cell r="B59" t="str">
            <v>Semilla de tomates (licopersicum spp.)</v>
          </cell>
        </row>
        <row r="60">
          <cell r="A60" t="str">
            <v>1106201000</v>
          </cell>
          <cell r="B60" t="str">
            <v>Harina de maca (lepidium meyenii)</v>
          </cell>
        </row>
        <row r="61">
          <cell r="A61" t="str">
            <v>2302300000</v>
          </cell>
          <cell r="B61" t="str">
            <v>Salvados, moyuelos y demas residuos del cernido, molienda u otros tratamientos de trigo</v>
          </cell>
        </row>
        <row r="62">
          <cell r="A62" t="str">
            <v>0814001000</v>
          </cell>
          <cell r="B62" t="str">
            <v>Cortezas de limón (limón sutil, limón común, limón criollo) (citrus aurantifolia)</v>
          </cell>
        </row>
        <row r="63">
          <cell r="A63" t="str">
            <v>3203001400</v>
          </cell>
          <cell r="B63" t="str">
            <v>Colorantes de origen vegetal de achiote</v>
          </cell>
        </row>
        <row r="64">
          <cell r="A64" t="str">
            <v>2103902000</v>
          </cell>
          <cell r="B64" t="str">
            <v>Condimentos y sazonadores, compuestos</v>
          </cell>
        </row>
        <row r="65">
          <cell r="A65" t="str">
            <v>0710809000</v>
          </cell>
          <cell r="B65" t="str">
            <v>Las demas hortalizas incluso silvestres</v>
          </cell>
        </row>
        <row r="66">
          <cell r="A66" t="str">
            <v>4409229090</v>
          </cell>
          <cell r="B66" t="str">
            <v>Los demás madera perfilada longitudinalmente</v>
          </cell>
        </row>
        <row r="67">
          <cell r="A67" t="str">
            <v>1806900000</v>
          </cell>
          <cell r="B67" t="str">
            <v>Los demás chocolate y demás preparaciones alimenticias que contengan cacao</v>
          </cell>
        </row>
        <row r="68">
          <cell r="A68" t="str">
            <v>2005999000</v>
          </cell>
          <cell r="B68" t="str">
            <v>Las demás hortalizas y las mezclas de hortalizas preparadas o conservadas, sin congelar</v>
          </cell>
        </row>
        <row r="69">
          <cell r="A69" t="str">
            <v>2103909000</v>
          </cell>
          <cell r="B69" t="str">
            <v>Las demás preparaciones para salsas y salsas preparadas</v>
          </cell>
        </row>
        <row r="70">
          <cell r="A70" t="str">
            <v>2106907900</v>
          </cell>
          <cell r="B70" t="str">
            <v>Los demás complementos y suplementos alimenticios</v>
          </cell>
        </row>
        <row r="71">
          <cell r="A71" t="str">
            <v>2008300000</v>
          </cell>
          <cell r="B71" t="str">
            <v>Agrios (cítricos), preparados o conservados de otro modo, incluso con adición de azúcar u otro edulcorante o alcohol</v>
          </cell>
        </row>
        <row r="72">
          <cell r="A72" t="str">
            <v>1211903000</v>
          </cell>
          <cell r="B72" t="str">
            <v>Oregano (origanum vulgare)</v>
          </cell>
        </row>
        <row r="73">
          <cell r="A73" t="str">
            <v>2104101000</v>
          </cell>
          <cell r="B73" t="str">
            <v>Preparaciones para sopas, potajes o caldos</v>
          </cell>
        </row>
        <row r="74">
          <cell r="A74" t="str">
            <v>0713319000</v>
          </cell>
          <cell r="B74" t="str">
            <v>Frijoles de las especies vigna mungo (l) hepper o vigna radiata (l) wilczek, excepto para siembra</v>
          </cell>
        </row>
        <row r="75">
          <cell r="A75" t="str">
            <v>2202100000</v>
          </cell>
          <cell r="B75" t="str">
            <v>Agua, incluidas el agua mineral y la gaseada, con adición de azúcar u otro edulcorante o aromatizada</v>
          </cell>
        </row>
        <row r="76">
          <cell r="A76" t="str">
            <v>0904221000</v>
          </cell>
          <cell r="B76" t="str">
            <v>Paprika (capsicum annuum, l.) triturados o pulverizados</v>
          </cell>
        </row>
        <row r="77">
          <cell r="A77" t="str">
            <v>1518009000</v>
          </cell>
          <cell r="B77" t="str">
            <v>Los demas grasas y aceites animales o vegetales y sus fracciones, cocidos, oxidados, deshidratados, sulfurados</v>
          </cell>
        </row>
        <row r="78">
          <cell r="A78" t="str">
            <v>1207701000</v>
          </cell>
          <cell r="B78" t="str">
            <v>Semillas de melón, para siembra</v>
          </cell>
        </row>
        <row r="79">
          <cell r="A79" t="str">
            <v>2008910000</v>
          </cell>
          <cell r="B79" t="str">
            <v>Palmitos preparados o conservados de otro modo, incluso con adición de azúcar u otro edulcorante o alcohol</v>
          </cell>
        </row>
        <row r="80">
          <cell r="A80" t="str">
            <v>2009391000</v>
          </cell>
          <cell r="B80" t="str">
            <v>Jugo de limón de la subpartida 0805.50.21, sin fermentar y sin adición de alcohol, incluso con adición de azúcar u otro edulcorante excepto de el valor brix inferior o igual a 20</v>
          </cell>
        </row>
        <row r="81">
          <cell r="A81" t="str">
            <v>1806209000</v>
          </cell>
          <cell r="B81" t="str">
            <v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82">
          <cell r="A82" t="str">
            <v>1515900090</v>
          </cell>
          <cell r="B82" t="str">
            <v>Los demás grasas y aceites vegetales fijos (incluido el aceite de jojoba), y sus fracciones, incluso refinados, pero sin modificar químicamente</v>
          </cell>
        </row>
        <row r="83">
          <cell r="A83" t="str">
            <v>0703209000</v>
          </cell>
          <cell r="B83" t="str">
            <v>Los demas ajos frescos o refrigerados</v>
          </cell>
        </row>
        <row r="84">
          <cell r="A84" t="str">
            <v>1803100000</v>
          </cell>
          <cell r="B84" t="str">
            <v>Pasta de cacao sin desgrasar</v>
          </cell>
        </row>
        <row r="85">
          <cell r="A85" t="str">
            <v>0710400000</v>
          </cell>
          <cell r="B85" t="str">
            <v>Maiz dulce congelado</v>
          </cell>
        </row>
        <row r="86">
          <cell r="A86" t="str">
            <v>1904100000</v>
          </cell>
          <cell r="B86" t="str">
            <v>Productos a base de cereales obtenidos por inflado o tostado</v>
          </cell>
        </row>
        <row r="87">
          <cell r="A87" t="str">
            <v>0904219000</v>
          </cell>
          <cell r="B87" t="str">
            <v>Demás frutos de los géneros capsicum o pimenta, secos, sin triturar o pulverizar, excepto paprika (capsicum annuum, l.).</v>
          </cell>
        </row>
        <row r="88">
          <cell r="A88" t="str">
            <v>1509200000</v>
          </cell>
          <cell r="B88" t="str">
            <v>Aceite de oliva virgen extra</v>
          </cell>
        </row>
        <row r="89">
          <cell r="A89" t="str">
            <v>0712909000</v>
          </cell>
          <cell r="B89" t="str">
            <v>Demás hortalizas, mezclas de hortalizas secas</v>
          </cell>
        </row>
        <row r="90">
          <cell r="A90" t="str">
            <v>2309902000</v>
          </cell>
          <cell r="B90" t="str">
            <v>Premezclas para la alimentación de los animales</v>
          </cell>
        </row>
        <row r="91">
          <cell r="A91" t="str">
            <v>4407990000</v>
          </cell>
          <cell r="B91" t="str">
            <v>Las demás madera aserrada o desbastada longitudinalmente, de espesor superior a 6 mm</v>
          </cell>
        </row>
        <row r="92">
          <cell r="A92" t="str">
            <v>4409229020</v>
          </cell>
          <cell r="B92" t="str">
            <v>Madera moldurada perfilada longitudinalmente</v>
          </cell>
        </row>
        <row r="93">
          <cell r="A93" t="str">
            <v>0711200000</v>
          </cell>
          <cell r="B93" t="str">
            <v>Aceitunas conservadas provisionalmente, pero todavía impropias para consumo inmediato.</v>
          </cell>
        </row>
        <row r="94">
          <cell r="A94" t="str">
            <v>1806310000</v>
          </cell>
          <cell r="B94" t="str">
            <v>Chocolate y demás preparaciones alimenticias que contengan cacao, en bloques, tabletas o barras, rellenos</v>
          </cell>
        </row>
        <row r="95">
          <cell r="A95" t="str">
            <v>1703100000</v>
          </cell>
          <cell r="B95" t="str">
            <v>Melaza de caña</v>
          </cell>
        </row>
        <row r="96">
          <cell r="A96" t="str">
            <v>1207999900</v>
          </cell>
          <cell r="B96" t="str">
            <v>Demás semillas y frutos oleaginosos, excepto para siembra</v>
          </cell>
        </row>
        <row r="97">
          <cell r="A97" t="str">
            <v>0708100000</v>
          </cell>
          <cell r="B97" t="str">
            <v>Arvejas (guisantes, chicharos) (pisum sativum) frescas o refrigeradas</v>
          </cell>
        </row>
        <row r="98">
          <cell r="A98" t="str">
            <v>1804001300</v>
          </cell>
          <cell r="B98" t="str">
            <v>Manteca de cacao con un índice de acidez expresado en ácido oleico superior a 1.65 %</v>
          </cell>
        </row>
        <row r="99">
          <cell r="A99" t="str">
            <v>2208202100</v>
          </cell>
          <cell r="B99" t="str">
            <v>Pisco</v>
          </cell>
        </row>
        <row r="100">
          <cell r="A100" t="str">
            <v>1804001100</v>
          </cell>
          <cell r="B100" t="str">
            <v>Manteca de cacao con un índice de acidez expresado en ácido oleico inferior o igual a 1 %</v>
          </cell>
        </row>
        <row r="101">
          <cell r="A101" t="str">
            <v>1005903000</v>
          </cell>
          <cell r="B101" t="str">
            <v>Maíz blanco gigante</v>
          </cell>
        </row>
        <row r="102">
          <cell r="A102" t="str">
            <v>2103901000</v>
          </cell>
          <cell r="B102" t="str">
            <v>Salsa mayonesa</v>
          </cell>
        </row>
        <row r="103">
          <cell r="A103" t="str">
            <v>2008209000</v>
          </cell>
          <cell r="B103" t="str">
            <v>Demás piñas (ananás), preparados o conservados de otro modo, incluso con adición de azúcar u otro edulcorante o alcohol</v>
          </cell>
        </row>
        <row r="104">
          <cell r="A104" t="str">
            <v>1905320000</v>
          </cell>
          <cell r="B104" t="str">
            <v>Barquillos y obleas, incluso rellenos («gaufrettes», «wafers») y «waffles» («gaufres»)</v>
          </cell>
        </row>
        <row r="105">
          <cell r="A105" t="str">
            <v>0902300000</v>
          </cell>
          <cell r="B105" t="str">
            <v>Te negro (fermentado) y te parcialm.fermentado, presentados en envases de cont.&lt; =3kg</v>
          </cell>
        </row>
        <row r="106">
          <cell r="A106" t="str">
            <v>1211909099</v>
          </cell>
          <cell r="B106" t="str">
            <v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v>
          </cell>
        </row>
        <row r="107">
          <cell r="A107" t="str">
            <v>1704901000</v>
          </cell>
          <cell r="B107" t="str">
            <v>Bombones, caramelos, confites y pastillas</v>
          </cell>
        </row>
        <row r="108">
          <cell r="A108" t="str">
            <v>0713359000</v>
          </cell>
          <cell r="B108" t="str">
            <v>Los demas frijoles salvajes o caupi</v>
          </cell>
        </row>
        <row r="109">
          <cell r="A109" t="str">
            <v>0603199000</v>
          </cell>
          <cell r="B109" t="str">
            <v>Los demas flores y capullos frescos cortados para ramos o adornos</v>
          </cell>
        </row>
        <row r="110">
          <cell r="A110" t="str">
            <v>1513291000</v>
          </cell>
          <cell r="B110" t="str">
            <v>Los demás aceite de almendra de palma, incluso refinados, pero sin modificar químicamente</v>
          </cell>
        </row>
        <row r="111">
          <cell r="A111" t="str">
            <v>4407220000</v>
          </cell>
          <cell r="B111" t="str">
            <v>Madera tropical virola, imbuia y balsa, aserrada o desbastada longitudinalmente de espesor superior a 6 mm</v>
          </cell>
        </row>
        <row r="112">
          <cell r="A112" t="str">
            <v>2202990000</v>
          </cell>
          <cell r="B112" t="str">
            <v>Las demás agua, incluidas el agua mineral y la gaseada, con adición de azúcar u otro edulcorante o aromatizada, y demás bebidas no alcohólicas</v>
          </cell>
        </row>
        <row r="113">
          <cell r="A113" t="str">
            <v>0904229000</v>
          </cell>
          <cell r="B113" t="str">
            <v>Los demás frutos de los géneros capsicum o pimenta triturados o pulverizados</v>
          </cell>
        </row>
        <row r="114">
          <cell r="A114" t="str">
            <v>0804100000</v>
          </cell>
          <cell r="B114" t="str">
            <v>Datiles, frescos o secos</v>
          </cell>
        </row>
        <row r="115">
          <cell r="A115" t="str">
            <v>1005909000</v>
          </cell>
          <cell r="B115" t="str">
            <v>Los demás maíces</v>
          </cell>
        </row>
        <row r="116">
          <cell r="A116" t="str">
            <v>1516200000</v>
          </cell>
          <cell r="B116" t="str">
            <v>Grasas y aceites, vegetales, y sus fracciones, parcial o totalmente hidrogenados</v>
          </cell>
        </row>
        <row r="117">
          <cell r="A117" t="str">
            <v>2203000000</v>
          </cell>
          <cell r="B117" t="str">
            <v>Cerveza de malta</v>
          </cell>
        </row>
        <row r="118">
          <cell r="A118" t="str">
            <v>0811909400</v>
          </cell>
          <cell r="B118" t="str">
            <v>Maraucyá (parchita) (passiflora edulis), sin cocer o cocidos en agua o vapor, congelados</v>
          </cell>
        </row>
        <row r="119">
          <cell r="A119" t="str">
            <v>1509400000</v>
          </cell>
          <cell r="B119" t="str">
            <v>Los demás aceites de oliva vírgenes</v>
          </cell>
        </row>
        <row r="120">
          <cell r="A120" t="str">
            <v>0601100000</v>
          </cell>
          <cell r="B120" t="str">
            <v>Bulbos, cebollas, tubérculos, raíces y bulbos tuberosos, turiones y rizomas, en reposo vegetativo</v>
          </cell>
        </row>
        <row r="121">
          <cell r="A121" t="str">
            <v>4409291000</v>
          </cell>
          <cell r="B121" t="str">
            <v>Las demás tablillas y frisos para parqués, sin ensamblar</v>
          </cell>
        </row>
        <row r="122">
          <cell r="A122" t="str">
            <v>1516100000</v>
          </cell>
          <cell r="B122" t="str">
            <v>Grasas y aceites, animales, y sus fracciones, parcial o totalmente hidrogenados</v>
          </cell>
        </row>
        <row r="123">
          <cell r="A123" t="str">
            <v>5102191000</v>
          </cell>
          <cell r="B123" t="str">
            <v>Pelo fino de alpaca o de llama (incluido el guanaco), sin cardar ni peinar</v>
          </cell>
        </row>
        <row r="124">
          <cell r="A124" t="str">
            <v>0713339900</v>
          </cell>
          <cell r="B124" t="str">
            <v>Los demas frijoles comun excepto para siembra</v>
          </cell>
        </row>
        <row r="125">
          <cell r="A125" t="str">
            <v>0713509000</v>
          </cell>
          <cell r="B125" t="str">
            <v>Habas, haba caballar y haba menor excepto para siembra</v>
          </cell>
        </row>
        <row r="126">
          <cell r="A126" t="str">
            <v>3502110000</v>
          </cell>
          <cell r="B126" t="str">
            <v>Ovoalbúmina seca</v>
          </cell>
        </row>
        <row r="127">
          <cell r="A127" t="str">
            <v>0806200000</v>
          </cell>
          <cell r="B127" t="str">
            <v>Uvas secas, incluidas las pasas</v>
          </cell>
        </row>
        <row r="128">
          <cell r="A128" t="str">
            <v>2106909000</v>
          </cell>
          <cell r="B128" t="str">
            <v>Las demás preparaciones alimenticias no expresadas ni comprendidas en otra parte</v>
          </cell>
        </row>
        <row r="129">
          <cell r="A129" t="str">
            <v>3203001500</v>
          </cell>
          <cell r="B129" t="str">
            <v>Colorantes de origen vegetal de marigold</v>
          </cell>
        </row>
        <row r="130">
          <cell r="A130" t="str">
            <v>4101200000</v>
          </cell>
          <cell r="B130" t="str">
            <v>Cueros y pieles enteros de bovino, de peso unitario inferior o igual a 8 kg para los secos, a 10 kg para los salados secos y a 16 kg para los frescos</v>
          </cell>
        </row>
        <row r="131">
          <cell r="A131" t="str">
            <v>1801002000</v>
          </cell>
          <cell r="B131" t="str">
            <v>Cacao en grano, entero o partido, tostado</v>
          </cell>
        </row>
        <row r="132">
          <cell r="A132" t="str">
            <v>1803200000</v>
          </cell>
          <cell r="B132" t="str">
            <v>Pasta de cacao desgrasada total o parcialmente</v>
          </cell>
        </row>
        <row r="133">
          <cell r="A133" t="str">
            <v>5101110000</v>
          </cell>
          <cell r="B133" t="str">
            <v>Lana esquilada, sin cardar ni peinar, sucia</v>
          </cell>
        </row>
        <row r="134">
          <cell r="A134" t="str">
            <v>1901200000</v>
          </cell>
          <cell r="B134" t="str">
            <v>Mezclas y pastas para la preparación de productos de panadería, pastelería o galletería, de la partida 19.05</v>
          </cell>
        </row>
        <row r="135">
          <cell r="A135" t="str">
            <v>2905450000</v>
          </cell>
          <cell r="B135" t="str">
            <v>Glicerol</v>
          </cell>
        </row>
        <row r="136">
          <cell r="A136" t="str">
            <v>1509300000</v>
          </cell>
          <cell r="B136" t="str">
            <v>Aceite de oliva virgen</v>
          </cell>
        </row>
        <row r="137">
          <cell r="A137" t="str">
            <v>2007999100</v>
          </cell>
          <cell r="B137" t="str">
            <v>Los demás confituras, jaleas y mermeladas, obtenidos por cocción, incluso con adición de azúcar u otro edulcorante</v>
          </cell>
        </row>
        <row r="138">
          <cell r="A138" t="str">
            <v>2106907100</v>
          </cell>
          <cell r="B138" t="str">
            <v>Complementos y suplementos alimenticios que contengan como ingrediente principal uno o más extractos vegetales, partes de plantas, semillas o frutos, incluidas las mezclas entre sí</v>
          </cell>
        </row>
        <row r="139">
          <cell r="A139" t="str">
            <v>0402991000</v>
          </cell>
          <cell r="B139" t="str">
            <v>Leche condensada</v>
          </cell>
        </row>
        <row r="140">
          <cell r="A140" t="str">
            <v>0712390000</v>
          </cell>
          <cell r="B140" t="str">
            <v>Los demas hongos y trufas secos</v>
          </cell>
        </row>
        <row r="141">
          <cell r="A141" t="str">
            <v>1302399000</v>
          </cell>
          <cell r="B141" t="str">
            <v>Los demás mucílagos y espesativos derivados de los vegetales, incluso modificados</v>
          </cell>
        </row>
        <row r="142">
          <cell r="A142" t="str">
            <v>1905909000</v>
          </cell>
          <cell r="B142" t="str">
            <v>Los demás productos de panadería, pastelería o galletería, incluso con adición de cacao</v>
          </cell>
        </row>
        <row r="143">
          <cell r="A143" t="str">
            <v>0910300000</v>
          </cell>
          <cell r="B143" t="str">
            <v>Cúrcuma</v>
          </cell>
        </row>
        <row r="144">
          <cell r="A144" t="str">
            <v>3203001900</v>
          </cell>
          <cell r="B144" t="str">
            <v>Las demás colorantes de origen vegetal</v>
          </cell>
        </row>
        <row r="145">
          <cell r="A145" t="str">
            <v>1302199900</v>
          </cell>
          <cell r="B145" t="str">
            <v>Los demás jugos y extractos vegetales</v>
          </cell>
        </row>
        <row r="146">
          <cell r="A146" t="str">
            <v>0804200000</v>
          </cell>
          <cell r="B146" t="str">
            <v>Higos, frescos o secos</v>
          </cell>
        </row>
        <row r="147">
          <cell r="A147" t="str">
            <v>0805501000</v>
          </cell>
          <cell r="B147" t="str">
            <v>Limones (citrus limon, citrus limonum) frescos o secos</v>
          </cell>
        </row>
        <row r="148">
          <cell r="A148" t="str">
            <v>4403499000</v>
          </cell>
          <cell r="B148" t="str">
            <v>Las demás, de maderas tropicales en bruto, incluso descortezada, desalburada o escuadrada</v>
          </cell>
        </row>
        <row r="149">
          <cell r="A149" t="str">
            <v>4409229010</v>
          </cell>
          <cell r="B149" t="str">
            <v>Tablillas y frisos para parqués, sin ensamblar, perfilada longitudinalmente</v>
          </cell>
        </row>
        <row r="150">
          <cell r="A150" t="str">
            <v>4409292000</v>
          </cell>
          <cell r="B150" t="str">
            <v>Las demás madera moldurada</v>
          </cell>
        </row>
        <row r="151">
          <cell r="A151" t="str">
            <v>0714209000</v>
          </cell>
          <cell r="B151" t="str">
            <v>Los demas camotes (batatas) frescos, refrigerados, congelados o secos</v>
          </cell>
        </row>
        <row r="152">
          <cell r="A152" t="str">
            <v>1202420000</v>
          </cell>
          <cell r="B152" t="str">
            <v>Maníes sin cáscara, incluso quebrantados</v>
          </cell>
        </row>
        <row r="153">
          <cell r="A153" t="str">
            <v>2106901000</v>
          </cell>
          <cell r="B153" t="str">
            <v>Polvos para la preparación de budines, cremas, helados, postres, gelatinas y similares</v>
          </cell>
        </row>
        <row r="154">
          <cell r="A154" t="str">
            <v>0813400000</v>
          </cell>
          <cell r="B154" t="str">
            <v>Las demas frutas u otros frutos secos</v>
          </cell>
        </row>
        <row r="155">
          <cell r="A155" t="str">
            <v>0713609000</v>
          </cell>
          <cell r="B155" t="str">
            <v>Arvejas (guisantes, chícharos) de palo, gandú o gandul (cajinus cajan), excepto para siembra</v>
          </cell>
        </row>
        <row r="156">
          <cell r="A156" t="str">
            <v>3101001000</v>
          </cell>
          <cell r="B156" t="str">
            <v>Guano de aves marinas</v>
          </cell>
        </row>
        <row r="157">
          <cell r="A157" t="str">
            <v>1006300000</v>
          </cell>
          <cell r="B157" t="str">
            <v>Arroz semiblanqueado o blanqueado, incluso pulido o glaseado</v>
          </cell>
        </row>
        <row r="158">
          <cell r="A158" t="str">
            <v>0406100000</v>
          </cell>
          <cell r="B158" t="str">
            <v>Queso fresco (sin madurar), incluido el del lactosuero, y el requeson</v>
          </cell>
        </row>
        <row r="159">
          <cell r="A159" t="str">
            <v>2103100000</v>
          </cell>
          <cell r="B159" t="str">
            <v>Salsa de soya</v>
          </cell>
        </row>
        <row r="160">
          <cell r="A160" t="str">
            <v>1701130000</v>
          </cell>
          <cell r="B160" t="str">
            <v>Azúcar de caña mencionado en la nota 2 de subpartida de este capítulo, sin adición de aromatizante ni colorante en estado sólido</v>
          </cell>
        </row>
        <row r="161">
          <cell r="A161" t="str">
            <v>1704909000</v>
          </cell>
          <cell r="B161" t="str">
            <v>Los demás artículos de confitería sin cacao</v>
          </cell>
        </row>
        <row r="162">
          <cell r="A162" t="str">
            <v>1902110000</v>
          </cell>
          <cell r="B162" t="str">
            <v>Pastas alimenticias sin cocer, rellenar ni preparar de otra forma, que contengan huevo</v>
          </cell>
        </row>
        <row r="163">
          <cell r="A163" t="str">
            <v>0810700000</v>
          </cell>
          <cell r="B163" t="str">
            <v>Caquis (persimonios) frescos</v>
          </cell>
        </row>
        <row r="164">
          <cell r="A164" t="str">
            <v>0511999090</v>
          </cell>
          <cell r="B164" t="str">
            <v>Animales muertos de los capítulos del 1 a 3, impropios para la alimentación humana</v>
          </cell>
        </row>
        <row r="165">
          <cell r="A165" t="str">
            <v>2208202900</v>
          </cell>
          <cell r="B165" t="str">
            <v>Los demás aguardiente de vino o de orujo de uvas (por ejemplo: «coñac», «brandys», «pisco», «singani»)</v>
          </cell>
        </row>
        <row r="166">
          <cell r="A166" t="str">
            <v>0106200000</v>
          </cell>
          <cell r="B166" t="str">
            <v>Reptiles (incluidas las serpientes y tortugas de mar)</v>
          </cell>
        </row>
        <row r="167">
          <cell r="A167" t="str">
            <v>1006400000</v>
          </cell>
          <cell r="B167" t="str">
            <v>Arroz partido</v>
          </cell>
        </row>
        <row r="168">
          <cell r="A168" t="str">
            <v>0804300000</v>
          </cell>
          <cell r="B168" t="str">
            <v>Piñas tropicales (ananas) ,frescas o secas</v>
          </cell>
        </row>
        <row r="169">
          <cell r="A169" t="str">
            <v>1005100000</v>
          </cell>
          <cell r="B169" t="str">
            <v>Maíz para siembra</v>
          </cell>
        </row>
        <row r="170">
          <cell r="A170" t="str">
            <v>2009310000</v>
          </cell>
          <cell r="B170" t="str">
            <v>Jugo de cualquier otro agrio (cítrico), sin fermentar y sin adición de alcohol, incluso con adición de azúcar u otro edulcorante, de valor brix inferior o igual a 20</v>
          </cell>
        </row>
        <row r="171">
          <cell r="A171" t="str">
            <v>0904211010</v>
          </cell>
          <cell r="B171" t="str">
            <v>Paprika en trozos o rodajas, secos sin triturar ni pulverizar</v>
          </cell>
        </row>
        <row r="172">
          <cell r="A172" t="str">
            <v>1104230000</v>
          </cell>
          <cell r="B172" t="str">
            <v>Maíz mondados, perlados, troceados o quebrantados</v>
          </cell>
        </row>
        <row r="173">
          <cell r="A173" t="str">
            <v>2208400000</v>
          </cell>
          <cell r="B173" t="str">
            <v>Ron y demás aguardientes procedentes de la destilación, previa fermentación, de productos de la caña de azúcar</v>
          </cell>
        </row>
        <row r="174">
          <cell r="A174" t="str">
            <v>0408110000</v>
          </cell>
          <cell r="B174" t="str">
            <v>Yemas de huevo secas</v>
          </cell>
        </row>
        <row r="175">
          <cell r="A175" t="str">
            <v>2005200000</v>
          </cell>
          <cell r="B175" t="str">
            <v>Papas preparadas o conservadas, sin congelar</v>
          </cell>
        </row>
        <row r="176">
          <cell r="A176" t="str">
            <v>5102199000</v>
          </cell>
          <cell r="B176" t="str">
            <v>Los demás pelo fino, sin cardar ni peinar</v>
          </cell>
        </row>
        <row r="177">
          <cell r="A177" t="str">
            <v>2009899000</v>
          </cell>
          <cell r="B177" t="str">
            <v>Los demás jugos de cualquier otra fruta o fruto u hortaliza, sin fermentar y sin adición de alcohol, incluso con adición de azúcar u otro edulcorante</v>
          </cell>
        </row>
        <row r="178">
          <cell r="A178" t="str">
            <v>0805502100</v>
          </cell>
          <cell r="B178" t="str">
            <v>Limón (limón sutil, limón común, limón criollo) (citrus aurantifolia)</v>
          </cell>
        </row>
        <row r="179">
          <cell r="A179" t="str">
            <v>1106209000</v>
          </cell>
          <cell r="B179" t="str">
            <v>Los demás harina de sagú o de las raíces o tubérculos de la partida 07.14</v>
          </cell>
        </row>
        <row r="180">
          <cell r="A180" t="str">
            <v>0910120000</v>
          </cell>
          <cell r="B180" t="str">
            <v>Jengibre triturado o pulverizado</v>
          </cell>
        </row>
        <row r="181">
          <cell r="A181" t="str">
            <v>2009900000</v>
          </cell>
          <cell r="B181" t="str">
            <v>Mezclas de jugos, sin fermentar y sin adición de alcohol, incluso con adición de azúcar u otro edulcorante</v>
          </cell>
        </row>
        <row r="182">
          <cell r="A182" t="str">
            <v>1106309000</v>
          </cell>
          <cell r="B182" t="str">
            <v>Demás harinas, sémolas y polvos de los demás productos del capítulo 8</v>
          </cell>
        </row>
        <row r="183">
          <cell r="A183" t="str">
            <v>0604900000</v>
          </cell>
          <cell r="B183" t="str">
            <v>Follaje, hojas, ramas y demás partes de plantas, sin flores ni capullos, y hierbas, musgos y líquenes, para ramos o adornos, secos, blanqueados, teñidos, impregnados o preparados de otra forma</v>
          </cell>
        </row>
        <row r="184">
          <cell r="A184" t="str">
            <v>2007999200</v>
          </cell>
          <cell r="B184" t="str">
            <v>Los demás purés y pastas, obtenidos por cocción, incluso con adición de azúcar u otro edulcorante</v>
          </cell>
        </row>
        <row r="185">
          <cell r="A185" t="str">
            <v>1101000000</v>
          </cell>
          <cell r="B185" t="str">
            <v>Harina de trigo o de morcajo (tranquillón)</v>
          </cell>
        </row>
        <row r="186">
          <cell r="A186" t="str">
            <v>0511991000</v>
          </cell>
          <cell r="B186" t="str">
            <v>Cochinilla</v>
          </cell>
        </row>
        <row r="187">
          <cell r="A187" t="str">
            <v>4409221090</v>
          </cell>
          <cell r="B187" t="str">
            <v>Los demás madera perfilada longitudinalmente, de maderas tropicales de ipé (cañahuate, ébano verde, lapacho, polvillo, roble morado, tahuari negro, tajibo)</v>
          </cell>
        </row>
        <row r="188">
          <cell r="A188" t="str">
            <v>0105120000</v>
          </cell>
          <cell r="B188" t="str">
            <v>Pavos (gallipavos) de peso inferior o igual a 185 gr</v>
          </cell>
        </row>
        <row r="189">
          <cell r="A189" t="str">
            <v>1104299000</v>
          </cell>
          <cell r="B189" t="str">
            <v>Los demas granos trabajados de los demas cereales excepto de cebada</v>
          </cell>
        </row>
        <row r="190">
          <cell r="A190" t="str">
            <v>2309109000</v>
          </cell>
          <cell r="B190" t="str">
            <v>Los demás alimentos para perros o gatos, acondicionados para la venta al por menor</v>
          </cell>
        </row>
        <row r="191">
          <cell r="A191" t="str">
            <v>0408190000</v>
          </cell>
          <cell r="B191" t="str">
            <v>Yemas de huevo frescos,cocidos en agua o vapor,moldeados,congelados,o conservados de otro modo</v>
          </cell>
        </row>
        <row r="192">
          <cell r="A192" t="str">
            <v>0709930000</v>
          </cell>
          <cell r="B192" t="str">
            <v>Calabazas (zapallos) y calabacines (cucurbita spp.) frescos o refrigerados</v>
          </cell>
        </row>
        <row r="193">
          <cell r="A193" t="str">
            <v>1005904000</v>
          </cell>
          <cell r="B193" t="str">
            <v>Maíz morado (zea mays amilacea cv morado)</v>
          </cell>
        </row>
        <row r="194">
          <cell r="A194" t="str">
            <v>0710290000</v>
          </cell>
          <cell r="B194" t="str">
            <v>Las demas hortalizas de vaina,incluso desvainadas,cocidas en agua o vapor o congelada</v>
          </cell>
        </row>
        <row r="195">
          <cell r="A195" t="str">
            <v>2004900000</v>
          </cell>
          <cell r="B195" t="str">
            <v>Las demás hortalizas y las mezclas de hortalizas preparadas o conservadas, congeladas</v>
          </cell>
        </row>
        <row r="196">
          <cell r="A196" t="str">
            <v>0408910000</v>
          </cell>
          <cell r="B196" t="str">
            <v>Huevos de ave sin cascara, secos</v>
          </cell>
        </row>
        <row r="197">
          <cell r="A197" t="str">
            <v>2009810000</v>
          </cell>
          <cell r="B197" t="str">
            <v>Jugo de arándanos agrios, trepadores o palustres (vaccinium macrocarpon, vaccinium oxycoccos); jugo de arándanos rojos o encarnados (vaccinium vitis-idaea), sin fermentar y sin adición de alcohol, incluso con adición de azúcar u otro edulcorante</v>
          </cell>
        </row>
        <row r="198">
          <cell r="A198" t="str">
            <v>2204210000</v>
          </cell>
          <cell r="B198" t="str">
            <v>Los demás vinos; mosto de uva en el que la fermentación se ha impedido o cortado añadiendo alcohol en recipientes con capacidad inferior o igual a 2 l</v>
          </cell>
        </row>
        <row r="199">
          <cell r="A199" t="str">
            <v>1008902900</v>
          </cell>
          <cell r="B199" t="str">
            <v>Los demás kiwicha</v>
          </cell>
        </row>
        <row r="200">
          <cell r="A200" t="str">
            <v>4409299000</v>
          </cell>
          <cell r="B200" t="str">
            <v>Las demás los demás madera perfilada longitudinalmente, distinta de la de coníferas</v>
          </cell>
        </row>
        <row r="201">
          <cell r="A201" t="str">
            <v>0901211000</v>
          </cell>
          <cell r="B201" t="str">
            <v>Cafe tostado, sin descafeinar, en grano</v>
          </cell>
        </row>
        <row r="202">
          <cell r="A202" t="str">
            <v>1904900000</v>
          </cell>
          <cell r="B202" t="str">
            <v>Los demás cereales (excepto el maíz) en grano o en forma de copos u otro grano trabajado (excepto la harina, grañones y sémola), precocidos o preparados de otro modo, no expresados ni comprendidos en otra parte.</v>
          </cell>
        </row>
        <row r="203">
          <cell r="A203" t="str">
            <v>2308009000</v>
          </cell>
          <cell r="B203" t="str">
            <v>Las demás materias vegetales y desperdicios vegetales, residuos y subproductos vegetales, de los tipos utilizados para la alimentación de los animales</v>
          </cell>
        </row>
        <row r="204">
          <cell r="A204" t="str">
            <v>2104102000</v>
          </cell>
          <cell r="B204" t="str">
            <v>Sopas, potajes o caldos, preparados</v>
          </cell>
        </row>
        <row r="205">
          <cell r="A205" t="str">
            <v>0710100000</v>
          </cell>
          <cell r="B205" t="str">
            <v>Papas (patatas), aunque esten cocidas en agua o vapor, congeladas</v>
          </cell>
        </row>
        <row r="206">
          <cell r="A206" t="str">
            <v>1201900000</v>
          </cell>
          <cell r="B206" t="str">
            <v>Grano de soya</v>
          </cell>
        </row>
        <row r="207">
          <cell r="A207" t="str">
            <v>0714100000</v>
          </cell>
          <cell r="B207" t="str">
            <v>Raices de yuca (mandioca) frescas,refrigeradas,congeladas o secos</v>
          </cell>
        </row>
        <row r="208">
          <cell r="A208" t="str">
            <v>2106907200</v>
          </cell>
          <cell r="B208" t="str">
            <v>Complementos y suplementos alimenticios que contengan como ingrediente principal uno o más extractos vegetales, partes de plantas, semillas o frutos, con una o más vitaminas, minerales u otras sustancias</v>
          </cell>
        </row>
        <row r="209">
          <cell r="A209" t="str">
            <v>5103100000</v>
          </cell>
          <cell r="B209" t="str">
            <v>Borras del peinado de lana o pelo fino, desperdicios</v>
          </cell>
        </row>
        <row r="210">
          <cell r="A210" t="str">
            <v>0811909300</v>
          </cell>
          <cell r="B210" t="str">
            <v>Lúcuma (lúcuma obovata), sin cocer o cocidos en agua o vapor, congelados</v>
          </cell>
        </row>
        <row r="211">
          <cell r="A211" t="str">
            <v>0805100000</v>
          </cell>
          <cell r="B211" t="str">
            <v>Naranjas , frescas o secas</v>
          </cell>
        </row>
        <row r="212">
          <cell r="A212" t="str">
            <v>1211909091</v>
          </cell>
          <cell r="B212" t="str">
            <v>Demás plantas, partes de plantas, semillas y frutos de las especies utilizadas principalmente en perfumería, medicina o para usos insecticidas, parasiticidas o similares, incluso cortados, quebrantados o pulverizados, refrigerados o congelados, excepto piretro, hierbaluisa, uña de gato, orégano, efedra, paja de adormidera, hoja de coca o raíces de ginseng</v>
          </cell>
        </row>
        <row r="213">
          <cell r="A213" t="str">
            <v>3203001600</v>
          </cell>
          <cell r="B213" t="str">
            <v>Colorantes de origen vegetal de maíz morado</v>
          </cell>
        </row>
        <row r="214">
          <cell r="A214" t="str">
            <v>0805291000</v>
          </cell>
          <cell r="B214" t="str">
            <v>Tangelo (citrus reticulata x citrus paradisis)</v>
          </cell>
        </row>
        <row r="215">
          <cell r="A215" t="str">
            <v>1302130000</v>
          </cell>
          <cell r="B215" t="str">
            <v>Jugos y extractos vegetales de lúpulo</v>
          </cell>
        </row>
        <row r="216">
          <cell r="A216" t="str">
            <v>1102909000</v>
          </cell>
          <cell r="B216" t="str">
            <v>Las demás harinas de cereales</v>
          </cell>
        </row>
        <row r="217">
          <cell r="A217" t="str">
            <v>0401200000</v>
          </cell>
          <cell r="B217" t="str">
            <v>Leche y nata (crema), sin concentrar, sin adición de azúcar ni otro edulcorante con un contenido de materias grasas superior al 1 % pero inferior o igual al 6 %, en peso</v>
          </cell>
        </row>
        <row r="218">
          <cell r="A218" t="str">
            <v>0713399900</v>
          </cell>
          <cell r="B218" t="str">
            <v>Demás frijoles (fréjoles, porotos, alubias, judías) (vigna spp., phaseolus spp.), excepto para siembra</v>
          </cell>
        </row>
        <row r="219">
          <cell r="A219" t="str">
            <v>0709600000</v>
          </cell>
          <cell r="B219" t="str">
            <v>Frutos de los generos capsicum o pimenta, frescos o refrigerados</v>
          </cell>
        </row>
        <row r="220">
          <cell r="A220" t="str">
            <v>1901902000</v>
          </cell>
          <cell r="B220" t="str">
            <v>Manjar blanco o dulce de leche</v>
          </cell>
        </row>
        <row r="221">
          <cell r="A221" t="str">
            <v>2401201000</v>
          </cell>
          <cell r="B221" t="str">
            <v>Tabaco negro total o parcialmente desvenado o desnervado</v>
          </cell>
        </row>
        <row r="222">
          <cell r="A222" t="str">
            <v>1211300000</v>
          </cell>
          <cell r="B222" t="str">
            <v>Hojas de coca</v>
          </cell>
        </row>
        <row r="223">
          <cell r="A223" t="str">
            <v>0811101000</v>
          </cell>
          <cell r="B223" t="str">
            <v>Fresas (frutillas) sin coser o cocidas en agua o vapor, congelados, con adición de azúcar u otro edulcorante</v>
          </cell>
        </row>
        <row r="224">
          <cell r="A224" t="str">
            <v>1212999000</v>
          </cell>
          <cell r="B224" t="str">
            <v>Los demás productos vegetales (incluidas las raíces de achicoria sin tostar de la variedad cichorium intybus sativum) empleados principalmente en la alimentación humana, no expresados ni comprendidos en otras partidas.</v>
          </cell>
        </row>
        <row r="225">
          <cell r="A225" t="str">
            <v>1905400000</v>
          </cell>
          <cell r="B225" t="str">
            <v>Pan tostado y productos similares tostados</v>
          </cell>
        </row>
        <row r="226">
          <cell r="A226" t="str">
            <v>0713339200</v>
          </cell>
          <cell r="B226" t="str">
            <v>Frijol canario excepto para siembra</v>
          </cell>
        </row>
        <row r="227">
          <cell r="A227" t="str">
            <v>2005800000</v>
          </cell>
          <cell r="B227" t="str">
            <v>Maiz dulce (zea mays var. saccharata), sin congelar</v>
          </cell>
        </row>
        <row r="228">
          <cell r="A228" t="str">
            <v>1211905000</v>
          </cell>
          <cell r="B228" t="str">
            <v>Uña de gato (uncaria tomentosa)</v>
          </cell>
        </row>
        <row r="229">
          <cell r="A229" t="str">
            <v>0604200000</v>
          </cell>
          <cell r="B229" t="str">
            <v>Follaje, hojas, ramas y demás partes de plantas, sin flores ni capullos, y hierbas, musgos y líquenes, para ramos o adornos, frescos, blanqueados, teñidos, impregnados o preparados de otra forma</v>
          </cell>
        </row>
        <row r="230">
          <cell r="A230" t="str">
            <v>1404909090</v>
          </cell>
          <cell r="B230" t="str">
            <v>Los demás productos vegetales no expresados ni comprendidos en otra parte</v>
          </cell>
        </row>
        <row r="231">
          <cell r="A231" t="str">
            <v>1208900000</v>
          </cell>
          <cell r="B231" t="str">
            <v>Demas harina de semillas o de frutos oleaginosos, excepto la harina de mostaza</v>
          </cell>
        </row>
        <row r="232">
          <cell r="A232" t="str">
            <v>2103200000</v>
          </cell>
          <cell r="B232" t="str">
            <v>Kétchup y demás salsas de tomate</v>
          </cell>
        </row>
        <row r="233">
          <cell r="A233" t="str">
            <v>4408900000</v>
          </cell>
          <cell r="B233" t="str">
            <v>Las demás hojas para chapado, para contrachapado, aserradas longitudinalmente, cortadas o desenrolladas, de espesor inferior o igual a 6 mm</v>
          </cell>
        </row>
        <row r="234">
          <cell r="A234" t="str">
            <v>0802990000</v>
          </cell>
          <cell r="B234" t="str">
            <v>Los demás frutos de cáscara frescos o secos</v>
          </cell>
        </row>
        <row r="235">
          <cell r="A235" t="str">
            <v>2401101000</v>
          </cell>
          <cell r="B235" t="str">
            <v>Tabaco negro sin desnevar o desnervar</v>
          </cell>
        </row>
        <row r="236">
          <cell r="A236" t="str">
            <v>4403990000</v>
          </cell>
          <cell r="B236" t="str">
            <v>Demas maderas en bruto, incluso descortezada, desalburada o escuadrada</v>
          </cell>
        </row>
        <row r="237">
          <cell r="A237" t="str">
            <v>2201900010</v>
          </cell>
          <cell r="B237" t="str">
            <v>Agua sin gasear</v>
          </cell>
        </row>
        <row r="238">
          <cell r="A238" t="str">
            <v>1209991000</v>
          </cell>
          <cell r="B238" t="str">
            <v>Semillas de árboles frutales o forestales</v>
          </cell>
        </row>
        <row r="239">
          <cell r="A239" t="str">
            <v>0705190000</v>
          </cell>
          <cell r="B239" t="str">
            <v>Las demas lechugas, frescas o refrigeradas</v>
          </cell>
        </row>
        <row r="240">
          <cell r="A240" t="str">
            <v>2009110000</v>
          </cell>
          <cell r="B240" t="str">
            <v>Jugo de naranja congelado, sin fermentar y sin adición de alcohol, incluso con adición de azúcar u otro edulcorante</v>
          </cell>
        </row>
        <row r="241">
          <cell r="A241" t="str">
            <v>0713909000</v>
          </cell>
          <cell r="B241" t="str">
            <v>Demas hortalizas de vainas secas desvainadas,mondadas o partidas excepto para siembra</v>
          </cell>
        </row>
        <row r="242">
          <cell r="A242" t="str">
            <v>0810901000</v>
          </cell>
          <cell r="B242" t="str">
            <v>Granadilla, «maracuyá» (parchita) y demás frutas de la pasión (passiflora spp), frescas.</v>
          </cell>
        </row>
        <row r="243">
          <cell r="A243" t="str">
            <v>2105009000</v>
          </cell>
          <cell r="B243" t="str">
            <v>Los demás helados, incluso con cacao</v>
          </cell>
        </row>
        <row r="244">
          <cell r="A244" t="str">
            <v>1704109000</v>
          </cell>
          <cell r="B244" t="str">
            <v>Los demás chicles y demás gomas de mascar, recubiertos de azúcar</v>
          </cell>
        </row>
        <row r="245">
          <cell r="A245" t="str">
            <v>5201002000</v>
          </cell>
          <cell r="B245" t="str">
            <v>Algodón sin cardar ni peinar de longitud de fibra superior a 28.57 mm pero inferior o igual a 34.92 mm</v>
          </cell>
        </row>
        <row r="246">
          <cell r="A246" t="str">
            <v>1802000000</v>
          </cell>
          <cell r="B246" t="str">
            <v>Cascara, peliculas y demas residuos de cacao</v>
          </cell>
        </row>
        <row r="247">
          <cell r="A247" t="str">
            <v>1106302000</v>
          </cell>
          <cell r="B247" t="str">
            <v>Harina de lúcuma</v>
          </cell>
        </row>
        <row r="248">
          <cell r="A248" t="str">
            <v>5201001000</v>
          </cell>
          <cell r="B248" t="str">
            <v>Algodón sin cardar ni peinar de longitud de fibra superior a 34.92 mm</v>
          </cell>
        </row>
        <row r="249">
          <cell r="A249" t="str">
            <v>1704101000</v>
          </cell>
          <cell r="B249" t="str">
            <v>Chicles y demás gomas de mascar, recubiertos de azúcar</v>
          </cell>
        </row>
        <row r="250">
          <cell r="A250" t="str">
            <v>2008199000</v>
          </cell>
          <cell r="B250" t="str">
            <v>Los demás frutos de cáscara, incluidas las mezclas, preparados o conservados</v>
          </cell>
        </row>
        <row r="251">
          <cell r="A251" t="str">
            <v>0807110000</v>
          </cell>
          <cell r="B251" t="str">
            <v>Sandias frescas</v>
          </cell>
        </row>
        <row r="252">
          <cell r="A252" t="str">
            <v>2301109000</v>
          </cell>
          <cell r="B252" t="str">
            <v>Los demás harina, polvo y «pellets», de carne o despojos, impropios para la alimentación humana</v>
          </cell>
        </row>
        <row r="253">
          <cell r="A253" t="str">
            <v>1104120000</v>
          </cell>
          <cell r="B253" t="str">
            <v>Granos aplastados o en copos de avena</v>
          </cell>
        </row>
        <row r="254">
          <cell r="A254" t="str">
            <v>0801210000</v>
          </cell>
          <cell r="B254" t="str">
            <v>Nueces del brasil con cascara, frescas o secas</v>
          </cell>
        </row>
        <row r="255">
          <cell r="A255" t="str">
            <v>1902300000</v>
          </cell>
          <cell r="B255" t="str">
            <v>Las demás pastas alimenticias incluso cocidas o rellenas (de carne u otras sustancias) o preparadas de otra forma, tales como espaguetis, fideos, macarrones, tallarines, lasañas, ñoquis, ravioles, canelones; cuscús, incluso preparado</v>
          </cell>
        </row>
        <row r="256">
          <cell r="A256" t="str">
            <v>0712310000</v>
          </cell>
          <cell r="B256" t="str">
            <v>Hongos del genero agaricus secos</v>
          </cell>
        </row>
        <row r="257">
          <cell r="A257" t="str">
            <v>0803901200</v>
          </cell>
          <cell r="B257" t="str">
            <v>Bocadillo (manzanito, orito) (musa acuminata)</v>
          </cell>
        </row>
        <row r="258">
          <cell r="A258" t="str">
            <v>1701140000</v>
          </cell>
          <cell r="B258" t="str">
            <v>Los demás azúcares de caña sin adición de aromatizante ni colorante en estado sólido</v>
          </cell>
        </row>
        <row r="259">
          <cell r="A259" t="str">
            <v>2106907300</v>
          </cell>
          <cell r="B259" t="str">
            <v>Complementos y suplementos alimenticios que contengan como ingrediente principal una o más vitaminas con uno o más minerales</v>
          </cell>
        </row>
        <row r="260">
          <cell r="A260" t="str">
            <v>4102210000</v>
          </cell>
          <cell r="B260" t="str">
            <v>Cueros y pieles de ovino, en bruto sin lana (depilados) piquelados</v>
          </cell>
        </row>
        <row r="261">
          <cell r="A261" t="str">
            <v>1517900000</v>
          </cell>
          <cell r="B261" t="str">
            <v>Las demás margarinas; mezclas o preparaciones alimenticias de grasas o aceites, animales o vegetales, o de fracciones de diferentes grasas o aceites, de este capítulo, excepto las grasas y aceites alimenticios y sus fracciones, de la partida 15.16.</v>
          </cell>
        </row>
        <row r="262">
          <cell r="A262" t="str">
            <v>1102200000</v>
          </cell>
          <cell r="B262" t="str">
            <v>Harina de maíz</v>
          </cell>
        </row>
        <row r="263">
          <cell r="A263" t="str">
            <v>2102109000</v>
          </cell>
          <cell r="B263" t="str">
            <v>Las demás levadura de cultivo vivas</v>
          </cell>
        </row>
        <row r="264">
          <cell r="A264" t="str">
            <v>2006000000</v>
          </cell>
          <cell r="B264" t="str">
            <v>Hortalizas, frutas u otros frutos o sus cortezas y demás partes de plantas, confitados con azúcar</v>
          </cell>
        </row>
        <row r="265">
          <cell r="A265" t="str">
            <v>3101009000</v>
          </cell>
          <cell r="B265" t="str">
            <v>Los demas abonos de origen animal o vegetal, incluso mezclados entre si o trataod quimicamente</v>
          </cell>
        </row>
        <row r="266">
          <cell r="A266" t="str">
            <v>5202990000</v>
          </cell>
          <cell r="B266" t="str">
            <v>Los demás desperdicios de algodón</v>
          </cell>
        </row>
        <row r="267">
          <cell r="A267" t="str">
            <v>0708200000</v>
          </cell>
          <cell r="B267" t="str">
            <v>Frijoles (fréjoles, porotos, alubias, judías) (vigna spp, phaseolus spp), frescas o refrigeradas</v>
          </cell>
        </row>
        <row r="268">
          <cell r="A268" t="str">
            <v>0810905000</v>
          </cell>
          <cell r="B268" t="str">
            <v>Uchuvas (aguaymanto, uvillas) (physalis peruviana), frescas</v>
          </cell>
        </row>
        <row r="269">
          <cell r="A269" t="str">
            <v>0714901000</v>
          </cell>
          <cell r="B269" t="str">
            <v>Maca (lepidium meyenii) frescos, refrigerados, congelados o seco</v>
          </cell>
        </row>
        <row r="270">
          <cell r="A270" t="str">
            <v>0811909600</v>
          </cell>
          <cell r="B270" t="str">
            <v>Papaya, sin cocer o cocidos en agua o vapor, congelados</v>
          </cell>
        </row>
        <row r="271">
          <cell r="A271" t="str">
            <v>1209914000</v>
          </cell>
          <cell r="B271" t="str">
            <v>Semilla de lechuga (lactuca sativa)</v>
          </cell>
        </row>
        <row r="272">
          <cell r="A272" t="str">
            <v>2008119000</v>
          </cell>
          <cell r="B272" t="str">
            <v>Los demás maníes</v>
          </cell>
        </row>
        <row r="273">
          <cell r="A273" t="str">
            <v>0803902000</v>
          </cell>
          <cell r="B273" t="str">
            <v>Los demas bananas o platanos secos</v>
          </cell>
        </row>
        <row r="274">
          <cell r="A274" t="str">
            <v>4101500000</v>
          </cell>
          <cell r="B274" t="str">
            <v>Cueros y pieles en bruto, de bovino o de equino enteros, de peso unitario superior a 16 kg</v>
          </cell>
        </row>
        <row r="275">
          <cell r="A275" t="str">
            <v>1404901000</v>
          </cell>
          <cell r="B275" t="str">
            <v>Achiote en polvo (onoto, bija)</v>
          </cell>
        </row>
        <row r="276">
          <cell r="A276" t="str">
            <v>0714909000</v>
          </cell>
          <cell r="B276" t="str">
            <v>Arrurruz o salep, aguaturmas (patacas), y raíces y tubérculos similares ricos en fécula o inulina, frescos, refrigerados, congelados o secos, incluso troceados o en “pellets”; médula de sagú.</v>
          </cell>
        </row>
        <row r="277">
          <cell r="A277" t="str">
            <v>2106902100</v>
          </cell>
          <cell r="B277" t="str">
            <v>Preparaciones compuestas cuyo grado alcohólico volumétrico sea inferior o igual al 0.5 % vol, para la elaboración de bebidas, presentadas en envases acondicionados para la venta al por menor</v>
          </cell>
        </row>
        <row r="278">
          <cell r="A278" t="str">
            <v>2201100011</v>
          </cell>
          <cell r="B278" t="str">
            <v>Agua mineral natural, incluso gaseada</v>
          </cell>
        </row>
        <row r="279">
          <cell r="A279" t="str">
            <v>2008702000</v>
          </cell>
          <cell r="B279" t="str">
            <v>Duraznos (melocotones), incluidos los griñones y nectarinas preparados o conservados en agua con adición de azúcar u otro edulcorante, incluido el jarabe</v>
          </cell>
        </row>
        <row r="280">
          <cell r="A280" t="str">
            <v>2209000000</v>
          </cell>
          <cell r="B280" t="str">
            <v>Vinagre y sucedáneos del vinagre obtenidos a partir del ácido acético</v>
          </cell>
        </row>
        <row r="281">
          <cell r="A281" t="str">
            <v>4408399000</v>
          </cell>
          <cell r="B281" t="str">
            <v>Las demás hojas para chapado, para contrachapado de maderas tropicales, de espesor inferior o igual a 6 mm</v>
          </cell>
        </row>
        <row r="282">
          <cell r="A282" t="str">
            <v>0602909000</v>
          </cell>
          <cell r="B282" t="str">
            <v>Demás plantas vivas (incluidas sus raíces) y esquejes; micelios</v>
          </cell>
        </row>
        <row r="283">
          <cell r="A283" t="str">
            <v>0810904000</v>
          </cell>
          <cell r="B283" t="str">
            <v>Pitahayas (cereus spp), frescas.</v>
          </cell>
        </row>
        <row r="284">
          <cell r="A284" t="str">
            <v>2308001000</v>
          </cell>
          <cell r="B284" t="str">
            <v>Harina de flores de marigold</v>
          </cell>
        </row>
        <row r="285">
          <cell r="A285" t="str">
            <v>2208600000</v>
          </cell>
          <cell r="B285" t="str">
            <v>Vodka</v>
          </cell>
        </row>
        <row r="286">
          <cell r="A286" t="str">
            <v>2104200000</v>
          </cell>
          <cell r="B286" t="str">
            <v>Preparaciones alimenticias compuestas homogeneizadas</v>
          </cell>
        </row>
        <row r="287">
          <cell r="A287" t="str">
            <v>1302320000</v>
          </cell>
          <cell r="B287" t="str">
            <v>Mucilagos y espesativos de la algarroba o de su semilla o de las semillas de guar, incluso modificadas</v>
          </cell>
        </row>
        <row r="288">
          <cell r="A288" t="str">
            <v>0803102000</v>
          </cell>
          <cell r="B288" t="str">
            <v>Plátano «plantains», secos</v>
          </cell>
        </row>
        <row r="289">
          <cell r="A289" t="str">
            <v>2106102000</v>
          </cell>
          <cell r="B289" t="str">
            <v>Sustancias proteicas texturadas</v>
          </cell>
        </row>
        <row r="290">
          <cell r="A290" t="str">
            <v>0713329000</v>
          </cell>
          <cell r="B290" t="str">
            <v>Frijol adzuki (phaseolus o vigna angularis) excepto para siembra</v>
          </cell>
        </row>
        <row r="291">
          <cell r="A291" t="str">
            <v>3301299000</v>
          </cell>
          <cell r="B291" t="str">
            <v>Los demas aceites esenciales, excepto de agrios.</v>
          </cell>
        </row>
        <row r="292">
          <cell r="A292" t="str">
            <v>1702909000</v>
          </cell>
          <cell r="B292" t="str">
            <v>Los demás azúcares, incluido el azúcar invertido y demás azúcares y jarabes de azúcar, con un contenido de fructosa sobre producto seco de 50% en peso</v>
          </cell>
        </row>
        <row r="293">
          <cell r="A293" t="str">
            <v>0701900000</v>
          </cell>
          <cell r="B293" t="str">
            <v>Demás papas (patatas) frescas o refrigeradas; excepto para siembra</v>
          </cell>
        </row>
        <row r="294">
          <cell r="A294" t="str">
            <v>0402999000</v>
          </cell>
          <cell r="B294" t="str">
            <v>Las demas leches y natas, concentradas o con adicion de azucar u otro edulcorante</v>
          </cell>
        </row>
        <row r="295">
          <cell r="A295" t="str">
            <v>0711900000</v>
          </cell>
          <cell r="B295" t="str">
            <v>Demas hortalizas; mezclas de hortalizas, conservadas provisionalmente, impropias para el consumo inmediato</v>
          </cell>
        </row>
        <row r="296">
          <cell r="A296" t="str">
            <v>1702301000</v>
          </cell>
          <cell r="B296" t="str">
            <v>Glucosa y jarabe de glucosa, con un contenido de glucosa superior o igual al 99 % en peso, expresado en glucosa anhidra, calculado sobre producto seco (dextrosa)</v>
          </cell>
        </row>
        <row r="297">
          <cell r="A297" t="str">
            <v>2309102000</v>
          </cell>
          <cell r="B297" t="str">
            <v>Alimentos para perros o gatos, acondicionados para la venta al por menor, presentados en envases herméticos, con un contenido de humedad superior o igual al 60 %</v>
          </cell>
        </row>
        <row r="298">
          <cell r="A298" t="str">
            <v>2306100000</v>
          </cell>
          <cell r="B298" t="str">
            <v>Tortas y demás residuos sólidos de la extracción de grasas o aceites de semillas de algodón</v>
          </cell>
        </row>
        <row r="299">
          <cell r="A299" t="str">
            <v>2009710000</v>
          </cell>
          <cell r="B299" t="str">
            <v>Jugo de manzana, sin fermentar y sin adición de alcohol, incluso con adición de azúcar u otro edulcorante, de valor brix inferior o igual a 20</v>
          </cell>
        </row>
        <row r="300">
          <cell r="A300" t="str">
            <v>2206000000</v>
          </cell>
          <cell r="B300" t="str">
            <v>Las demás bebidas fermentadas (por ejemplo: sidra, perada, aguamiel, sake); mezclas de bebidas fermentadas y mezclas de bebidas fermentadas y bebidas no alcohólicas, no expresadas ni comprendidas en otra parte</v>
          </cell>
        </row>
        <row r="301">
          <cell r="A301" t="str">
            <v>2403190000</v>
          </cell>
          <cell r="B301" t="str">
            <v>Los demás tabaco para fumar, incluso con sucedáneos de tabaco en cualquier proporción</v>
          </cell>
        </row>
        <row r="302">
          <cell r="A302" t="str">
            <v>1106301000</v>
          </cell>
          <cell r="B302" t="str">
            <v>Harina de bananas o plátanos</v>
          </cell>
        </row>
        <row r="303">
          <cell r="A303" t="str">
            <v>1005901200</v>
          </cell>
          <cell r="B303" t="str">
            <v>Maíz duro blanco</v>
          </cell>
        </row>
        <row r="304">
          <cell r="A304" t="str">
            <v>2208709000</v>
          </cell>
          <cell r="B304" t="str">
            <v>Los demás licores</v>
          </cell>
        </row>
        <row r="305">
          <cell r="A305" t="str">
            <v>5101190000</v>
          </cell>
          <cell r="B305" t="str">
            <v>Las demás lana sin cardar ni peinar, sucia</v>
          </cell>
        </row>
        <row r="306">
          <cell r="A306" t="str">
            <v>0711510000</v>
          </cell>
          <cell r="B306" t="str">
            <v>Hongos del género agaricus conservadas provisionalmente, pero todavía impropias para consumo inmediato.</v>
          </cell>
        </row>
        <row r="307">
          <cell r="A307" t="str">
            <v>1108130000</v>
          </cell>
          <cell r="B307" t="str">
            <v>Fecula de papa (patata)</v>
          </cell>
        </row>
        <row r="308">
          <cell r="A308" t="str">
            <v>2201100030</v>
          </cell>
          <cell r="B308" t="str">
            <v>Agua gaseada</v>
          </cell>
        </row>
        <row r="309">
          <cell r="A309" t="str">
            <v>0709999000</v>
          </cell>
          <cell r="B309" t="str">
            <v>Demás hortalizas frescas o refrigeradas</v>
          </cell>
        </row>
        <row r="310">
          <cell r="A310" t="str">
            <v>3201100000</v>
          </cell>
          <cell r="B310" t="str">
            <v>Extracto de quebracho</v>
          </cell>
        </row>
        <row r="311">
          <cell r="A311" t="str">
            <v>4407291000</v>
          </cell>
          <cell r="B311" t="str">
            <v>Madera tropical de ipé (cañahuate, ébano verde, lapacho, polvillo, roble morado, tahuari negro, tajibo) (tabebuia spp.), aserrada o desbastada longitudinalmente de espesor superior a 6 mm</v>
          </cell>
        </row>
        <row r="312">
          <cell r="A312" t="str">
            <v>0811909200</v>
          </cell>
          <cell r="B312" t="str">
            <v>Camu camu (myrciaria dubia), sin cocer o cocidos en agua o vapor, congelados</v>
          </cell>
        </row>
        <row r="313">
          <cell r="A313" t="str">
            <v>0101299000</v>
          </cell>
          <cell r="B313" t="str">
            <v>Equino vivo para trabajo</v>
          </cell>
        </row>
        <row r="314">
          <cell r="A314" t="str">
            <v>1005902000</v>
          </cell>
          <cell r="B314" t="str">
            <v>Maíz reventon (zea mays convar. microsperma o zea mays var. everta)</v>
          </cell>
        </row>
        <row r="315">
          <cell r="A315" t="str">
            <v>1902200000</v>
          </cell>
          <cell r="B315" t="str">
            <v>Pastas alimenticias rellenas, incluso cocidas o preparadas de otra forma</v>
          </cell>
        </row>
        <row r="316">
          <cell r="A316" t="str">
            <v>1103130000</v>
          </cell>
          <cell r="B316" t="str">
            <v>Grañones y semola de maiz</v>
          </cell>
        </row>
        <row r="317">
          <cell r="A317" t="str">
            <v>0906110000</v>
          </cell>
          <cell r="B317" t="str">
            <v>Canela (cinnamomum zeylanicum blume), sin triturar ni pulverizar</v>
          </cell>
        </row>
        <row r="318">
          <cell r="A318" t="str">
            <v>3203001700</v>
          </cell>
          <cell r="B318" t="str">
            <v>Colorantes de origen vegetal de cúrcuma</v>
          </cell>
        </row>
        <row r="319">
          <cell r="A319" t="str">
            <v>3301909000</v>
          </cell>
          <cell r="B319" t="str">
            <v>Los demás aceites esenciales</v>
          </cell>
        </row>
        <row r="320">
          <cell r="A320" t="str">
            <v>1103110000</v>
          </cell>
          <cell r="B320" t="str">
            <v>Grañones y semola de trigo</v>
          </cell>
        </row>
        <row r="321">
          <cell r="A321" t="str">
            <v>1214900000</v>
          </cell>
          <cell r="B321" t="str">
            <v>Los demás nabos forrajeros, remolachas forrajeras, raíces forrajeras, heno, trébol, esparceta, coles forrajeras, altramuces, vezas y productos forrajeros similares, incluso en «pellets»</v>
          </cell>
        </row>
        <row r="322">
          <cell r="A322" t="str">
            <v>1702904000</v>
          </cell>
          <cell r="B322" t="str">
            <v>Los demás jarabes, con un contenido de fructosa sobre producto seco de 50% en peso</v>
          </cell>
        </row>
        <row r="323">
          <cell r="A323" t="str">
            <v>0403200010</v>
          </cell>
          <cell r="B323" t="str">
            <v>Yogur aromatizados o con frutas u otros frutos o cacao, incluso con adición de azúcar u otro edulcorante</v>
          </cell>
        </row>
        <row r="324">
          <cell r="A324" t="str">
            <v>0504002000</v>
          </cell>
          <cell r="B324" t="str">
            <v>Tripas de animales, excepto de pescados, enteros o en trozos, frescos, refrigerados, congelados, salados o en salmuera, secos o ahumados.</v>
          </cell>
        </row>
        <row r="325">
          <cell r="A325" t="str">
            <v>0801119000</v>
          </cell>
          <cell r="B325" t="str">
            <v>Los demas cocos secos</v>
          </cell>
        </row>
        <row r="326">
          <cell r="A326" t="str">
            <v>0910999000</v>
          </cell>
          <cell r="B326" t="str">
            <v>Demás especias; excepto hojas de laurel</v>
          </cell>
        </row>
        <row r="327">
          <cell r="A327" t="str">
            <v>1502109010</v>
          </cell>
          <cell r="B327" t="str">
            <v>Sebo de animales de las especies bovina, ovina o caprina, en rama</v>
          </cell>
        </row>
        <row r="328">
          <cell r="A328" t="str">
            <v>0710900000</v>
          </cell>
          <cell r="B328" t="str">
            <v>Mezclas de hortalizas congeladas</v>
          </cell>
        </row>
        <row r="329">
          <cell r="A329" t="str">
            <v>2102300000</v>
          </cell>
          <cell r="B329" t="str">
            <v>Polvos preparados para esponjar masas</v>
          </cell>
        </row>
        <row r="330">
          <cell r="A330" t="str">
            <v>0709991000</v>
          </cell>
          <cell r="B330" t="str">
            <v>Maíz dulce (zea mays var. saccharata) frescos o refrigerados</v>
          </cell>
        </row>
        <row r="331">
          <cell r="A331" t="str">
            <v>1806100000</v>
          </cell>
          <cell r="B331" t="str">
            <v>Cacao en polvo con adición de azúcar u otro edulcorante</v>
          </cell>
        </row>
        <row r="332">
          <cell r="A332" t="str">
            <v>3203002900</v>
          </cell>
          <cell r="B332" t="str">
            <v>Las demas colorantes de origen animal</v>
          </cell>
        </row>
        <row r="333">
          <cell r="A333" t="str">
            <v>0712200000</v>
          </cell>
          <cell r="B333" t="str">
            <v>Cebollas secas, cortadas en trozos o rodajas, o trituradas, o pulverizadas, sin otra preparacion</v>
          </cell>
        </row>
        <row r="334">
          <cell r="A334" t="str">
            <v>1001991000</v>
          </cell>
          <cell r="B334" t="str">
            <v>Trigo s/m</v>
          </cell>
        </row>
        <row r="335">
          <cell r="A335" t="str">
            <v>1104291000</v>
          </cell>
          <cell r="B335" t="str">
            <v>Cebada mondados, perlados, troceados o quebrantados</v>
          </cell>
        </row>
        <row r="336">
          <cell r="A336" t="str">
            <v>2201100012</v>
          </cell>
          <cell r="B336" t="str">
            <v>Agua mineral artificial, incluso gaseada</v>
          </cell>
        </row>
        <row r="337">
          <cell r="A337" t="str">
            <v>1602500000</v>
          </cell>
          <cell r="B337" t="str">
            <v>Preparaciones y conservas de la especie bovina</v>
          </cell>
        </row>
        <row r="338">
          <cell r="A338" t="str">
            <v>2001901000</v>
          </cell>
          <cell r="B338" t="str">
            <v>Aceitunas preparados o conservados en vinagre o en ácido acético</v>
          </cell>
        </row>
        <row r="339">
          <cell r="A339" t="str">
            <v>0602200000</v>
          </cell>
          <cell r="B339" t="str">
            <v>Arboles, arbustos y matas, de frutas o de otros frutos comestibles, incluso injertados</v>
          </cell>
        </row>
        <row r="340">
          <cell r="A340" t="str">
            <v>1003900000</v>
          </cell>
          <cell r="B340" t="str">
            <v>Las demás cebada</v>
          </cell>
        </row>
        <row r="341">
          <cell r="A341" t="str">
            <v>1105100000</v>
          </cell>
          <cell r="B341" t="str">
            <v>Harina, semola y polvo de papa</v>
          </cell>
        </row>
        <row r="342">
          <cell r="A342" t="str">
            <v>0909610000</v>
          </cell>
          <cell r="B342" t="str">
            <v>Semillas de anís, badiana, alcaravea o hinojo; bayas de enebro, sin triturar ni pulverizar</v>
          </cell>
        </row>
        <row r="343">
          <cell r="A343" t="str">
            <v>0814009000</v>
          </cell>
          <cell r="B343" t="str">
            <v>Demás cortezas de agrios (cítricos), melones o sandías, frescas, congeladas, secas o presentadas en agua salada, sulfurosa o adicionada de otras sustancias para su conservación provisional.</v>
          </cell>
        </row>
        <row r="344">
          <cell r="A344" t="str">
            <v>1804002000</v>
          </cell>
          <cell r="B344" t="str">
            <v>Grasa y aceite de cacao</v>
          </cell>
        </row>
        <row r="345">
          <cell r="A345" t="str">
            <v>0902100000</v>
          </cell>
          <cell r="B345" t="str">
            <v>Te verde (sin fermentar) presentado en envases inmediatos con un contenido &lt;= 3 kg</v>
          </cell>
        </row>
        <row r="346">
          <cell r="A346" t="str">
            <v>0702000000</v>
          </cell>
          <cell r="B346" t="str">
            <v>Tomates frescos o refrigerados.</v>
          </cell>
        </row>
        <row r="347">
          <cell r="A347" t="str">
            <v>5203000000</v>
          </cell>
          <cell r="B347" t="str">
            <v>Algodón cardado o peinado</v>
          </cell>
        </row>
        <row r="348">
          <cell r="A348" t="str">
            <v>0810902000</v>
          </cell>
          <cell r="B348" t="str">
            <v>Chirimoya, guanábana y demás anonas (annona spp), frescas.</v>
          </cell>
        </row>
        <row r="349">
          <cell r="A349" t="str">
            <v>1207991000</v>
          </cell>
          <cell r="B349" t="str">
            <v>Demás semillas y frutos oleaginosos para siembra</v>
          </cell>
        </row>
        <row r="350">
          <cell r="A350" t="str">
            <v>0901212000</v>
          </cell>
          <cell r="B350" t="str">
            <v>Cafe tostado, sin descafeinar, molido</v>
          </cell>
        </row>
        <row r="351">
          <cell r="A351" t="str">
            <v>3505100000</v>
          </cell>
          <cell r="B351" t="str">
            <v>Dextrina y demás almidones y féculas modificados</v>
          </cell>
        </row>
        <row r="352">
          <cell r="A352" t="str">
            <v>1302191900</v>
          </cell>
          <cell r="B352" t="str">
            <v>Los demás extractos de uña de gato</v>
          </cell>
        </row>
        <row r="353">
          <cell r="A353" t="str">
            <v>1901109900</v>
          </cell>
          <cell r="B353" t="str">
            <v>Las demás preparaciones para la alimentación de lactantes o niños de corta edad, acondicionadas para la venta al por menor, a base de harina, sémola, almidón, fécula o extracto de malta</v>
          </cell>
        </row>
        <row r="354">
          <cell r="A354" t="str">
            <v>4407210000</v>
          </cell>
          <cell r="B354" t="str">
            <v>Madera tropical mahogany (swietenia spp.) aserrada o desbastada longitudinalmente de espesor superior a 6 mm</v>
          </cell>
        </row>
        <row r="355">
          <cell r="A355" t="str">
            <v>0407900000</v>
          </cell>
          <cell r="B355" t="str">
            <v>Los demás huevos de ave</v>
          </cell>
        </row>
        <row r="356">
          <cell r="A356" t="str">
            <v>0713339100</v>
          </cell>
          <cell r="B356" t="str">
            <v>Frijol negro excepto para siembra</v>
          </cell>
        </row>
        <row r="357">
          <cell r="A357" t="str">
            <v>1211906000</v>
          </cell>
          <cell r="B357" t="str">
            <v>Hierbaluisa (cymbopogon citratus)</v>
          </cell>
        </row>
        <row r="358">
          <cell r="A358" t="str">
            <v>0510001000</v>
          </cell>
          <cell r="B358" t="str">
            <v>Bilis, incluso desecada; glándulas y demás sustancias de origen animal utilizadas para la preparación de productos farmacéuticos, frescas, refrigeradas, congeladas o conservadas provisionalmente de otra forma</v>
          </cell>
        </row>
        <row r="359">
          <cell r="A359" t="str">
            <v>0106110000</v>
          </cell>
          <cell r="B359" t="str">
            <v>Primates</v>
          </cell>
        </row>
        <row r="360">
          <cell r="A360" t="str">
            <v>1008909900</v>
          </cell>
          <cell r="B360" t="str">
            <v>Los demas cereales</v>
          </cell>
        </row>
        <row r="361">
          <cell r="A361" t="str">
            <v>2402100000</v>
          </cell>
          <cell r="B361" t="str">
            <v>Cigarros (puros) (incluso despuntados) y cigarritos (puritos), que contengan tabaco</v>
          </cell>
        </row>
        <row r="362">
          <cell r="A362" t="str">
            <v>1106100000</v>
          </cell>
          <cell r="B362" t="str">
            <v>Harina, semola, y polvo de las hortalizas de la partida 07.13</v>
          </cell>
        </row>
        <row r="363">
          <cell r="A363" t="str">
            <v>2005590000</v>
          </cell>
          <cell r="B363" t="str">
            <v>Los demas frijoles preparados o conservados, sin congelar</v>
          </cell>
        </row>
        <row r="364">
          <cell r="A364" t="str">
            <v>4407119000</v>
          </cell>
          <cell r="B364" t="str">
            <v>Las demás madera de pino aserrada o desbastada longitudinalmente, de espesor superior a 6 mm</v>
          </cell>
        </row>
        <row r="365">
          <cell r="A365" t="str">
            <v>1204009000</v>
          </cell>
          <cell r="B365" t="str">
            <v>Las demás semillas de lino, incluso quebrantadas</v>
          </cell>
        </row>
        <row r="366">
          <cell r="A366" t="str">
            <v>4409221020</v>
          </cell>
          <cell r="B366" t="str">
            <v>Madera moldurada, perfilada longitudinalmente de maderas tropicales, de ipé (cañahuate, ébano verde, lapacho, polvillo, roble morado, tahuari negro, tajibo)</v>
          </cell>
        </row>
        <row r="367">
          <cell r="A367" t="str">
            <v>1207999100</v>
          </cell>
          <cell r="B367" t="str">
            <v>Semilla de karité, excepto para siembra</v>
          </cell>
        </row>
        <row r="368">
          <cell r="A368" t="str">
            <v>1515500000</v>
          </cell>
          <cell r="B368" t="str">
            <v>Aceite de sésamo (ajonjolí) y sus fracciones</v>
          </cell>
        </row>
        <row r="369">
          <cell r="A369" t="str">
            <v>2106906900</v>
          </cell>
          <cell r="B369" t="str">
            <v>Las demás preparaciones edulcorantes</v>
          </cell>
        </row>
        <row r="370">
          <cell r="A370" t="str">
            <v>0106900000</v>
          </cell>
          <cell r="B370" t="str">
            <v>Los demas animales vivos</v>
          </cell>
        </row>
        <row r="371">
          <cell r="A371" t="str">
            <v>2106907400</v>
          </cell>
          <cell r="B371" t="str">
            <v>Complementos y suplementos alimenticios que contengan como ingrediente principal una o más vitaminas</v>
          </cell>
        </row>
        <row r="372">
          <cell r="A372" t="str">
            <v>2101120000</v>
          </cell>
          <cell r="B372" t="str">
            <v>Preparaciones a base de extractos, esencias o concentrados o a base de café</v>
          </cell>
        </row>
        <row r="373">
          <cell r="A373" t="str">
            <v>2009500000</v>
          </cell>
          <cell r="B373" t="str">
            <v>Jugo de tomate, sin fermentar y sin adición de alcohol, incluso con adición de azúcar u otro edulcorante</v>
          </cell>
        </row>
        <row r="374">
          <cell r="A374" t="str">
            <v>1301909090</v>
          </cell>
          <cell r="B374" t="str">
            <v>Los demás gomas, resinas, gomorresinas y oleorresinas (por ejemplo: bálsamos), naturales</v>
          </cell>
        </row>
        <row r="375">
          <cell r="A375" t="str">
            <v>0901900000</v>
          </cell>
          <cell r="B375" t="str">
            <v>Los demas cafes; cascara y cascarilla de cafe; sucedaneos del cafe que contengan café en cualquier proporción</v>
          </cell>
        </row>
        <row r="376">
          <cell r="A376" t="str">
            <v>1202410000</v>
          </cell>
          <cell r="B376" t="str">
            <v>Manies con cascara, excepto para siembra</v>
          </cell>
        </row>
        <row r="377">
          <cell r="A377" t="str">
            <v>2009190000</v>
          </cell>
          <cell r="B377" t="str">
            <v>Demás jugos de naranja, sin fermentar y sin adición de alcohol, incluso con adición de azúcar u otro edulcorante</v>
          </cell>
        </row>
        <row r="378">
          <cell r="A378" t="str">
            <v>0910910000</v>
          </cell>
          <cell r="B378" t="str">
            <v>Mezclas previstas en la nota 1 b) de este capítulo</v>
          </cell>
        </row>
        <row r="379">
          <cell r="A379" t="str">
            <v>1209994000</v>
          </cell>
          <cell r="B379" t="str">
            <v>Semillas de achiote (onoto, bija)</v>
          </cell>
        </row>
        <row r="380">
          <cell r="A380" t="str">
            <v>0713409000</v>
          </cell>
          <cell r="B380" t="str">
            <v>Lentejas excepto para la siembra</v>
          </cell>
        </row>
        <row r="381">
          <cell r="A381" t="str">
            <v>1104190000</v>
          </cell>
          <cell r="B381" t="str">
            <v>Granos aplastados o en copos de los demas cereales</v>
          </cell>
        </row>
        <row r="382">
          <cell r="A382" t="str">
            <v>1206001000</v>
          </cell>
          <cell r="B382" t="str">
            <v>Semillas de girasol, incluso quebrantadas, para siembra</v>
          </cell>
        </row>
        <row r="383">
          <cell r="A383" t="str">
            <v>1210100000</v>
          </cell>
          <cell r="B383" t="str">
            <v>Conos de lupulo sin triturar ni moler ni en "pellets"</v>
          </cell>
        </row>
        <row r="384">
          <cell r="A384" t="str">
            <v>1702110000</v>
          </cell>
          <cell r="B384" t="str">
            <v>Lactosa y jarabe de lactosa, con un contenido de lactosa superior o igual al 99 % en peso, expresado en lactosa anhidra, calculado sobre producto seco</v>
          </cell>
        </row>
        <row r="385">
          <cell r="A385" t="str">
            <v>1702200000</v>
          </cell>
          <cell r="B385" t="str">
            <v>Azucar y jarabe de arce ("maple")</v>
          </cell>
        </row>
        <row r="386">
          <cell r="A386" t="str">
            <v>2208300000</v>
          </cell>
          <cell r="B386" t="str">
            <v>Whisky</v>
          </cell>
        </row>
        <row r="387">
          <cell r="A387" t="str">
            <v>3824600000</v>
          </cell>
          <cell r="B387" t="str">
            <v>Sorbitol, excepto el de la subpartida no. 2905.44.00</v>
          </cell>
        </row>
        <row r="388">
          <cell r="A388" t="str">
            <v>1904200000</v>
          </cell>
          <cell r="B388" t="str">
            <v>Preparaciones alimenticias obtenidas con copos de cereales sin tostar o con mezclas de copos de cereales sin tostar y copos de cereales tostados o cereales inflados</v>
          </cell>
        </row>
        <row r="389">
          <cell r="A389" t="str">
            <v>1005901100</v>
          </cell>
          <cell r="B389" t="str">
            <v>Maíz duro amarillo</v>
          </cell>
        </row>
        <row r="390">
          <cell r="A390" t="str">
            <v>1507901000</v>
          </cell>
          <cell r="B390" t="str">
            <v>Aceite de soya con adición de sustancias desnaturalizantes en una proporción inferior o igual al 1 %</v>
          </cell>
        </row>
        <row r="391">
          <cell r="A391" t="str">
            <v>0106190000</v>
          </cell>
          <cell r="B391" t="str">
            <v>Los demas mamiferos</v>
          </cell>
        </row>
        <row r="392">
          <cell r="A392" t="str">
            <v>1212920000</v>
          </cell>
          <cell r="B392" t="str">
            <v>Algarrobas frescas , refrigeradas , congeladas o secas</v>
          </cell>
        </row>
        <row r="393">
          <cell r="A393" t="str">
            <v>0709920000</v>
          </cell>
          <cell r="B393" t="str">
            <v>Aceitunas frescas o refrigeradas</v>
          </cell>
        </row>
        <row r="394">
          <cell r="A394" t="str">
            <v>1209911000</v>
          </cell>
          <cell r="B394" t="str">
            <v>Semilla de cebollas, puerros (poros), ajos y del género allium</v>
          </cell>
        </row>
        <row r="395">
          <cell r="A395" t="str">
            <v>2008800000</v>
          </cell>
          <cell r="B395" t="str">
            <v>Fresas (frutillas) preparados o conservados de otro modo, incluso con adición de azúcar u otro edulcorante o alcohol</v>
          </cell>
        </row>
        <row r="396">
          <cell r="A396" t="str">
            <v>2106905000</v>
          </cell>
          <cell r="B396" t="str">
            <v>Mejoradores de panificación</v>
          </cell>
        </row>
        <row r="397">
          <cell r="A397" t="str">
            <v>1207409000</v>
          </cell>
          <cell r="B397" t="str">
            <v>Semilla de sésamo (ajonjolí), excepto para siembra</v>
          </cell>
        </row>
        <row r="398">
          <cell r="A398" t="str">
            <v>3203001200</v>
          </cell>
          <cell r="B398" t="str">
            <v>Colorantes de origen vegetal de clorofilas</v>
          </cell>
        </row>
        <row r="399">
          <cell r="A399" t="str">
            <v>4404200000</v>
          </cell>
          <cell r="B399" t="str">
            <v>Flejes de madera distinta de la de coníferas</v>
          </cell>
        </row>
        <row r="400">
          <cell r="A400" t="str">
            <v>0407219000</v>
          </cell>
          <cell r="B400" t="str">
            <v>Los demás huevos frescos de gallinas (con cáscara)</v>
          </cell>
        </row>
        <row r="401">
          <cell r="A401" t="str">
            <v>3301902000</v>
          </cell>
          <cell r="B401" t="str">
            <v>Oleorresinas de extraccion</v>
          </cell>
        </row>
        <row r="402">
          <cell r="A402" t="str">
            <v>0709910000</v>
          </cell>
          <cell r="B402" t="str">
            <v>Alcachofas (alcauciles) frescas o refrigeradas</v>
          </cell>
        </row>
        <row r="403">
          <cell r="A403" t="str">
            <v>1212991000</v>
          </cell>
          <cell r="B403" t="str">
            <v>Estevia (stevia) (stevia rebaudiana) frescas , refrigeradas , congeladas o secas</v>
          </cell>
        </row>
        <row r="404">
          <cell r="A404" t="str">
            <v>2009120000</v>
          </cell>
          <cell r="B404" t="str">
            <v>Jugo de naranja sin congelar, de valor brix inferior o igual a 20, sin fermentar y sin adición de alcohol, incluso con adición de azúcar u otro edulcorante</v>
          </cell>
        </row>
        <row r="405">
          <cell r="A405" t="str">
            <v>0811909500</v>
          </cell>
          <cell r="B405" t="str">
            <v>Guanábana (annona muricata), sin cocer o cocidos en agua o vapor, congelados</v>
          </cell>
        </row>
        <row r="406">
          <cell r="A406" t="str">
            <v>0602901000</v>
          </cell>
          <cell r="B406" t="str">
            <v>Orquideas, incluidos sus esquejes enraizados</v>
          </cell>
        </row>
        <row r="407">
          <cell r="A407" t="str">
            <v>0905100000</v>
          </cell>
          <cell r="B407" t="str">
            <v>Vainilla, sin triturar ni pulverizar</v>
          </cell>
        </row>
        <row r="408">
          <cell r="A408" t="str">
            <v>0206900000</v>
          </cell>
          <cell r="B408" t="str">
            <v>Los demas despojos comestibles, congelados</v>
          </cell>
        </row>
        <row r="409">
          <cell r="A409" t="str">
            <v>1212210000</v>
          </cell>
          <cell r="B409" t="str">
            <v>Algas aptas para la alimentaciën humana</v>
          </cell>
        </row>
        <row r="410">
          <cell r="A410" t="str">
            <v>1005901900</v>
          </cell>
          <cell r="B410" t="str">
            <v>Los demás maíz duro</v>
          </cell>
        </row>
        <row r="411">
          <cell r="A411" t="str">
            <v>1209290000</v>
          </cell>
          <cell r="B411" t="str">
            <v>Las demás semillas forrajeras para siembra</v>
          </cell>
        </row>
        <row r="412">
          <cell r="A412" t="str">
            <v>1515900010</v>
          </cell>
          <cell r="B412" t="str">
            <v>Aceite de tung y sus fracciones</v>
          </cell>
        </row>
        <row r="413">
          <cell r="A413" t="str">
            <v>0207140021</v>
          </cell>
          <cell r="B413" t="str">
            <v>Cuartos traseros sin deshuesar de aves de la especie gallus domesticus</v>
          </cell>
        </row>
        <row r="414">
          <cell r="A414" t="str">
            <v>0910991000</v>
          </cell>
          <cell r="B414" t="str">
            <v>Hojas de laurel</v>
          </cell>
        </row>
        <row r="415">
          <cell r="A415" t="str">
            <v>1109000000</v>
          </cell>
          <cell r="B415" t="str">
            <v>Gluten de trigo, incluso seco.</v>
          </cell>
        </row>
        <row r="416">
          <cell r="A416" t="str">
            <v>2003900000</v>
          </cell>
          <cell r="B416" t="str">
            <v>Los demás hongos y trufas, preparados o conservados</v>
          </cell>
        </row>
        <row r="417">
          <cell r="A417" t="str">
            <v>0603110000</v>
          </cell>
          <cell r="B417" t="str">
            <v>Rosas frescas cortadas para ramos o adornos</v>
          </cell>
        </row>
        <row r="418">
          <cell r="A418" t="str">
            <v>1210200000</v>
          </cell>
          <cell r="B418" t="str">
            <v>Conos de lupulo triturados, molidos o en "pellets"; lupulino</v>
          </cell>
        </row>
        <row r="419">
          <cell r="A419" t="str">
            <v>2208902000</v>
          </cell>
          <cell r="B419" t="str">
            <v>Aguardiente de agaves (tequila y similares)</v>
          </cell>
        </row>
        <row r="420">
          <cell r="A420" t="str">
            <v>0909320000</v>
          </cell>
          <cell r="B420" t="str">
            <v>Semillas de comino, trituradas o pulverizadas</v>
          </cell>
        </row>
        <row r="421">
          <cell r="A421" t="str">
            <v>0809300000</v>
          </cell>
          <cell r="B421" t="str">
            <v>Duraznos (melocotones), incluidos los grinones y nectarinas, frescos</v>
          </cell>
        </row>
        <row r="422">
          <cell r="A422" t="str">
            <v>0603191000</v>
          </cell>
          <cell r="B422" t="str">
            <v>Gypsophila (lluvia, ilusion) (gypsophilia paniculata l)</v>
          </cell>
        </row>
        <row r="423">
          <cell r="A423" t="str">
            <v>0904120000</v>
          </cell>
          <cell r="B423" t="str">
            <v>Pimienta triturada o pulverizada</v>
          </cell>
        </row>
        <row r="424">
          <cell r="A424" t="str">
            <v>1107200000</v>
          </cell>
          <cell r="B424" t="str">
            <v>Malta tostada</v>
          </cell>
        </row>
        <row r="425">
          <cell r="A425" t="str">
            <v>0405100000</v>
          </cell>
          <cell r="B425" t="str">
            <v>Mantequilla (manteca)</v>
          </cell>
        </row>
        <row r="426">
          <cell r="A426" t="str">
            <v>0603900000</v>
          </cell>
          <cell r="B426" t="str">
            <v>Flores y capullos,cortados para ramos o adornos,secos,blanqueados,teñidos,impregnados o prep. de otra forma</v>
          </cell>
        </row>
        <row r="427">
          <cell r="A427" t="str">
            <v>0403200090</v>
          </cell>
          <cell r="B427" t="str">
            <v>Los demás yogur</v>
          </cell>
        </row>
        <row r="428">
          <cell r="A428" t="str">
            <v>0805400000</v>
          </cell>
          <cell r="B428" t="str">
            <v>Toronjas y pomelos, frescos o secos</v>
          </cell>
        </row>
        <row r="429">
          <cell r="A429" t="str">
            <v>2204100000</v>
          </cell>
          <cell r="B429" t="str">
            <v>Vino espumoso</v>
          </cell>
        </row>
        <row r="430">
          <cell r="A430" t="str">
            <v>1507909000</v>
          </cell>
          <cell r="B430" t="str">
            <v>Los demás aceite de soya y sus fracciones, incluso refinado, pero sin modificar químicamente</v>
          </cell>
        </row>
        <row r="431">
          <cell r="A431" t="str">
            <v>3503001000</v>
          </cell>
          <cell r="B431" t="str">
            <v>Gelatinas y sus derivados</v>
          </cell>
        </row>
        <row r="432">
          <cell r="A432" t="str">
            <v>2002100000</v>
          </cell>
          <cell r="B432" t="str">
            <v>Tomates enteros o en trozos, preparados o conservados</v>
          </cell>
        </row>
        <row r="433">
          <cell r="A433" t="str">
            <v>2007911000</v>
          </cell>
          <cell r="B433" t="str">
            <v>Preparaciones homogeneizadas de confituras, jaleas y mermeladas de frutos agrios, obtenidos por cocción, incluso con adición de azúcar u otro edulcorante</v>
          </cell>
        </row>
        <row r="434">
          <cell r="A434" t="str">
            <v>0208900010</v>
          </cell>
          <cell r="B434" t="str">
            <v>Carne de cuy (cobayo, conejillo de indias) (cavia porcellus)</v>
          </cell>
        </row>
        <row r="435">
          <cell r="A435" t="str">
            <v>0709510000</v>
          </cell>
          <cell r="B435" t="str">
            <v>Hongos del género agaricus, frescos o refrigerados</v>
          </cell>
        </row>
        <row r="436">
          <cell r="A436" t="str">
            <v>0905200000</v>
          </cell>
          <cell r="B436" t="str">
            <v>Vainilla, triturada o pulverizada</v>
          </cell>
        </row>
        <row r="437">
          <cell r="A437" t="str">
            <v>2001100000</v>
          </cell>
          <cell r="B437" t="str">
            <v>Pepinos y pepinillos preparados o conservados en vinagre o en ácido acético</v>
          </cell>
        </row>
        <row r="438">
          <cell r="A438" t="str">
            <v>2106101900</v>
          </cell>
          <cell r="B438" t="str">
            <v>Los demás concentrados de proteínas y sustancias proteicas texturadas</v>
          </cell>
        </row>
        <row r="439">
          <cell r="A439" t="str">
            <v>1103190000</v>
          </cell>
          <cell r="B439" t="str">
            <v>Grañones y semola de los demas cereales</v>
          </cell>
        </row>
        <row r="440">
          <cell r="A440" t="str">
            <v>1208100000</v>
          </cell>
          <cell r="B440" t="str">
            <v>Harina de habas (porotos, frijoles, frejoles) de soya</v>
          </cell>
        </row>
        <row r="441">
          <cell r="A441" t="str">
            <v>1702902000</v>
          </cell>
          <cell r="B441" t="str">
            <v>Azucar y melaza caramelizados</v>
          </cell>
        </row>
        <row r="442">
          <cell r="A442" t="str">
            <v>0712901000</v>
          </cell>
          <cell r="B442" t="str">
            <v>Ajos secos</v>
          </cell>
        </row>
        <row r="443">
          <cell r="A443" t="str">
            <v>2208500000</v>
          </cell>
          <cell r="B443" t="str">
            <v>Gin y ginebra</v>
          </cell>
        </row>
        <row r="444">
          <cell r="A444" t="str">
            <v>2103302000</v>
          </cell>
          <cell r="B444" t="str">
            <v>Mostaza preparada</v>
          </cell>
        </row>
        <row r="445">
          <cell r="A445" t="str">
            <v>0807190000</v>
          </cell>
          <cell r="B445" t="str">
            <v>Melones frescos</v>
          </cell>
        </row>
        <row r="446">
          <cell r="A446" t="str">
            <v>0909620000</v>
          </cell>
          <cell r="B446" t="str">
            <v>Semillas de anís, badiana, alcaravea o hinojo; bayas de enebro, trituradas o pulverizadas</v>
          </cell>
        </row>
        <row r="447">
          <cell r="A447" t="str">
            <v>0810200000</v>
          </cell>
          <cell r="B447" t="str">
            <v>Frambuesas, zarzamoras, moras y moras-frambuesa, frescas</v>
          </cell>
        </row>
        <row r="448">
          <cell r="A448" t="str">
            <v>0404109000</v>
          </cell>
          <cell r="B448" t="str">
            <v>Los demás lactosueros aunque estén modificado, incluso concentrados o con adición de azúcar u otro edulcorante</v>
          </cell>
        </row>
        <row r="449">
          <cell r="A449" t="str">
            <v>1302199100</v>
          </cell>
          <cell r="B449" t="str">
            <v>Demás jugos y extractos vegetales, presentados o acondicionados para la venta al por menor</v>
          </cell>
        </row>
        <row r="450">
          <cell r="A450" t="str">
            <v>0902400000</v>
          </cell>
          <cell r="B450" t="str">
            <v>Te negro (fermentado) y te parcialmente fermentado, presentados de otra forma</v>
          </cell>
        </row>
        <row r="451">
          <cell r="A451" t="str">
            <v>0708900000</v>
          </cell>
          <cell r="B451" t="str">
            <v>Demás hortalizas de vaina, aunque estén desvainadas, frescas o refrigeradas</v>
          </cell>
        </row>
        <row r="452">
          <cell r="A452" t="str">
            <v>1302191100</v>
          </cell>
          <cell r="B452" t="str">
            <v>Los demas extractos de uña de gato presentado o acondicionado para la venta al por menor</v>
          </cell>
        </row>
        <row r="453">
          <cell r="A453" t="str">
            <v>1513110000</v>
          </cell>
          <cell r="B453" t="str">
            <v>Aceite de coco en bruto</v>
          </cell>
        </row>
        <row r="454">
          <cell r="A454" t="str">
            <v>0810500000</v>
          </cell>
          <cell r="B454" t="str">
            <v>Kiwis frescos</v>
          </cell>
        </row>
        <row r="455">
          <cell r="A455" t="str">
            <v>0713209000</v>
          </cell>
          <cell r="B455" t="str">
            <v>Los demas garbanzos, exepto para la siembra</v>
          </cell>
        </row>
        <row r="456">
          <cell r="A456" t="str">
            <v>0907200000</v>
          </cell>
          <cell r="B456" t="str">
            <v>Clavos triturados o pulverizados</v>
          </cell>
        </row>
        <row r="457">
          <cell r="A457" t="str">
            <v>0902200000</v>
          </cell>
          <cell r="B457" t="str">
            <v>Te verde (sin fermentar) presentado de otra forma</v>
          </cell>
        </row>
        <row r="458">
          <cell r="A458" t="str">
            <v>0801190000</v>
          </cell>
          <cell r="B458" t="str">
            <v>Cocos frescos</v>
          </cell>
        </row>
        <row r="459">
          <cell r="A459" t="str">
            <v>1102901000</v>
          </cell>
          <cell r="B459" t="str">
            <v>Las demás harina de centeno</v>
          </cell>
        </row>
        <row r="460">
          <cell r="A460" t="str">
            <v>0407110000</v>
          </cell>
          <cell r="B460" t="str">
            <v>Huevos fecundados para incuvacion de gallina de la especie gallus</v>
          </cell>
        </row>
        <row r="461">
          <cell r="A461" t="str">
            <v>0602101000</v>
          </cell>
          <cell r="B461" t="str">
            <v>Orquideas</v>
          </cell>
        </row>
        <row r="462">
          <cell r="A462" t="str">
            <v>5002000000</v>
          </cell>
          <cell r="B462" t="str">
            <v>Seda cruda (sin torcer)</v>
          </cell>
        </row>
        <row r="463">
          <cell r="A463" t="str">
            <v>1401100000</v>
          </cell>
          <cell r="B463" t="str">
            <v>Bambú utilizadas principalmente en cestería o espartería</v>
          </cell>
        </row>
        <row r="464">
          <cell r="A464" t="str">
            <v>2306900000</v>
          </cell>
          <cell r="B464" t="str">
            <v>Los demás tortas y demás residuos sólidos de la extracción de grasas o aceites vegetales</v>
          </cell>
        </row>
        <row r="465">
          <cell r="A465" t="str">
            <v>0906200000</v>
          </cell>
          <cell r="B465" t="str">
            <v>Canela y flores de canelero, trituradas o pulverizadas</v>
          </cell>
        </row>
        <row r="466">
          <cell r="A466" t="str">
            <v>0904110000</v>
          </cell>
          <cell r="B466" t="str">
            <v>Pimienta sin triturar ni pulverizar</v>
          </cell>
        </row>
        <row r="467">
          <cell r="A467" t="str">
            <v>1517100000</v>
          </cell>
          <cell r="B467" t="str">
            <v>Margarina, excepto la margarina líquida</v>
          </cell>
        </row>
        <row r="468">
          <cell r="A468" t="str">
            <v>1404909010</v>
          </cell>
          <cell r="B468" t="str">
            <v>Materias vegetales de las especies utilizadas principalmente para relleno incluso en capas aun con soporte de otras materias</v>
          </cell>
        </row>
        <row r="469">
          <cell r="A469" t="str">
            <v>1209912000</v>
          </cell>
          <cell r="B469" t="str">
            <v>Semilla de coles, coliflores, brócoli, nabos y del género brassica</v>
          </cell>
        </row>
        <row r="470">
          <cell r="A470" t="str">
            <v>0903000000</v>
          </cell>
          <cell r="B470" t="str">
            <v>Yerba mate.</v>
          </cell>
        </row>
        <row r="471">
          <cell r="A471" t="str">
            <v>1513190000</v>
          </cell>
          <cell r="B471" t="str">
            <v>Los demás aceite de coco y sus fracciones, incluso refinados, pero sin modificar químicamente</v>
          </cell>
        </row>
        <row r="472">
          <cell r="A472" t="str">
            <v>0406400000</v>
          </cell>
          <cell r="B472" t="str">
            <v>Queso de pasta azul</v>
          </cell>
        </row>
        <row r="473">
          <cell r="A473" t="str">
            <v>1702309000</v>
          </cell>
          <cell r="B473" t="str">
            <v>Las demas glucosa y jarabe de glucosa, sin fructosa o c/fructosa, seco menor o igual 20% en peso</v>
          </cell>
        </row>
        <row r="474">
          <cell r="A474" t="str">
            <v>2102200000</v>
          </cell>
          <cell r="B474" t="str">
            <v>Levaduras muertas; los demás microorganismos monocelulares muertos</v>
          </cell>
        </row>
        <row r="475">
          <cell r="A475" t="str">
            <v>2208701000</v>
          </cell>
          <cell r="B475" t="str">
            <v>Licores de anís</v>
          </cell>
        </row>
        <row r="476">
          <cell r="A476" t="str">
            <v>1207709000</v>
          </cell>
          <cell r="B476" t="str">
            <v>Semillas de melón, excepto para siembra</v>
          </cell>
        </row>
        <row r="477">
          <cell r="A477" t="str">
            <v>2008970000</v>
          </cell>
          <cell r="B477" t="str">
            <v>Mezclas de frutas u otros frutos preparados o conservados de otro modo, incluso con adición de azúcar u otro edulcorante o alcohol</v>
          </cell>
        </row>
        <row r="478">
          <cell r="A478" t="str">
            <v>0709300000</v>
          </cell>
          <cell r="B478" t="str">
            <v>Berenjenas, frescos o refrigerados</v>
          </cell>
        </row>
        <row r="479">
          <cell r="A479" t="str">
            <v>4401220000</v>
          </cell>
          <cell r="B479" t="str">
            <v>Madera en plaquitas o partículas distinta de la de coníferas</v>
          </cell>
        </row>
        <row r="480">
          <cell r="A480" t="str">
            <v>1702901000</v>
          </cell>
          <cell r="B480" t="str">
            <v>Sucedáneos de la miel, incluso mezclados con miel natural</v>
          </cell>
        </row>
        <row r="481">
          <cell r="A481" t="str">
            <v>1108120000</v>
          </cell>
          <cell r="B481" t="str">
            <v>Almidon de maiz</v>
          </cell>
        </row>
        <row r="482">
          <cell r="A482" t="str">
            <v>0907100000</v>
          </cell>
          <cell r="B482" t="str">
            <v>Clavos sin triturar ni pulverizar</v>
          </cell>
        </row>
        <row r="483">
          <cell r="A483" t="str">
            <v>1701910000</v>
          </cell>
          <cell r="B483" t="str">
            <v>Los demás azúcar de caña o de remolacha y sacarosa, en estado sólido con adición de aromatizante o colorante</v>
          </cell>
        </row>
        <row r="484">
          <cell r="A484" t="str">
            <v>2204229000</v>
          </cell>
          <cell r="B484" t="str">
            <v>Los demás vinos en el que la fermentación se ha impedido o cortado añadiendo alcohol en recipientes con capacidad superior a 2 l pero inferior o igual a 10 l</v>
          </cell>
        </row>
        <row r="485">
          <cell r="A485" t="str">
            <v>0803901900</v>
          </cell>
          <cell r="B485" t="str">
            <v>Los demás bananas, incluíos los plátanos, frescos</v>
          </cell>
        </row>
        <row r="486">
          <cell r="A486" t="str">
            <v>2101300000</v>
          </cell>
          <cell r="B486" t="str">
            <v>Achicoria tostada y demás sucedáneos del café tostados y sus extractos, esencias y concentrados</v>
          </cell>
        </row>
        <row r="487">
          <cell r="A487" t="str">
            <v>1401900000</v>
          </cell>
          <cell r="B487" t="str">
            <v>Las demás materias vegetales de las especies utilizadas principalmente en cestería o espartería</v>
          </cell>
        </row>
        <row r="488">
          <cell r="A488" t="str">
            <v>0808100000</v>
          </cell>
          <cell r="B488" t="str">
            <v>Manzanas frescas</v>
          </cell>
        </row>
        <row r="489">
          <cell r="A489" t="str">
            <v>0810903000</v>
          </cell>
          <cell r="B489" t="str">
            <v>Tomate de árbol (lima tomate, tamarillo) (cyphomandra betacea), frescos.</v>
          </cell>
        </row>
        <row r="490">
          <cell r="A490" t="str">
            <v>1301200000</v>
          </cell>
          <cell r="B490" t="str">
            <v>Goma arábiga</v>
          </cell>
        </row>
        <row r="491">
          <cell r="A491" t="str">
            <v>1515300000</v>
          </cell>
          <cell r="B491" t="str">
            <v>Aceite de ricino y sus fracciones</v>
          </cell>
        </row>
        <row r="492">
          <cell r="A492" t="str">
            <v>0406909000</v>
          </cell>
          <cell r="B492" t="str">
            <v>Los demas queso y requeson</v>
          </cell>
        </row>
        <row r="493">
          <cell r="A493" t="str">
            <v>2009610000</v>
          </cell>
          <cell r="B493" t="str">
            <v>Jugo de uva (incluido el mosto), sin fermentar y sin adición de alcohol, incluso con adición de azúcar u otro edulcorante, de valor brix inferior o igual a 30</v>
          </cell>
        </row>
        <row r="494">
          <cell r="A494" t="str">
            <v>0201300010</v>
          </cell>
          <cell r="B494" t="str">
            <v>Carne de animales de la especie bovina, fresca o refrigerada deshuesada</v>
          </cell>
        </row>
        <row r="495">
          <cell r="A495" t="str">
            <v>0203191000</v>
          </cell>
          <cell r="B495" t="str">
            <v>Las demas carnes de porcino, fresca o refrigerada, carne deshuesada</v>
          </cell>
        </row>
        <row r="496">
          <cell r="A496" t="str">
            <v>1108140000</v>
          </cell>
          <cell r="B496" t="str">
            <v>Fecula de yuca (mandioca)</v>
          </cell>
        </row>
        <row r="497">
          <cell r="A497" t="str">
            <v>2009410000</v>
          </cell>
          <cell r="B497" t="str">
            <v>Jugo de piña (ananá), sin fermentar y sin adición de alcohol, incluso con adición de azúcar u otro edulcorante, de valor brix inferior o igual a 20</v>
          </cell>
        </row>
        <row r="498">
          <cell r="A498" t="str">
            <v>3809100000</v>
          </cell>
          <cell r="B498" t="str">
            <v>Aprestos y productos de acabado, aceleradores de tintura a base de materias amiláceas</v>
          </cell>
        </row>
        <row r="499">
          <cell r="A499" t="str">
            <v>2105001000</v>
          </cell>
          <cell r="B499" t="str">
            <v>Helados que no contengan leche, ni productos lácteos</v>
          </cell>
        </row>
        <row r="500">
          <cell r="A500" t="str">
            <v>4403980000</v>
          </cell>
          <cell r="B500" t="str">
            <v>Madera en bruto, de eucalipto (eucalyptus spp.)</v>
          </cell>
        </row>
        <row r="501">
          <cell r="A501" t="str">
            <v>0810100000</v>
          </cell>
          <cell r="B501" t="str">
            <v>Fresas (frutillas) frescos</v>
          </cell>
        </row>
        <row r="502">
          <cell r="A502" t="str">
            <v>0101291000</v>
          </cell>
          <cell r="B502" t="str">
            <v>Caballos para carrera</v>
          </cell>
        </row>
        <row r="503">
          <cell r="A503" t="str">
            <v>1004900000</v>
          </cell>
          <cell r="B503" t="str">
            <v>Las demás avena</v>
          </cell>
        </row>
        <row r="504">
          <cell r="A504" t="str">
            <v>0713109020</v>
          </cell>
          <cell r="B504" t="str">
            <v>Arvejas partidas excepto para la siembra</v>
          </cell>
        </row>
        <row r="505">
          <cell r="A505" t="str">
            <v>2009894000</v>
          </cell>
          <cell r="B505" t="str">
            <v>Jugo de mango, sin fermentar y sin adición de alcohol, incluso con adición de azúcar u otro edulcorante</v>
          </cell>
        </row>
        <row r="506">
          <cell r="A506" t="str">
            <v>1701991000</v>
          </cell>
          <cell r="B506" t="str">
            <v>Sacarosa químicamente pura en estado sólido</v>
          </cell>
        </row>
        <row r="507">
          <cell r="A507" t="str">
            <v>0402109000</v>
          </cell>
          <cell r="B507" t="str">
            <v>Leche y nata (crema), en polvo, gránulos o demás formas sólidas, los demás con un contenido de materias grasas inferior o igual al 1,5 % en peso</v>
          </cell>
        </row>
        <row r="508">
          <cell r="A508" t="str">
            <v>2106903000</v>
          </cell>
          <cell r="B508" t="str">
            <v>Hidrolizados de proteínas</v>
          </cell>
        </row>
        <row r="509">
          <cell r="A509" t="str">
            <v>0709590000</v>
          </cell>
          <cell r="B509" t="str">
            <v>Los demas hongos frescos o refrigerados, excepto del genero agari</v>
          </cell>
        </row>
        <row r="510">
          <cell r="A510" t="str">
            <v>1104220000</v>
          </cell>
          <cell r="B510" t="str">
            <v>Avena mondados, perlados, troceados o quebrantados</v>
          </cell>
        </row>
        <row r="511">
          <cell r="A511" t="str">
            <v>0909211000</v>
          </cell>
          <cell r="B511" t="str">
            <v>Semillas de culantro (cilantro) para siembra</v>
          </cell>
        </row>
        <row r="512">
          <cell r="A512" t="str">
            <v>2201900090</v>
          </cell>
          <cell r="B512" t="str">
            <v>Las demás agua, sin adición de azúcar u otro edulcorante ni aromatizada</v>
          </cell>
        </row>
        <row r="513">
          <cell r="A513" t="str">
            <v>3505200000</v>
          </cell>
          <cell r="B513" t="str">
            <v>Colas a base de almidón</v>
          </cell>
        </row>
        <row r="514">
          <cell r="A514" t="str">
            <v>0801320000</v>
          </cell>
          <cell r="B514" t="str">
            <v>Nueces del marañon (merey, cajauil, anacardo,"caju") sin cascara, frescas o secas</v>
          </cell>
        </row>
        <row r="515">
          <cell r="A515" t="str">
            <v>0807200000</v>
          </cell>
          <cell r="B515" t="str">
            <v>Papayas frescas</v>
          </cell>
        </row>
        <row r="516">
          <cell r="A516" t="str">
            <v>1007900000</v>
          </cell>
          <cell r="B516" t="str">
            <v>Los demás sorgo de grano</v>
          </cell>
        </row>
        <row r="517">
          <cell r="A517" t="str">
            <v>1514190000</v>
          </cell>
          <cell r="B517" t="str">
            <v>Los demás aceites de nabo (de nabina) o de colza con bajo contenido de ácido erúcico, excepto en bruto, incluso refinado, pero sin modificar químicamente</v>
          </cell>
        </row>
        <row r="518">
          <cell r="A518" t="str">
            <v>1104300000</v>
          </cell>
          <cell r="B518" t="str">
            <v>Germen de cereales entero, aplastado, en copos o molido</v>
          </cell>
        </row>
        <row r="519">
          <cell r="A519" t="str">
            <v>1512191000</v>
          </cell>
          <cell r="B519" t="str">
            <v>Los demás aceites de girasol, incluso refinados</v>
          </cell>
        </row>
        <row r="520">
          <cell r="A520" t="str">
            <v>1001910010</v>
          </cell>
          <cell r="B520" t="str">
            <v>Trigo para siembra, excepto trigo duro</v>
          </cell>
        </row>
        <row r="521">
          <cell r="A521" t="str">
            <v>2106906100</v>
          </cell>
          <cell r="B521" t="str">
            <v>Preparaciones edulcorantes a base de estevia</v>
          </cell>
        </row>
        <row r="522">
          <cell r="A522" t="str">
            <v>0909220000</v>
          </cell>
          <cell r="B522" t="str">
            <v>Semillas de culantro (cilantro), trituradas o pulverizadas</v>
          </cell>
        </row>
        <row r="523">
          <cell r="A523" t="str">
            <v>1602900090</v>
          </cell>
          <cell r="B523" t="str">
            <v>Las demás, incluidas las preparaciones de sangre de cualquier animal</v>
          </cell>
        </row>
        <row r="524">
          <cell r="A524" t="str">
            <v>0809400000</v>
          </cell>
          <cell r="B524" t="str">
            <v>Ciruelas y endrinas, frescas</v>
          </cell>
        </row>
        <row r="525">
          <cell r="A525" t="str">
            <v>1505009100</v>
          </cell>
          <cell r="B525" t="str">
            <v>Derivadas de lana, lanolina</v>
          </cell>
        </row>
        <row r="526">
          <cell r="A526" t="str">
            <v>1701120000</v>
          </cell>
          <cell r="B526" t="str">
            <v>Azúcar en bruto de remolacha, sin adición de aromatizante ni colorante, en estado sólido</v>
          </cell>
        </row>
        <row r="527">
          <cell r="A527" t="str">
            <v>2008709000</v>
          </cell>
          <cell r="B527" t="str">
            <v>Las demás duraznos (melocotones), incluidos los griñones y nectarinas preparados o conservados en agua con adición de azúcar u otro edulcorante, incluido el jarabe</v>
          </cell>
        </row>
        <row r="528">
          <cell r="A528" t="str">
            <v>0402919000</v>
          </cell>
          <cell r="B528" t="str">
            <v>Las demas leches y natas sin adicion de azucar u otro edulcorante</v>
          </cell>
        </row>
        <row r="529">
          <cell r="A529" t="str">
            <v>2008992000</v>
          </cell>
          <cell r="B529" t="str">
            <v>Papayas preparados o conservados de otro modo, incluso con adición de azúcar u otro edulcorante o alcohol</v>
          </cell>
        </row>
        <row r="530">
          <cell r="A530" t="str">
            <v>1703900000</v>
          </cell>
          <cell r="B530" t="str">
            <v>Las demas melazas procedentes de la extraccion o del refinado del azucar</v>
          </cell>
        </row>
        <row r="531">
          <cell r="A531" t="str">
            <v>2008930000</v>
          </cell>
          <cell r="B531" t="str">
            <v>Arándanos rojos (vaccinium macrocarpon, vaccinium oxycoccos, vaccinium vitisidaea) preparados o conservados de otro modo, incluso con adición de azúcar u otro edulcorante o alcohol,</v>
          </cell>
        </row>
        <row r="532">
          <cell r="A532" t="str">
            <v>2101110000</v>
          </cell>
          <cell r="B532" t="str">
            <v>Extractos, esencias y concentrados de café</v>
          </cell>
        </row>
        <row r="533">
          <cell r="A533" t="str">
            <v>0706900000</v>
          </cell>
          <cell r="B533" t="str">
            <v>Los demás remolachas para ensalada, salsifíes, apionabos, rábanos y raíces comestibles similares, frescos o refrigerados</v>
          </cell>
        </row>
        <row r="534">
          <cell r="A534" t="str">
            <v>2005100000</v>
          </cell>
          <cell r="B534" t="str">
            <v>Hortalizas homogeneizadas preparadas o conservadas, sin congelar</v>
          </cell>
        </row>
        <row r="535">
          <cell r="A535" t="str">
            <v>1702191000</v>
          </cell>
          <cell r="B535" t="str">
            <v>Lactosa</v>
          </cell>
        </row>
        <row r="536">
          <cell r="A536" t="str">
            <v>2905430000</v>
          </cell>
          <cell r="B536" t="str">
            <v>Manitol</v>
          </cell>
        </row>
        <row r="537">
          <cell r="A537" t="str">
            <v>2208909000</v>
          </cell>
          <cell r="B537" t="str">
            <v>Los demás licores y bebidas espirituosas</v>
          </cell>
        </row>
        <row r="538">
          <cell r="A538" t="str">
            <v>0714400000</v>
          </cell>
          <cell r="B538" t="str">
            <v>Taro (colocasia spp.)</v>
          </cell>
        </row>
        <row r="539">
          <cell r="A539" t="str">
            <v>2101200000</v>
          </cell>
          <cell r="B539" t="str">
            <v>Extractos, esencias y concentrados de té o de yerba mate y preparaciones a base de estos extractos, esencias o concentrados o a base de té o de yerba mate</v>
          </cell>
        </row>
        <row r="540">
          <cell r="A540" t="str">
            <v>2009399000</v>
          </cell>
          <cell r="B540" t="str">
            <v>Demás jugo de cualquier otro agrio (cítrico), sin fermentar y sin adición de alcohol, incluso con adición de azúcar u otro edulcorante</v>
          </cell>
        </row>
        <row r="541">
          <cell r="A541" t="str">
            <v>2004100000</v>
          </cell>
          <cell r="B541" t="str">
            <v>Papas preparadas o conservadas, congeladas</v>
          </cell>
        </row>
        <row r="542">
          <cell r="A542" t="str">
            <v>1006200000</v>
          </cell>
          <cell r="B542" t="str">
            <v>Arroz descascarillado (arroz cargo o arroz pardo)</v>
          </cell>
        </row>
        <row r="543">
          <cell r="A543" t="str">
            <v>0207240000</v>
          </cell>
          <cell r="B543" t="str">
            <v>Carnes y despojos comestibles de pavo (gallipavo) sin trocear, frescos o refrigerados</v>
          </cell>
        </row>
        <row r="544">
          <cell r="A544" t="str">
            <v>0205000000</v>
          </cell>
          <cell r="B544" t="str">
            <v>Carne de animales de las especies caballar, asnal o mular, fresca, refrigerada o congelada</v>
          </cell>
        </row>
        <row r="545">
          <cell r="A545" t="str">
            <v>0813200000</v>
          </cell>
          <cell r="B545" t="str">
            <v>Ciruelas secas</v>
          </cell>
        </row>
        <row r="546">
          <cell r="A546" t="str">
            <v>0803101000</v>
          </cell>
          <cell r="B546" t="str">
            <v>Plátano «plantains», frescos</v>
          </cell>
        </row>
        <row r="547">
          <cell r="A547" t="str">
            <v>1507100000</v>
          </cell>
          <cell r="B547" t="str">
            <v>Aceite de soya en bruto, incluso desgomado</v>
          </cell>
        </row>
        <row r="548">
          <cell r="A548" t="str">
            <v>1521109000</v>
          </cell>
          <cell r="B548" t="str">
            <v>Las demás ceras vegetales</v>
          </cell>
        </row>
        <row r="549">
          <cell r="A549" t="str">
            <v>0409009000</v>
          </cell>
          <cell r="B549" t="str">
            <v>Los demas miel natural</v>
          </cell>
        </row>
        <row r="550">
          <cell r="A550" t="str">
            <v>0802420000</v>
          </cell>
          <cell r="B550" t="str">
            <v>Castañas sin cascara</v>
          </cell>
        </row>
        <row r="551">
          <cell r="A551" t="str">
            <v>1509900000</v>
          </cell>
          <cell r="B551" t="str">
            <v>Los demás aceite de oliva y sus fracciones, incluso refinado, pero sin modificar químicamente</v>
          </cell>
        </row>
        <row r="552">
          <cell r="A552" t="str">
            <v>1512192000</v>
          </cell>
          <cell r="B552" t="str">
            <v>Los demás aceites de cártamo, incluso refinados</v>
          </cell>
        </row>
        <row r="553">
          <cell r="A553" t="str">
            <v>1302119000</v>
          </cell>
          <cell r="B553" t="str">
            <v>Los demás jugos y extractos vegetales de opio</v>
          </cell>
        </row>
        <row r="554">
          <cell r="A554" t="str">
            <v>2007100000</v>
          </cell>
          <cell r="B554" t="str">
            <v>Preparaciones homogeneizadas de frutas u otros frutos, obtenidos por cocción, incluso con adición de azúcar u otro edulcorante</v>
          </cell>
        </row>
        <row r="555">
          <cell r="A555" t="str">
            <v>1001910090</v>
          </cell>
          <cell r="B555" t="str">
            <v>Los demás trigo para siembra</v>
          </cell>
        </row>
        <row r="556">
          <cell r="A556" t="str">
            <v>3301300000</v>
          </cell>
          <cell r="B556" t="str">
            <v>Resinoides</v>
          </cell>
        </row>
        <row r="557">
          <cell r="A557" t="str">
            <v>2208702000</v>
          </cell>
          <cell r="B557" t="str">
            <v>Licores de cremas</v>
          </cell>
        </row>
        <row r="558">
          <cell r="A558" t="str">
            <v>1602490000</v>
          </cell>
          <cell r="B558" t="str">
            <v>Las demás, preparaciones y conservas de la especie porcina incluidas las mezclas</v>
          </cell>
        </row>
        <row r="559">
          <cell r="A559" t="str">
            <v>2905440000</v>
          </cell>
          <cell r="B559" t="str">
            <v>D-glucitol (sorbitol)</v>
          </cell>
        </row>
        <row r="560">
          <cell r="A560" t="str">
            <v>0711590000</v>
          </cell>
          <cell r="B560" t="str">
            <v>Demás hongos y trufas conservadas provisionalmente, pero todavía impropias para consumo inmediato; exceptp del hongos del género agaricus</v>
          </cell>
        </row>
        <row r="561">
          <cell r="A561" t="str">
            <v>1806201000</v>
          </cell>
          <cell r="B561" t="str">
            <v>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562">
          <cell r="A562" t="str">
            <v>1108190000</v>
          </cell>
          <cell r="B562" t="str">
            <v>Los demás almidones y féculas</v>
          </cell>
        </row>
        <row r="563">
          <cell r="A563" t="str">
            <v>2302100000</v>
          </cell>
          <cell r="B563" t="str">
            <v>Salvados, moyuelos y demas residuos del cernido, molienda u otros tratamientos del maiz</v>
          </cell>
        </row>
        <row r="564">
          <cell r="A564" t="str">
            <v>1212930000</v>
          </cell>
          <cell r="B564" t="str">
            <v>Caña de azúcar frescas , refrigeradas , congeladas o secas</v>
          </cell>
        </row>
        <row r="565">
          <cell r="A565" t="str">
            <v>0713109010</v>
          </cell>
          <cell r="B565" t="str">
            <v>Arvejas enteras excepto para la siembra</v>
          </cell>
        </row>
        <row r="566">
          <cell r="A566" t="str">
            <v>1521901000</v>
          </cell>
          <cell r="B566" t="str">
            <v>Cera de abejas o de otros insectos</v>
          </cell>
        </row>
        <row r="567">
          <cell r="A567" t="str">
            <v>2204299000</v>
          </cell>
          <cell r="B567" t="str">
            <v>Los demás vinos en recipientes con capacidad superior a 2 l pero inferior o igual a 10 l</v>
          </cell>
        </row>
        <row r="568">
          <cell r="A568" t="str">
            <v>1001190000</v>
          </cell>
          <cell r="B568" t="str">
            <v>Los demas trigo duro, excepto para siembra</v>
          </cell>
        </row>
        <row r="569">
          <cell r="A569" t="str">
            <v>3301291000</v>
          </cell>
          <cell r="B569" t="str">
            <v>Aceites esenciales de anís</v>
          </cell>
        </row>
        <row r="570">
          <cell r="A570" t="str">
            <v>1901109100</v>
          </cell>
          <cell r="B570" t="str">
            <v>Preparaciones para la alimentación de lactantes o niños de corta edad, acondicionadas para la venta al por menor, a base de harina, sémola, almidón, fécula o extracto de malta</v>
          </cell>
        </row>
        <row r="571">
          <cell r="A571" t="str">
            <v>1702302000</v>
          </cell>
          <cell r="B571" t="str">
            <v>Jarabe de glucosa</v>
          </cell>
        </row>
        <row r="572">
          <cell r="A572" t="str">
            <v>2306410000</v>
          </cell>
          <cell r="B572" t="str">
            <v>Tortas y demás residuos sólidos de la extracción de grasas o aceites de semillas de nabo (nabina) o de colza, con bajo contenido de ácido erúcico</v>
          </cell>
        </row>
        <row r="573">
          <cell r="A573" t="str">
            <v>0707000000</v>
          </cell>
          <cell r="B573" t="str">
            <v>Pepinos y pepinillos, frescos o refrigerados.</v>
          </cell>
        </row>
        <row r="574">
          <cell r="A574" t="str">
            <v>4407910000</v>
          </cell>
          <cell r="B574" t="str">
            <v>Madera aserrada o desbastada longitudinalmente de encina, roble, alcornoque y demás belloteros, de espesor superior a 6 mm</v>
          </cell>
        </row>
        <row r="575">
          <cell r="A575" t="str">
            <v>1904300000</v>
          </cell>
          <cell r="B575" t="str">
            <v>Trigo bulgur</v>
          </cell>
        </row>
        <row r="576">
          <cell r="A576" t="str">
            <v>3504009000</v>
          </cell>
          <cell r="B576" t="str">
            <v>Los demás peptonas y sus derivados, las demás materias proteínicas y sus derivados</v>
          </cell>
        </row>
        <row r="577">
          <cell r="A577" t="str">
            <v>0603193000</v>
          </cell>
          <cell r="B577" t="str">
            <v>Alstroemeria, frescos</v>
          </cell>
        </row>
        <row r="578">
          <cell r="A578" t="str">
            <v>4405000000</v>
          </cell>
          <cell r="B578" t="str">
            <v>Lana de madera; harina de madera</v>
          </cell>
        </row>
        <row r="579">
          <cell r="A579" t="str">
            <v>2208904200</v>
          </cell>
          <cell r="B579" t="str">
            <v>Aguardiente de anís</v>
          </cell>
        </row>
        <row r="580">
          <cell r="A580" t="str">
            <v>0901120000</v>
          </cell>
          <cell r="B580" t="str">
            <v>Café sin tostar, descafeinado</v>
          </cell>
        </row>
        <row r="581">
          <cell r="A581" t="str">
            <v>0805900000</v>
          </cell>
          <cell r="B581" t="str">
            <v>Los demas agrios (citricos), frescos o secos</v>
          </cell>
        </row>
        <row r="582">
          <cell r="A582" t="str">
            <v>1211200090</v>
          </cell>
          <cell r="B582" t="str">
            <v>Las demás raíces de ginseng</v>
          </cell>
        </row>
        <row r="583">
          <cell r="A583" t="str">
            <v>2009893000</v>
          </cell>
          <cell r="B583" t="str">
            <v>Jugo de guanábana, sin fermentar y sin adición de alcohol, incluso con adición de azúcar u otro edulcorante</v>
          </cell>
        </row>
        <row r="584">
          <cell r="A584" t="str">
            <v>4407199000</v>
          </cell>
          <cell r="B584" t="str">
            <v>Las demás madera aserrada o desbastada longitudinalmente, de espesor superior a 6 mm</v>
          </cell>
        </row>
        <row r="585">
          <cell r="A585" t="str">
            <v>3504001000</v>
          </cell>
          <cell r="B585" t="str">
            <v>Peptonas y sus derivados</v>
          </cell>
        </row>
        <row r="586">
          <cell r="A586" t="str">
            <v>2009490000</v>
          </cell>
          <cell r="B586" t="str">
            <v>Los demás jugo de piña (ananá), sin fermentar y sin adición de alcohol, incluso con adición de azúcar u otro edulcorante</v>
          </cell>
        </row>
        <row r="587">
          <cell r="A587" t="str">
            <v>0706100000</v>
          </cell>
          <cell r="B587" t="str">
            <v>Zanahorias y nabos, frescos o refrigerados</v>
          </cell>
        </row>
        <row r="588">
          <cell r="A588" t="str">
            <v>3301199000</v>
          </cell>
          <cell r="B588" t="str">
            <v>Los demás aceites esenciales de agrios</v>
          </cell>
        </row>
        <row r="589">
          <cell r="A589" t="str">
            <v>0906190000</v>
          </cell>
          <cell r="B589" t="str">
            <v>Las demás canela y flores de canelero, sin triturar ni pulverizar</v>
          </cell>
        </row>
        <row r="590">
          <cell r="A590" t="str">
            <v>2007991100</v>
          </cell>
          <cell r="B590" t="str">
            <v>Preparaciones homogeneizadas de confituras, jaleas y mermeladas de piñas, obtenidos por cocción, incluso con adición de azúcar u otro edulcorante</v>
          </cell>
        </row>
        <row r="591">
          <cell r="A591" t="str">
            <v>1702402000</v>
          </cell>
          <cell r="B591" t="str">
            <v>Jarabe de glucosa con un contenido de fructosa sobre producto seco superior o igual al 20 % pero inferior al 50 %</v>
          </cell>
        </row>
        <row r="592">
          <cell r="A592" t="str">
            <v>2008111000</v>
          </cell>
          <cell r="B592" t="str">
            <v>Manteca de manies</v>
          </cell>
        </row>
        <row r="593">
          <cell r="A593" t="str">
            <v>0901220000</v>
          </cell>
          <cell r="B593" t="str">
            <v>Cafe tostado descafeinado</v>
          </cell>
        </row>
        <row r="594">
          <cell r="A594" t="str">
            <v>3301901000</v>
          </cell>
          <cell r="B594" t="str">
            <v>Destilados acuosos aromaticos y disoluciones acuosas de aceites esenciales</v>
          </cell>
        </row>
        <row r="595">
          <cell r="A595" t="str">
            <v>0710220000</v>
          </cell>
          <cell r="B595" t="str">
            <v>Frijoles(frejoles,porotos,alubias,judias)(vigna spp.,phaseolus spp.)cocidas o congeladas</v>
          </cell>
        </row>
        <row r="596">
          <cell r="A596" t="str">
            <v>0909310000</v>
          </cell>
          <cell r="B596" t="str">
            <v>Semillas de comino, sin triturar ni pulverizar</v>
          </cell>
        </row>
        <row r="597">
          <cell r="A597" t="str">
            <v>0704100000</v>
          </cell>
          <cell r="B597" t="str">
            <v>Coliflores y brócolis frescos o refrigerados</v>
          </cell>
        </row>
        <row r="598">
          <cell r="A598" t="str">
            <v>0909219000</v>
          </cell>
          <cell r="B598" t="str">
            <v>Los demás semillas de culantro (cilantro) para siembra</v>
          </cell>
        </row>
        <row r="599">
          <cell r="A599" t="str">
            <v>1512210000</v>
          </cell>
          <cell r="B599" t="str">
            <v>Aceite de algodón en bruto y sus fracciones, incluso sin gosipol</v>
          </cell>
        </row>
        <row r="600">
          <cell r="A600" t="str">
            <v>1515190000</v>
          </cell>
          <cell r="B600" t="str">
            <v>Los demás aceite de lino (de linaza), incluso refinado, pero sin modificar químicamente</v>
          </cell>
        </row>
        <row r="601">
          <cell r="A601" t="str">
            <v>1006109000</v>
          </cell>
          <cell r="B601" t="str">
            <v>Demas arroz con cascara (arroz "paddy")</v>
          </cell>
        </row>
        <row r="602">
          <cell r="A602" t="str">
            <v>0713401000</v>
          </cell>
          <cell r="B602" t="str">
            <v>Lentejas para siembra</v>
          </cell>
        </row>
        <row r="603">
          <cell r="A603" t="str">
            <v>2207200090</v>
          </cell>
          <cell r="B603" t="str">
            <v>Los demás alcohol etílico y aguardiente desnaturalizados, de cualquier graduación</v>
          </cell>
        </row>
        <row r="604">
          <cell r="A604" t="str">
            <v>1214100000</v>
          </cell>
          <cell r="B604" t="str">
            <v>Harina y "pellets" de alfalfa</v>
          </cell>
        </row>
        <row r="605">
          <cell r="A605" t="str">
            <v>4401320000</v>
          </cell>
          <cell r="B605" t="str">
            <v>Desperdicios y desechos de madera, briquetas de madera</v>
          </cell>
        </row>
        <row r="606">
          <cell r="A606" t="str">
            <v>5301300000</v>
          </cell>
          <cell r="B606" t="str">
            <v>Estopas y desperdicios de lino</v>
          </cell>
        </row>
        <row r="607">
          <cell r="A607" t="str">
            <v>1702903000</v>
          </cell>
          <cell r="B607" t="str">
            <v>Azúcares con adición de aromatizante o colorante</v>
          </cell>
        </row>
        <row r="608">
          <cell r="A608" t="str">
            <v>0203110000</v>
          </cell>
          <cell r="B608" t="str">
            <v>Carne de porcino en canales o medias canales, fresca o refrigerada</v>
          </cell>
        </row>
        <row r="609">
          <cell r="A609" t="str">
            <v>1903000000</v>
          </cell>
          <cell r="B609" t="str">
            <v>Tapioca y sus sucedáneos preparados con fécula, en copos, grumos, granos perlados, cerniduras o formas similares</v>
          </cell>
        </row>
        <row r="610">
          <cell r="A610" t="str">
            <v>0603129000</v>
          </cell>
          <cell r="B610" t="str">
            <v>Los demas claveles frescos, cortados para ramos o adornos</v>
          </cell>
        </row>
        <row r="611">
          <cell r="A611" t="str">
            <v>2009895000</v>
          </cell>
          <cell r="B611" t="str">
            <v>Jugo de camu camu, sin fermentar y sin adición de alcohol, incluso con adición de azúcar u otro edulcorante</v>
          </cell>
        </row>
        <row r="612">
          <cell r="A612" t="str">
            <v>0811901000</v>
          </cell>
          <cell r="B612" t="str">
            <v>Demás frutas y otros frutos, sin cocer o cocidos en agua o vapor, congelados, con adición de azúcar u otro edulcorante</v>
          </cell>
        </row>
        <row r="613">
          <cell r="A613" t="str">
            <v>0813500000</v>
          </cell>
          <cell r="B613" t="str">
            <v>Mezclas de frutas u otros frutos, secos, o de frutos de cáscara de este capítulo</v>
          </cell>
        </row>
        <row r="614">
          <cell r="A614" t="str">
            <v>0601200000</v>
          </cell>
          <cell r="B614" t="str">
            <v>Bulbos, cebollas, tubérculos, raíces y bulbos tuberosos, turiones y rizomas, en vegetación o en flor; plantas y raíces de achicoria</v>
          </cell>
        </row>
        <row r="615">
          <cell r="A615" t="str">
            <v>0813300000</v>
          </cell>
          <cell r="B615" t="str">
            <v>Manzanas secas</v>
          </cell>
        </row>
        <row r="616">
          <cell r="A616" t="str">
            <v>0409001000</v>
          </cell>
          <cell r="B616" t="str">
            <v>Miel natural, en recipientes con capacidad superior o igual a 300 kg</v>
          </cell>
        </row>
        <row r="617">
          <cell r="A617" t="str">
            <v>2302400010</v>
          </cell>
          <cell r="B617" t="str">
            <v>Salvados, moyuelos y demas residuos del cernido, u otros tratamientos de arroz</v>
          </cell>
        </row>
        <row r="618">
          <cell r="A618" t="str">
            <v>2007991200</v>
          </cell>
          <cell r="B618" t="str">
            <v>Preparaciones homogeneizadas de purés y pastas de piñas, obtenidos por cocción, incluso con adición de azúcar u otro edulcorante</v>
          </cell>
        </row>
        <row r="619">
          <cell r="A619" t="str">
            <v>0402211100</v>
          </cell>
          <cell r="B619" t="str">
            <v>Leche y nata (crema), en polvo, gránulos o demás formas sólidas, con un contenido de materias grasas superior o igual al 26 % en peso, sobre producto seco, sin adición de azúcar ni otro edulcorante, en envases de contenido neto inferior o igual a 2,5 kg</v>
          </cell>
        </row>
        <row r="620">
          <cell r="A620" t="str">
            <v>2201900020</v>
          </cell>
          <cell r="B620" t="str">
            <v>Hielo</v>
          </cell>
        </row>
        <row r="621">
          <cell r="A621" t="str">
            <v>4409221010</v>
          </cell>
          <cell r="B621" t="str">
            <v>Tablillas y frisos para parqués, sin ensamblar, de maderas tropicales, de ipé (cañahuate, ébano verde, lapacho, polvillo, roble morado, tahuari negro, tajibo)</v>
          </cell>
        </row>
        <row r="622">
          <cell r="A622" t="str">
            <v>1512290000</v>
          </cell>
          <cell r="B622" t="str">
            <v>Los demás aceite de algodón y sus fracciones</v>
          </cell>
        </row>
        <row r="623">
          <cell r="A623" t="str">
            <v>2303200000</v>
          </cell>
          <cell r="B623" t="str">
            <v>Pulpa de remolacha, bagazo de caña de azúcar y demás desperdicios de la industria azucarera</v>
          </cell>
        </row>
        <row r="624">
          <cell r="A624" t="str">
            <v>1905100000</v>
          </cell>
          <cell r="B624" t="str">
            <v>Pan crujiente llamado «knäckebrot»</v>
          </cell>
        </row>
        <row r="625">
          <cell r="A625" t="str">
            <v>4402900000</v>
          </cell>
          <cell r="B625" t="str">
            <v>Los demás carbón vegetal</v>
          </cell>
        </row>
        <row r="626">
          <cell r="A626" t="str">
            <v>1515210000</v>
          </cell>
          <cell r="B626" t="str">
            <v>Aceite de maiz en bruto</v>
          </cell>
        </row>
        <row r="627">
          <cell r="A627" t="str">
            <v>0202300090</v>
          </cell>
          <cell r="B627" t="str">
            <v>Demás carnes de bovino, deshuesada, congelada</v>
          </cell>
        </row>
        <row r="628">
          <cell r="A628" t="str">
            <v>2009896000</v>
          </cell>
          <cell r="B628" t="str">
            <v>Jugo de hortaliza, sin fermentar y sin adición de alcohol, incluso con adición de azúcar u otro edulcorante</v>
          </cell>
        </row>
        <row r="629">
          <cell r="A629" t="str">
            <v>1206009000</v>
          </cell>
          <cell r="B629" t="str">
            <v>Las demás semillas de girasol, incluso quebrantadas, excepto para siembra</v>
          </cell>
        </row>
        <row r="630">
          <cell r="A630" t="str">
            <v>0811200000</v>
          </cell>
          <cell r="B630" t="str">
            <v>Frambuesas, zarzamoras, moras, moras-frambuesa y grosellas</v>
          </cell>
        </row>
        <row r="631">
          <cell r="A631" t="str">
            <v>0802110000</v>
          </cell>
          <cell r="B631" t="str">
            <v>Almendras con cascara,frescas o secas</v>
          </cell>
        </row>
        <row r="632">
          <cell r="A632" t="str">
            <v>0401400000</v>
          </cell>
          <cell r="B632" t="str">
            <v>Leche y nata (crema), sin concentrar, sin adición de azúcar ni otro edulcorante con un contenido de materias grasas superior al 6 % pero inferior o igual al 10 %, en peso</v>
          </cell>
        </row>
        <row r="633">
          <cell r="A633" t="str">
            <v>1212910000</v>
          </cell>
          <cell r="B633" t="str">
            <v>Remolacha azucarera frescas , refrigeradas , congeladas o secas</v>
          </cell>
        </row>
        <row r="634">
          <cell r="A634" t="str">
            <v>1901101000</v>
          </cell>
          <cell r="B634" t="str">
            <v>Fórmulas lácteas para niños de hasta 12 meses de edad</v>
          </cell>
        </row>
        <row r="635">
          <cell r="A635" t="str">
            <v>0101210000</v>
          </cell>
          <cell r="B635" t="str">
            <v>Reproductores de caballos de raza pura, vivos</v>
          </cell>
        </row>
        <row r="636">
          <cell r="A636" t="str">
            <v>0105110000</v>
          </cell>
          <cell r="B636" t="str">
            <v>Gallos y gallinas de peso inferior o igual a 185 gr</v>
          </cell>
        </row>
        <row r="637">
          <cell r="A637" t="str">
            <v>0207120000</v>
          </cell>
          <cell r="B637" t="str">
            <v>Carnes y despojos comestibles de gallo o gallina sin trocear, congelados</v>
          </cell>
        </row>
        <row r="638">
          <cell r="A638" t="str">
            <v>0207130090</v>
          </cell>
          <cell r="B638" t="str">
            <v>Carne y despojos comestibles, de aves frescos refrigerados o congelados</v>
          </cell>
        </row>
        <row r="639">
          <cell r="A639" t="str">
            <v>0207270000</v>
          </cell>
          <cell r="B639" t="str">
            <v>Trozos y despojos comestibles de pavo (gallipavo), congelados</v>
          </cell>
        </row>
        <row r="640">
          <cell r="A640" t="str">
            <v>0208900000</v>
          </cell>
          <cell r="B640" t="str">
            <v>Las demas carnes y despojos comestibles , frescos, refrigerados o congelados</v>
          </cell>
        </row>
        <row r="641">
          <cell r="A641" t="str">
            <v>0210190000</v>
          </cell>
          <cell r="B641" t="str">
            <v>Las demas carnes de la especie porcina, saladas o en salmuera, secas o ahumadas</v>
          </cell>
        </row>
        <row r="642">
          <cell r="A642" t="str">
            <v>0210200000</v>
          </cell>
          <cell r="B642" t="str">
            <v>Carne de la especie bovina, salada o en salmuera, seca o ahumada</v>
          </cell>
        </row>
        <row r="643">
          <cell r="A643" t="str">
            <v>0401100000</v>
          </cell>
          <cell r="B643" t="str">
            <v>Leche y nata (crema), sin concentrar, sin adición de azúcar ni otro edulcorante, con un contenido de materias grasas inferior o igual al 1% en peso</v>
          </cell>
        </row>
        <row r="644">
          <cell r="A644" t="str">
            <v>0403901000</v>
          </cell>
          <cell r="B644" t="str">
            <v>Suero de mantequilla</v>
          </cell>
        </row>
        <row r="645">
          <cell r="A645" t="str">
            <v>0404900000</v>
          </cell>
          <cell r="B645" t="str">
            <v>Los demás productos constituidos por los componentes naturales de la leche, incluso con adición de azúcar u otro edulcorante</v>
          </cell>
        </row>
        <row r="646">
          <cell r="A646" t="str">
            <v>0405909000</v>
          </cell>
          <cell r="B646" t="str">
            <v>Las demas materias grasas de la leche</v>
          </cell>
        </row>
        <row r="647">
          <cell r="A647" t="str">
            <v>0406200000</v>
          </cell>
          <cell r="B647" t="str">
            <v>Queso de cualquier tipo, rallado o en polvo</v>
          </cell>
        </row>
        <row r="648">
          <cell r="A648" t="str">
            <v>0406906000</v>
          </cell>
          <cell r="B648" t="str">
            <v>Con un contenido de humedad superior o igual al 56 % pero infe</v>
          </cell>
        </row>
        <row r="649">
          <cell r="A649" t="str">
            <v>0407190000</v>
          </cell>
          <cell r="B649" t="str">
            <v>Los demas huevos fecundados para incuvacion</v>
          </cell>
        </row>
        <row r="650">
          <cell r="A650" t="str">
            <v>0602109000</v>
          </cell>
          <cell r="B650" t="str">
            <v>Las demas plantas vivas (inc sus raices), esquejes e injertos enraizados</v>
          </cell>
        </row>
        <row r="651">
          <cell r="A651" t="str">
            <v>0711400000</v>
          </cell>
          <cell r="B651" t="str">
            <v>Pepinos y pepinillos conservadas provisionalmente, pero todavía impropias para consumo inmediato.</v>
          </cell>
        </row>
        <row r="652">
          <cell r="A652" t="str">
            <v>0713201000</v>
          </cell>
          <cell r="B652" t="str">
            <v>Garbanzos para siembra</v>
          </cell>
        </row>
        <row r="653">
          <cell r="A653" t="str">
            <v>0713311000</v>
          </cell>
          <cell r="B653" t="str">
            <v>Frijoles de las especies vigna mungo (l) hepper o vigna radiata (l) wilczek para siembra</v>
          </cell>
        </row>
        <row r="654">
          <cell r="A654" t="str">
            <v>0713331900</v>
          </cell>
          <cell r="B654" t="str">
            <v>Demás frijoles comunes, para siembra</v>
          </cell>
        </row>
        <row r="655">
          <cell r="A655" t="str">
            <v>0714201000</v>
          </cell>
          <cell r="B655" t="str">
            <v>Camotes (batatas, boniatos) para siembra</v>
          </cell>
        </row>
        <row r="656">
          <cell r="A656" t="str">
            <v>0801111000</v>
          </cell>
          <cell r="B656" t="str">
            <v>Cocos para siembra</v>
          </cell>
        </row>
        <row r="657">
          <cell r="A657" t="str">
            <v>0801120000</v>
          </cell>
          <cell r="B657" t="str">
            <v>Cocos con la cascara interna (endocarpio)</v>
          </cell>
        </row>
        <row r="658">
          <cell r="A658" t="str">
            <v>0802129000</v>
          </cell>
          <cell r="B658" t="str">
            <v>Almendras, sin cáscara, excepto para siembra, frescos o secos</v>
          </cell>
        </row>
        <row r="659">
          <cell r="A659" t="str">
            <v>0802310000</v>
          </cell>
          <cell r="B659" t="str">
            <v>Nueces de nogal, con cáscara, frescos o secos</v>
          </cell>
        </row>
        <row r="660">
          <cell r="A660" t="str">
            <v>0802320000</v>
          </cell>
          <cell r="B660" t="str">
            <v>Nueces de nogal, sin cáscara, frescos o secos</v>
          </cell>
        </row>
        <row r="661">
          <cell r="A661" t="str">
            <v>0802620000</v>
          </cell>
          <cell r="B661" t="str">
            <v>Nueces de macadamia sin cascara</v>
          </cell>
        </row>
        <row r="662">
          <cell r="A662" t="str">
            <v>0804501000</v>
          </cell>
          <cell r="B662" t="str">
            <v>Guayabas, frescos o secos</v>
          </cell>
        </row>
        <row r="663">
          <cell r="A663" t="str">
            <v>0808400000</v>
          </cell>
          <cell r="B663" t="str">
            <v>Membrillos frescos</v>
          </cell>
        </row>
        <row r="664">
          <cell r="A664" t="str">
            <v>0809100000</v>
          </cell>
          <cell r="B664" t="str">
            <v>Damascos (albaricoques, chabacanos), frescos</v>
          </cell>
        </row>
        <row r="665">
          <cell r="A665" t="str">
            <v>0810300000</v>
          </cell>
          <cell r="B665" t="str">
            <v>Grosellas negras, blancas o rojas y grosellas espinosas, frescos</v>
          </cell>
        </row>
        <row r="666">
          <cell r="A666" t="str">
            <v>0812909000</v>
          </cell>
          <cell r="B666" t="str">
            <v>Demas frutas y otros frutos conservados provisionalmente, todavía impropios para consumo inmediato</v>
          </cell>
        </row>
        <row r="667">
          <cell r="A667" t="str">
            <v>1002900000</v>
          </cell>
          <cell r="B667" t="str">
            <v>Los demas centeno, excepto para siembra</v>
          </cell>
        </row>
        <row r="668">
          <cell r="A668" t="str">
            <v>1008501000</v>
          </cell>
          <cell r="B668" t="str">
            <v>Quinua para siembra</v>
          </cell>
        </row>
        <row r="669">
          <cell r="A669" t="str">
            <v>1107100000</v>
          </cell>
          <cell r="B669" t="str">
            <v>Malta sin tostar</v>
          </cell>
        </row>
        <row r="670">
          <cell r="A670" t="str">
            <v>1201100000</v>
          </cell>
          <cell r="B670" t="str">
            <v>Habas (porotos, frijoles,fr+joles) de soja para siembra</v>
          </cell>
        </row>
        <row r="671">
          <cell r="A671" t="str">
            <v>1211909040</v>
          </cell>
          <cell r="B671" t="str">
            <v>Piretro (pelitre)</v>
          </cell>
        </row>
        <row r="672">
          <cell r="A672" t="str">
            <v>1301904000</v>
          </cell>
          <cell r="B672" t="str">
            <v>Goma tragacanto</v>
          </cell>
        </row>
        <row r="673">
          <cell r="A673" t="str">
            <v>1301909010</v>
          </cell>
          <cell r="B673" t="str">
            <v>Goma laca</v>
          </cell>
        </row>
        <row r="674">
          <cell r="A674" t="str">
            <v>1302192000</v>
          </cell>
          <cell r="B674" t="str">
            <v>Extracto de habas (porotos, frijoles, fréjoles) de soya, incluso en polvo</v>
          </cell>
        </row>
        <row r="675">
          <cell r="A675" t="str">
            <v>1508900000</v>
          </cell>
          <cell r="B675" t="str">
            <v>Los demás aceite de maní y sus fracciones, incluso refinado, pero sin modificar químicamente</v>
          </cell>
        </row>
        <row r="676">
          <cell r="A676" t="str">
            <v>1509100000</v>
          </cell>
          <cell r="B676" t="str">
            <v>Aceite de oliva virgen</v>
          </cell>
        </row>
        <row r="677">
          <cell r="A677" t="str">
            <v>1515290000</v>
          </cell>
          <cell r="B677" t="str">
            <v>Los demás aceites de maíz y sus fracciones ,incluso refinado, pero sin modificar químicamente</v>
          </cell>
        </row>
        <row r="678">
          <cell r="A678" t="str">
            <v>1520000000</v>
          </cell>
          <cell r="B678" t="str">
            <v>Glicerol en bruto; aguas y lejias glicerinosas</v>
          </cell>
        </row>
        <row r="679">
          <cell r="A679" t="str">
            <v>1521101000</v>
          </cell>
          <cell r="B679" t="str">
            <v>Cera vegetal de carnauba</v>
          </cell>
        </row>
        <row r="680">
          <cell r="A680" t="str">
            <v>1602410000</v>
          </cell>
          <cell r="B680" t="str">
            <v>Preparaciones y conservas de jamones y trozos de jamón</v>
          </cell>
        </row>
        <row r="681">
          <cell r="A681" t="str">
            <v>1702600000</v>
          </cell>
          <cell r="B681" t="str">
            <v>Las demás fructosas y jarabe de fructosa, con un contenido de fructosa sobre producto seco superior al 50 % en peso, excepto el azúcar invertido</v>
          </cell>
        </row>
        <row r="682">
          <cell r="A682" t="str">
            <v>1801001100</v>
          </cell>
          <cell r="B682" t="str">
            <v>Cacao en grano,entero o partido , crudo, para siembra</v>
          </cell>
        </row>
        <row r="683">
          <cell r="A683" t="str">
            <v>1901901000</v>
          </cell>
          <cell r="B683" t="str">
            <v>Extracto de malta</v>
          </cell>
        </row>
        <row r="684">
          <cell r="A684" t="str">
            <v>1905200000</v>
          </cell>
          <cell r="B684" t="str">
            <v>Pan de especias</v>
          </cell>
        </row>
        <row r="685">
          <cell r="A685" t="str">
            <v>2003100000</v>
          </cell>
          <cell r="B685" t="str">
            <v>Hongos del género agaricus preparados o conservados</v>
          </cell>
        </row>
        <row r="686">
          <cell r="A686" t="str">
            <v>2005400000</v>
          </cell>
          <cell r="B686" t="str">
            <v>Arvejas (guisantes,chicharos) (pisum sativum), preparadas o conservados,sin congelar</v>
          </cell>
        </row>
        <row r="687">
          <cell r="A687" t="str">
            <v>2005510000</v>
          </cell>
          <cell r="B687" t="str">
            <v>Frijoles desvainados, preparados o conservados, sin congelar</v>
          </cell>
        </row>
        <row r="688">
          <cell r="A688" t="str">
            <v>2005992000</v>
          </cell>
          <cell r="B688" t="str">
            <v>Pimiento piquillo preparadas o conservadas, sin congelar</v>
          </cell>
        </row>
        <row r="689">
          <cell r="A689" t="str">
            <v>2008201000</v>
          </cell>
          <cell r="B689" t="str">
            <v>Piñas preparados o conservados en agua con adición de azúcar u otro edulcorante, incluido el jarabe</v>
          </cell>
        </row>
        <row r="690">
          <cell r="A690" t="str">
            <v>2009790000</v>
          </cell>
          <cell r="B690" t="str">
            <v>Los demás jugo de manzana, sin fermentar y sin adición de alcohol, incluso con adición de azúcar u otro edulcorante</v>
          </cell>
        </row>
        <row r="691">
          <cell r="A691" t="str">
            <v>2106101100</v>
          </cell>
          <cell r="B691" t="str">
            <v>Concentrados de soya, con un contenido de proteína en base seca entre 65 % y 75 %</v>
          </cell>
        </row>
        <row r="692">
          <cell r="A692" t="str">
            <v>2202910000</v>
          </cell>
          <cell r="B692" t="str">
            <v>Cerveza sin alcohol</v>
          </cell>
        </row>
        <row r="693">
          <cell r="A693" t="str">
            <v>2205100000</v>
          </cell>
          <cell r="B693" t="str">
            <v>Vermut y demás vinos de uvas frescas preparados con plantas o sustancias aromáticas en recipientes con capacidad inferior o igual a 2 l</v>
          </cell>
        </row>
        <row r="694">
          <cell r="A694" t="str">
            <v>2208203000</v>
          </cell>
          <cell r="B694" t="str">
            <v>Aguardiente de orujo de uvas («grappa» y similares)</v>
          </cell>
        </row>
        <row r="695">
          <cell r="A695" t="str">
            <v>2208904900</v>
          </cell>
          <cell r="B695" t="str">
            <v>Los demás aguardientes</v>
          </cell>
        </row>
        <row r="696">
          <cell r="A696" t="str">
            <v>2402202000</v>
          </cell>
          <cell r="B696" t="str">
            <v>Cigarrillos de tabaco rubio</v>
          </cell>
        </row>
        <row r="697">
          <cell r="A697" t="str">
            <v>2402900000</v>
          </cell>
          <cell r="B697" t="str">
            <v>Los demás cigarros (puros) (incluso despuntados), cigarritos (puritos) y cigarrillos, de tabaco o de sucedáneos del tabaco</v>
          </cell>
        </row>
        <row r="698">
          <cell r="A698" t="str">
            <v>3203001100</v>
          </cell>
          <cell r="B698" t="str">
            <v>Colorantes de origen vegetal de campeche</v>
          </cell>
        </row>
        <row r="699">
          <cell r="A699" t="str">
            <v>3301120000</v>
          </cell>
          <cell r="B699" t="str">
            <v>Aceites esenciales de naranja</v>
          </cell>
        </row>
        <row r="700">
          <cell r="A700" t="str">
            <v>3301240000</v>
          </cell>
          <cell r="B700" t="str">
            <v>Aceites esenciales de menta piperita (mentha piperita)</v>
          </cell>
        </row>
        <row r="701">
          <cell r="A701" t="str">
            <v>3301250000</v>
          </cell>
          <cell r="B701" t="str">
            <v>Aceites esenciales de las demás mentas</v>
          </cell>
        </row>
        <row r="702">
          <cell r="A702" t="str">
            <v>3301292000</v>
          </cell>
          <cell r="B702" t="str">
            <v>Aceites esenciales de eucalipto</v>
          </cell>
        </row>
        <row r="703">
          <cell r="A703" t="str">
            <v>4001100000</v>
          </cell>
          <cell r="B703" t="str">
            <v>Látex de caucho natural, incluso prevulcanizado</v>
          </cell>
        </row>
        <row r="704">
          <cell r="A704" t="str">
            <v>4102290000</v>
          </cell>
          <cell r="B704" t="str">
            <v>Los demás cueros y pieles de ovino, en bruto sin lana (depilados)</v>
          </cell>
        </row>
        <row r="705">
          <cell r="A705" t="str">
            <v>4103900000</v>
          </cell>
          <cell r="B705" t="str">
            <v>Los demás cueros y pieles en bruto (frescos o salados, secos, encalados, piquelados o conservados de otro modo, pero sin curtir, apergaminar ni preparar de otra forma)</v>
          </cell>
        </row>
        <row r="706">
          <cell r="A706" t="str">
            <v>4301800000</v>
          </cell>
          <cell r="B706" t="str">
            <v>Peletería en bruto de las demás pieles, enteras, incluso sin la cabeza, cola o patas</v>
          </cell>
        </row>
        <row r="707">
          <cell r="A707" t="str">
            <v>4401390000</v>
          </cell>
          <cell r="B707" t="str">
            <v>Los demás desperdicios y desechos de madera, aglomerados en leños</v>
          </cell>
        </row>
        <row r="708">
          <cell r="A708" t="str">
            <v>4408109000</v>
          </cell>
          <cell r="B708" t="str">
            <v>Las demás hojas para chapado, para contrachapado de coníferas, aserradas longitudinalmente, cortadas o desenrolladas, de espesor inferior o igual a 6 mm</v>
          </cell>
        </row>
        <row r="709">
          <cell r="A709" t="str">
            <v>2106904000</v>
          </cell>
          <cell r="B709" t="str">
            <v>Autolizados de levadura</v>
          </cell>
        </row>
        <row r="710">
          <cell r="A710" t="str">
            <v>1602200000</v>
          </cell>
          <cell r="B710" t="str">
            <v>Preparaciones y conservas de hígado de cualquier animal</v>
          </cell>
        </row>
        <row r="711">
          <cell r="A711" t="str">
            <v>3301293000</v>
          </cell>
          <cell r="B711" t="str">
            <v>Aceites esenciales de lavanda</v>
          </cell>
        </row>
        <row r="712">
          <cell r="A712" t="str">
            <v>1211600090</v>
          </cell>
          <cell r="B712" t="str">
            <v>Los demás corteza de cerezo africano (prunus africana)</v>
          </cell>
        </row>
        <row r="713">
          <cell r="A713" t="str">
            <v>3201909090</v>
          </cell>
          <cell r="B713" t="str">
            <v>Los demás extractos curtientes de origen vegetal</v>
          </cell>
        </row>
        <row r="714">
          <cell r="A714" t="str">
            <v>5303903000</v>
          </cell>
          <cell r="B714" t="str">
            <v>Yute, en bruto o trabajados</v>
          </cell>
        </row>
        <row r="715">
          <cell r="A715" t="str">
            <v>3503002000</v>
          </cell>
          <cell r="B715" t="str">
            <v>Ictiocola; demás colas de origen animal</v>
          </cell>
        </row>
        <row r="716">
          <cell r="A716" t="str">
            <v>2005993900</v>
          </cell>
          <cell r="B716" t="str">
            <v>Los demás frutos de los géneros capsicum o pimienta</v>
          </cell>
        </row>
        <row r="717">
          <cell r="A717" t="str">
            <v>1515600000</v>
          </cell>
          <cell r="B717" t="str">
            <v>Grasas y aceites, de origen microbiano, y sus fracciones</v>
          </cell>
        </row>
        <row r="718">
          <cell r="A718" t="str">
            <v>2304000000</v>
          </cell>
          <cell r="B718" t="str">
            <v>Tortas y demás residuos sólidos de la extracción del aceite de soya</v>
          </cell>
        </row>
        <row r="720">
          <cell r="A720" t="str">
            <v>2207200010</v>
          </cell>
          <cell r="B720" t="str">
            <v>Alcohol etílico y aguardiente desnaturalizados, de cualquier graduación, alcohol carburante</v>
          </cell>
        </row>
        <row r="721">
          <cell r="A721" t="str">
            <v>0402211900</v>
          </cell>
          <cell r="B721" t="str">
            <v>Leche y nata, en polvo, gránulos o demás formas sólidas, contenido de materias grasas superior o igual al 26 % en peso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Hoja1">
    <tabColor rgb="FFD1FFE6"/>
  </sheetPr>
  <dimension ref="A1:C25"/>
  <sheetViews>
    <sheetView showGridLines="0" tabSelected="1" topLeftCell="A2" zoomScale="115" zoomScaleNormal="115" workbookViewId="0">
      <selection activeCell="B10" sqref="B10"/>
    </sheetView>
  </sheetViews>
  <sheetFormatPr baseColWidth="10" defaultColWidth="10.7109375" defaultRowHeight="13.5" customHeight="1" x14ac:dyDescent="0.2"/>
  <cols>
    <col min="1" max="1" width="7.42578125" style="231" customWidth="1"/>
    <col min="2" max="2" width="107.7109375" style="231" customWidth="1"/>
    <col min="3" max="16384" width="10.7109375" style="231"/>
  </cols>
  <sheetData>
    <row r="1" spans="1:3" ht="13.5" customHeight="1" x14ac:dyDescent="0.2">
      <c r="A1" s="230" t="s">
        <v>43</v>
      </c>
    </row>
    <row r="8" spans="1:3" ht="15" customHeight="1" x14ac:dyDescent="0.2">
      <c r="A8" s="232" t="s">
        <v>1</v>
      </c>
      <c r="B8" s="233" t="s">
        <v>2</v>
      </c>
      <c r="C8" s="234"/>
    </row>
    <row r="9" spans="1:3" ht="18" customHeight="1" x14ac:dyDescent="0.2">
      <c r="A9" s="235" t="s">
        <v>36</v>
      </c>
      <c r="B9" s="130" t="s">
        <v>361</v>
      </c>
      <c r="C9" s="234"/>
    </row>
    <row r="10" spans="1:3" ht="18" customHeight="1" x14ac:dyDescent="0.2">
      <c r="A10" s="235" t="s">
        <v>37</v>
      </c>
      <c r="B10" s="130" t="s">
        <v>362</v>
      </c>
      <c r="C10" s="234"/>
    </row>
    <row r="11" spans="1:3" ht="18" customHeight="1" x14ac:dyDescent="0.2">
      <c r="A11" s="235" t="s">
        <v>38</v>
      </c>
      <c r="B11" s="130" t="s">
        <v>363</v>
      </c>
      <c r="C11" s="234"/>
    </row>
    <row r="12" spans="1:3" ht="18" customHeight="1" x14ac:dyDescent="0.2">
      <c r="A12" s="235" t="s">
        <v>39</v>
      </c>
      <c r="B12" s="130" t="s">
        <v>364</v>
      </c>
      <c r="C12" s="234"/>
    </row>
    <row r="13" spans="1:3" ht="18" customHeight="1" x14ac:dyDescent="0.2">
      <c r="A13" s="235" t="s">
        <v>40</v>
      </c>
      <c r="B13" s="130" t="s">
        <v>365</v>
      </c>
      <c r="C13" s="234"/>
    </row>
    <row r="14" spans="1:3" ht="18" customHeight="1" x14ac:dyDescent="0.2">
      <c r="A14" s="235" t="s">
        <v>41</v>
      </c>
      <c r="B14" s="130" t="s">
        <v>366</v>
      </c>
      <c r="C14" s="234"/>
    </row>
    <row r="15" spans="1:3" ht="18" customHeight="1" x14ac:dyDescent="0.2">
      <c r="A15" s="235" t="s">
        <v>45</v>
      </c>
      <c r="B15" s="130" t="s">
        <v>346</v>
      </c>
      <c r="C15" s="234"/>
    </row>
    <row r="16" spans="1:3" ht="18" customHeight="1" x14ac:dyDescent="0.2">
      <c r="A16" s="235" t="s">
        <v>46</v>
      </c>
      <c r="B16" s="130" t="s">
        <v>357</v>
      </c>
      <c r="C16" s="234"/>
    </row>
    <row r="17" spans="1:3" ht="18" customHeight="1" x14ac:dyDescent="0.2">
      <c r="A17" s="235" t="s">
        <v>47</v>
      </c>
      <c r="B17" s="130" t="s">
        <v>367</v>
      </c>
      <c r="C17" s="234"/>
    </row>
    <row r="18" spans="1:3" ht="18" customHeight="1" x14ac:dyDescent="0.2">
      <c r="A18" s="235" t="s">
        <v>48</v>
      </c>
      <c r="B18" s="130" t="s">
        <v>368</v>
      </c>
      <c r="C18" s="234"/>
    </row>
    <row r="19" spans="1:3" ht="18" customHeight="1" x14ac:dyDescent="0.2">
      <c r="A19" s="235" t="s">
        <v>15</v>
      </c>
      <c r="B19" s="130" t="s">
        <v>369</v>
      </c>
      <c r="C19" s="234"/>
    </row>
    <row r="20" spans="1:3" ht="18" customHeight="1" x14ac:dyDescent="0.2">
      <c r="A20" s="235" t="s">
        <v>16</v>
      </c>
      <c r="B20" s="130" t="s">
        <v>370</v>
      </c>
      <c r="C20" s="234"/>
    </row>
    <row r="21" spans="1:3" ht="18" customHeight="1" x14ac:dyDescent="0.2">
      <c r="A21" s="235" t="s">
        <v>312</v>
      </c>
      <c r="B21" s="130" t="s">
        <v>347</v>
      </c>
      <c r="C21" s="234"/>
    </row>
    <row r="22" spans="1:3" ht="18" customHeight="1" x14ac:dyDescent="0.2">
      <c r="A22" s="235" t="s">
        <v>313</v>
      </c>
      <c r="B22" s="130" t="s">
        <v>348</v>
      </c>
      <c r="C22" s="234"/>
    </row>
    <row r="23" spans="1:3" ht="18" customHeight="1" x14ac:dyDescent="0.2">
      <c r="A23" s="235" t="s">
        <v>314</v>
      </c>
      <c r="B23" s="130" t="s">
        <v>371</v>
      </c>
      <c r="C23" s="234"/>
    </row>
    <row r="24" spans="1:3" ht="18" customHeight="1" x14ac:dyDescent="0.2">
      <c r="A24" s="235" t="s">
        <v>315</v>
      </c>
      <c r="B24" s="130" t="s">
        <v>372</v>
      </c>
      <c r="C24" s="234"/>
    </row>
    <row r="25" spans="1:3" ht="13.5" customHeight="1" x14ac:dyDescent="0.2">
      <c r="B25" s="236"/>
    </row>
  </sheetData>
  <phoneticPr fontId="11" type="noConversion"/>
  <pageMargins left="0.70866141732283472" right="0.70866141732283472" top="0.74803149606299213" bottom="0.74803149606299213" header="0.31496062992125984" footer="0.31496062992125984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AB61-A8C6-4719-BBB3-EE140E396701}">
  <sheetPr published="0">
    <tabColor rgb="FFD9EFFF"/>
  </sheetPr>
  <dimension ref="A1:J129"/>
  <sheetViews>
    <sheetView showGridLines="0" topLeftCell="A106" zoomScale="130" zoomScaleNormal="130" workbookViewId="0">
      <selection activeCell="A125" sqref="A125:A129"/>
    </sheetView>
  </sheetViews>
  <sheetFormatPr baseColWidth="10" defaultColWidth="30.28515625" defaultRowHeight="13.5" x14ac:dyDescent="0.25"/>
  <cols>
    <col min="1" max="1" width="8" style="23" customWidth="1"/>
    <col min="2" max="2" width="2.140625" style="23" customWidth="1"/>
    <col min="3" max="3" width="34.5703125" style="23" customWidth="1"/>
    <col min="4" max="10" width="7.140625" style="23" customWidth="1"/>
    <col min="11" max="16384" width="30.28515625" style="23"/>
  </cols>
  <sheetData>
    <row r="1" spans="1:10" ht="15" customHeight="1" x14ac:dyDescent="0.25">
      <c r="A1" s="84" t="s">
        <v>329</v>
      </c>
    </row>
    <row r="2" spans="1:10" x14ac:dyDescent="0.25">
      <c r="A2" s="64" t="s">
        <v>354</v>
      </c>
      <c r="B2" s="48"/>
      <c r="C2" s="48"/>
      <c r="D2" s="48"/>
      <c r="E2" s="48"/>
      <c r="F2" s="48"/>
      <c r="G2" s="48"/>
      <c r="H2" s="48"/>
      <c r="I2" s="47"/>
    </row>
    <row r="3" spans="1:10" ht="4.3499999999999996" customHeight="1" x14ac:dyDescent="0.25">
      <c r="A3" s="48"/>
      <c r="B3" s="24"/>
      <c r="C3" s="25"/>
      <c r="D3" s="25"/>
      <c r="E3" s="25"/>
      <c r="F3" s="25"/>
      <c r="G3" s="25"/>
      <c r="H3" s="25"/>
      <c r="I3" s="25"/>
    </row>
    <row r="4" spans="1:10" s="3" customFormat="1" ht="13.35" customHeight="1" x14ac:dyDescent="0.25">
      <c r="A4" s="271" t="s">
        <v>56</v>
      </c>
      <c r="B4" s="273" t="s">
        <v>59</v>
      </c>
      <c r="C4" s="274"/>
      <c r="D4" s="269" t="s">
        <v>14</v>
      </c>
      <c r="E4" s="269"/>
      <c r="F4" s="269"/>
      <c r="G4" s="269" t="s">
        <v>55</v>
      </c>
      <c r="H4" s="269"/>
      <c r="I4" s="269"/>
      <c r="J4" s="269"/>
    </row>
    <row r="5" spans="1:10" s="27" customFormat="1" ht="22.35" customHeight="1" x14ac:dyDescent="0.2">
      <c r="A5" s="272"/>
      <c r="B5" s="275"/>
      <c r="C5" s="276"/>
      <c r="D5" s="169">
        <v>2023</v>
      </c>
      <c r="E5" s="170" t="s">
        <v>316</v>
      </c>
      <c r="F5" s="181" t="s">
        <v>322</v>
      </c>
      <c r="G5" s="169">
        <v>2023</v>
      </c>
      <c r="H5" s="170" t="s">
        <v>316</v>
      </c>
      <c r="I5" s="181" t="s">
        <v>322</v>
      </c>
      <c r="J5" s="181" t="s">
        <v>326</v>
      </c>
    </row>
    <row r="6" spans="1:10" s="27" customFormat="1" ht="6" customHeight="1" x14ac:dyDescent="0.2">
      <c r="A6" s="67" t="s">
        <v>0</v>
      </c>
      <c r="B6" s="67"/>
      <c r="C6" s="67"/>
      <c r="D6" s="68"/>
      <c r="E6" s="68"/>
      <c r="F6" s="69"/>
      <c r="G6" s="68"/>
      <c r="H6" s="68"/>
      <c r="I6" s="69"/>
      <c r="J6" s="69"/>
    </row>
    <row r="7" spans="1:10" s="3" customFormat="1" ht="17.100000000000001" customHeight="1" x14ac:dyDescent="0.25">
      <c r="A7" s="191" t="s">
        <v>62</v>
      </c>
      <c r="B7" s="192" t="s">
        <v>237</v>
      </c>
      <c r="C7" s="193"/>
      <c r="D7" s="194">
        <v>574081.07809299917</v>
      </c>
      <c r="E7" s="194">
        <v>541198.06105899904</v>
      </c>
      <c r="F7" s="216">
        <f>(E7/D7-1)</f>
        <v>-5.727939534818316E-2</v>
      </c>
      <c r="G7" s="194">
        <v>908710.70407999994</v>
      </c>
      <c r="H7" s="194">
        <v>1161040.6900399998</v>
      </c>
      <c r="I7" s="216">
        <f>(H7/G7-1)</f>
        <v>0.2776791170468984</v>
      </c>
      <c r="J7" s="216">
        <f>SUM(J8:J18)</f>
        <v>1.0000000000000002</v>
      </c>
    </row>
    <row r="8" spans="1:10" ht="11.1" customHeight="1" x14ac:dyDescent="0.25">
      <c r="A8" s="156"/>
      <c r="B8" s="63"/>
      <c r="C8" s="16" t="s">
        <v>228</v>
      </c>
      <c r="D8" s="74">
        <v>183945.35166799926</v>
      </c>
      <c r="E8" s="74">
        <v>175835.11057899945</v>
      </c>
      <c r="F8" s="214">
        <f>IFERROR(((E8/D8-1)),"")</f>
        <v>-4.4090492178556873E-2</v>
      </c>
      <c r="G8" s="74">
        <v>280813.44031000003</v>
      </c>
      <c r="H8" s="74">
        <v>380758.51299000008</v>
      </c>
      <c r="I8" s="214">
        <f>IFERROR(((H8/G8-1)),"")</f>
        <v>0.35591271048019313</v>
      </c>
      <c r="J8" s="214">
        <f>(H8/$H$7)</f>
        <v>0.32794588187678619</v>
      </c>
    </row>
    <row r="9" spans="1:10" ht="11.1" customHeight="1" x14ac:dyDescent="0.25">
      <c r="A9" s="156"/>
      <c r="B9" s="63"/>
      <c r="C9" s="16" t="s">
        <v>70</v>
      </c>
      <c r="D9" s="74">
        <v>110957.03093999991</v>
      </c>
      <c r="E9" s="74">
        <v>113669.93599999981</v>
      </c>
      <c r="F9" s="214">
        <f t="shared" ref="F9:F18" si="0">IFERROR(((E9/D9-1)),"")</f>
        <v>2.4450050952308899E-2</v>
      </c>
      <c r="G9" s="74">
        <v>174359.25467999987</v>
      </c>
      <c r="H9" s="74">
        <v>250752.25404999978</v>
      </c>
      <c r="I9" s="214">
        <f t="shared" ref="I9:I18" si="1">IFERROR(((H9/G9-1)),"")</f>
        <v>0.43813561551523827</v>
      </c>
      <c r="J9" s="214">
        <f t="shared" ref="J9:J18" si="2">(H9/$H$7)</f>
        <v>0.21597197772746532</v>
      </c>
    </row>
    <row r="10" spans="1:10" ht="11.1" customHeight="1" x14ac:dyDescent="0.25">
      <c r="A10" s="156"/>
      <c r="B10" s="63"/>
      <c r="C10" s="16" t="s">
        <v>69</v>
      </c>
      <c r="D10" s="74">
        <v>73969.431345000034</v>
      </c>
      <c r="E10" s="74">
        <v>66819.840840000019</v>
      </c>
      <c r="F10" s="214">
        <f t="shared" si="0"/>
        <v>-9.6656015532331052E-2</v>
      </c>
      <c r="G10" s="74">
        <v>130710.21785999999</v>
      </c>
      <c r="H10" s="74">
        <v>159719.88321000012</v>
      </c>
      <c r="I10" s="214">
        <f t="shared" si="1"/>
        <v>0.22193877284384578</v>
      </c>
      <c r="J10" s="214">
        <f t="shared" si="2"/>
        <v>0.13756613750074298</v>
      </c>
    </row>
    <row r="11" spans="1:10" ht="11.1" customHeight="1" x14ac:dyDescent="0.25">
      <c r="A11" s="156"/>
      <c r="B11" s="63"/>
      <c r="C11" s="16" t="s">
        <v>80</v>
      </c>
      <c r="D11" s="74">
        <v>67017.938442999861</v>
      </c>
      <c r="E11" s="74">
        <v>64725.070219999827</v>
      </c>
      <c r="F11" s="214">
        <f t="shared" si="0"/>
        <v>-3.4212753723395495E-2</v>
      </c>
      <c r="G11" s="74">
        <v>91257.888869999908</v>
      </c>
      <c r="H11" s="74">
        <v>113026.82038000005</v>
      </c>
      <c r="I11" s="214">
        <f t="shared" si="1"/>
        <v>0.23854301013921941</v>
      </c>
      <c r="J11" s="214">
        <f t="shared" si="2"/>
        <v>9.7349577279764496E-2</v>
      </c>
    </row>
    <row r="12" spans="1:10" ht="11.1" customHeight="1" x14ac:dyDescent="0.25">
      <c r="A12" s="156"/>
      <c r="B12" s="63"/>
      <c r="C12" s="16" t="s">
        <v>71</v>
      </c>
      <c r="D12" s="74">
        <v>42431.438000000009</v>
      </c>
      <c r="E12" s="74">
        <v>39644.744000000013</v>
      </c>
      <c r="F12" s="214">
        <f t="shared" si="0"/>
        <v>-6.5675219397466456E-2</v>
      </c>
      <c r="G12" s="74">
        <v>70119.115180000052</v>
      </c>
      <c r="H12" s="74">
        <v>87029.428029999966</v>
      </c>
      <c r="I12" s="214">
        <f t="shared" si="1"/>
        <v>0.24116551965309463</v>
      </c>
      <c r="J12" s="214">
        <f t="shared" si="2"/>
        <v>7.4958120569401973E-2</v>
      </c>
    </row>
    <row r="13" spans="1:10" ht="11.1" customHeight="1" x14ac:dyDescent="0.25">
      <c r="A13" s="156"/>
      <c r="B13" s="63"/>
      <c r="C13" s="16" t="s">
        <v>77</v>
      </c>
      <c r="D13" s="74">
        <v>37387.954200000058</v>
      </c>
      <c r="E13" s="74">
        <v>25034.744010000006</v>
      </c>
      <c r="F13" s="214">
        <f t="shared" si="0"/>
        <v>-0.33040615498560855</v>
      </c>
      <c r="G13" s="74">
        <v>61086.967210000046</v>
      </c>
      <c r="H13" s="74">
        <v>50451.964489999977</v>
      </c>
      <c r="I13" s="214">
        <f t="shared" si="1"/>
        <v>-0.17409609947470273</v>
      </c>
      <c r="J13" s="214">
        <f t="shared" si="2"/>
        <v>4.3454088149366944E-2</v>
      </c>
    </row>
    <row r="14" spans="1:10" ht="11.1" customHeight="1" x14ac:dyDescent="0.25">
      <c r="A14" s="156"/>
      <c r="B14" s="63"/>
      <c r="C14" s="16" t="s">
        <v>178</v>
      </c>
      <c r="D14" s="74">
        <v>14802.089260000004</v>
      </c>
      <c r="E14" s="74">
        <v>10644.614390000004</v>
      </c>
      <c r="F14" s="214">
        <f t="shared" si="0"/>
        <v>-0.28087081471902964</v>
      </c>
      <c r="G14" s="74">
        <v>28302.004609999985</v>
      </c>
      <c r="H14" s="74">
        <v>26475.634350000004</v>
      </c>
      <c r="I14" s="214">
        <f t="shared" si="1"/>
        <v>-6.4531480549426035E-2</v>
      </c>
      <c r="J14" s="214">
        <f t="shared" si="2"/>
        <v>2.2803364754673563E-2</v>
      </c>
    </row>
    <row r="15" spans="1:10" ht="11.1" customHeight="1" x14ac:dyDescent="0.25">
      <c r="A15" s="156"/>
      <c r="B15" s="63"/>
      <c r="C15" s="16" t="s">
        <v>119</v>
      </c>
      <c r="D15" s="74">
        <v>8045.1039999999921</v>
      </c>
      <c r="E15" s="74">
        <v>11756.514800000004</v>
      </c>
      <c r="F15" s="214">
        <f t="shared" si="0"/>
        <v>0.46132539740940781</v>
      </c>
      <c r="G15" s="74">
        <v>15968.801509999996</v>
      </c>
      <c r="H15" s="74">
        <v>21333.828269999995</v>
      </c>
      <c r="I15" s="214">
        <f t="shared" si="1"/>
        <v>0.33596928089063582</v>
      </c>
      <c r="J15" s="214">
        <f t="shared" si="2"/>
        <v>1.8374746426212684E-2</v>
      </c>
    </row>
    <row r="16" spans="1:10" ht="11.1" customHeight="1" x14ac:dyDescent="0.25">
      <c r="A16" s="156"/>
      <c r="B16" s="63"/>
      <c r="C16" s="16" t="s">
        <v>74</v>
      </c>
      <c r="D16" s="74">
        <v>11522.796800000009</v>
      </c>
      <c r="E16" s="74">
        <v>9484.250399999999</v>
      </c>
      <c r="F16" s="214">
        <f t="shared" si="0"/>
        <v>-0.17691420194097396</v>
      </c>
      <c r="G16" s="74">
        <v>17192.080589999994</v>
      </c>
      <c r="H16" s="74">
        <v>19239.938439999998</v>
      </c>
      <c r="I16" s="214">
        <f t="shared" si="1"/>
        <v>0.11911634774392388</v>
      </c>
      <c r="J16" s="214">
        <f t="shared" si="2"/>
        <v>1.6571286954066313E-2</v>
      </c>
    </row>
    <row r="17" spans="1:10" ht="11.1" customHeight="1" x14ac:dyDescent="0.25">
      <c r="A17" s="156"/>
      <c r="B17" s="63"/>
      <c r="C17" s="16" t="s">
        <v>121</v>
      </c>
      <c r="D17" s="74">
        <v>5450.7279999999973</v>
      </c>
      <c r="E17" s="74">
        <v>7249.3799999999965</v>
      </c>
      <c r="F17" s="214">
        <f t="shared" si="0"/>
        <v>0.3299838113367608</v>
      </c>
      <c r="G17" s="74">
        <v>8570.7704299999987</v>
      </c>
      <c r="H17" s="74">
        <v>18218.703720000001</v>
      </c>
      <c r="I17" s="214">
        <f t="shared" si="1"/>
        <v>1.1256786503380893</v>
      </c>
      <c r="J17" s="214">
        <f t="shared" si="2"/>
        <v>1.5691701312701055E-2</v>
      </c>
    </row>
    <row r="18" spans="1:10" ht="11.1" customHeight="1" x14ac:dyDescent="0.25">
      <c r="A18" s="29"/>
      <c r="B18" s="63"/>
      <c r="C18" s="16" t="s">
        <v>18</v>
      </c>
      <c r="D18" s="74">
        <f>D7-SUM(D8:D17)</f>
        <v>18551.215437000035</v>
      </c>
      <c r="E18" s="74">
        <f>E7-SUM(E8:E17)</f>
        <v>16333.855819999939</v>
      </c>
      <c r="F18" s="214">
        <f t="shared" si="0"/>
        <v>-0.11952637952646572</v>
      </c>
      <c r="G18" s="74">
        <f>G7-SUM(G8:G17)</f>
        <v>30330.162830000045</v>
      </c>
      <c r="H18" s="74">
        <f>H7-SUM(H8:H17)</f>
        <v>34033.722109999973</v>
      </c>
      <c r="I18" s="214">
        <f t="shared" si="1"/>
        <v>0.12210812387517689</v>
      </c>
      <c r="J18" s="214">
        <f t="shared" si="2"/>
        <v>2.9313117448818659E-2</v>
      </c>
    </row>
    <row r="19" spans="1:10" s="3" customFormat="1" ht="17.100000000000001" customHeight="1" x14ac:dyDescent="0.25">
      <c r="A19" s="191" t="s">
        <v>9</v>
      </c>
      <c r="B19" s="192" t="s">
        <v>289</v>
      </c>
      <c r="C19" s="193"/>
      <c r="D19" s="194">
        <v>72351.810327000043</v>
      </c>
      <c r="E19" s="194">
        <v>138627.90959299999</v>
      </c>
      <c r="F19" s="216">
        <f>(E19/D19-1)</f>
        <v>0.91602544520254003</v>
      </c>
      <c r="G19" s="194">
        <v>316334.78990000009</v>
      </c>
      <c r="H19" s="194">
        <v>546430.12306000013</v>
      </c>
      <c r="I19" s="216">
        <f>(H19/G19-1)</f>
        <v>0.72737915811516607</v>
      </c>
      <c r="J19" s="216">
        <f>SUM(J20:J30)</f>
        <v>0.99999999999999989</v>
      </c>
    </row>
    <row r="20" spans="1:10" ht="11.1" customHeight="1" x14ac:dyDescent="0.25">
      <c r="A20" s="156"/>
      <c r="B20" s="63"/>
      <c r="C20" s="16" t="s">
        <v>69</v>
      </c>
      <c r="D20" s="74">
        <v>18295.846433000017</v>
      </c>
      <c r="E20" s="74">
        <v>32990.655561999942</v>
      </c>
      <c r="F20" s="214">
        <f>IFERROR(((E20/D20-1)),"")</f>
        <v>0.80317733223290833</v>
      </c>
      <c r="G20" s="74">
        <v>81704.631480000055</v>
      </c>
      <c r="H20" s="74">
        <v>140778.1963200001</v>
      </c>
      <c r="I20" s="214">
        <f>IFERROR(((H20/G20-1)),"")</f>
        <v>0.72301366238290043</v>
      </c>
      <c r="J20" s="214">
        <f>(H20/$H$19)</f>
        <v>0.25763256888482722</v>
      </c>
    </row>
    <row r="21" spans="1:10" ht="11.1" customHeight="1" x14ac:dyDescent="0.25">
      <c r="A21" s="156"/>
      <c r="B21" s="63"/>
      <c r="C21" s="16" t="s">
        <v>73</v>
      </c>
      <c r="D21" s="74">
        <v>14375.305388000017</v>
      </c>
      <c r="E21" s="74">
        <v>24631.998359000019</v>
      </c>
      <c r="F21" s="214">
        <f t="shared" ref="F21:F30" si="3">IFERROR(((E21/D21-1)),"")</f>
        <v>0.71349391850568389</v>
      </c>
      <c r="G21" s="74">
        <v>61424.835940000004</v>
      </c>
      <c r="H21" s="74">
        <v>110787.27261000004</v>
      </c>
      <c r="I21" s="214">
        <f t="shared" ref="I21:I30" si="4">IFERROR(((H21/G21-1)),"")</f>
        <v>0.8036234190062379</v>
      </c>
      <c r="J21" s="214">
        <f t="shared" ref="J21:J30" si="5">(H21/$H$19)</f>
        <v>0.20274737415571648</v>
      </c>
    </row>
    <row r="22" spans="1:10" ht="11.1" customHeight="1" x14ac:dyDescent="0.25">
      <c r="A22" s="156"/>
      <c r="B22" s="63"/>
      <c r="C22" s="16" t="s">
        <v>75</v>
      </c>
      <c r="D22" s="74">
        <v>7027.8288309999989</v>
      </c>
      <c r="E22" s="74">
        <v>17530.492460000016</v>
      </c>
      <c r="F22" s="214">
        <f t="shared" si="3"/>
        <v>1.4944393043086652</v>
      </c>
      <c r="G22" s="74">
        <v>32149.216559999997</v>
      </c>
      <c r="H22" s="74">
        <v>73358.652029999997</v>
      </c>
      <c r="I22" s="214">
        <f t="shared" si="4"/>
        <v>1.2818177199774352</v>
      </c>
      <c r="J22" s="214">
        <f t="shared" si="5"/>
        <v>0.13425074668137382</v>
      </c>
    </row>
    <row r="23" spans="1:10" ht="11.1" customHeight="1" x14ac:dyDescent="0.25">
      <c r="A23" s="156"/>
      <c r="B23" s="63"/>
      <c r="C23" s="16" t="s">
        <v>84</v>
      </c>
      <c r="D23" s="74">
        <v>4761.5919889999986</v>
      </c>
      <c r="E23" s="74">
        <v>9449.5963760000104</v>
      </c>
      <c r="F23" s="214">
        <f t="shared" si="3"/>
        <v>0.98454558849855567</v>
      </c>
      <c r="G23" s="74">
        <v>20840.51976000001</v>
      </c>
      <c r="H23" s="74">
        <v>43971.421280000024</v>
      </c>
      <c r="I23" s="214">
        <f t="shared" si="4"/>
        <v>1.1099004144990672</v>
      </c>
      <c r="J23" s="214">
        <f t="shared" si="5"/>
        <v>8.0470346388959585E-2</v>
      </c>
    </row>
    <row r="24" spans="1:10" ht="11.1" customHeight="1" x14ac:dyDescent="0.25">
      <c r="A24" s="156"/>
      <c r="B24" s="63"/>
      <c r="C24" s="16" t="s">
        <v>125</v>
      </c>
      <c r="D24" s="74">
        <v>1694.4630000000006</v>
      </c>
      <c r="E24" s="74">
        <v>4130.7728249999982</v>
      </c>
      <c r="F24" s="214">
        <f t="shared" si="3"/>
        <v>1.437806446644156</v>
      </c>
      <c r="G24" s="74">
        <v>7128.3303099999994</v>
      </c>
      <c r="H24" s="74">
        <v>20202.509009999994</v>
      </c>
      <c r="I24" s="214">
        <f t="shared" si="4"/>
        <v>1.8341151618155016</v>
      </c>
      <c r="J24" s="214">
        <f t="shared" si="5"/>
        <v>3.6971806929065806E-2</v>
      </c>
    </row>
    <row r="25" spans="1:10" ht="11.1" customHeight="1" x14ac:dyDescent="0.25">
      <c r="A25" s="156"/>
      <c r="B25" s="63"/>
      <c r="C25" s="16" t="s">
        <v>118</v>
      </c>
      <c r="D25" s="74">
        <v>4889.1600000000008</v>
      </c>
      <c r="E25" s="74">
        <v>9280.41</v>
      </c>
      <c r="F25" s="214">
        <f t="shared" si="3"/>
        <v>0.89816042019487985</v>
      </c>
      <c r="G25" s="74">
        <v>13506.392000000002</v>
      </c>
      <c r="H25" s="74">
        <v>17071.352989999999</v>
      </c>
      <c r="I25" s="214">
        <f t="shared" si="4"/>
        <v>0.26394621080152247</v>
      </c>
      <c r="J25" s="214">
        <f t="shared" si="5"/>
        <v>3.1241603033157633E-2</v>
      </c>
    </row>
    <row r="26" spans="1:10" ht="11.1" customHeight="1" x14ac:dyDescent="0.25">
      <c r="A26" s="156"/>
      <c r="B26" s="63"/>
      <c r="C26" s="16" t="s">
        <v>121</v>
      </c>
      <c r="D26" s="74">
        <v>2839.5267869999989</v>
      </c>
      <c r="E26" s="74">
        <v>3878.6869039999979</v>
      </c>
      <c r="F26" s="214">
        <f t="shared" si="3"/>
        <v>0.36596242787971245</v>
      </c>
      <c r="G26" s="74">
        <v>11948.12599</v>
      </c>
      <c r="H26" s="74">
        <v>15360.78328</v>
      </c>
      <c r="I26" s="214">
        <f t="shared" si="4"/>
        <v>0.28562280753117486</v>
      </c>
      <c r="J26" s="214">
        <f t="shared" si="5"/>
        <v>2.8111157551087874E-2</v>
      </c>
    </row>
    <row r="27" spans="1:10" ht="11.1" customHeight="1" x14ac:dyDescent="0.25">
      <c r="A27" s="156"/>
      <c r="B27" s="63"/>
      <c r="C27" s="16" t="s">
        <v>228</v>
      </c>
      <c r="D27" s="74">
        <v>2009.8165000000001</v>
      </c>
      <c r="E27" s="74">
        <v>3334.497226</v>
      </c>
      <c r="F27" s="214">
        <f t="shared" si="3"/>
        <v>0.65910530936530765</v>
      </c>
      <c r="G27" s="74">
        <v>9047.6825500000014</v>
      </c>
      <c r="H27" s="74">
        <v>14648.9023</v>
      </c>
      <c r="I27" s="214">
        <f t="shared" si="4"/>
        <v>0.61907783778289138</v>
      </c>
      <c r="J27" s="214">
        <f t="shared" si="5"/>
        <v>2.6808372528890567E-2</v>
      </c>
    </row>
    <row r="28" spans="1:10" ht="11.1" customHeight="1" x14ac:dyDescent="0.25">
      <c r="A28" s="156"/>
      <c r="B28" s="63"/>
      <c r="C28" s="16" t="s">
        <v>71</v>
      </c>
      <c r="D28" s="74">
        <v>2424.6429809999995</v>
      </c>
      <c r="E28" s="74">
        <v>3175.5024369999983</v>
      </c>
      <c r="F28" s="214">
        <f t="shared" si="3"/>
        <v>0.30967835754949813</v>
      </c>
      <c r="G28" s="74">
        <v>11833.092059999999</v>
      </c>
      <c r="H28" s="74">
        <v>14637.222329999999</v>
      </c>
      <c r="I28" s="214">
        <f t="shared" si="4"/>
        <v>0.23697358693582249</v>
      </c>
      <c r="J28" s="214">
        <f t="shared" si="5"/>
        <v>2.678699748109014E-2</v>
      </c>
    </row>
    <row r="29" spans="1:10" ht="11.1" customHeight="1" x14ac:dyDescent="0.25">
      <c r="A29" s="156"/>
      <c r="B29" s="63"/>
      <c r="C29" s="16" t="s">
        <v>177</v>
      </c>
      <c r="D29" s="74">
        <v>437.45000000000005</v>
      </c>
      <c r="E29" s="74">
        <v>6045.9310000000014</v>
      </c>
      <c r="F29" s="214">
        <f t="shared" si="3"/>
        <v>12.820850382900904</v>
      </c>
      <c r="G29" s="74">
        <v>1873.6148099999998</v>
      </c>
      <c r="H29" s="74">
        <v>14620.829610000006</v>
      </c>
      <c r="I29" s="214">
        <f t="shared" si="4"/>
        <v>6.8035407982284299</v>
      </c>
      <c r="J29" s="214">
        <f t="shared" si="5"/>
        <v>2.6756997817257201E-2</v>
      </c>
    </row>
    <row r="30" spans="1:10" ht="11.1" customHeight="1" x14ac:dyDescent="0.25">
      <c r="A30" s="29"/>
      <c r="B30" s="63"/>
      <c r="C30" s="16" t="s">
        <v>18</v>
      </c>
      <c r="D30" s="74">
        <f>D19-SUM(D20:D29)</f>
        <v>13596.17841800001</v>
      </c>
      <c r="E30" s="74">
        <f>E19-SUM(E20:E29)</f>
        <v>24179.366443999999</v>
      </c>
      <c r="F30" s="214">
        <f t="shared" si="3"/>
        <v>0.77839431792016511</v>
      </c>
      <c r="G30" s="74">
        <f>G19-SUM(G20:G29)</f>
        <v>64878.348440000031</v>
      </c>
      <c r="H30" s="74">
        <f>H19-SUM(H20:H29)</f>
        <v>80992.981299999985</v>
      </c>
      <c r="I30" s="214">
        <f t="shared" si="4"/>
        <v>0.2483822915884315</v>
      </c>
      <c r="J30" s="214">
        <f t="shared" si="5"/>
        <v>0.14822202854857372</v>
      </c>
    </row>
    <row r="31" spans="1:10" s="3" customFormat="1" ht="17.100000000000001" customHeight="1" x14ac:dyDescent="0.25">
      <c r="A31" s="191" t="s">
        <v>67</v>
      </c>
      <c r="B31" s="192" t="s">
        <v>238</v>
      </c>
      <c r="C31" s="193"/>
      <c r="D31" s="194">
        <v>61313.416161999972</v>
      </c>
      <c r="E31" s="194">
        <v>72259.135142000057</v>
      </c>
      <c r="F31" s="216">
        <f>(E31/D31-1)</f>
        <v>0.17852078166839913</v>
      </c>
      <c r="G31" s="194">
        <v>382962.00032999984</v>
      </c>
      <c r="H31" s="194">
        <v>545940.48924999987</v>
      </c>
      <c r="I31" s="216">
        <f>(H31/G31-1)</f>
        <v>0.42557352630172396</v>
      </c>
      <c r="J31" s="216">
        <f>SUM(J32:J42)</f>
        <v>1</v>
      </c>
    </row>
    <row r="32" spans="1:10" ht="11.1" customHeight="1" x14ac:dyDescent="0.25">
      <c r="A32" s="156"/>
      <c r="B32" s="63"/>
      <c r="C32" s="16" t="s">
        <v>69</v>
      </c>
      <c r="D32" s="74">
        <v>31040.148931999978</v>
      </c>
      <c r="E32" s="74">
        <v>43175.130328000007</v>
      </c>
      <c r="F32" s="214">
        <f>IFERROR(((E32/D32-1)),"")</f>
        <v>0.39094468981396568</v>
      </c>
      <c r="G32" s="74">
        <v>185511.06597999993</v>
      </c>
      <c r="H32" s="74">
        <v>326319.99447999994</v>
      </c>
      <c r="I32" s="214">
        <f>IFERROR(((H32/G32-1)),"")</f>
        <v>0.75903250167933756</v>
      </c>
      <c r="J32" s="214">
        <f>(H32/$H$31)</f>
        <v>0.59772081555682122</v>
      </c>
    </row>
    <row r="33" spans="1:10" ht="11.1" customHeight="1" x14ac:dyDescent="0.25">
      <c r="A33" s="156"/>
      <c r="B33" s="63"/>
      <c r="C33" s="16" t="s">
        <v>228</v>
      </c>
      <c r="D33" s="74">
        <v>12698.986657999998</v>
      </c>
      <c r="E33" s="74">
        <v>12254.064959000007</v>
      </c>
      <c r="F33" s="214">
        <f t="shared" ref="F33:F42" si="6">IFERROR(((E33/D33-1)),"")</f>
        <v>-3.5036000192952721E-2</v>
      </c>
      <c r="G33" s="74">
        <v>75963.878630000021</v>
      </c>
      <c r="H33" s="74">
        <v>84914.822320000021</v>
      </c>
      <c r="I33" s="214">
        <f t="shared" ref="I33:I42" si="7">IFERROR(((H33/G33-1)),"")</f>
        <v>0.11783157800035049</v>
      </c>
      <c r="J33" s="214">
        <f t="shared" ref="J33:J42" si="8">(H33/$H$31)</f>
        <v>0.15553860538289438</v>
      </c>
    </row>
    <row r="34" spans="1:10" ht="11.1" customHeight="1" x14ac:dyDescent="0.25">
      <c r="A34" s="156"/>
      <c r="B34" s="63"/>
      <c r="C34" s="16" t="s">
        <v>74</v>
      </c>
      <c r="D34" s="74">
        <v>3964.6016999999997</v>
      </c>
      <c r="E34" s="74">
        <v>4247.5562999999984</v>
      </c>
      <c r="F34" s="214">
        <f t="shared" si="6"/>
        <v>7.1370246347823185E-2</v>
      </c>
      <c r="G34" s="74">
        <v>34934.781839999996</v>
      </c>
      <c r="H34" s="74">
        <v>37886.56839</v>
      </c>
      <c r="I34" s="214">
        <f t="shared" si="7"/>
        <v>8.4494203041515448E-2</v>
      </c>
      <c r="J34" s="214">
        <f t="shared" si="8"/>
        <v>6.9396883242801188E-2</v>
      </c>
    </row>
    <row r="35" spans="1:10" ht="11.1" customHeight="1" x14ac:dyDescent="0.25">
      <c r="A35" s="156"/>
      <c r="B35" s="63"/>
      <c r="C35" s="16" t="s">
        <v>77</v>
      </c>
      <c r="D35" s="74">
        <v>5486.321179999999</v>
      </c>
      <c r="E35" s="74">
        <v>3473.8067000000001</v>
      </c>
      <c r="F35" s="214">
        <f t="shared" si="6"/>
        <v>-0.36682403635727345</v>
      </c>
      <c r="G35" s="74">
        <v>40819.496139999996</v>
      </c>
      <c r="H35" s="74">
        <v>29401.472969999995</v>
      </c>
      <c r="I35" s="214">
        <f t="shared" si="7"/>
        <v>-0.27971984590008714</v>
      </c>
      <c r="J35" s="214">
        <f t="shared" si="8"/>
        <v>5.3854721437479464E-2</v>
      </c>
    </row>
    <row r="36" spans="1:10" ht="11.1" customHeight="1" x14ac:dyDescent="0.25">
      <c r="A36" s="156"/>
      <c r="B36" s="63"/>
      <c r="C36" s="16" t="s">
        <v>71</v>
      </c>
      <c r="D36" s="74">
        <v>4548.6010100000003</v>
      </c>
      <c r="E36" s="74">
        <v>4140.3464299999996</v>
      </c>
      <c r="F36" s="214">
        <f t="shared" si="6"/>
        <v>-8.9753877973131058E-2</v>
      </c>
      <c r="G36" s="74">
        <v>24452.513209999997</v>
      </c>
      <c r="H36" s="74">
        <v>28972.280310000002</v>
      </c>
      <c r="I36" s="214">
        <f t="shared" si="7"/>
        <v>0.18483855058921383</v>
      </c>
      <c r="J36" s="214">
        <f t="shared" si="8"/>
        <v>5.3068568608643472E-2</v>
      </c>
    </row>
    <row r="37" spans="1:10" ht="11.1" customHeight="1" x14ac:dyDescent="0.25">
      <c r="A37" s="156"/>
      <c r="B37" s="63"/>
      <c r="C37" s="16" t="s">
        <v>83</v>
      </c>
      <c r="D37" s="74">
        <v>505.91786000000008</v>
      </c>
      <c r="E37" s="74">
        <v>702.00193100000013</v>
      </c>
      <c r="F37" s="214">
        <f t="shared" si="6"/>
        <v>0.38758084365711065</v>
      </c>
      <c r="G37" s="74">
        <v>3024.7339700000002</v>
      </c>
      <c r="H37" s="74">
        <v>4934.1807400000016</v>
      </c>
      <c r="I37" s="214">
        <f t="shared" si="7"/>
        <v>0.63127758967840775</v>
      </c>
      <c r="J37" s="214">
        <f t="shared" si="8"/>
        <v>9.0379461446035304E-3</v>
      </c>
    </row>
    <row r="38" spans="1:10" ht="11.1" customHeight="1" x14ac:dyDescent="0.25">
      <c r="A38" s="156"/>
      <c r="B38" s="63"/>
      <c r="C38" s="16" t="s">
        <v>129</v>
      </c>
      <c r="D38" s="74">
        <v>460.01985000000013</v>
      </c>
      <c r="E38" s="74">
        <v>504.33275000000015</v>
      </c>
      <c r="F38" s="214">
        <f t="shared" si="6"/>
        <v>9.632823453161854E-2</v>
      </c>
      <c r="G38" s="74">
        <v>3024.5782899999999</v>
      </c>
      <c r="H38" s="74">
        <v>4277.7926800000014</v>
      </c>
      <c r="I38" s="214">
        <f t="shared" si="7"/>
        <v>0.41434351167018435</v>
      </c>
      <c r="J38" s="214">
        <f t="shared" si="8"/>
        <v>7.8356391662335427E-3</v>
      </c>
    </row>
    <row r="39" spans="1:10" ht="11.1" customHeight="1" x14ac:dyDescent="0.25">
      <c r="A39" s="156"/>
      <c r="B39" s="63"/>
      <c r="C39" s="16" t="s">
        <v>231</v>
      </c>
      <c r="D39" s="74">
        <v>361.11920000000003</v>
      </c>
      <c r="E39" s="74">
        <v>503.54999999999995</v>
      </c>
      <c r="F39" s="214">
        <f t="shared" si="6"/>
        <v>0.39441491895196901</v>
      </c>
      <c r="G39" s="74">
        <v>2729.2907599999999</v>
      </c>
      <c r="H39" s="74">
        <v>4246.83223</v>
      </c>
      <c r="I39" s="214">
        <f t="shared" si="7"/>
        <v>0.55602044759789537</v>
      </c>
      <c r="J39" s="214">
        <f t="shared" si="8"/>
        <v>7.7789288642690661E-3</v>
      </c>
    </row>
    <row r="40" spans="1:10" ht="11.1" customHeight="1" x14ac:dyDescent="0.25">
      <c r="A40" s="156"/>
      <c r="B40" s="63"/>
      <c r="C40" s="16" t="s">
        <v>70</v>
      </c>
      <c r="D40" s="74">
        <v>312.62292999999994</v>
      </c>
      <c r="E40" s="74">
        <v>516.59813000000008</v>
      </c>
      <c r="F40" s="214">
        <f t="shared" si="6"/>
        <v>0.65246397633084752</v>
      </c>
      <c r="G40" s="74">
        <v>1581.3445099999999</v>
      </c>
      <c r="H40" s="74">
        <v>3688.6835700000001</v>
      </c>
      <c r="I40" s="214">
        <f t="shared" si="7"/>
        <v>1.3326248939897356</v>
      </c>
      <c r="J40" s="214">
        <f t="shared" si="8"/>
        <v>6.756567139886302E-3</v>
      </c>
    </row>
    <row r="41" spans="1:10" ht="11.1" customHeight="1" x14ac:dyDescent="0.25">
      <c r="A41" s="156"/>
      <c r="B41" s="63"/>
      <c r="C41" s="16" t="s">
        <v>118</v>
      </c>
      <c r="D41" s="74">
        <v>170.16817</v>
      </c>
      <c r="E41" s="74">
        <v>530.80550000000028</v>
      </c>
      <c r="F41" s="214">
        <f t="shared" si="6"/>
        <v>2.1192995728872224</v>
      </c>
      <c r="G41" s="74">
        <v>842.92452999999989</v>
      </c>
      <c r="H41" s="74">
        <v>3218.6019100000008</v>
      </c>
      <c r="I41" s="214">
        <f t="shared" si="7"/>
        <v>2.8183749498902366</v>
      </c>
      <c r="J41" s="214">
        <f t="shared" si="8"/>
        <v>5.895517869395692E-3</v>
      </c>
    </row>
    <row r="42" spans="1:10" ht="11.1" customHeight="1" x14ac:dyDescent="0.25">
      <c r="A42" s="27"/>
      <c r="B42" s="63"/>
      <c r="C42" s="16" t="s">
        <v>18</v>
      </c>
      <c r="D42" s="74">
        <f>D31-SUM(D32:D41)</f>
        <v>1764.908672000005</v>
      </c>
      <c r="E42" s="74">
        <f>E31-SUM(E32:E41)</f>
        <v>2210.9421140000341</v>
      </c>
      <c r="F42" s="214">
        <f t="shared" si="6"/>
        <v>0.25272324232765042</v>
      </c>
      <c r="G42" s="74">
        <f>G31-SUM(G32:G41)</f>
        <v>10077.392469999846</v>
      </c>
      <c r="H42" s="74">
        <f>H31-SUM(H32:H41)</f>
        <v>18079.259649999905</v>
      </c>
      <c r="I42" s="214">
        <f t="shared" si="7"/>
        <v>0.79404143520473425</v>
      </c>
      <c r="J42" s="214">
        <f t="shared" si="8"/>
        <v>3.311580658697208E-2</v>
      </c>
    </row>
    <row r="43" spans="1:10" s="3" customFormat="1" ht="17.100000000000001" customHeight="1" x14ac:dyDescent="0.25">
      <c r="A43" s="191" t="s">
        <v>10</v>
      </c>
      <c r="B43" s="192" t="s">
        <v>199</v>
      </c>
      <c r="C43" s="193"/>
      <c r="D43" s="194">
        <v>281994.66315999976</v>
      </c>
      <c r="E43" s="194">
        <v>155014.97615800003</v>
      </c>
      <c r="F43" s="216">
        <f>(E43/D43-1)</f>
        <v>-0.45029109976437132</v>
      </c>
      <c r="G43" s="194">
        <v>655543.8210199998</v>
      </c>
      <c r="H43" s="194">
        <v>498507.07299999992</v>
      </c>
      <c r="I43" s="216">
        <f>(H43/G43-1)</f>
        <v>-0.23955186973718556</v>
      </c>
      <c r="J43" s="216">
        <f>SUM(J44:J54)</f>
        <v>1</v>
      </c>
    </row>
    <row r="44" spans="1:10" ht="11.1" customHeight="1" x14ac:dyDescent="0.25">
      <c r="A44" s="156"/>
      <c r="B44" s="63"/>
      <c r="C44" s="16" t="s">
        <v>69</v>
      </c>
      <c r="D44" s="74">
        <v>137421.47086999993</v>
      </c>
      <c r="E44" s="74">
        <v>70203.924460000009</v>
      </c>
      <c r="F44" s="214">
        <f>IFERROR(((E44/D44-1)),"")</f>
        <v>-0.48913423779015874</v>
      </c>
      <c r="G44" s="74">
        <v>313995.86131000007</v>
      </c>
      <c r="H44" s="74">
        <v>243495.10639999996</v>
      </c>
      <c r="I44" s="214">
        <f>IFERROR(((H44/G44-1)),"")</f>
        <v>-0.22452765656167839</v>
      </c>
      <c r="J44" s="214">
        <f>(H44/$H$43)</f>
        <v>0.48844864915286768</v>
      </c>
    </row>
    <row r="45" spans="1:10" ht="11.1" customHeight="1" x14ac:dyDescent="0.25">
      <c r="A45" s="156"/>
      <c r="B45" s="63"/>
      <c r="C45" s="16" t="s">
        <v>177</v>
      </c>
      <c r="D45" s="74">
        <v>24823.09729999999</v>
      </c>
      <c r="E45" s="74">
        <v>16796.744097999992</v>
      </c>
      <c r="F45" s="214">
        <f t="shared" ref="F45:F54" si="9">IFERROR(((E45/D45-1)),"")</f>
        <v>-0.323342131926462</v>
      </c>
      <c r="G45" s="74">
        <v>57476.289640000039</v>
      </c>
      <c r="H45" s="74">
        <v>59091.383929999989</v>
      </c>
      <c r="I45" s="214">
        <f t="shared" ref="I45:I54" si="10">IFERROR(((H45/G45-1)),"")</f>
        <v>2.8100183573365856E-2</v>
      </c>
      <c r="J45" s="214">
        <f t="shared" ref="J45:J54" si="11">(H45/$H$43)</f>
        <v>0.11853670114325539</v>
      </c>
    </row>
    <row r="46" spans="1:10" ht="11.1" customHeight="1" x14ac:dyDescent="0.25">
      <c r="A46" s="156"/>
      <c r="B46" s="63"/>
      <c r="C46" s="16" t="s">
        <v>228</v>
      </c>
      <c r="D46" s="74">
        <v>34287.584699999992</v>
      </c>
      <c r="E46" s="74">
        <v>16424.704400000002</v>
      </c>
      <c r="F46" s="214">
        <f t="shared" si="9"/>
        <v>-0.5209722544265416</v>
      </c>
      <c r="G46" s="74">
        <v>61217.248879999985</v>
      </c>
      <c r="H46" s="74">
        <v>42908.557629999988</v>
      </c>
      <c r="I46" s="214">
        <f t="shared" si="10"/>
        <v>-0.29907732844854362</v>
      </c>
      <c r="J46" s="214">
        <f t="shared" si="11"/>
        <v>8.6074120015544889E-2</v>
      </c>
    </row>
    <row r="47" spans="1:10" ht="11.1" customHeight="1" x14ac:dyDescent="0.25">
      <c r="A47" s="156"/>
      <c r="B47" s="63"/>
      <c r="C47" s="16" t="s">
        <v>74</v>
      </c>
      <c r="D47" s="74">
        <v>20104.937499999996</v>
      </c>
      <c r="E47" s="74">
        <v>10590.2492</v>
      </c>
      <c r="F47" s="214">
        <f t="shared" si="9"/>
        <v>-0.47325132445698959</v>
      </c>
      <c r="G47" s="74">
        <v>56855.93569999998</v>
      </c>
      <c r="H47" s="74">
        <v>29986.407130000003</v>
      </c>
      <c r="I47" s="214">
        <f t="shared" si="10"/>
        <v>-0.47258968195997852</v>
      </c>
      <c r="J47" s="214">
        <f t="shared" si="11"/>
        <v>6.0152420605675154E-2</v>
      </c>
    </row>
    <row r="48" spans="1:10" ht="11.1" customHeight="1" x14ac:dyDescent="0.25">
      <c r="A48" s="156"/>
      <c r="B48" s="63"/>
      <c r="C48" s="16" t="s">
        <v>77</v>
      </c>
      <c r="D48" s="74">
        <v>14597.049199999998</v>
      </c>
      <c r="E48" s="74">
        <v>5948.4746000000005</v>
      </c>
      <c r="F48" s="214">
        <f t="shared" si="9"/>
        <v>-0.5924878707677439</v>
      </c>
      <c r="G48" s="74">
        <v>43416.916780000007</v>
      </c>
      <c r="H48" s="74">
        <v>17149.867039999997</v>
      </c>
      <c r="I48" s="214">
        <f t="shared" si="10"/>
        <v>-0.60499574101724152</v>
      </c>
      <c r="J48" s="214">
        <f t="shared" si="11"/>
        <v>3.4402454787236289E-2</v>
      </c>
    </row>
    <row r="49" spans="1:10" ht="11.1" customHeight="1" x14ac:dyDescent="0.25">
      <c r="A49" s="156"/>
      <c r="B49" s="63"/>
      <c r="C49" s="16" t="s">
        <v>231</v>
      </c>
      <c r="D49" s="74">
        <v>4389.4455999999982</v>
      </c>
      <c r="E49" s="74">
        <v>4413.3801000000003</v>
      </c>
      <c r="F49" s="214">
        <f t="shared" si="9"/>
        <v>5.4527387239979852E-3</v>
      </c>
      <c r="G49" s="74">
        <v>13924.858570000006</v>
      </c>
      <c r="H49" s="74">
        <v>16063.560520000003</v>
      </c>
      <c r="I49" s="214">
        <f t="shared" si="10"/>
        <v>0.15358877357703715</v>
      </c>
      <c r="J49" s="214">
        <f t="shared" si="11"/>
        <v>3.2223335214343098E-2</v>
      </c>
    </row>
    <row r="50" spans="1:10" ht="11.1" customHeight="1" x14ac:dyDescent="0.25">
      <c r="A50" s="156"/>
      <c r="B50" s="63"/>
      <c r="C50" s="16" t="s">
        <v>84</v>
      </c>
      <c r="D50" s="74">
        <v>7099.4806000000026</v>
      </c>
      <c r="E50" s="74">
        <v>4109.6112000000003</v>
      </c>
      <c r="F50" s="214">
        <f t="shared" si="9"/>
        <v>-0.42113917460384376</v>
      </c>
      <c r="G50" s="74">
        <v>19536.097229999999</v>
      </c>
      <c r="H50" s="74">
        <v>14004.343060000001</v>
      </c>
      <c r="I50" s="214">
        <f t="shared" si="10"/>
        <v>-0.28315554047843972</v>
      </c>
      <c r="J50" s="214">
        <f t="shared" si="11"/>
        <v>2.8092566421820866E-2</v>
      </c>
    </row>
    <row r="51" spans="1:10" ht="11.1" customHeight="1" x14ac:dyDescent="0.25">
      <c r="A51" s="156"/>
      <c r="B51" s="63"/>
      <c r="C51" s="16" t="s">
        <v>76</v>
      </c>
      <c r="D51" s="74">
        <v>5114.5048999999981</v>
      </c>
      <c r="E51" s="74">
        <v>3187.9722999999999</v>
      </c>
      <c r="F51" s="214">
        <f t="shared" si="9"/>
        <v>-0.37668017484937766</v>
      </c>
      <c r="G51" s="74">
        <v>16595.813020000001</v>
      </c>
      <c r="H51" s="74">
        <v>13532.795630000002</v>
      </c>
      <c r="I51" s="214">
        <f t="shared" si="10"/>
        <v>-0.18456567245658195</v>
      </c>
      <c r="J51" s="214">
        <f t="shared" si="11"/>
        <v>2.714664718508418E-2</v>
      </c>
    </row>
    <row r="52" spans="1:10" ht="11.1" customHeight="1" x14ac:dyDescent="0.25">
      <c r="A52" s="156"/>
      <c r="B52" s="63"/>
      <c r="C52" s="16" t="s">
        <v>70</v>
      </c>
      <c r="D52" s="74">
        <v>7643.8590999999988</v>
      </c>
      <c r="E52" s="74">
        <v>4069.8007999999995</v>
      </c>
      <c r="F52" s="214">
        <f t="shared" si="9"/>
        <v>-0.46757249881803808</v>
      </c>
      <c r="G52" s="74">
        <v>15614.448229999998</v>
      </c>
      <c r="H52" s="74">
        <v>11474.406140000001</v>
      </c>
      <c r="I52" s="214">
        <f t="shared" si="10"/>
        <v>-0.2651417475031711</v>
      </c>
      <c r="J52" s="214">
        <f t="shared" si="11"/>
        <v>2.3017539291764477E-2</v>
      </c>
    </row>
    <row r="53" spans="1:10" ht="11.1" customHeight="1" x14ac:dyDescent="0.25">
      <c r="A53" s="156"/>
      <c r="B53" s="63"/>
      <c r="C53" s="16" t="s">
        <v>118</v>
      </c>
      <c r="D53" s="74">
        <v>4251.6061699999982</v>
      </c>
      <c r="E53" s="74">
        <v>3848.2893999999997</v>
      </c>
      <c r="F53" s="214">
        <f t="shared" si="9"/>
        <v>-9.4862212978677363E-2</v>
      </c>
      <c r="G53" s="74">
        <v>9097.7521499999984</v>
      </c>
      <c r="H53" s="74">
        <v>10011.025649999998</v>
      </c>
      <c r="I53" s="214">
        <f t="shared" si="10"/>
        <v>0.10038452190632596</v>
      </c>
      <c r="J53" s="214">
        <f t="shared" si="11"/>
        <v>2.0082013259619287E-2</v>
      </c>
    </row>
    <row r="54" spans="1:10" ht="11.1" customHeight="1" x14ac:dyDescent="0.25">
      <c r="A54" s="29"/>
      <c r="B54" s="63"/>
      <c r="C54" s="16" t="s">
        <v>18</v>
      </c>
      <c r="D54" s="74">
        <f>D43-SUM(D44:D53)</f>
        <v>22261.62721999982</v>
      </c>
      <c r="E54" s="74">
        <f>E43-SUM(E44:E53)</f>
        <v>15421.825600000011</v>
      </c>
      <c r="F54" s="214">
        <f t="shared" si="9"/>
        <v>-0.30724625618808943</v>
      </c>
      <c r="G54" s="74">
        <f>G43-SUM(G44:G53)</f>
        <v>47812.599509999854</v>
      </c>
      <c r="H54" s="74">
        <f>H43-SUM(H44:H53)</f>
        <v>40789.619869999995</v>
      </c>
      <c r="I54" s="214">
        <f t="shared" si="10"/>
        <v>-0.14688554297347978</v>
      </c>
      <c r="J54" s="214">
        <f t="shared" si="11"/>
        <v>8.1823552922788728E-2</v>
      </c>
    </row>
    <row r="55" spans="1:10" s="3" customFormat="1" ht="17.100000000000001" customHeight="1" x14ac:dyDescent="0.25">
      <c r="A55" s="191" t="s">
        <v>68</v>
      </c>
      <c r="B55" s="192" t="s">
        <v>291</v>
      </c>
      <c r="C55" s="193"/>
      <c r="D55" s="194">
        <v>43699.548002000003</v>
      </c>
      <c r="E55" s="194">
        <v>65376.124177999998</v>
      </c>
      <c r="F55" s="216">
        <f>(E55/D55-1)</f>
        <v>0.49603662204945276</v>
      </c>
      <c r="G55" s="194">
        <v>124189.26273999999</v>
      </c>
      <c r="H55" s="194">
        <v>495630.72468999989</v>
      </c>
      <c r="I55" s="216">
        <f>(H55/G55-1)</f>
        <v>2.990930566418144</v>
      </c>
      <c r="J55" s="216">
        <f>SUM(J56:J65)</f>
        <v>0.99999999999999989</v>
      </c>
    </row>
    <row r="56" spans="1:10" ht="11.1" customHeight="1" x14ac:dyDescent="0.25">
      <c r="A56" s="156"/>
      <c r="C56" s="16" t="s">
        <v>225</v>
      </c>
      <c r="D56" s="74">
        <v>11906.574580000002</v>
      </c>
      <c r="E56" s="70">
        <v>14359.9143</v>
      </c>
      <c r="F56" s="214">
        <f>IFERROR(((E56/D56-1)),"")</f>
        <v>0.20604916246197136</v>
      </c>
      <c r="G56" s="74">
        <v>31866.816870000002</v>
      </c>
      <c r="H56" s="74">
        <v>97931.920549999981</v>
      </c>
      <c r="I56" s="214">
        <f>IFERROR(((H56/G56-1)),"")</f>
        <v>2.0731629377829344</v>
      </c>
      <c r="J56" s="214">
        <f>(H56/$H$55)</f>
        <v>0.19759049564825315</v>
      </c>
    </row>
    <row r="57" spans="1:10" ht="11.1" customHeight="1" x14ac:dyDescent="0.25">
      <c r="A57" s="156"/>
      <c r="C57" s="16" t="s">
        <v>123</v>
      </c>
      <c r="D57" s="74">
        <v>8038.3972299999996</v>
      </c>
      <c r="E57" s="70">
        <v>11288.492499999997</v>
      </c>
      <c r="F57" s="214">
        <f t="shared" ref="F57:F65" si="12">IFERROR(((E57/D57-1)),"")</f>
        <v>0.40432130647517117</v>
      </c>
      <c r="G57" s="74">
        <v>22636.842560000005</v>
      </c>
      <c r="H57" s="74">
        <v>85731.287939999966</v>
      </c>
      <c r="I57" s="214">
        <f t="shared" ref="I57:I65" si="13">IFERROR(((H57/G57-1)),"")</f>
        <v>2.7872458454735991</v>
      </c>
      <c r="J57" s="214">
        <f t="shared" ref="J57:J65" si="14">(H57/$H$55)</f>
        <v>0.17297411897460949</v>
      </c>
    </row>
    <row r="58" spans="1:10" ht="11.1" customHeight="1" x14ac:dyDescent="0.25">
      <c r="A58" s="156"/>
      <c r="C58" s="16" t="s">
        <v>228</v>
      </c>
      <c r="D58" s="74">
        <v>10042.378970999998</v>
      </c>
      <c r="E58" s="70">
        <v>7363.9847800000034</v>
      </c>
      <c r="F58" s="214">
        <f t="shared" si="12"/>
        <v>-0.26670913323770795</v>
      </c>
      <c r="G58" s="74">
        <v>28710.395549999997</v>
      </c>
      <c r="H58" s="74">
        <v>57154.225960000003</v>
      </c>
      <c r="I58" s="214">
        <f t="shared" si="13"/>
        <v>0.99071537905022033</v>
      </c>
      <c r="J58" s="214">
        <f t="shared" si="14"/>
        <v>0.11531614791586624</v>
      </c>
    </row>
    <row r="59" spans="1:10" ht="11.1" customHeight="1" x14ac:dyDescent="0.25">
      <c r="A59" s="156"/>
      <c r="C59" s="16" t="s">
        <v>75</v>
      </c>
      <c r="D59" s="74">
        <v>1739.8765000000003</v>
      </c>
      <c r="E59" s="70">
        <v>7244.6550700000007</v>
      </c>
      <c r="F59" s="214">
        <f t="shared" si="12"/>
        <v>3.1638904083134634</v>
      </c>
      <c r="G59" s="74">
        <v>5375.2791699999989</v>
      </c>
      <c r="H59" s="74">
        <v>54855.983129999993</v>
      </c>
      <c r="I59" s="214">
        <f t="shared" si="13"/>
        <v>9.2052342576283355</v>
      </c>
      <c r="J59" s="214">
        <f t="shared" si="14"/>
        <v>0.1106791415409336</v>
      </c>
    </row>
    <row r="60" spans="1:10" ht="11.1" customHeight="1" x14ac:dyDescent="0.25">
      <c r="A60" s="156"/>
      <c r="C60" s="16" t="s">
        <v>70</v>
      </c>
      <c r="D60" s="74">
        <v>2050.8309199999999</v>
      </c>
      <c r="E60" s="70">
        <v>7024.0759500000004</v>
      </c>
      <c r="F60" s="214">
        <f t="shared" si="12"/>
        <v>2.4249902717479999</v>
      </c>
      <c r="G60" s="74">
        <v>5516.4271299999991</v>
      </c>
      <c r="H60" s="74">
        <v>54483.457890000005</v>
      </c>
      <c r="I60" s="214">
        <f t="shared" si="13"/>
        <v>8.8765843554249972</v>
      </c>
      <c r="J60" s="214">
        <f t="shared" si="14"/>
        <v>0.10992752300430436</v>
      </c>
    </row>
    <row r="61" spans="1:10" ht="11.1" customHeight="1" x14ac:dyDescent="0.25">
      <c r="A61" s="156"/>
      <c r="C61" s="16" t="s">
        <v>121</v>
      </c>
      <c r="D61" s="74">
        <v>2454.015018000001</v>
      </c>
      <c r="E61" s="70">
        <v>4950.6260790000006</v>
      </c>
      <c r="F61" s="214">
        <f t="shared" si="12"/>
        <v>1.0173576945078007</v>
      </c>
      <c r="G61" s="74">
        <v>7303.2049299999999</v>
      </c>
      <c r="H61" s="74">
        <v>41890.473450000012</v>
      </c>
      <c r="I61" s="214">
        <f t="shared" si="13"/>
        <v>4.735902778507957</v>
      </c>
      <c r="J61" s="214">
        <f t="shared" si="14"/>
        <v>8.4519525048010441E-2</v>
      </c>
    </row>
    <row r="62" spans="1:10" ht="11.1" customHeight="1" x14ac:dyDescent="0.25">
      <c r="A62" s="156"/>
      <c r="C62" s="16" t="s">
        <v>177</v>
      </c>
      <c r="D62" s="74">
        <v>4075.1800400000002</v>
      </c>
      <c r="E62" s="70">
        <v>3302.1063199999999</v>
      </c>
      <c r="F62" s="214">
        <f t="shared" si="12"/>
        <v>-0.18970296095187988</v>
      </c>
      <c r="G62" s="74">
        <v>12025.635539999999</v>
      </c>
      <c r="H62" s="74">
        <v>28663.859700000001</v>
      </c>
      <c r="I62" s="214">
        <f t="shared" si="13"/>
        <v>1.3835629813208192</v>
      </c>
      <c r="J62" s="214">
        <f t="shared" si="14"/>
        <v>5.7833096844285163E-2</v>
      </c>
    </row>
    <row r="63" spans="1:10" ht="11.1" customHeight="1" x14ac:dyDescent="0.25">
      <c r="A63" s="156"/>
      <c r="C63" s="16" t="s">
        <v>69</v>
      </c>
      <c r="D63" s="74">
        <v>588.27287500000011</v>
      </c>
      <c r="E63" s="70">
        <v>3507.1386589999997</v>
      </c>
      <c r="F63" s="214">
        <f t="shared" si="12"/>
        <v>4.9617548386877415</v>
      </c>
      <c r="G63" s="74">
        <v>2161.3528700000002</v>
      </c>
      <c r="H63" s="74">
        <v>27143.062900000008</v>
      </c>
      <c r="I63" s="214">
        <f t="shared" si="13"/>
        <v>11.558367158251214</v>
      </c>
      <c r="J63" s="214">
        <f t="shared" si="14"/>
        <v>5.4764689814129394E-2</v>
      </c>
    </row>
    <row r="64" spans="1:10" ht="11.1" customHeight="1" x14ac:dyDescent="0.25">
      <c r="A64" s="156"/>
      <c r="C64" s="16" t="s">
        <v>190</v>
      </c>
      <c r="D64" s="74">
        <v>308.51060000000001</v>
      </c>
      <c r="E64" s="70">
        <v>1107.0862999999999</v>
      </c>
      <c r="F64" s="214">
        <f t="shared" si="12"/>
        <v>2.5884870730535674</v>
      </c>
      <c r="G64" s="74">
        <v>962.83135000000004</v>
      </c>
      <c r="H64" s="74">
        <v>8669.0235199999988</v>
      </c>
      <c r="I64" s="214">
        <f t="shared" si="13"/>
        <v>8.0036780792399398</v>
      </c>
      <c r="J64" s="214">
        <f t="shared" si="14"/>
        <v>1.7490892085881435E-2</v>
      </c>
    </row>
    <row r="65" spans="1:10" ht="11.1" customHeight="1" x14ac:dyDescent="0.25">
      <c r="A65" s="29"/>
      <c r="B65" s="63"/>
      <c r="C65" s="16" t="s">
        <v>18</v>
      </c>
      <c r="D65" s="74">
        <f>D55-SUM(D56:D64)</f>
        <v>2495.511268000002</v>
      </c>
      <c r="E65" s="70">
        <f>E55-SUM(E56:E64)</f>
        <v>5228.0442199999961</v>
      </c>
      <c r="F65" s="214">
        <f t="shared" si="12"/>
        <v>1.0949792080842617</v>
      </c>
      <c r="G65" s="74">
        <f>G55-SUM(G56:G64)</f>
        <v>7630.4767700000084</v>
      </c>
      <c r="H65" s="74">
        <f>H55-SUM(H56:H64)</f>
        <v>39107.429649999947</v>
      </c>
      <c r="I65" s="214">
        <f t="shared" si="13"/>
        <v>4.1251620087167771</v>
      </c>
      <c r="J65" s="214">
        <f t="shared" si="14"/>
        <v>7.8904369123726767E-2</v>
      </c>
    </row>
    <row r="66" spans="1:10" ht="12" customHeight="1" x14ac:dyDescent="0.25">
      <c r="A66" s="60"/>
      <c r="B66" s="61"/>
      <c r="C66" s="62"/>
      <c r="D66" s="62"/>
      <c r="E66" s="62"/>
      <c r="F66" s="62"/>
      <c r="G66" s="62"/>
      <c r="H66" s="62"/>
      <c r="I66" s="62"/>
      <c r="J66" s="59" t="s">
        <v>22</v>
      </c>
    </row>
    <row r="67" spans="1:10" ht="12" customHeight="1" x14ac:dyDescent="0.25">
      <c r="A67" s="277" t="s">
        <v>330</v>
      </c>
      <c r="B67" s="277"/>
      <c r="C67" s="277"/>
      <c r="D67" s="277"/>
      <c r="E67" s="277"/>
      <c r="F67" s="277"/>
      <c r="G67" s="58"/>
      <c r="H67" s="58"/>
      <c r="I67" s="65"/>
      <c r="J67" s="65"/>
    </row>
    <row r="68" spans="1:10" ht="12" customHeight="1" x14ac:dyDescent="0.25">
      <c r="A68" s="271" t="s">
        <v>56</v>
      </c>
      <c r="B68" s="273" t="s">
        <v>59</v>
      </c>
      <c r="C68" s="274"/>
      <c r="D68" s="269" t="s">
        <v>14</v>
      </c>
      <c r="E68" s="269"/>
      <c r="F68" s="269"/>
      <c r="G68" s="269" t="s">
        <v>55</v>
      </c>
      <c r="H68" s="269"/>
      <c r="I68" s="269"/>
      <c r="J68" s="269"/>
    </row>
    <row r="69" spans="1:10" ht="23.1" customHeight="1" x14ac:dyDescent="0.25">
      <c r="A69" s="272"/>
      <c r="B69" s="275"/>
      <c r="C69" s="276"/>
      <c r="D69" s="169">
        <v>2023</v>
      </c>
      <c r="E69" s="170" t="s">
        <v>316</v>
      </c>
      <c r="F69" s="181" t="s">
        <v>322</v>
      </c>
      <c r="G69" s="169">
        <v>2023</v>
      </c>
      <c r="H69" s="170" t="s">
        <v>316</v>
      </c>
      <c r="I69" s="181" t="s">
        <v>322</v>
      </c>
      <c r="J69" s="181" t="s">
        <v>326</v>
      </c>
    </row>
    <row r="70" spans="1:10" ht="5.0999999999999996" customHeight="1" x14ac:dyDescent="0.25">
      <c r="A70" s="27"/>
      <c r="B70" s="63"/>
      <c r="C70" s="40"/>
      <c r="D70" s="74"/>
      <c r="E70" s="74"/>
      <c r="F70" s="55"/>
      <c r="G70" s="74"/>
      <c r="H70" s="74"/>
      <c r="I70" s="55"/>
      <c r="J70" s="55"/>
    </row>
    <row r="71" spans="1:10" s="3" customFormat="1" ht="17.100000000000001" customHeight="1" x14ac:dyDescent="0.25">
      <c r="A71" s="191" t="s">
        <v>12</v>
      </c>
      <c r="B71" s="192" t="s">
        <v>201</v>
      </c>
      <c r="C71" s="193"/>
      <c r="D71" s="194">
        <v>55542.178721000033</v>
      </c>
      <c r="E71" s="194">
        <v>49338.682936999998</v>
      </c>
      <c r="F71" s="216">
        <f>(E71/D71-1)</f>
        <v>-0.11168981712369419</v>
      </c>
      <c r="G71" s="194">
        <v>216939.30457000001</v>
      </c>
      <c r="H71" s="194">
        <v>212404.40137000004</v>
      </c>
      <c r="I71" s="216">
        <f>(H71/G71-1)</f>
        <v>-2.0904018333555041E-2</v>
      </c>
      <c r="J71" s="216">
        <f>SUM(J72:J82)</f>
        <v>1</v>
      </c>
    </row>
    <row r="72" spans="1:10" ht="11.1" customHeight="1" x14ac:dyDescent="0.25">
      <c r="A72" s="156"/>
      <c r="B72" s="63"/>
      <c r="C72" s="16" t="s">
        <v>69</v>
      </c>
      <c r="D72" s="74">
        <v>40203.069059000038</v>
      </c>
      <c r="E72" s="74">
        <v>35394.040251999992</v>
      </c>
      <c r="F72" s="214">
        <f>IFERROR(((E72/D72-1)),"")</f>
        <v>-0.11961845002287141</v>
      </c>
      <c r="G72" s="74">
        <v>146555.19350000002</v>
      </c>
      <c r="H72" s="74">
        <v>137240.20884999997</v>
      </c>
      <c r="I72" s="214">
        <f>IFERROR(((H72/G72-1)),"")</f>
        <v>-6.355956706508703E-2</v>
      </c>
      <c r="J72" s="214">
        <f>(H72/$H$71)</f>
        <v>0.6461269538898724</v>
      </c>
    </row>
    <row r="73" spans="1:10" ht="11.1" customHeight="1" x14ac:dyDescent="0.25">
      <c r="A73" s="156"/>
      <c r="B73" s="63"/>
      <c r="C73" s="16" t="s">
        <v>70</v>
      </c>
      <c r="D73" s="74">
        <v>5284.4495899999974</v>
      </c>
      <c r="E73" s="74">
        <v>5429.8261699999975</v>
      </c>
      <c r="F73" s="214">
        <f t="shared" ref="F73:F82" si="15">IFERROR(((E73/D73-1)),"")</f>
        <v>2.7510259587886443E-2</v>
      </c>
      <c r="G73" s="74">
        <v>20709.509520000018</v>
      </c>
      <c r="H73" s="74">
        <v>25400.388030000013</v>
      </c>
      <c r="I73" s="214">
        <f t="shared" ref="I73:I82" si="16">IFERROR(((H73/G73-1)),"")</f>
        <v>0.22650843108910057</v>
      </c>
      <c r="J73" s="214">
        <f t="shared" ref="J73:J82" si="17">(H73/$H$71)</f>
        <v>0.1195850362147324</v>
      </c>
    </row>
    <row r="74" spans="1:10" ht="11.1" customHeight="1" x14ac:dyDescent="0.25">
      <c r="A74" s="156"/>
      <c r="B74" s="63"/>
      <c r="C74" s="16" t="s">
        <v>71</v>
      </c>
      <c r="D74" s="74">
        <v>3180.1019179999994</v>
      </c>
      <c r="E74" s="74">
        <v>2901.4987650000035</v>
      </c>
      <c r="F74" s="214">
        <f t="shared" si="15"/>
        <v>-8.7608246585761163E-2</v>
      </c>
      <c r="G74" s="74">
        <v>16584.67945</v>
      </c>
      <c r="H74" s="74">
        <v>18055.134200000004</v>
      </c>
      <c r="I74" s="214">
        <f t="shared" si="16"/>
        <v>8.8663441125478304E-2</v>
      </c>
      <c r="J74" s="214">
        <f t="shared" si="17"/>
        <v>8.5003578473633781E-2</v>
      </c>
    </row>
    <row r="75" spans="1:10" ht="11.1" customHeight="1" x14ac:dyDescent="0.25">
      <c r="A75" s="156"/>
      <c r="B75" s="63"/>
      <c r="C75" s="16" t="s">
        <v>228</v>
      </c>
      <c r="D75" s="74">
        <v>3685.9333639999995</v>
      </c>
      <c r="E75" s="74">
        <v>2369.0927199999992</v>
      </c>
      <c r="F75" s="214">
        <f t="shared" si="15"/>
        <v>-0.35726110972634517</v>
      </c>
      <c r="G75" s="74">
        <v>18296.511850000006</v>
      </c>
      <c r="H75" s="74">
        <v>13890.604520000001</v>
      </c>
      <c r="I75" s="214">
        <f t="shared" si="16"/>
        <v>-0.24080586322250297</v>
      </c>
      <c r="J75" s="214">
        <f t="shared" si="17"/>
        <v>6.5396971204015303E-2</v>
      </c>
    </row>
    <row r="76" spans="1:10" ht="11.1" customHeight="1" x14ac:dyDescent="0.25">
      <c r="A76" s="156"/>
      <c r="B76" s="63"/>
      <c r="C76" s="16" t="s">
        <v>75</v>
      </c>
      <c r="D76" s="74">
        <v>706.21217999999999</v>
      </c>
      <c r="E76" s="74">
        <v>527.02562000000012</v>
      </c>
      <c r="F76" s="214">
        <f t="shared" si="15"/>
        <v>-0.25372907048983473</v>
      </c>
      <c r="G76" s="74">
        <v>3881.9845299999993</v>
      </c>
      <c r="H76" s="74">
        <v>3537.6247800000001</v>
      </c>
      <c r="I76" s="214">
        <f t="shared" si="16"/>
        <v>-8.8707141241492593E-2</v>
      </c>
      <c r="J76" s="214">
        <f t="shared" si="17"/>
        <v>1.6655138769170786E-2</v>
      </c>
    </row>
    <row r="77" spans="1:10" ht="11.1" customHeight="1" x14ac:dyDescent="0.25">
      <c r="A77" s="156"/>
      <c r="B77" s="63"/>
      <c r="C77" s="16" t="s">
        <v>73</v>
      </c>
      <c r="D77" s="74">
        <v>195.9888</v>
      </c>
      <c r="E77" s="74">
        <v>514.59588000000008</v>
      </c>
      <c r="F77" s="214">
        <f t="shared" si="15"/>
        <v>1.6256392202003385</v>
      </c>
      <c r="G77" s="74">
        <v>866.23006000000032</v>
      </c>
      <c r="H77" s="74">
        <v>3178.3166100000003</v>
      </c>
      <c r="I77" s="214">
        <f t="shared" si="16"/>
        <v>2.669136822612689</v>
      </c>
      <c r="J77" s="214">
        <f t="shared" si="17"/>
        <v>1.4963515772272059E-2</v>
      </c>
    </row>
    <row r="78" spans="1:10" ht="11.1" customHeight="1" x14ac:dyDescent="0.25">
      <c r="A78" s="156"/>
      <c r="B78" s="63"/>
      <c r="C78" s="16" t="s">
        <v>83</v>
      </c>
      <c r="D78" s="74">
        <v>519.30680000000018</v>
      </c>
      <c r="E78" s="74">
        <v>562.35479999999995</v>
      </c>
      <c r="F78" s="214">
        <f t="shared" si="15"/>
        <v>8.2895120957398927E-2</v>
      </c>
      <c r="G78" s="74">
        <v>2325.7544099999996</v>
      </c>
      <c r="H78" s="74">
        <v>2705.9659400000005</v>
      </c>
      <c r="I78" s="214">
        <f t="shared" si="16"/>
        <v>0.16347879568247325</v>
      </c>
      <c r="J78" s="214">
        <f t="shared" si="17"/>
        <v>1.2739688643675116E-2</v>
      </c>
    </row>
    <row r="79" spans="1:10" ht="11.1" customHeight="1" x14ac:dyDescent="0.25">
      <c r="A79" s="156"/>
      <c r="B79" s="63"/>
      <c r="C79" s="16" t="s">
        <v>226</v>
      </c>
      <c r="D79" s="74">
        <v>37.321429999999999</v>
      </c>
      <c r="E79" s="74">
        <v>218.24999999999997</v>
      </c>
      <c r="F79" s="214">
        <f t="shared" si="15"/>
        <v>4.8478466661111321</v>
      </c>
      <c r="G79" s="74">
        <v>180.42784</v>
      </c>
      <c r="H79" s="74">
        <v>1224.0591100000001</v>
      </c>
      <c r="I79" s="214">
        <f t="shared" ref="I79" si="18">IFERROR(((H79/G79-1)),"")</f>
        <v>5.7842030919396921</v>
      </c>
      <c r="J79" s="214">
        <f t="shared" ref="J79" si="19">(H79/$H$71)</f>
        <v>5.7628707414011529E-3</v>
      </c>
    </row>
    <row r="80" spans="1:10" ht="11.1" customHeight="1" x14ac:dyDescent="0.25">
      <c r="A80" s="156"/>
      <c r="B80" s="63"/>
      <c r="C80" s="16" t="s">
        <v>118</v>
      </c>
      <c r="D80" s="74">
        <v>287.28100000000001</v>
      </c>
      <c r="E80" s="74">
        <v>260.0831</v>
      </c>
      <c r="F80" s="214">
        <f t="shared" si="15"/>
        <v>-9.4673507819869718E-2</v>
      </c>
      <c r="G80" s="74">
        <v>1057.5164500000001</v>
      </c>
      <c r="H80" s="74">
        <v>1154.90075</v>
      </c>
      <c r="I80" s="214">
        <f t="shared" si="16"/>
        <v>9.208774010087506E-2</v>
      </c>
      <c r="J80" s="214">
        <f t="shared" si="17"/>
        <v>5.4372731570105689E-3</v>
      </c>
    </row>
    <row r="81" spans="1:10" ht="11.1" customHeight="1" x14ac:dyDescent="0.25">
      <c r="A81" s="156"/>
      <c r="B81" s="63"/>
      <c r="C81" s="16" t="s">
        <v>177</v>
      </c>
      <c r="D81" s="74">
        <v>411.548</v>
      </c>
      <c r="E81" s="74">
        <v>244.51499999999999</v>
      </c>
      <c r="F81" s="214">
        <f t="shared" si="15"/>
        <v>-0.40586517247076892</v>
      </c>
      <c r="G81" s="74">
        <v>1784.58284</v>
      </c>
      <c r="H81" s="74">
        <v>1049.9230000000002</v>
      </c>
      <c r="I81" s="214">
        <f t="shared" si="16"/>
        <v>-0.411670348684962</v>
      </c>
      <c r="J81" s="214">
        <f t="shared" si="17"/>
        <v>4.9430378712872151E-3</v>
      </c>
    </row>
    <row r="82" spans="1:10" ht="11.1" customHeight="1" x14ac:dyDescent="0.25">
      <c r="A82" s="156"/>
      <c r="B82" s="63"/>
      <c r="C82" s="16" t="s">
        <v>18</v>
      </c>
      <c r="D82" s="74">
        <f>D71-SUM(D72:D81)</f>
        <v>1030.966579999993</v>
      </c>
      <c r="E82" s="74">
        <f>E71-SUM(E72:E81)</f>
        <v>917.40062999999645</v>
      </c>
      <c r="F82" s="214">
        <f t="shared" si="15"/>
        <v>-0.11015483159502348</v>
      </c>
      <c r="G82" s="74">
        <f>G71-SUM(G72:G81)</f>
        <v>4696.9141200000013</v>
      </c>
      <c r="H82" s="74">
        <f>H71-SUM(H72:H81)</f>
        <v>4967.275580000045</v>
      </c>
      <c r="I82" s="214">
        <f t="shared" si="16"/>
        <v>5.7561508065223865E-2</v>
      </c>
      <c r="J82" s="214">
        <f t="shared" si="17"/>
        <v>2.3385935262929172E-2</v>
      </c>
    </row>
    <row r="83" spans="1:10" ht="17.100000000000001" customHeight="1" x14ac:dyDescent="0.25">
      <c r="A83" s="191" t="s">
        <v>66</v>
      </c>
      <c r="B83" s="192" t="s">
        <v>223</v>
      </c>
      <c r="C83" s="193"/>
      <c r="D83" s="194">
        <v>113885.04639100005</v>
      </c>
      <c r="E83" s="194">
        <v>160858.74138999989</v>
      </c>
      <c r="F83" s="216">
        <f>(E83/D83-1)</f>
        <v>0.41246587227725806</v>
      </c>
      <c r="G83" s="194">
        <v>133670.74147999997</v>
      </c>
      <c r="H83" s="194">
        <v>206776.91265999991</v>
      </c>
      <c r="I83" s="216">
        <f>(H83/G83-1)</f>
        <v>0.54691228888663135</v>
      </c>
      <c r="J83" s="216">
        <f>SUM(J84:J94)</f>
        <v>1.0000000000000002</v>
      </c>
    </row>
    <row r="84" spans="1:10" ht="11.1" customHeight="1" x14ac:dyDescent="0.25">
      <c r="A84" s="156"/>
      <c r="B84" s="63"/>
      <c r="C84" s="16" t="s">
        <v>69</v>
      </c>
      <c r="D84" s="74">
        <v>57108.403907000051</v>
      </c>
      <c r="E84" s="74">
        <v>94301.379759999938</v>
      </c>
      <c r="F84" s="214">
        <f>IFERROR(((E84/D84-1)),"")</f>
        <v>0.65126974855693631</v>
      </c>
      <c r="G84" s="74">
        <v>68733.078549999977</v>
      </c>
      <c r="H84" s="74">
        <v>121368.48277999993</v>
      </c>
      <c r="I84" s="214">
        <f>IFERROR(((H84/G84-1)),"")</f>
        <v>0.7657943648153378</v>
      </c>
      <c r="J84" s="214">
        <f>(H84/$H$83)</f>
        <v>0.58695374265290567</v>
      </c>
    </row>
    <row r="85" spans="1:10" ht="11.1" customHeight="1" x14ac:dyDescent="0.25">
      <c r="A85" s="156"/>
      <c r="B85" s="63"/>
      <c r="C85" s="16" t="s">
        <v>177</v>
      </c>
      <c r="D85" s="74">
        <v>5525.5790000000025</v>
      </c>
      <c r="E85" s="74">
        <v>15145.723399999993</v>
      </c>
      <c r="F85" s="214">
        <f t="shared" ref="F85:F94" si="20">IFERROR(((E85/D85-1)),"")</f>
        <v>1.741020153725064</v>
      </c>
      <c r="G85" s="74">
        <v>8124.9658099999979</v>
      </c>
      <c r="H85" s="74">
        <v>21728.215169999999</v>
      </c>
      <c r="I85" s="214">
        <f t="shared" ref="I85:I94" si="21">IFERROR(((H85/G85-1)),"")</f>
        <v>1.674253120334054</v>
      </c>
      <c r="J85" s="214">
        <f t="shared" ref="J85:J90" si="22">(H85/$H$83)</f>
        <v>0.10508047001227534</v>
      </c>
    </row>
    <row r="86" spans="1:10" ht="11.1" customHeight="1" x14ac:dyDescent="0.25">
      <c r="A86" s="156"/>
      <c r="B86" s="63"/>
      <c r="C86" s="16" t="s">
        <v>228</v>
      </c>
      <c r="D86" s="74">
        <v>13179.216399999992</v>
      </c>
      <c r="E86" s="74">
        <v>13523.479099999995</v>
      </c>
      <c r="F86" s="214">
        <f t="shared" si="20"/>
        <v>2.612163648819088E-2</v>
      </c>
      <c r="G86" s="74">
        <v>15349.791709999996</v>
      </c>
      <c r="H86" s="74">
        <v>16520.29608</v>
      </c>
      <c r="I86" s="214">
        <f t="shared" si="21"/>
        <v>7.6255391090255031E-2</v>
      </c>
      <c r="J86" s="214">
        <f t="shared" si="22"/>
        <v>7.9894297034814848E-2</v>
      </c>
    </row>
    <row r="87" spans="1:10" ht="11.1" customHeight="1" x14ac:dyDescent="0.25">
      <c r="A87" s="156"/>
      <c r="B87" s="63"/>
      <c r="C87" s="16" t="s">
        <v>71</v>
      </c>
      <c r="D87" s="74">
        <v>7091.3984000000009</v>
      </c>
      <c r="E87" s="74">
        <v>10453.629899999998</v>
      </c>
      <c r="F87" s="214">
        <f t="shared" si="20"/>
        <v>0.47412813529134068</v>
      </c>
      <c r="G87" s="74">
        <v>7884.9300200000007</v>
      </c>
      <c r="H87" s="74">
        <v>12541.27893</v>
      </c>
      <c r="I87" s="214">
        <f t="shared" si="21"/>
        <v>0.59053775977583123</v>
      </c>
      <c r="J87" s="214">
        <f t="shared" si="22"/>
        <v>6.0651253414453633E-2</v>
      </c>
    </row>
    <row r="88" spans="1:10" ht="11.1" customHeight="1" x14ac:dyDescent="0.25">
      <c r="A88" s="156"/>
      <c r="B88" s="63"/>
      <c r="C88" s="16" t="s">
        <v>84</v>
      </c>
      <c r="D88" s="74">
        <v>5209.351999999999</v>
      </c>
      <c r="E88" s="74">
        <v>4873.4735490000021</v>
      </c>
      <c r="F88" s="214">
        <f t="shared" si="20"/>
        <v>-6.4476052107823922E-2</v>
      </c>
      <c r="G88" s="74">
        <v>6223.1516099999999</v>
      </c>
      <c r="H88" s="74">
        <v>6160.2055199999995</v>
      </c>
      <c r="I88" s="214">
        <f t="shared" si="21"/>
        <v>-1.0114825082977563E-2</v>
      </c>
      <c r="J88" s="214">
        <f t="shared" si="22"/>
        <v>2.9791553809148559E-2</v>
      </c>
    </row>
    <row r="89" spans="1:10" ht="11.1" customHeight="1" x14ac:dyDescent="0.25">
      <c r="A89" s="156"/>
      <c r="B89" s="63"/>
      <c r="C89" s="16" t="s">
        <v>70</v>
      </c>
      <c r="D89" s="74">
        <v>2190.3363000000008</v>
      </c>
      <c r="E89" s="74">
        <v>4340.96605</v>
      </c>
      <c r="F89" s="214">
        <f t="shared" si="20"/>
        <v>0.98187193902598358</v>
      </c>
      <c r="G89" s="74">
        <v>2647.5155599999998</v>
      </c>
      <c r="H89" s="74">
        <v>5272.2980300000008</v>
      </c>
      <c r="I89" s="214">
        <f t="shared" si="21"/>
        <v>0.99141342534734767</v>
      </c>
      <c r="J89" s="214">
        <f t="shared" si="22"/>
        <v>2.5497517891028575E-2</v>
      </c>
    </row>
    <row r="90" spans="1:10" ht="11.1" customHeight="1" x14ac:dyDescent="0.25">
      <c r="A90" s="156"/>
      <c r="B90" s="63"/>
      <c r="C90" s="16" t="s">
        <v>119</v>
      </c>
      <c r="D90" s="74">
        <v>2087.77</v>
      </c>
      <c r="E90" s="74">
        <v>2770.6600000000012</v>
      </c>
      <c r="F90" s="214">
        <f t="shared" si="20"/>
        <v>0.32709062779903975</v>
      </c>
      <c r="G90" s="74">
        <v>2044.9905899999999</v>
      </c>
      <c r="H90" s="74">
        <v>3008.8830800000001</v>
      </c>
      <c r="I90" s="214">
        <f t="shared" si="21"/>
        <v>0.4713432397750057</v>
      </c>
      <c r="J90" s="214">
        <f t="shared" si="22"/>
        <v>1.4551349284083083E-2</v>
      </c>
    </row>
    <row r="91" spans="1:10" ht="11.1" customHeight="1" x14ac:dyDescent="0.25">
      <c r="A91" s="156"/>
      <c r="B91" s="63"/>
      <c r="C91" s="16" t="s">
        <v>77</v>
      </c>
      <c r="D91" s="74">
        <v>11118.7304</v>
      </c>
      <c r="E91" s="74">
        <v>2441.7655</v>
      </c>
      <c r="F91" s="214">
        <f t="shared" si="20"/>
        <v>-0.78039169831836197</v>
      </c>
      <c r="G91" s="74">
        <v>10681.714059999998</v>
      </c>
      <c r="H91" s="74">
        <v>2827.3564399999996</v>
      </c>
      <c r="I91" s="214">
        <f t="shared" si="21"/>
        <v>-0.73530873190215318</v>
      </c>
      <c r="J91" s="214">
        <f t="shared" ref="J91:J94" si="23">(H91/$H$83)</f>
        <v>1.3673462881462874E-2</v>
      </c>
    </row>
    <row r="92" spans="1:10" ht="11.1" customHeight="1" x14ac:dyDescent="0.25">
      <c r="A92" s="156"/>
      <c r="B92" s="63"/>
      <c r="C92" s="16" t="s">
        <v>78</v>
      </c>
      <c r="D92" s="74">
        <v>704.98799999999983</v>
      </c>
      <c r="E92" s="74">
        <v>1437.6704000000007</v>
      </c>
      <c r="F92" s="214">
        <f t="shared" si="20"/>
        <v>1.0392835055348475</v>
      </c>
      <c r="G92" s="74">
        <v>982.97331000000031</v>
      </c>
      <c r="H92" s="74">
        <v>2015.5320400000001</v>
      </c>
      <c r="I92" s="214">
        <f t="shared" si="21"/>
        <v>1.050444319795417</v>
      </c>
      <c r="J92" s="214">
        <f t="shared" si="23"/>
        <v>9.747374666117142E-3</v>
      </c>
    </row>
    <row r="93" spans="1:10" ht="11.1" customHeight="1" x14ac:dyDescent="0.25">
      <c r="A93" s="156"/>
      <c r="B93" s="63"/>
      <c r="C93" s="16" t="s">
        <v>128</v>
      </c>
      <c r="D93" s="74">
        <v>936.38800000000003</v>
      </c>
      <c r="E93" s="74">
        <v>1099.7823000000003</v>
      </c>
      <c r="F93" s="214">
        <f t="shared" si="20"/>
        <v>0.17449422675215853</v>
      </c>
      <c r="G93" s="74">
        <v>1264.7407999999998</v>
      </c>
      <c r="H93" s="74">
        <v>1559.1123600000001</v>
      </c>
      <c r="I93" s="214">
        <f t="shared" si="21"/>
        <v>0.23275248177334062</v>
      </c>
      <c r="J93" s="214">
        <f t="shared" si="23"/>
        <v>7.5400698266717258E-3</v>
      </c>
    </row>
    <row r="94" spans="1:10" ht="11.1" customHeight="1" x14ac:dyDescent="0.25">
      <c r="A94" s="29"/>
      <c r="B94" s="63"/>
      <c r="C94" s="16" t="s">
        <v>18</v>
      </c>
      <c r="D94" s="74">
        <f>D83-SUM(D84:D93)</f>
        <v>8732.8839840000001</v>
      </c>
      <c r="E94" s="74">
        <f>E83-SUM(E84:E93)</f>
        <v>10470.211430999974</v>
      </c>
      <c r="F94" s="214">
        <f t="shared" si="20"/>
        <v>0.19894085964991959</v>
      </c>
      <c r="G94" s="74">
        <f>G83-SUM(G84:G93)</f>
        <v>9732.8894600000058</v>
      </c>
      <c r="H94" s="74">
        <f>H83-SUM(H84:H93)</f>
        <v>13775.252229999984</v>
      </c>
      <c r="I94" s="214">
        <f t="shared" si="21"/>
        <v>0.41533018397190102</v>
      </c>
      <c r="J94" s="214">
        <f t="shared" si="23"/>
        <v>6.6618908527038598E-2</v>
      </c>
    </row>
    <row r="95" spans="1:10" s="3" customFormat="1" ht="17.100000000000001" customHeight="1" x14ac:dyDescent="0.25">
      <c r="A95" s="191" t="s">
        <v>11</v>
      </c>
      <c r="B95" s="192" t="s">
        <v>200</v>
      </c>
      <c r="C95" s="193"/>
      <c r="D95" s="194">
        <v>179956.70475599996</v>
      </c>
      <c r="E95" s="194">
        <v>66761.406149000017</v>
      </c>
      <c r="F95" s="216">
        <f>(E95/D95-1)</f>
        <v>-0.62901406624709755</v>
      </c>
      <c r="G95" s="194">
        <v>206950.08269999997</v>
      </c>
      <c r="H95" s="194">
        <v>188031.41107999999</v>
      </c>
      <c r="I95" s="216">
        <f>(H95/G95-1)</f>
        <v>-9.1416593669232604E-2</v>
      </c>
      <c r="J95" s="216">
        <f>SUM(J96:J106)</f>
        <v>1</v>
      </c>
    </row>
    <row r="96" spans="1:10" ht="11.1" customHeight="1" x14ac:dyDescent="0.25">
      <c r="A96" s="156"/>
      <c r="B96" s="63"/>
      <c r="C96" s="16" t="s">
        <v>228</v>
      </c>
      <c r="D96" s="74">
        <v>67171.882900000026</v>
      </c>
      <c r="E96" s="74">
        <v>29016.628650000006</v>
      </c>
      <c r="F96" s="214">
        <f>IFERROR(((E96/D96-1)),"")</f>
        <v>-0.5680241881383975</v>
      </c>
      <c r="G96" s="74">
        <v>65983.98477000001</v>
      </c>
      <c r="H96" s="74">
        <v>70832.203119999962</v>
      </c>
      <c r="I96" s="214">
        <f>IFERROR(((H96/G96-1)),"")</f>
        <v>7.347568302974361E-2</v>
      </c>
      <c r="J96" s="214">
        <f>(H96/$H$95)</f>
        <v>0.37670409807148464</v>
      </c>
    </row>
    <row r="97" spans="1:10" ht="11.1" customHeight="1" x14ac:dyDescent="0.25">
      <c r="A97" s="156"/>
      <c r="B97" s="63"/>
      <c r="C97" s="16" t="s">
        <v>69</v>
      </c>
      <c r="D97" s="74">
        <v>61562.440464999978</v>
      </c>
      <c r="E97" s="74">
        <v>19335.376771999996</v>
      </c>
      <c r="F97" s="214">
        <f t="shared" ref="F97:F106" si="24">IFERROR(((E97/D97-1)),"")</f>
        <v>-0.68592251012217886</v>
      </c>
      <c r="G97" s="74">
        <v>63345.000699999997</v>
      </c>
      <c r="H97" s="74">
        <v>52806.777349999997</v>
      </c>
      <c r="I97" s="214">
        <f t="shared" ref="I97:I106" si="25">IFERROR(((H97/G97-1)),"")</f>
        <v>-0.16636235272786093</v>
      </c>
      <c r="J97" s="214">
        <f t="shared" ref="J97:J106" si="26">(H97/$H$95)</f>
        <v>0.28084019072501021</v>
      </c>
    </row>
    <row r="98" spans="1:10" ht="11.1" customHeight="1" x14ac:dyDescent="0.25">
      <c r="A98" s="156"/>
      <c r="B98" s="63"/>
      <c r="C98" s="16" t="s">
        <v>70</v>
      </c>
      <c r="D98" s="74">
        <v>9724.7557909999978</v>
      </c>
      <c r="E98" s="74">
        <v>4435.8030189999999</v>
      </c>
      <c r="F98" s="214">
        <f t="shared" si="24"/>
        <v>-0.54386484202459684</v>
      </c>
      <c r="G98" s="74">
        <v>15855.900689999997</v>
      </c>
      <c r="H98" s="74">
        <v>18895.527740000005</v>
      </c>
      <c r="I98" s="214">
        <f t="shared" si="25"/>
        <v>0.19170320938734431</v>
      </c>
      <c r="J98" s="214">
        <f t="shared" si="26"/>
        <v>0.10049133616276856</v>
      </c>
    </row>
    <row r="99" spans="1:10" ht="11.1" customHeight="1" x14ac:dyDescent="0.25">
      <c r="A99" s="156"/>
      <c r="B99" s="63"/>
      <c r="C99" s="16" t="s">
        <v>71</v>
      </c>
      <c r="D99" s="74">
        <v>10114.337599999999</v>
      </c>
      <c r="E99" s="74">
        <v>4706.0023000000001</v>
      </c>
      <c r="F99" s="214">
        <f t="shared" si="24"/>
        <v>-0.53471967358495132</v>
      </c>
      <c r="G99" s="74">
        <v>9620.2644999999957</v>
      </c>
      <c r="H99" s="74">
        <v>12330.816529999998</v>
      </c>
      <c r="I99" s="214">
        <f t="shared" si="25"/>
        <v>0.28175441849857696</v>
      </c>
      <c r="J99" s="214">
        <f t="shared" si="26"/>
        <v>6.5578492759136506E-2</v>
      </c>
    </row>
    <row r="100" spans="1:10" ht="11.1" customHeight="1" x14ac:dyDescent="0.25">
      <c r="A100" s="156"/>
      <c r="B100" s="63"/>
      <c r="C100" s="16" t="s">
        <v>76</v>
      </c>
      <c r="D100" s="74">
        <v>4192.43</v>
      </c>
      <c r="E100" s="74">
        <v>1569.5565000000001</v>
      </c>
      <c r="F100" s="214">
        <f t="shared" si="24"/>
        <v>-0.62562129838780844</v>
      </c>
      <c r="G100" s="74">
        <v>13208.413090000004</v>
      </c>
      <c r="H100" s="74">
        <v>7611.8943499999996</v>
      </c>
      <c r="I100" s="214">
        <f t="shared" si="25"/>
        <v>-0.42370863947593285</v>
      </c>
      <c r="J100" s="214">
        <f t="shared" si="26"/>
        <v>4.0482035986856672E-2</v>
      </c>
    </row>
    <row r="101" spans="1:10" ht="11.1" customHeight="1" x14ac:dyDescent="0.25">
      <c r="A101" s="156"/>
      <c r="B101" s="63"/>
      <c r="C101" s="16" t="s">
        <v>120</v>
      </c>
      <c r="D101" s="74">
        <v>2649.0715500000006</v>
      </c>
      <c r="E101" s="74">
        <v>1446.5485199999998</v>
      </c>
      <c r="F101" s="214">
        <f t="shared" si="24"/>
        <v>-0.45394131766656154</v>
      </c>
      <c r="G101" s="74">
        <v>5941.986109999998</v>
      </c>
      <c r="H101" s="74">
        <v>6813.0401299999967</v>
      </c>
      <c r="I101" s="214">
        <f t="shared" si="25"/>
        <v>0.14659307576200287</v>
      </c>
      <c r="J101" s="214">
        <f t="shared" si="26"/>
        <v>3.6233521255133884E-2</v>
      </c>
    </row>
    <row r="102" spans="1:10" ht="11.1" customHeight="1" x14ac:dyDescent="0.25">
      <c r="A102" s="156"/>
      <c r="B102" s="63"/>
      <c r="C102" s="16" t="s">
        <v>84</v>
      </c>
      <c r="D102" s="74">
        <v>6385.1346489999996</v>
      </c>
      <c r="E102" s="74">
        <v>1890.3354880000004</v>
      </c>
      <c r="F102" s="214">
        <f t="shared" si="24"/>
        <v>-0.7039474354239259</v>
      </c>
      <c r="G102" s="74">
        <v>6896.3742699999993</v>
      </c>
      <c r="H102" s="74">
        <v>4851.3382900000015</v>
      </c>
      <c r="I102" s="214">
        <f t="shared" si="25"/>
        <v>-0.29653784727086718</v>
      </c>
      <c r="J102" s="214">
        <f t="shared" si="26"/>
        <v>2.5800680121131184E-2</v>
      </c>
    </row>
    <row r="103" spans="1:10" ht="11.1" customHeight="1" x14ac:dyDescent="0.25">
      <c r="A103" s="156"/>
      <c r="B103" s="63"/>
      <c r="C103" s="16" t="s">
        <v>75</v>
      </c>
      <c r="D103" s="74">
        <v>6665.8976000000002</v>
      </c>
      <c r="E103" s="74">
        <v>959.3728000000001</v>
      </c>
      <c r="F103" s="214">
        <f t="shared" si="24"/>
        <v>-0.85607747709775794</v>
      </c>
      <c r="G103" s="74">
        <v>6657.768790000001</v>
      </c>
      <c r="H103" s="74">
        <v>2807.0295000000006</v>
      </c>
      <c r="I103" s="214">
        <f t="shared" si="25"/>
        <v>-0.57838285039033321</v>
      </c>
      <c r="J103" s="214">
        <f t="shared" si="26"/>
        <v>1.4928513719474878E-2</v>
      </c>
    </row>
    <row r="104" spans="1:10" ht="11.1" customHeight="1" x14ac:dyDescent="0.25">
      <c r="A104" s="156"/>
      <c r="B104" s="63"/>
      <c r="C104" s="16" t="s">
        <v>80</v>
      </c>
      <c r="D104" s="74">
        <v>4648.5640000000012</v>
      </c>
      <c r="E104" s="74">
        <v>1190.6000000000001</v>
      </c>
      <c r="F104" s="214">
        <f t="shared" si="24"/>
        <v>-0.74387789433468066</v>
      </c>
      <c r="G104" s="74">
        <v>3945.2159000000006</v>
      </c>
      <c r="H104" s="74">
        <v>2471.5425300000002</v>
      </c>
      <c r="I104" s="214">
        <f t="shared" si="25"/>
        <v>-0.37353427730026134</v>
      </c>
      <c r="J104" s="214">
        <f t="shared" si="26"/>
        <v>1.314430666559459E-2</v>
      </c>
    </row>
    <row r="105" spans="1:10" ht="11.1" customHeight="1" x14ac:dyDescent="0.25">
      <c r="A105" s="156"/>
      <c r="B105" s="63"/>
      <c r="C105" s="16" t="s">
        <v>73</v>
      </c>
      <c r="D105" s="74">
        <v>732.39867300000003</v>
      </c>
      <c r="E105" s="74">
        <v>407.50359999999995</v>
      </c>
      <c r="F105" s="214">
        <f t="shared" si="24"/>
        <v>-0.44360412569999297</v>
      </c>
      <c r="G105" s="74">
        <v>2685.9106400000001</v>
      </c>
      <c r="H105" s="74">
        <v>2086.0032300000003</v>
      </c>
      <c r="I105" s="214">
        <f t="shared" si="25"/>
        <v>-0.22335345080579438</v>
      </c>
      <c r="J105" s="214">
        <f t="shared" si="26"/>
        <v>1.1093908289144774E-2</v>
      </c>
    </row>
    <row r="106" spans="1:10" ht="11.1" customHeight="1" x14ac:dyDescent="0.25">
      <c r="A106" s="156"/>
      <c r="B106" s="63"/>
      <c r="C106" s="16" t="s">
        <v>18</v>
      </c>
      <c r="D106" s="74">
        <f>D95-SUM(D96:D105)</f>
        <v>6109.7915280000016</v>
      </c>
      <c r="E106" s="74">
        <f>E95-SUM(E96:E105)</f>
        <v>1803.6785000000309</v>
      </c>
      <c r="F106" s="214">
        <f t="shared" si="24"/>
        <v>-0.70478886362421389</v>
      </c>
      <c r="G106" s="74">
        <f>G95-SUM(G96:G105)</f>
        <v>12809.263239999942</v>
      </c>
      <c r="H106" s="74">
        <f>H95-SUM(H96:H105)</f>
        <v>6525.2383100000152</v>
      </c>
      <c r="I106" s="214">
        <f t="shared" si="25"/>
        <v>-0.49058441631338945</v>
      </c>
      <c r="J106" s="214">
        <f t="shared" si="26"/>
        <v>3.4702916244264012E-2</v>
      </c>
    </row>
    <row r="107" spans="1:10" s="3" customFormat="1" ht="17.100000000000001" customHeight="1" x14ac:dyDescent="0.25">
      <c r="A107" s="191" t="s">
        <v>35</v>
      </c>
      <c r="B107" s="192" t="s">
        <v>290</v>
      </c>
      <c r="C107" s="193"/>
      <c r="D107" s="194">
        <v>145802.61316199997</v>
      </c>
      <c r="E107" s="194">
        <v>135415.63824600002</v>
      </c>
      <c r="F107" s="216">
        <f>(E107/D107-1)</f>
        <v>-7.1239977739350091E-2</v>
      </c>
      <c r="G107" s="194">
        <v>169852.05114000003</v>
      </c>
      <c r="H107" s="194">
        <v>150764.49746000001</v>
      </c>
      <c r="I107" s="216">
        <f>(H107/G107-1)</f>
        <v>-0.11237752827763703</v>
      </c>
      <c r="J107" s="216">
        <f>SUM(J108:J114)</f>
        <v>1</v>
      </c>
    </row>
    <row r="108" spans="1:10" ht="11.1" customHeight="1" x14ac:dyDescent="0.25">
      <c r="A108" s="156"/>
      <c r="B108" s="63"/>
      <c r="C108" s="16" t="s">
        <v>72</v>
      </c>
      <c r="D108" s="74">
        <v>142103.06182099998</v>
      </c>
      <c r="E108" s="74">
        <v>132394.38100000002</v>
      </c>
      <c r="F108" s="214">
        <f>IFERROR(((E108/D108-1)),"")</f>
        <v>-6.8321404877464853E-2</v>
      </c>
      <c r="G108" s="74">
        <v>163087.39921</v>
      </c>
      <c r="H108" s="74">
        <v>145394.57579</v>
      </c>
      <c r="I108" s="214">
        <f>IFERROR(((H108/G108-1)),"")</f>
        <v>-0.1084867592818608</v>
      </c>
      <c r="J108" s="214">
        <f>(H108/$H$107)</f>
        <v>0.96438205439297986</v>
      </c>
    </row>
    <row r="109" spans="1:10" ht="11.1" customHeight="1" x14ac:dyDescent="0.25">
      <c r="A109" s="156"/>
      <c r="B109" s="63"/>
      <c r="C109" s="16" t="s">
        <v>179</v>
      </c>
      <c r="D109" s="74">
        <v>1998</v>
      </c>
      <c r="E109" s="74">
        <v>1699.2157060000002</v>
      </c>
      <c r="F109" s="214">
        <f t="shared" ref="F109:F114" si="27">IFERROR(((E109/D109-1)),"")</f>
        <v>-0.14954168868868856</v>
      </c>
      <c r="G109" s="74">
        <v>3684.6735999999996</v>
      </c>
      <c r="H109" s="74">
        <v>2988.3050200000002</v>
      </c>
      <c r="I109" s="214">
        <f t="shared" ref="I109:I114" si="28">IFERROR(((H109/G109-1)),"")</f>
        <v>-0.18899057436186462</v>
      </c>
      <c r="J109" s="214">
        <f t="shared" ref="J109:J114" si="29">(H109/$H$107)</f>
        <v>1.9821012707536403E-2</v>
      </c>
    </row>
    <row r="110" spans="1:10" ht="11.1" customHeight="1" x14ac:dyDescent="0.25">
      <c r="A110" s="156"/>
      <c r="B110" s="63"/>
      <c r="C110" s="16" t="s">
        <v>130</v>
      </c>
      <c r="D110" s="74">
        <v>1147.202675</v>
      </c>
      <c r="E110" s="74">
        <v>620.15916100000004</v>
      </c>
      <c r="F110" s="214">
        <f t="shared" si="27"/>
        <v>-0.4594162178012704</v>
      </c>
      <c r="G110" s="74">
        <v>1456.4652500000002</v>
      </c>
      <c r="H110" s="74">
        <v>888.91289999999992</v>
      </c>
      <c r="I110" s="214">
        <f t="shared" si="28"/>
        <v>-0.38967792056830752</v>
      </c>
      <c r="J110" s="214">
        <f t="shared" si="29"/>
        <v>5.8960359698465564E-3</v>
      </c>
    </row>
    <row r="111" spans="1:10" ht="11.1" customHeight="1" x14ac:dyDescent="0.25">
      <c r="A111" s="156"/>
      <c r="B111" s="63"/>
      <c r="C111" s="16" t="s">
        <v>118</v>
      </c>
      <c r="D111" s="74">
        <v>344.63818199999997</v>
      </c>
      <c r="E111" s="74">
        <v>332.94189499999999</v>
      </c>
      <c r="F111" s="214">
        <f t="shared" si="27"/>
        <v>-3.3937873430402443E-2</v>
      </c>
      <c r="G111" s="74">
        <v>783.65215000000001</v>
      </c>
      <c r="H111" s="74">
        <v>662.61140999999998</v>
      </c>
      <c r="I111" s="214">
        <f t="shared" si="28"/>
        <v>-0.15445722952460483</v>
      </c>
      <c r="J111" s="214">
        <f t="shared" si="29"/>
        <v>4.3950095756184263E-3</v>
      </c>
    </row>
    <row r="112" spans="1:10" ht="11.1" customHeight="1" x14ac:dyDescent="0.25">
      <c r="A112" s="156"/>
      <c r="B112" s="63"/>
      <c r="C112" s="16" t="s">
        <v>85</v>
      </c>
      <c r="D112" s="74">
        <v>118.62221199999999</v>
      </c>
      <c r="E112" s="74">
        <v>189.88029499999996</v>
      </c>
      <c r="F112" s="214">
        <f t="shared" si="27"/>
        <v>0.60071450193493248</v>
      </c>
      <c r="G112" s="74">
        <v>325.41735</v>
      </c>
      <c r="H112" s="74">
        <v>455.49215000000009</v>
      </c>
      <c r="I112" s="214">
        <f t="shared" si="28"/>
        <v>0.39971685590826711</v>
      </c>
      <c r="J112" s="214">
        <f t="shared" si="29"/>
        <v>3.0212162523265713E-3</v>
      </c>
    </row>
    <row r="113" spans="1:10" ht="11.1" customHeight="1" x14ac:dyDescent="0.25">
      <c r="A113" s="156"/>
      <c r="B113" s="63"/>
      <c r="C113" s="16" t="s">
        <v>177</v>
      </c>
      <c r="D113" s="74">
        <v>5.179144</v>
      </c>
      <c r="E113" s="74">
        <v>8.2155769999999997</v>
      </c>
      <c r="F113" s="214">
        <f t="shared" si="27"/>
        <v>0.58628086031205151</v>
      </c>
      <c r="G113" s="74">
        <v>67.895430000000005</v>
      </c>
      <c r="H113" s="74">
        <v>106.93811000000002</v>
      </c>
      <c r="I113" s="214">
        <f t="shared" si="28"/>
        <v>0.57504135403516865</v>
      </c>
      <c r="J113" s="214">
        <f t="shared" si="29"/>
        <v>7.0930565087693961E-4</v>
      </c>
    </row>
    <row r="114" spans="1:10" ht="11.1" customHeight="1" x14ac:dyDescent="0.25">
      <c r="A114" s="29"/>
      <c r="B114" s="63"/>
      <c r="C114" s="16" t="s">
        <v>18</v>
      </c>
      <c r="D114" s="74">
        <f>D107-SUM(D108:D113)</f>
        <v>85.909127999999328</v>
      </c>
      <c r="E114" s="74">
        <f>E107-SUM(E108:E113)</f>
        <v>170.84461200001533</v>
      </c>
      <c r="F114" s="214">
        <f t="shared" si="27"/>
        <v>0.98866658267112983</v>
      </c>
      <c r="G114" s="74">
        <f>G107-SUM(G108:G113)</f>
        <v>446.5481499999878</v>
      </c>
      <c r="H114" s="74">
        <f>H107-SUM(H108:H113)</f>
        <v>267.66208000000915</v>
      </c>
      <c r="I114" s="214">
        <f t="shared" si="28"/>
        <v>-0.40059749435751446</v>
      </c>
      <c r="J114" s="214">
        <f t="shared" si="29"/>
        <v>1.7753654508152607E-3</v>
      </c>
    </row>
    <row r="115" spans="1:10" s="3" customFormat="1" ht="16.5" customHeight="1" x14ac:dyDescent="0.25">
      <c r="A115" s="191" t="s">
        <v>194</v>
      </c>
      <c r="B115" s="192" t="s">
        <v>292</v>
      </c>
      <c r="C115" s="193"/>
      <c r="D115" s="194">
        <v>685.37128400000017</v>
      </c>
      <c r="E115" s="194">
        <v>904.26032599999996</v>
      </c>
      <c r="F115" s="216">
        <f>(E115/D115-1)</f>
        <v>0.31937294005448846</v>
      </c>
      <c r="G115" s="194">
        <v>62223.817210000001</v>
      </c>
      <c r="H115" s="194">
        <v>95575.349910000004</v>
      </c>
      <c r="I115" s="216">
        <f>(H115/G115-1)</f>
        <v>0.53599303603379811</v>
      </c>
      <c r="J115" s="216">
        <f>SUM(J116:J124)</f>
        <v>0.99999999999999989</v>
      </c>
    </row>
    <row r="116" spans="1:10" ht="11.1" customHeight="1" x14ac:dyDescent="0.25">
      <c r="A116" s="156"/>
      <c r="B116" s="29"/>
      <c r="C116" s="16" t="s">
        <v>71</v>
      </c>
      <c r="D116" s="74">
        <v>151.52999399999999</v>
      </c>
      <c r="E116" s="74">
        <v>226.81430000000003</v>
      </c>
      <c r="F116" s="214">
        <f>IFERROR(((E116/D116-1)),"")</f>
        <v>0.49682775015486413</v>
      </c>
      <c r="G116" s="74">
        <v>13568.30738</v>
      </c>
      <c r="H116" s="74">
        <v>27611.476200000001</v>
      </c>
      <c r="I116" s="214">
        <f>IFERROR(((H116/G116-1)),"")</f>
        <v>1.0349978392072661</v>
      </c>
      <c r="J116" s="214">
        <f>(H116/$H$115)</f>
        <v>0.28889746389629511</v>
      </c>
    </row>
    <row r="117" spans="1:10" ht="11.1" customHeight="1" x14ac:dyDescent="0.25">
      <c r="A117" s="156"/>
      <c r="B117" s="29"/>
      <c r="C117" s="16" t="s">
        <v>69</v>
      </c>
      <c r="D117" s="74">
        <v>169.14229000000003</v>
      </c>
      <c r="E117" s="74">
        <v>211.65015600000001</v>
      </c>
      <c r="F117" s="214">
        <f t="shared" ref="F117:F124" si="30">IFERROR(((E117/D117-1)),"")</f>
        <v>0.25131423962629307</v>
      </c>
      <c r="G117" s="74">
        <v>14253.188030000003</v>
      </c>
      <c r="H117" s="74">
        <v>22778.95925</v>
      </c>
      <c r="I117" s="214">
        <f t="shared" ref="I117:I124" si="31">IFERROR(((H117/G117-1)),"")</f>
        <v>0.59816591221942894</v>
      </c>
      <c r="J117" s="214">
        <f t="shared" ref="J117:J124" si="32">(H117/$H$115)</f>
        <v>0.23833508610170046</v>
      </c>
    </row>
    <row r="118" spans="1:10" ht="11.1" customHeight="1" x14ac:dyDescent="0.25">
      <c r="A118" s="156"/>
      <c r="B118" s="29"/>
      <c r="C118" s="16" t="s">
        <v>228</v>
      </c>
      <c r="D118" s="74">
        <v>185.11780000000002</v>
      </c>
      <c r="E118" s="74">
        <v>209.61382</v>
      </c>
      <c r="F118" s="214">
        <f t="shared" si="30"/>
        <v>0.13232665902468588</v>
      </c>
      <c r="G118" s="74">
        <v>16357.78594</v>
      </c>
      <c r="H118" s="74">
        <v>21915.41978</v>
      </c>
      <c r="I118" s="214">
        <f t="shared" si="31"/>
        <v>0.33975465019442597</v>
      </c>
      <c r="J118" s="214">
        <f t="shared" si="32"/>
        <v>0.22929991677390657</v>
      </c>
    </row>
    <row r="119" spans="1:10" ht="11.1" customHeight="1" x14ac:dyDescent="0.25">
      <c r="A119" s="156"/>
      <c r="B119" s="29"/>
      <c r="C119" s="16" t="s">
        <v>226</v>
      </c>
      <c r="D119" s="74">
        <v>43.320000000000007</v>
      </c>
      <c r="E119" s="74">
        <v>119.30935000000001</v>
      </c>
      <c r="F119" s="214">
        <f t="shared" si="30"/>
        <v>1.7541401200369342</v>
      </c>
      <c r="G119" s="74">
        <v>4411.7250000000004</v>
      </c>
      <c r="H119" s="74">
        <v>12657.906219999999</v>
      </c>
      <c r="I119" s="214">
        <f t="shared" si="31"/>
        <v>1.8691512322277561</v>
      </c>
      <c r="J119" s="214">
        <f t="shared" si="32"/>
        <v>0.13243902566843344</v>
      </c>
    </row>
    <row r="120" spans="1:10" ht="11.1" customHeight="1" x14ac:dyDescent="0.25">
      <c r="A120" s="156"/>
      <c r="B120" s="29"/>
      <c r="C120" s="16" t="s">
        <v>81</v>
      </c>
      <c r="D120" s="74">
        <v>23.400000000000002</v>
      </c>
      <c r="E120" s="74">
        <v>86.4</v>
      </c>
      <c r="F120" s="214">
        <f t="shared" si="30"/>
        <v>2.6923076923076921</v>
      </c>
      <c r="G120" s="74">
        <v>2515.5176500000002</v>
      </c>
      <c r="H120" s="74">
        <v>7197.10437</v>
      </c>
      <c r="I120" s="214">
        <f t="shared" si="31"/>
        <v>1.8610828351770854</v>
      </c>
      <c r="J120" s="214">
        <f t="shared" si="32"/>
        <v>7.530293508501161E-2</v>
      </c>
    </row>
    <row r="121" spans="1:10" ht="11.1" customHeight="1" x14ac:dyDescent="0.25">
      <c r="A121" s="156"/>
      <c r="B121" s="29"/>
      <c r="C121" s="16" t="s">
        <v>177</v>
      </c>
      <c r="D121" s="74">
        <v>93.9863</v>
      </c>
      <c r="E121" s="74">
        <v>29.932499999999997</v>
      </c>
      <c r="F121" s="214">
        <f t="shared" si="30"/>
        <v>-0.68152273256847007</v>
      </c>
      <c r="G121" s="74">
        <v>9618.9326000000001</v>
      </c>
      <c r="H121" s="74">
        <v>2029.56908</v>
      </c>
      <c r="I121" s="214">
        <f t="shared" si="31"/>
        <v>-0.78900267166857996</v>
      </c>
      <c r="J121" s="214">
        <f t="shared" si="32"/>
        <v>2.1235277526173588E-2</v>
      </c>
    </row>
    <row r="122" spans="1:10" ht="11.1" customHeight="1" x14ac:dyDescent="0.25">
      <c r="A122" s="156"/>
      <c r="B122" s="29"/>
      <c r="C122" s="16" t="s">
        <v>120</v>
      </c>
      <c r="D122" s="74">
        <v>4.1740000000000004</v>
      </c>
      <c r="E122" s="74">
        <v>3.629</v>
      </c>
      <c r="F122" s="214">
        <f t="shared" si="30"/>
        <v>-0.13057019645424062</v>
      </c>
      <c r="G122" s="74">
        <v>439.60399999999998</v>
      </c>
      <c r="H122" s="74">
        <v>502.25299999999999</v>
      </c>
      <c r="I122" s="214">
        <f t="shared" si="31"/>
        <v>0.14251235202591417</v>
      </c>
      <c r="J122" s="214">
        <f t="shared" si="32"/>
        <v>5.2550474622688192E-3</v>
      </c>
    </row>
    <row r="123" spans="1:10" ht="11.1" customHeight="1" x14ac:dyDescent="0.25">
      <c r="A123" s="156"/>
      <c r="B123" s="29"/>
      <c r="C123" s="16" t="s">
        <v>83</v>
      </c>
      <c r="D123" s="74">
        <v>7.4414999999999996</v>
      </c>
      <c r="E123" s="74">
        <v>3.63</v>
      </c>
      <c r="F123" s="214">
        <f t="shared" si="30"/>
        <v>-0.51219512195121952</v>
      </c>
      <c r="G123" s="74">
        <v>639.80786999999998</v>
      </c>
      <c r="H123" s="74">
        <v>360.11700000000002</v>
      </c>
      <c r="I123" s="222">
        <f t="shared" si="31"/>
        <v>-0.43714821763602252</v>
      </c>
      <c r="J123" s="222">
        <f t="shared" si="32"/>
        <v>3.7678857607019983E-3</v>
      </c>
    </row>
    <row r="124" spans="1:10" ht="11.1" customHeight="1" x14ac:dyDescent="0.25">
      <c r="A124" s="158"/>
      <c r="B124" s="159"/>
      <c r="C124" s="125" t="s">
        <v>18</v>
      </c>
      <c r="D124" s="124">
        <f>D115-SUM(D116:D123)</f>
        <v>7.2594000000001415</v>
      </c>
      <c r="E124" s="124">
        <f>E115-SUM(E116:E123)</f>
        <v>13.281199999999899</v>
      </c>
      <c r="F124" s="217">
        <f t="shared" si="30"/>
        <v>0.82951759098543132</v>
      </c>
      <c r="G124" s="124">
        <f>G115-SUM(G116:G123)</f>
        <v>418.94873999999982</v>
      </c>
      <c r="H124" s="124">
        <f>H115-SUM(H116:H123)</f>
        <v>522.54501000000164</v>
      </c>
      <c r="I124" s="217">
        <f t="shared" si="31"/>
        <v>0.24727671934280515</v>
      </c>
      <c r="J124" s="217">
        <f t="shared" si="32"/>
        <v>5.4673617255083466E-3</v>
      </c>
    </row>
    <row r="125" spans="1:10" ht="9" customHeight="1" x14ac:dyDescent="0.25">
      <c r="A125" s="8" t="s">
        <v>375</v>
      </c>
      <c r="B125" s="31"/>
      <c r="C125" s="32"/>
      <c r="D125" s="9"/>
      <c r="E125" s="9"/>
      <c r="F125" s="9"/>
      <c r="G125" s="9"/>
      <c r="H125" s="9"/>
      <c r="I125" s="66"/>
      <c r="J125" s="66" t="s">
        <v>235</v>
      </c>
    </row>
    <row r="126" spans="1:10" ht="9" customHeight="1" x14ac:dyDescent="0.25">
      <c r="A126" s="11" t="s">
        <v>20</v>
      </c>
      <c r="B126" s="11"/>
      <c r="C126" s="11"/>
      <c r="D126" s="11"/>
      <c r="E126" s="9"/>
      <c r="F126" s="9"/>
      <c r="G126" s="9"/>
      <c r="H126" s="9"/>
      <c r="I126" s="66"/>
      <c r="J126" s="66"/>
    </row>
    <row r="127" spans="1:10" ht="9" customHeight="1" x14ac:dyDescent="0.25">
      <c r="A127" s="239" t="s">
        <v>373</v>
      </c>
      <c r="B127" s="11"/>
      <c r="C127" s="11"/>
      <c r="D127" s="11"/>
      <c r="E127" s="11"/>
      <c r="F127" s="11"/>
      <c r="G127" s="11"/>
      <c r="H127" s="9"/>
      <c r="I127" s="66"/>
      <c r="J127" s="66"/>
    </row>
    <row r="128" spans="1:10" ht="9" customHeight="1" x14ac:dyDescent="0.25">
      <c r="A128" s="240" t="s">
        <v>374</v>
      </c>
    </row>
    <row r="129" spans="1:1" ht="9" customHeight="1" x14ac:dyDescent="0.25">
      <c r="A129" s="15"/>
    </row>
  </sheetData>
  <mergeCells count="9">
    <mergeCell ref="A68:A69"/>
    <mergeCell ref="B68:C69"/>
    <mergeCell ref="D68:F68"/>
    <mergeCell ref="G68:J68"/>
    <mergeCell ref="A4:A5"/>
    <mergeCell ref="B4:C5"/>
    <mergeCell ref="D4:F4"/>
    <mergeCell ref="G4:J4"/>
    <mergeCell ref="A67:F67"/>
  </mergeCells>
  <conditionalFormatting sqref="D8:E18 G8:J18 D108:E114 G108:J114 D56:J65">
    <cfRule type="containsBlanks" dxfId="87" priority="21">
      <formula>LEN(TRIM(D8))=0</formula>
    </cfRule>
  </conditionalFormatting>
  <conditionalFormatting sqref="D20:E30 G20:J30">
    <cfRule type="containsBlanks" dxfId="86" priority="20">
      <formula>LEN(TRIM(D20))=0</formula>
    </cfRule>
  </conditionalFormatting>
  <conditionalFormatting sqref="D32:E42 G32:J42">
    <cfRule type="containsBlanks" dxfId="85" priority="19">
      <formula>LEN(TRIM(D32))=0</formula>
    </cfRule>
  </conditionalFormatting>
  <conditionalFormatting sqref="D44:E54 G44:J54">
    <cfRule type="containsBlanks" dxfId="84" priority="18">
      <formula>LEN(TRIM(D44))=0</formula>
    </cfRule>
  </conditionalFormatting>
  <conditionalFormatting sqref="D72:E82 G72:J82">
    <cfRule type="containsBlanks" dxfId="83" priority="12">
      <formula>LEN(TRIM(D72))=0</formula>
    </cfRule>
  </conditionalFormatting>
  <conditionalFormatting sqref="D96:E106 G96:J106">
    <cfRule type="containsBlanks" dxfId="82" priority="16">
      <formula>LEN(TRIM(D96))=0</formula>
    </cfRule>
  </conditionalFormatting>
  <conditionalFormatting sqref="D116:E124 G116:J124">
    <cfRule type="containsBlanks" dxfId="81" priority="14">
      <formula>LEN(TRIM(D116))=0</formula>
    </cfRule>
  </conditionalFormatting>
  <conditionalFormatting sqref="F8:F18">
    <cfRule type="containsBlanks" dxfId="80" priority="11">
      <formula>LEN(TRIM(F8))=0</formula>
    </cfRule>
  </conditionalFormatting>
  <conditionalFormatting sqref="F20:F30">
    <cfRule type="containsBlanks" dxfId="79" priority="10">
      <formula>LEN(TRIM(F20))=0</formula>
    </cfRule>
  </conditionalFormatting>
  <conditionalFormatting sqref="F32:F42">
    <cfRule type="containsBlanks" dxfId="78" priority="9">
      <formula>LEN(TRIM(F32))=0</formula>
    </cfRule>
  </conditionalFormatting>
  <conditionalFormatting sqref="F44:F54">
    <cfRule type="containsBlanks" dxfId="77" priority="8">
      <formula>LEN(TRIM(F44))=0</formula>
    </cfRule>
  </conditionalFormatting>
  <conditionalFormatting sqref="F72:F82">
    <cfRule type="containsBlanks" dxfId="76" priority="6">
      <formula>LEN(TRIM(F72))=0</formula>
    </cfRule>
  </conditionalFormatting>
  <conditionalFormatting sqref="F84:F94">
    <cfRule type="containsBlanks" dxfId="75" priority="5">
      <formula>LEN(TRIM(F84))=0</formula>
    </cfRule>
  </conditionalFormatting>
  <conditionalFormatting sqref="F96:F106">
    <cfRule type="containsBlanks" dxfId="74" priority="4">
      <formula>LEN(TRIM(F96))=0</formula>
    </cfRule>
  </conditionalFormatting>
  <conditionalFormatting sqref="F108:F114">
    <cfRule type="containsBlanks" dxfId="73" priority="3">
      <formula>LEN(TRIM(F108))=0</formula>
    </cfRule>
  </conditionalFormatting>
  <conditionalFormatting sqref="F116:F124">
    <cfRule type="containsBlanks" dxfId="72" priority="2">
      <formula>LEN(TRIM(F116))=0</formula>
    </cfRule>
  </conditionalFormatting>
  <conditionalFormatting sqref="I84:I94">
    <cfRule type="containsBlanks" dxfId="71" priority="1">
      <formula>LEN(TRIM(I84))=0</formula>
    </cfRule>
  </conditionalFormatting>
  <pageMargins left="0.35433070866141736" right="0.15748031496062992" top="0.39370078740157483" bottom="0.35433070866141736" header="0" footer="0"/>
  <ignoredErrors>
    <ignoredError sqref="F65:H65 F18 G42:H42 F43:I43 F42 I42 G54:H54 F55:I55 F54 I54 F82:I124 I31 F30 F19:I29 F31:H31 G30:I3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 codeName="Hoja12">
    <tabColor rgb="FFFFDDDD"/>
  </sheetPr>
  <dimension ref="A1:J125"/>
  <sheetViews>
    <sheetView showGridLines="0" topLeftCell="A94" zoomScale="130" zoomScaleNormal="130" zoomScalePageLayoutView="150" workbookViewId="0">
      <selection activeCell="A122" sqref="A122:A125"/>
    </sheetView>
  </sheetViews>
  <sheetFormatPr baseColWidth="10" defaultColWidth="11.42578125" defaultRowHeight="12.75" x14ac:dyDescent="0.25"/>
  <cols>
    <col min="1" max="1" width="7.7109375" style="39" customWidth="1"/>
    <col min="2" max="2" width="37" style="39" customWidth="1"/>
    <col min="3" max="4" width="8.42578125" style="39" customWidth="1"/>
    <col min="5" max="5" width="8.140625" style="39" customWidth="1"/>
    <col min="6" max="7" width="8.42578125" style="39" customWidth="1"/>
    <col min="8" max="8" width="8.140625" style="39" customWidth="1"/>
    <col min="9" max="9" width="11.42578125" style="39"/>
    <col min="10" max="10" width="11.42578125" style="134"/>
    <col min="11" max="16384" width="11.42578125" style="39"/>
  </cols>
  <sheetData>
    <row r="1" spans="1:8" ht="15" customHeight="1" x14ac:dyDescent="0.25">
      <c r="A1" s="84" t="s">
        <v>327</v>
      </c>
      <c r="B1" s="84"/>
      <c r="C1" s="84"/>
      <c r="D1" s="84"/>
      <c r="E1" s="84"/>
    </row>
    <row r="2" spans="1:8" ht="13.5" x14ac:dyDescent="0.25">
      <c r="A2" s="260" t="s">
        <v>57</v>
      </c>
      <c r="B2" s="260"/>
      <c r="C2" s="260"/>
      <c r="D2" s="260"/>
      <c r="E2" s="260"/>
    </row>
    <row r="3" spans="1:8" ht="2.1" customHeight="1" x14ac:dyDescent="0.25">
      <c r="A3" s="50"/>
      <c r="B3" s="50"/>
      <c r="C3" s="51"/>
      <c r="D3" s="51"/>
      <c r="E3" s="51"/>
    </row>
    <row r="4" spans="1:8" ht="12" customHeight="1" x14ac:dyDescent="0.25">
      <c r="A4" s="261" t="s">
        <v>31</v>
      </c>
      <c r="B4" s="261" t="s">
        <v>4</v>
      </c>
      <c r="C4" s="263" t="s">
        <v>352</v>
      </c>
      <c r="D4" s="264"/>
      <c r="E4" s="174" t="s">
        <v>32</v>
      </c>
      <c r="F4" s="263" t="s">
        <v>229</v>
      </c>
      <c r="G4" s="264"/>
      <c r="H4" s="175" t="s">
        <v>32</v>
      </c>
    </row>
    <row r="5" spans="1:8" ht="12" customHeight="1" x14ac:dyDescent="0.25">
      <c r="A5" s="262"/>
      <c r="B5" s="262"/>
      <c r="C5" s="169">
        <v>2023</v>
      </c>
      <c r="D5" s="170" t="s">
        <v>316</v>
      </c>
      <c r="E5" s="176" t="s">
        <v>33</v>
      </c>
      <c r="F5" s="169">
        <v>2023</v>
      </c>
      <c r="G5" s="170" t="s">
        <v>316</v>
      </c>
      <c r="H5" s="169" t="s">
        <v>33</v>
      </c>
    </row>
    <row r="6" spans="1:8" ht="5.0999999999999996" customHeight="1" x14ac:dyDescent="0.25">
      <c r="A6" s="104"/>
      <c r="B6" s="104"/>
      <c r="C6" s="68"/>
      <c r="D6" s="68"/>
      <c r="E6" s="104"/>
      <c r="F6" s="68"/>
      <c r="G6" s="68"/>
      <c r="H6" s="104"/>
    </row>
    <row r="7" spans="1:8" ht="9.75" customHeight="1" x14ac:dyDescent="0.25">
      <c r="A7" s="100" t="s">
        <v>145</v>
      </c>
      <c r="B7" s="15" t="s">
        <v>275</v>
      </c>
      <c r="C7" s="140">
        <v>2137505.91</v>
      </c>
      <c r="D7" s="140">
        <v>2723108.1260000002</v>
      </c>
      <c r="E7" s="205">
        <f>IFERROR(((D7/C7-1)),"")</f>
        <v>0.27396519151612542</v>
      </c>
      <c r="F7" s="140">
        <v>289950.56</v>
      </c>
      <c r="G7" s="140">
        <v>520159.49999999994</v>
      </c>
      <c r="H7" s="218">
        <f>IFERROR(((G7/F7-1)),"")</f>
        <v>0.79395928740403177</v>
      </c>
    </row>
    <row r="8" spans="1:8" ht="9.75" customHeight="1" x14ac:dyDescent="0.25">
      <c r="A8" s="100" t="s">
        <v>147</v>
      </c>
      <c r="B8" s="15" t="s">
        <v>288</v>
      </c>
      <c r="C8" s="140">
        <v>975268.53099999996</v>
      </c>
      <c r="D8" s="140">
        <v>1081602.426</v>
      </c>
      <c r="E8" s="205">
        <f t="shared" ref="E8:E57" si="0">IFERROR(((D8/C8-1)),"")</f>
        <v>0.10903037637333557</v>
      </c>
      <c r="F8" s="140">
        <v>102556.52899999999</v>
      </c>
      <c r="G8" s="140">
        <v>146790.60800000001</v>
      </c>
      <c r="H8" s="218">
        <f t="shared" ref="H8:H57" si="1">IFERROR(((G8/F8-1)),"")</f>
        <v>0.43131411945503739</v>
      </c>
    </row>
    <row r="9" spans="1:8" ht="9.75" customHeight="1" x14ac:dyDescent="0.25">
      <c r="A9" s="100" t="s">
        <v>146</v>
      </c>
      <c r="B9" s="15" t="s">
        <v>193</v>
      </c>
      <c r="C9" s="140">
        <v>1251142.3320000002</v>
      </c>
      <c r="D9" s="140">
        <v>1440739.17</v>
      </c>
      <c r="E9" s="205">
        <f t="shared" si="0"/>
        <v>0.15153898413533962</v>
      </c>
      <c r="F9" s="140">
        <v>150273.56</v>
      </c>
      <c r="G9" s="140">
        <v>184858.30099999998</v>
      </c>
      <c r="H9" s="218">
        <f t="shared" si="1"/>
        <v>0.23014521649716668</v>
      </c>
    </row>
    <row r="10" spans="1:8" ht="9.75" customHeight="1" x14ac:dyDescent="0.25">
      <c r="A10" s="100" t="s">
        <v>148</v>
      </c>
      <c r="B10" s="15" t="s">
        <v>282</v>
      </c>
      <c r="C10" s="140">
        <v>298927.66200000001</v>
      </c>
      <c r="D10" s="140">
        <v>304093.01500000001</v>
      </c>
      <c r="E10" s="205">
        <f t="shared" si="0"/>
        <v>1.7279608603100849E-2</v>
      </c>
      <c r="F10" s="140">
        <v>28281.896000000001</v>
      </c>
      <c r="G10" s="140">
        <v>45005.447999999997</v>
      </c>
      <c r="H10" s="218">
        <f t="shared" si="1"/>
        <v>0.59131650862445695</v>
      </c>
    </row>
    <row r="11" spans="1:8" ht="9.75" customHeight="1" x14ac:dyDescent="0.25">
      <c r="A11" s="100" t="s">
        <v>65</v>
      </c>
      <c r="B11" s="15" t="s">
        <v>248</v>
      </c>
      <c r="C11" s="140">
        <v>124637.30599999998</v>
      </c>
      <c r="D11" s="140">
        <v>139645.00380000001</v>
      </c>
      <c r="E11" s="205">
        <f t="shared" si="0"/>
        <v>0.12041096106490001</v>
      </c>
      <c r="F11" s="140">
        <v>22667.595999999998</v>
      </c>
      <c r="G11" s="140">
        <v>23577.2618</v>
      </c>
      <c r="H11" s="218">
        <f t="shared" si="1"/>
        <v>4.0130669348439119E-2</v>
      </c>
    </row>
    <row r="12" spans="1:8" ht="9.75" customHeight="1" x14ac:dyDescent="0.25">
      <c r="A12" s="100" t="s">
        <v>152</v>
      </c>
      <c r="B12" s="15" t="s">
        <v>277</v>
      </c>
      <c r="C12" s="140">
        <v>53176.500671999987</v>
      </c>
      <c r="D12" s="140">
        <v>74129.144564000002</v>
      </c>
      <c r="E12" s="205">
        <f t="shared" si="0"/>
        <v>0.39402073523488923</v>
      </c>
      <c r="F12" s="140">
        <v>7715.8148379999993</v>
      </c>
      <c r="G12" s="140">
        <v>10946.371889</v>
      </c>
      <c r="H12" s="218">
        <f t="shared" si="1"/>
        <v>0.41869292081630438</v>
      </c>
    </row>
    <row r="13" spans="1:8" ht="9.75" customHeight="1" x14ac:dyDescent="0.25">
      <c r="A13" s="100" t="s">
        <v>150</v>
      </c>
      <c r="B13" s="15" t="s">
        <v>267</v>
      </c>
      <c r="C13" s="140">
        <v>13078.054628</v>
      </c>
      <c r="D13" s="140">
        <v>13509.980191999999</v>
      </c>
      <c r="E13" s="205">
        <f t="shared" si="0"/>
        <v>3.3026744136337438E-2</v>
      </c>
      <c r="F13" s="140">
        <v>1581.146716</v>
      </c>
      <c r="G13" s="140">
        <v>1647.6157739999996</v>
      </c>
      <c r="H13" s="218">
        <f t="shared" si="1"/>
        <v>4.2038513774454556E-2</v>
      </c>
    </row>
    <row r="14" spans="1:8" ht="9.75" customHeight="1" x14ac:dyDescent="0.25">
      <c r="A14" s="100" t="s">
        <v>154</v>
      </c>
      <c r="B14" s="15" t="s">
        <v>284</v>
      </c>
      <c r="C14" s="140">
        <v>106624.72020500001</v>
      </c>
      <c r="D14" s="140">
        <v>104254.30010200001</v>
      </c>
      <c r="E14" s="205">
        <f t="shared" si="0"/>
        <v>-2.2231430933113416E-2</v>
      </c>
      <c r="F14" s="140">
        <v>5387.0944170000012</v>
      </c>
      <c r="G14" s="140">
        <v>10908.061</v>
      </c>
      <c r="H14" s="218">
        <f t="shared" si="1"/>
        <v>1.0248505327060053</v>
      </c>
    </row>
    <row r="15" spans="1:8" ht="9.75" customHeight="1" x14ac:dyDescent="0.25">
      <c r="A15" s="100" t="s">
        <v>35</v>
      </c>
      <c r="B15" s="15" t="s">
        <v>290</v>
      </c>
      <c r="C15" s="140">
        <v>48528.316959999996</v>
      </c>
      <c r="D15" s="140">
        <v>41618.885908000004</v>
      </c>
      <c r="E15" s="205">
        <f t="shared" si="0"/>
        <v>-0.14237936703420329</v>
      </c>
      <c r="F15" s="140">
        <v>7008.3946270000006</v>
      </c>
      <c r="G15" s="140">
        <v>5387.882208</v>
      </c>
      <c r="H15" s="218">
        <f t="shared" si="1"/>
        <v>-0.23122448224546877</v>
      </c>
    </row>
    <row r="16" spans="1:8" ht="9.75" customHeight="1" x14ac:dyDescent="0.25">
      <c r="A16" s="100" t="s">
        <v>149</v>
      </c>
      <c r="B16" s="15" t="s">
        <v>232</v>
      </c>
      <c r="C16" s="140">
        <v>193871.20699999997</v>
      </c>
      <c r="D16" s="140">
        <v>146767.78000000003</v>
      </c>
      <c r="E16" s="205">
        <f t="shared" si="0"/>
        <v>-0.24296246837726632</v>
      </c>
      <c r="F16" s="140">
        <v>32576.866999999998</v>
      </c>
      <c r="G16" s="140">
        <v>21910.080000000002</v>
      </c>
      <c r="H16" s="218">
        <f t="shared" si="1"/>
        <v>-0.32743440306890148</v>
      </c>
    </row>
    <row r="17" spans="1:8" ht="9.75" customHeight="1" x14ac:dyDescent="0.25">
      <c r="A17" s="100" t="s">
        <v>34</v>
      </c>
      <c r="B17" s="15" t="s">
        <v>297</v>
      </c>
      <c r="C17" s="140">
        <v>76434.169769</v>
      </c>
      <c r="D17" s="140">
        <v>81516.60282</v>
      </c>
      <c r="E17" s="205">
        <f t="shared" si="0"/>
        <v>6.6494253373329926E-2</v>
      </c>
      <c r="F17" s="140">
        <v>11053.618000000002</v>
      </c>
      <c r="G17" s="140">
        <v>11608.583200000001</v>
      </c>
      <c r="H17" s="218">
        <f t="shared" si="1"/>
        <v>5.0206656318320331E-2</v>
      </c>
    </row>
    <row r="18" spans="1:8" ht="9.75" customHeight="1" x14ac:dyDescent="0.25">
      <c r="A18" s="100" t="s">
        <v>151</v>
      </c>
      <c r="B18" s="15" t="s">
        <v>285</v>
      </c>
      <c r="C18" s="140">
        <v>24321.360000000001</v>
      </c>
      <c r="D18" s="140">
        <v>18229.534</v>
      </c>
      <c r="E18" s="205">
        <f t="shared" si="0"/>
        <v>-0.2504722597749468</v>
      </c>
      <c r="F18" s="140">
        <v>3963.3599999999997</v>
      </c>
      <c r="G18" s="140">
        <v>3891.2820000000002</v>
      </c>
      <c r="H18" s="218">
        <f t="shared" si="1"/>
        <v>-1.8186084534334346E-2</v>
      </c>
    </row>
    <row r="19" spans="1:8" ht="9.75" customHeight="1" x14ac:dyDescent="0.25">
      <c r="A19" s="100" t="s">
        <v>165</v>
      </c>
      <c r="B19" s="15" t="s">
        <v>286</v>
      </c>
      <c r="C19" s="140">
        <v>29284.666986000004</v>
      </c>
      <c r="D19" s="140">
        <v>29957.396903000001</v>
      </c>
      <c r="E19" s="205">
        <f t="shared" si="0"/>
        <v>2.2972086973760186E-2</v>
      </c>
      <c r="F19" s="140">
        <v>5379.8627000000006</v>
      </c>
      <c r="G19" s="140">
        <v>3841.5179629999993</v>
      </c>
      <c r="H19" s="218">
        <f t="shared" si="1"/>
        <v>-0.28594498090072096</v>
      </c>
    </row>
    <row r="20" spans="1:8" ht="9.75" customHeight="1" x14ac:dyDescent="0.25">
      <c r="A20" s="100" t="s">
        <v>156</v>
      </c>
      <c r="B20" s="15" t="s">
        <v>217</v>
      </c>
      <c r="C20" s="140">
        <v>41197.215499999998</v>
      </c>
      <c r="D20" s="140">
        <v>39857.03</v>
      </c>
      <c r="E20" s="205">
        <f t="shared" si="0"/>
        <v>-3.2530972876067321E-2</v>
      </c>
      <c r="F20" s="140">
        <v>7505.5259999999998</v>
      </c>
      <c r="G20" s="140">
        <v>2052.1309999999999</v>
      </c>
      <c r="H20" s="218">
        <f t="shared" si="1"/>
        <v>-0.72658398625226273</v>
      </c>
    </row>
    <row r="21" spans="1:8" ht="9.75" customHeight="1" x14ac:dyDescent="0.25">
      <c r="A21" s="100" t="s">
        <v>153</v>
      </c>
      <c r="B21" s="15" t="s">
        <v>279</v>
      </c>
      <c r="C21" s="140">
        <v>11433.303</v>
      </c>
      <c r="D21" s="140">
        <v>16376.286</v>
      </c>
      <c r="E21" s="205">
        <f t="shared" si="0"/>
        <v>0.43233202163889128</v>
      </c>
      <c r="F21" s="140">
        <v>1810.77</v>
      </c>
      <c r="G21" s="140">
        <v>1575.4299999999998</v>
      </c>
      <c r="H21" s="218">
        <f t="shared" si="1"/>
        <v>-0.12996680969974106</v>
      </c>
    </row>
    <row r="22" spans="1:8" ht="9.75" customHeight="1" x14ac:dyDescent="0.25">
      <c r="A22" s="100" t="s">
        <v>116</v>
      </c>
      <c r="B22" s="38" t="s">
        <v>294</v>
      </c>
      <c r="C22" s="140">
        <v>13064.110288000002</v>
      </c>
      <c r="D22" s="140">
        <v>15532.317307000001</v>
      </c>
      <c r="E22" s="205">
        <f t="shared" si="0"/>
        <v>0.1889303568775873</v>
      </c>
      <c r="F22" s="140">
        <v>2062.0969690000002</v>
      </c>
      <c r="G22" s="140">
        <v>2505.232908</v>
      </c>
      <c r="H22" s="218">
        <f t="shared" si="1"/>
        <v>0.2148957811692509</v>
      </c>
    </row>
    <row r="23" spans="1:8" ht="9.75" customHeight="1" x14ac:dyDescent="0.25">
      <c r="A23" s="100" t="s">
        <v>112</v>
      </c>
      <c r="B23" s="15" t="s">
        <v>261</v>
      </c>
      <c r="C23" s="140">
        <v>3555.6335460000005</v>
      </c>
      <c r="D23" s="140">
        <v>6725.7301869999992</v>
      </c>
      <c r="E23" s="205">
        <f t="shared" si="0"/>
        <v>0.89157012385775203</v>
      </c>
      <c r="F23" s="140">
        <v>519.75166999999999</v>
      </c>
      <c r="G23" s="140">
        <v>845.03977099999997</v>
      </c>
      <c r="H23" s="218">
        <f t="shared" si="1"/>
        <v>0.62585292126141701</v>
      </c>
    </row>
    <row r="24" spans="1:8" ht="9.75" customHeight="1" x14ac:dyDescent="0.25">
      <c r="A24" s="100" t="s">
        <v>64</v>
      </c>
      <c r="B24" s="15" t="s">
        <v>271</v>
      </c>
      <c r="C24" s="140">
        <v>74797.376118999993</v>
      </c>
      <c r="D24" s="140">
        <v>58232.608776000001</v>
      </c>
      <c r="E24" s="205">
        <f t="shared" si="0"/>
        <v>-0.22146187744134271</v>
      </c>
      <c r="F24" s="140">
        <v>11042.580000000002</v>
      </c>
      <c r="G24" s="140">
        <v>6496.3946000000005</v>
      </c>
      <c r="H24" s="218">
        <f t="shared" si="1"/>
        <v>-0.41169594424491385</v>
      </c>
    </row>
    <row r="25" spans="1:8" ht="9.75" customHeight="1" x14ac:dyDescent="0.25">
      <c r="A25" s="100" t="s">
        <v>171</v>
      </c>
      <c r="B25" s="15" t="s">
        <v>278</v>
      </c>
      <c r="C25" s="140">
        <v>44051.741999999998</v>
      </c>
      <c r="D25" s="140">
        <v>73874.848599999998</v>
      </c>
      <c r="E25" s="205">
        <f t="shared" si="0"/>
        <v>0.67700175398285034</v>
      </c>
      <c r="F25" s="140">
        <v>9544.8760000000002</v>
      </c>
      <c r="G25" s="140">
        <v>8968.1039999999994</v>
      </c>
      <c r="H25" s="218">
        <f t="shared" si="1"/>
        <v>-6.0427395809018458E-2</v>
      </c>
    </row>
    <row r="26" spans="1:8" ht="9.75" customHeight="1" x14ac:dyDescent="0.25">
      <c r="A26" s="100" t="s">
        <v>159</v>
      </c>
      <c r="B26" s="15" t="s">
        <v>281</v>
      </c>
      <c r="C26" s="140">
        <v>2690.0976380000002</v>
      </c>
      <c r="D26" s="140">
        <v>2688.5410519999996</v>
      </c>
      <c r="E26" s="205">
        <f t="shared" si="0"/>
        <v>-5.7863550304360079E-4</v>
      </c>
      <c r="F26" s="140">
        <v>478.55802</v>
      </c>
      <c r="G26" s="140">
        <v>304.21216500000003</v>
      </c>
      <c r="H26" s="218">
        <f t="shared" si="1"/>
        <v>-0.36431497898624698</v>
      </c>
    </row>
    <row r="27" spans="1:8" ht="9.75" customHeight="1" x14ac:dyDescent="0.25">
      <c r="A27" s="100" t="s">
        <v>160</v>
      </c>
      <c r="B27" s="15" t="s">
        <v>301</v>
      </c>
      <c r="C27" s="140">
        <v>10461.977186999999</v>
      </c>
      <c r="D27" s="140">
        <v>15928.641200000002</v>
      </c>
      <c r="E27" s="205">
        <f t="shared" si="0"/>
        <v>0.52252685274374833</v>
      </c>
      <c r="F27" s="140">
        <v>687.875</v>
      </c>
      <c r="G27" s="140">
        <v>2807.9865</v>
      </c>
      <c r="H27" s="218">
        <f t="shared" si="1"/>
        <v>3.0821173905142647</v>
      </c>
    </row>
    <row r="28" spans="1:8" ht="9.75" customHeight="1" x14ac:dyDescent="0.25">
      <c r="A28" s="100" t="s">
        <v>115</v>
      </c>
      <c r="B28" s="15" t="s">
        <v>260</v>
      </c>
      <c r="C28" s="140">
        <v>1582.1177540000001</v>
      </c>
      <c r="D28" s="140">
        <v>1741.4163610000001</v>
      </c>
      <c r="E28" s="205">
        <f t="shared" si="0"/>
        <v>0.10068694735094907</v>
      </c>
      <c r="F28" s="140">
        <v>147.48437100000004</v>
      </c>
      <c r="G28" s="140">
        <v>196.19045900000003</v>
      </c>
      <c r="H28" s="218">
        <f t="shared" si="1"/>
        <v>0.33024575871839312</v>
      </c>
    </row>
    <row r="29" spans="1:8" ht="9.75" customHeight="1" x14ac:dyDescent="0.25">
      <c r="A29" s="100" t="s">
        <v>158</v>
      </c>
      <c r="B29" s="15" t="s">
        <v>216</v>
      </c>
      <c r="C29" s="140">
        <v>31414.835439999995</v>
      </c>
      <c r="D29" s="140">
        <v>26077.743589999998</v>
      </c>
      <c r="E29" s="205">
        <f t="shared" si="0"/>
        <v>-0.16989081035275344</v>
      </c>
      <c r="F29" s="140">
        <v>5946.7749999999987</v>
      </c>
      <c r="G29" s="140">
        <v>5277.3715999999986</v>
      </c>
      <c r="H29" s="218">
        <f t="shared" si="1"/>
        <v>-0.11256578565693176</v>
      </c>
    </row>
    <row r="30" spans="1:8" ht="9.75" customHeight="1" x14ac:dyDescent="0.25">
      <c r="A30" s="100" t="s">
        <v>157</v>
      </c>
      <c r="B30" s="15" t="s">
        <v>215</v>
      </c>
      <c r="C30" s="140">
        <v>52377.215999999993</v>
      </c>
      <c r="D30" s="140">
        <v>66417.886999999988</v>
      </c>
      <c r="E30" s="205">
        <f>IFERROR(((D30/C30-1)),"")</f>
        <v>0.26806829519155806</v>
      </c>
      <c r="F30" s="140">
        <v>7753.85</v>
      </c>
      <c r="G30" s="140">
        <v>350</v>
      </c>
      <c r="H30" s="218">
        <f t="shared" si="1"/>
        <v>-0.95486113350142188</v>
      </c>
    </row>
    <row r="31" spans="1:8" ht="9.75" customHeight="1" x14ac:dyDescent="0.25">
      <c r="A31" s="100" t="s">
        <v>173</v>
      </c>
      <c r="B31" s="15" t="s">
        <v>264</v>
      </c>
      <c r="C31" s="140">
        <v>11326.879166999999</v>
      </c>
      <c r="D31" s="140">
        <v>10412.892239999999</v>
      </c>
      <c r="E31" s="205">
        <f t="shared" si="0"/>
        <v>-8.0691858147726281E-2</v>
      </c>
      <c r="F31" s="140">
        <v>1607.2942330000001</v>
      </c>
      <c r="G31" s="140">
        <v>1073.9338999999998</v>
      </c>
      <c r="H31" s="218">
        <f t="shared" si="1"/>
        <v>-0.33183739607183693</v>
      </c>
    </row>
    <row r="32" spans="1:8" ht="9.75" customHeight="1" x14ac:dyDescent="0.25">
      <c r="A32" s="100" t="s">
        <v>162</v>
      </c>
      <c r="B32" s="15" t="s">
        <v>299</v>
      </c>
      <c r="C32" s="140">
        <v>14199.117392</v>
      </c>
      <c r="D32" s="140">
        <v>13554.484778999999</v>
      </c>
      <c r="E32" s="205">
        <f t="shared" si="0"/>
        <v>-4.5399484714676475E-2</v>
      </c>
      <c r="F32" s="140">
        <v>1962.522027</v>
      </c>
      <c r="G32" s="140">
        <v>1602.1945879999996</v>
      </c>
      <c r="H32" s="218">
        <f t="shared" si="1"/>
        <v>-0.1836042775788933</v>
      </c>
    </row>
    <row r="33" spans="1:8" ht="9.75" customHeight="1" x14ac:dyDescent="0.25">
      <c r="A33" s="100" t="s">
        <v>117</v>
      </c>
      <c r="B33" s="15" t="s">
        <v>251</v>
      </c>
      <c r="C33" s="140">
        <v>5720.5741999999991</v>
      </c>
      <c r="D33" s="140">
        <v>22309.558829999998</v>
      </c>
      <c r="E33" s="205">
        <f t="shared" si="0"/>
        <v>2.899881034669562</v>
      </c>
      <c r="F33" s="140">
        <v>768.26940000000002</v>
      </c>
      <c r="G33" s="140">
        <v>1224.2179999999998</v>
      </c>
      <c r="H33" s="218">
        <f t="shared" si="1"/>
        <v>0.59347489305183809</v>
      </c>
    </row>
    <row r="34" spans="1:8" ht="9.75" customHeight="1" x14ac:dyDescent="0.25">
      <c r="A34" s="100" t="s">
        <v>185</v>
      </c>
      <c r="B34" s="15" t="s">
        <v>280</v>
      </c>
      <c r="C34" s="140">
        <v>18656.259462999999</v>
      </c>
      <c r="D34" s="140">
        <v>17192.040332</v>
      </c>
      <c r="E34" s="205">
        <f t="shared" si="0"/>
        <v>-7.8484067714855055E-2</v>
      </c>
      <c r="F34" s="140">
        <v>2302.399261</v>
      </c>
      <c r="G34" s="140">
        <v>2266.1914859999997</v>
      </c>
      <c r="H34" s="218">
        <f t="shared" si="1"/>
        <v>-1.5726106072616708E-2</v>
      </c>
    </row>
    <row r="35" spans="1:8" ht="9.75" customHeight="1" x14ac:dyDescent="0.25">
      <c r="A35" s="100" t="s">
        <v>137</v>
      </c>
      <c r="B35" s="15" t="s">
        <v>268</v>
      </c>
      <c r="C35" s="140">
        <v>2031.2938639999998</v>
      </c>
      <c r="D35" s="140">
        <v>6329.5217960000009</v>
      </c>
      <c r="E35" s="205">
        <f t="shared" si="0"/>
        <v>2.116004979966799</v>
      </c>
      <c r="F35" s="140">
        <v>447.57302300000003</v>
      </c>
      <c r="G35" s="140">
        <v>498.21424799999988</v>
      </c>
      <c r="H35" s="218">
        <f t="shared" si="1"/>
        <v>0.11314628540514127</v>
      </c>
    </row>
    <row r="36" spans="1:8" ht="9.75" customHeight="1" x14ac:dyDescent="0.25">
      <c r="A36" s="100" t="s">
        <v>135</v>
      </c>
      <c r="B36" s="15" t="s">
        <v>265</v>
      </c>
      <c r="C36" s="140">
        <v>20851.086544999998</v>
      </c>
      <c r="D36" s="140">
        <v>16968.582317999997</v>
      </c>
      <c r="E36" s="205">
        <f t="shared" si="0"/>
        <v>-0.18620153048719701</v>
      </c>
      <c r="F36" s="140">
        <v>2910.3481979999997</v>
      </c>
      <c r="G36" s="140">
        <v>227.41126400000002</v>
      </c>
      <c r="H36" s="218">
        <f t="shared" si="1"/>
        <v>-0.92186114906928396</v>
      </c>
    </row>
    <row r="37" spans="1:8" ht="9.75" customHeight="1" x14ac:dyDescent="0.25">
      <c r="A37" s="100" t="s">
        <v>164</v>
      </c>
      <c r="B37" s="15" t="s">
        <v>272</v>
      </c>
      <c r="C37" s="140">
        <v>68167.790000000008</v>
      </c>
      <c r="D37" s="140">
        <v>71949.81</v>
      </c>
      <c r="E37" s="205">
        <f t="shared" si="0"/>
        <v>5.5481041706060719E-2</v>
      </c>
      <c r="F37" s="140">
        <v>14172.64</v>
      </c>
      <c r="G37" s="140" t="s">
        <v>358</v>
      </c>
      <c r="H37" s="140" t="s">
        <v>358</v>
      </c>
    </row>
    <row r="38" spans="1:8" ht="9.75" customHeight="1" x14ac:dyDescent="0.25">
      <c r="A38" s="100" t="s">
        <v>184</v>
      </c>
      <c r="B38" s="15" t="s">
        <v>276</v>
      </c>
      <c r="C38" s="140">
        <v>18306.887040000001</v>
      </c>
      <c r="D38" s="140">
        <v>19350.842257999997</v>
      </c>
      <c r="E38" s="205">
        <f t="shared" si="0"/>
        <v>5.7025272276984396E-2</v>
      </c>
      <c r="F38" s="140">
        <v>2692.3752900000004</v>
      </c>
      <c r="G38" s="140">
        <v>2907.1322599999999</v>
      </c>
      <c r="H38" s="218">
        <f t="shared" si="1"/>
        <v>7.9764871857815667E-2</v>
      </c>
    </row>
    <row r="39" spans="1:8" ht="9.75" customHeight="1" x14ac:dyDescent="0.25">
      <c r="A39" s="100" t="s">
        <v>108</v>
      </c>
      <c r="B39" s="15" t="s">
        <v>256</v>
      </c>
      <c r="C39" s="140">
        <v>1487.1753610000001</v>
      </c>
      <c r="D39" s="140">
        <v>1346.2351980000001</v>
      </c>
      <c r="E39" s="205">
        <f t="shared" si="0"/>
        <v>-9.4770372543846904E-2</v>
      </c>
      <c r="F39" s="140">
        <v>169.26079999999999</v>
      </c>
      <c r="G39" s="140">
        <v>230.19609</v>
      </c>
      <c r="H39" s="218">
        <f t="shared" si="1"/>
        <v>0.3600082830755853</v>
      </c>
    </row>
    <row r="40" spans="1:8" ht="9.75" customHeight="1" x14ac:dyDescent="0.25">
      <c r="A40" s="100" t="s">
        <v>155</v>
      </c>
      <c r="B40" s="15" t="s">
        <v>219</v>
      </c>
      <c r="C40" s="140">
        <v>3222</v>
      </c>
      <c r="D40" s="140">
        <v>3511.92</v>
      </c>
      <c r="E40" s="205">
        <f t="shared" si="0"/>
        <v>8.9981378026070757E-2</v>
      </c>
      <c r="F40" s="140">
        <v>436.8</v>
      </c>
      <c r="G40" s="140">
        <v>365.82</v>
      </c>
      <c r="H40" s="218">
        <f t="shared" si="1"/>
        <v>-0.16250000000000009</v>
      </c>
    </row>
    <row r="41" spans="1:8" ht="9.75" customHeight="1" x14ac:dyDescent="0.25">
      <c r="A41" s="100" t="s">
        <v>166</v>
      </c>
      <c r="B41" s="15" t="s">
        <v>269</v>
      </c>
      <c r="C41" s="140">
        <v>4816.0616039999995</v>
      </c>
      <c r="D41" s="140">
        <v>5634.5566870000002</v>
      </c>
      <c r="E41" s="205">
        <f t="shared" si="0"/>
        <v>0.16995112403051404</v>
      </c>
      <c r="F41" s="140">
        <v>836.06413799999996</v>
      </c>
      <c r="G41" s="140">
        <v>936.30315800000017</v>
      </c>
      <c r="H41" s="218">
        <f t="shared" si="1"/>
        <v>0.1198939356970723</v>
      </c>
    </row>
    <row r="42" spans="1:8" ht="9.75" customHeight="1" x14ac:dyDescent="0.25">
      <c r="A42" s="100" t="s">
        <v>186</v>
      </c>
      <c r="B42" s="15" t="s">
        <v>300</v>
      </c>
      <c r="C42" s="140">
        <v>12951.856874999999</v>
      </c>
      <c r="D42" s="140">
        <v>35254.127154000002</v>
      </c>
      <c r="E42" s="205">
        <f t="shared" si="0"/>
        <v>1.7219361280966905</v>
      </c>
      <c r="F42" s="140">
        <v>2495.2394629999999</v>
      </c>
      <c r="G42" s="140">
        <v>5427.8790140000001</v>
      </c>
      <c r="H42" s="218">
        <f t="shared" si="1"/>
        <v>1.1752938323098334</v>
      </c>
    </row>
    <row r="43" spans="1:8" ht="9.75" customHeight="1" x14ac:dyDescent="0.25">
      <c r="A43" s="100" t="s">
        <v>188</v>
      </c>
      <c r="B43" s="15" t="s">
        <v>218</v>
      </c>
      <c r="C43" s="140">
        <v>40912.54</v>
      </c>
      <c r="D43" s="140">
        <v>31033.323</v>
      </c>
      <c r="E43" s="205">
        <f t="shared" si="0"/>
        <v>-0.24147161237117032</v>
      </c>
      <c r="F43" s="140">
        <v>1695.14</v>
      </c>
      <c r="G43" s="140">
        <v>1335.2530000000002</v>
      </c>
      <c r="H43" s="218">
        <f t="shared" si="1"/>
        <v>-0.21230517833335294</v>
      </c>
    </row>
    <row r="44" spans="1:8" ht="9.75" customHeight="1" x14ac:dyDescent="0.25">
      <c r="A44" s="100" t="s">
        <v>163</v>
      </c>
      <c r="B44" s="15" t="s">
        <v>302</v>
      </c>
      <c r="C44" s="140">
        <v>27970.555414999999</v>
      </c>
      <c r="D44" s="140">
        <v>31416.419218000003</v>
      </c>
      <c r="E44" s="205">
        <f t="shared" si="0"/>
        <v>0.12319611648298068</v>
      </c>
      <c r="F44" s="140">
        <v>2945.1699699999999</v>
      </c>
      <c r="G44" s="140">
        <v>4266.9008240000003</v>
      </c>
      <c r="H44" s="218">
        <f t="shared" si="1"/>
        <v>0.44877914261770102</v>
      </c>
    </row>
    <row r="45" spans="1:8" ht="9.75" customHeight="1" x14ac:dyDescent="0.25">
      <c r="A45" s="100" t="s">
        <v>174</v>
      </c>
      <c r="B45" s="15" t="s">
        <v>222</v>
      </c>
      <c r="C45" s="140">
        <v>12873.0188</v>
      </c>
      <c r="D45" s="140">
        <v>18811.424379</v>
      </c>
      <c r="E45" s="205">
        <f t="shared" si="0"/>
        <v>0.46130637042183142</v>
      </c>
      <c r="F45" s="140">
        <v>1227</v>
      </c>
      <c r="G45" s="140">
        <v>2612.89</v>
      </c>
      <c r="H45" s="218">
        <f t="shared" si="1"/>
        <v>1.1294947025264874</v>
      </c>
    </row>
    <row r="46" spans="1:8" ht="9.75" customHeight="1" x14ac:dyDescent="0.25">
      <c r="A46" s="100" t="s">
        <v>136</v>
      </c>
      <c r="B46" s="15" t="s">
        <v>266</v>
      </c>
      <c r="C46" s="140">
        <v>9199.2693660000004</v>
      </c>
      <c r="D46" s="140">
        <v>6881.7817270000014</v>
      </c>
      <c r="E46" s="205">
        <f t="shared" si="0"/>
        <v>-0.25192083705748491</v>
      </c>
      <c r="F46" s="140">
        <v>2204.4760789999996</v>
      </c>
      <c r="G46" s="140">
        <v>817.27703499999984</v>
      </c>
      <c r="H46" s="218">
        <f t="shared" si="1"/>
        <v>-0.62926472970814218</v>
      </c>
    </row>
    <row r="47" spans="1:8" ht="9.75" customHeight="1" x14ac:dyDescent="0.25">
      <c r="A47" s="100" t="s">
        <v>189</v>
      </c>
      <c r="B47" s="15" t="s">
        <v>274</v>
      </c>
      <c r="C47" s="140">
        <v>2146.5126129999999</v>
      </c>
      <c r="D47" s="140">
        <v>1770.3833840000002</v>
      </c>
      <c r="E47" s="205">
        <f t="shared" si="0"/>
        <v>-0.17522805443678036</v>
      </c>
      <c r="F47" s="140">
        <v>353.082357</v>
      </c>
      <c r="G47" s="140">
        <v>290.62993</v>
      </c>
      <c r="H47" s="218">
        <f t="shared" si="1"/>
        <v>-0.17687779001656545</v>
      </c>
    </row>
    <row r="48" spans="1:8" ht="9.75" customHeight="1" x14ac:dyDescent="0.25">
      <c r="A48" s="100" t="s">
        <v>172</v>
      </c>
      <c r="B48" s="15" t="s">
        <v>308</v>
      </c>
      <c r="C48" s="140">
        <v>12163.127</v>
      </c>
      <c r="D48" s="140">
        <v>8594.8819000000003</v>
      </c>
      <c r="E48" s="205">
        <f t="shared" si="0"/>
        <v>-0.29336576852317664</v>
      </c>
      <c r="F48" s="140">
        <v>1682.5500000000002</v>
      </c>
      <c r="G48" s="140">
        <v>1598.1437999999998</v>
      </c>
      <c r="H48" s="218">
        <f t="shared" si="1"/>
        <v>-5.0165641437104558E-2</v>
      </c>
    </row>
    <row r="49" spans="1:8" ht="9.75" customHeight="1" x14ac:dyDescent="0.25">
      <c r="A49" s="100" t="s">
        <v>192</v>
      </c>
      <c r="B49" s="130" t="s">
        <v>287</v>
      </c>
      <c r="C49" s="140">
        <v>10497.234010000002</v>
      </c>
      <c r="D49" s="140">
        <v>19117.535</v>
      </c>
      <c r="E49" s="205">
        <f t="shared" si="0"/>
        <v>0.82119737273533411</v>
      </c>
      <c r="F49" s="140">
        <v>0.19</v>
      </c>
      <c r="G49" s="140" t="s">
        <v>358</v>
      </c>
      <c r="H49" s="140" t="s">
        <v>358</v>
      </c>
    </row>
    <row r="50" spans="1:8" ht="9.75" customHeight="1" x14ac:dyDescent="0.25">
      <c r="A50" s="100" t="s">
        <v>161</v>
      </c>
      <c r="B50" s="15" t="s">
        <v>273</v>
      </c>
      <c r="C50" s="140">
        <v>2248.654638</v>
      </c>
      <c r="D50" s="140">
        <v>1916.8881380000003</v>
      </c>
      <c r="E50" s="205">
        <f t="shared" si="0"/>
        <v>-0.1475399976472509</v>
      </c>
      <c r="F50" s="140">
        <v>309.36567500000001</v>
      </c>
      <c r="G50" s="140">
        <v>250.88263000000001</v>
      </c>
      <c r="H50" s="218">
        <f t="shared" si="1"/>
        <v>-0.18904180303778051</v>
      </c>
    </row>
    <row r="51" spans="1:8" ht="9.75" customHeight="1" x14ac:dyDescent="0.25">
      <c r="A51" s="100" t="s">
        <v>170</v>
      </c>
      <c r="B51" s="15" t="s">
        <v>298</v>
      </c>
      <c r="C51" s="140">
        <v>3437.143568</v>
      </c>
      <c r="D51" s="140">
        <v>2530.5999819999997</v>
      </c>
      <c r="E51" s="205">
        <f>IFERROR(((D51/C51-1)),"")</f>
        <v>-0.26374911843659132</v>
      </c>
      <c r="F51" s="140">
        <v>459.95885499999997</v>
      </c>
      <c r="G51" s="140">
        <v>253.07298</v>
      </c>
      <c r="H51" s="218">
        <f t="shared" si="1"/>
        <v>-0.44979213412469243</v>
      </c>
    </row>
    <row r="52" spans="1:8" ht="9.75" customHeight="1" x14ac:dyDescent="0.25">
      <c r="A52" s="100" t="s">
        <v>196</v>
      </c>
      <c r="B52" s="15" t="s">
        <v>307</v>
      </c>
      <c r="C52" s="140">
        <v>8374.0989709999994</v>
      </c>
      <c r="D52" s="140">
        <v>17998.582627999996</v>
      </c>
      <c r="E52" s="205">
        <f t="shared" si="0"/>
        <v>1.1493157282150777</v>
      </c>
      <c r="F52" s="140">
        <v>1158.1417999999999</v>
      </c>
      <c r="G52" s="140">
        <v>3448.1200389999995</v>
      </c>
      <c r="H52" s="218">
        <f t="shared" si="1"/>
        <v>1.9772865801061665</v>
      </c>
    </row>
    <row r="53" spans="1:8" ht="9.75" customHeight="1" x14ac:dyDescent="0.25">
      <c r="A53" s="100" t="s">
        <v>183</v>
      </c>
      <c r="B53" s="15" t="s">
        <v>270</v>
      </c>
      <c r="C53" s="140">
        <v>19056.677</v>
      </c>
      <c r="D53" s="140">
        <v>16524.315780000001</v>
      </c>
      <c r="E53" s="205">
        <f t="shared" si="0"/>
        <v>-0.13288577121814049</v>
      </c>
      <c r="F53" s="140">
        <v>3682.806</v>
      </c>
      <c r="G53" s="140">
        <v>3241.4285</v>
      </c>
      <c r="H53" s="218">
        <f t="shared" si="1"/>
        <v>-0.11984815382618585</v>
      </c>
    </row>
    <row r="54" spans="1:8" ht="9.75" customHeight="1" x14ac:dyDescent="0.25">
      <c r="A54" s="100" t="s">
        <v>169</v>
      </c>
      <c r="B54" s="15" t="s">
        <v>283</v>
      </c>
      <c r="C54" s="140">
        <v>1561.286863</v>
      </c>
      <c r="D54" s="140">
        <v>1170.1907140000001</v>
      </c>
      <c r="E54" s="205">
        <f t="shared" si="0"/>
        <v>-0.25049602239559732</v>
      </c>
      <c r="F54" s="140">
        <v>186.33969999999999</v>
      </c>
      <c r="G54" s="140">
        <v>121.88910000000001</v>
      </c>
      <c r="H54" s="218">
        <f t="shared" si="1"/>
        <v>-0.34587691189800129</v>
      </c>
    </row>
    <row r="55" spans="1:8" ht="9.75" customHeight="1" x14ac:dyDescent="0.25">
      <c r="A55" s="100" t="s">
        <v>187</v>
      </c>
      <c r="B55" s="15" t="s">
        <v>220</v>
      </c>
      <c r="C55" s="140">
        <v>9660.5544239999981</v>
      </c>
      <c r="D55" s="140">
        <v>8384.8307320000004</v>
      </c>
      <c r="E55" s="205">
        <f t="shared" si="0"/>
        <v>-0.1320549148639627</v>
      </c>
      <c r="F55" s="140">
        <v>1788.4314220000003</v>
      </c>
      <c r="G55" s="140">
        <v>892.76527999999985</v>
      </c>
      <c r="H55" s="218">
        <f t="shared" si="1"/>
        <v>-0.5008110073342249</v>
      </c>
    </row>
    <row r="56" spans="1:8" ht="9.75" customHeight="1" x14ac:dyDescent="0.25">
      <c r="A56" s="100" t="s">
        <v>167</v>
      </c>
      <c r="B56" s="15" t="s">
        <v>221</v>
      </c>
      <c r="C56" s="140">
        <v>22151.850999999999</v>
      </c>
      <c r="D56" s="140">
        <v>17384.858620000003</v>
      </c>
      <c r="E56" s="205">
        <f t="shared" si="0"/>
        <v>-0.21519611972832409</v>
      </c>
      <c r="F56" s="140">
        <v>1494.7919999999999</v>
      </c>
      <c r="G56" s="140">
        <v>698.08900000000006</v>
      </c>
      <c r="H56" s="218">
        <f t="shared" si="1"/>
        <v>-0.53298586024008687</v>
      </c>
    </row>
    <row r="57" spans="1:8" ht="9.9499999999999993" customHeight="1" x14ac:dyDescent="0.25">
      <c r="A57" s="165"/>
      <c r="B57" s="165" t="s">
        <v>18</v>
      </c>
      <c r="C57" s="141">
        <v>481487.04040800076</v>
      </c>
      <c r="D57" s="141">
        <v>476351.03327799967</v>
      </c>
      <c r="E57" s="209">
        <f t="shared" si="0"/>
        <v>-1.0666968576452107E-2</v>
      </c>
      <c r="F57" s="141">
        <v>69369.43470999987</v>
      </c>
      <c r="G57" s="141">
        <v>60030.317023999967</v>
      </c>
      <c r="H57" s="219">
        <f t="shared" si="1"/>
        <v>-0.13462871255967768</v>
      </c>
    </row>
    <row r="58" spans="1:8" ht="9" customHeight="1" x14ac:dyDescent="0.25">
      <c r="A58" s="8" t="s">
        <v>375</v>
      </c>
      <c r="B58" s="37"/>
      <c r="C58" s="21"/>
      <c r="D58" s="21"/>
      <c r="E58" s="21"/>
    </row>
    <row r="59" spans="1:8" ht="9" customHeight="1" x14ac:dyDescent="0.25">
      <c r="A59" s="11" t="s">
        <v>20</v>
      </c>
      <c r="B59" s="37"/>
      <c r="C59" s="21"/>
      <c r="D59" s="21"/>
      <c r="E59" s="21"/>
    </row>
    <row r="60" spans="1:8" ht="9" customHeight="1" x14ac:dyDescent="0.25">
      <c r="A60" s="239" t="s">
        <v>373</v>
      </c>
      <c r="B60" s="41"/>
      <c r="C60" s="41"/>
      <c r="D60" s="41"/>
      <c r="E60" s="41"/>
      <c r="F60" s="41"/>
      <c r="G60" s="41"/>
    </row>
    <row r="61" spans="1:8" ht="9" customHeight="1" x14ac:dyDescent="0.25">
      <c r="A61" s="240" t="s">
        <v>374</v>
      </c>
      <c r="B61" s="83"/>
      <c r="C61" s="21"/>
      <c r="D61" s="21"/>
      <c r="E61" s="21"/>
      <c r="F61" s="21"/>
      <c r="G61" s="21"/>
    </row>
    <row r="62" spans="1:8" ht="9" customHeight="1" x14ac:dyDescent="0.25">
      <c r="A62" s="240"/>
      <c r="B62" s="83"/>
      <c r="C62" s="21"/>
      <c r="D62" s="21"/>
      <c r="E62" s="21"/>
      <c r="F62" s="21"/>
      <c r="G62" s="21"/>
    </row>
    <row r="63" spans="1:8" ht="9" customHeight="1" x14ac:dyDescent="0.25">
      <c r="A63" s="240"/>
      <c r="B63" s="83"/>
      <c r="C63" s="21"/>
      <c r="D63" s="21"/>
      <c r="E63" s="21"/>
      <c r="F63" s="21"/>
      <c r="G63" s="21"/>
    </row>
    <row r="64" spans="1:8" ht="9" customHeight="1" x14ac:dyDescent="0.25">
      <c r="A64" s="15"/>
      <c r="B64" s="83"/>
      <c r="C64" s="83"/>
      <c r="D64" s="83"/>
      <c r="E64" s="42"/>
    </row>
    <row r="65" spans="1:8" ht="13.5" x14ac:dyDescent="0.25">
      <c r="A65" s="64" t="s">
        <v>328</v>
      </c>
      <c r="B65" s="64"/>
      <c r="C65" s="64"/>
      <c r="D65" s="64"/>
      <c r="E65" s="64"/>
    </row>
    <row r="66" spans="1:8" ht="2.1" customHeight="1" x14ac:dyDescent="0.25">
      <c r="A66" s="50"/>
      <c r="B66" s="50"/>
      <c r="C66" s="51"/>
      <c r="D66" s="51"/>
      <c r="E66" s="51"/>
    </row>
    <row r="67" spans="1:8" ht="12" customHeight="1" x14ac:dyDescent="0.25">
      <c r="A67" s="261" t="s">
        <v>31</v>
      </c>
      <c r="B67" s="261" t="s">
        <v>4</v>
      </c>
      <c r="C67" s="263" t="s">
        <v>352</v>
      </c>
      <c r="D67" s="264"/>
      <c r="E67" s="174" t="s">
        <v>32</v>
      </c>
      <c r="F67" s="263" t="s">
        <v>229</v>
      </c>
      <c r="G67" s="264"/>
      <c r="H67" s="175" t="s">
        <v>32</v>
      </c>
    </row>
    <row r="68" spans="1:8" ht="12" customHeight="1" x14ac:dyDescent="0.25">
      <c r="A68" s="262"/>
      <c r="B68" s="262"/>
      <c r="C68" s="169">
        <v>2023</v>
      </c>
      <c r="D68" s="170" t="s">
        <v>316</v>
      </c>
      <c r="E68" s="176" t="s">
        <v>33</v>
      </c>
      <c r="F68" s="169">
        <v>2023</v>
      </c>
      <c r="G68" s="170" t="s">
        <v>316</v>
      </c>
      <c r="H68" s="169" t="s">
        <v>33</v>
      </c>
    </row>
    <row r="69" spans="1:8" ht="12" customHeight="1" x14ac:dyDescent="0.25">
      <c r="A69" s="265" t="s">
        <v>44</v>
      </c>
      <c r="B69" s="265"/>
      <c r="C69" s="177">
        <f>SUM(C71:C121)</f>
        <v>4655096.9896999989</v>
      </c>
      <c r="D69" s="177">
        <f>SUM(D71:D121)</f>
        <v>4506940.8931210004</v>
      </c>
      <c r="E69" s="178">
        <f>(D69/C69-1)*100</f>
        <v>-3.1826640112292637</v>
      </c>
      <c r="F69" s="177">
        <f>SUM(F71:F121)</f>
        <v>574363.48543500016</v>
      </c>
      <c r="G69" s="177">
        <f>SUM(G71:G121)</f>
        <v>619770.15915200021</v>
      </c>
      <c r="H69" s="178">
        <f>(G69/F69-1)*100</f>
        <v>7.905564136377996</v>
      </c>
    </row>
    <row r="70" spans="1:8" ht="2.1" customHeight="1" x14ac:dyDescent="0.25">
      <c r="A70" s="105"/>
      <c r="B70" s="105"/>
      <c r="C70" s="113"/>
      <c r="D70" s="113"/>
      <c r="E70" s="112"/>
      <c r="F70" s="113"/>
      <c r="G70" s="113"/>
      <c r="H70" s="112"/>
    </row>
    <row r="71" spans="1:8" ht="9.75" customHeight="1" x14ac:dyDescent="0.25">
      <c r="A71" s="100" t="s">
        <v>145</v>
      </c>
      <c r="B71" s="15" t="s">
        <v>275</v>
      </c>
      <c r="C71" s="140">
        <v>648349.74623100006</v>
      </c>
      <c r="D71" s="140">
        <v>621021.34148099995</v>
      </c>
      <c r="E71" s="205">
        <f>IFERROR(((D71/C71-1)),"")</f>
        <v>-4.2150714038011294E-2</v>
      </c>
      <c r="F71" s="140">
        <v>70290.510712000003</v>
      </c>
      <c r="G71" s="140">
        <v>111842.17182299997</v>
      </c>
      <c r="H71" s="218">
        <f>IFERROR(((G71/F71-1)),"")</f>
        <v>0.59114182967383488</v>
      </c>
    </row>
    <row r="72" spans="1:8" ht="9.75" customHeight="1" x14ac:dyDescent="0.25">
      <c r="A72" s="100" t="s">
        <v>147</v>
      </c>
      <c r="B72" s="15" t="s">
        <v>288</v>
      </c>
      <c r="C72" s="140">
        <v>537658.71331100003</v>
      </c>
      <c r="D72" s="140">
        <v>489063.32690400002</v>
      </c>
      <c r="E72" s="205">
        <f t="shared" ref="E72:E121" si="2">IFERROR(((D72/C72-1)),"")</f>
        <v>-9.038333277952626E-2</v>
      </c>
      <c r="F72" s="140">
        <v>50400.666376000001</v>
      </c>
      <c r="G72" s="140">
        <v>63662.197990999994</v>
      </c>
      <c r="H72" s="218">
        <f t="shared" ref="H72:H121" si="3">IFERROR(((G72/F72-1)),"")</f>
        <v>0.26312214834752501</v>
      </c>
    </row>
    <row r="73" spans="1:8" ht="9.75" customHeight="1" x14ac:dyDescent="0.25">
      <c r="A73" s="100" t="s">
        <v>146</v>
      </c>
      <c r="B73" s="15" t="s">
        <v>193</v>
      </c>
      <c r="C73" s="140">
        <v>491422.47611999995</v>
      </c>
      <c r="D73" s="140">
        <v>452419.30351400003</v>
      </c>
      <c r="E73" s="205">
        <f t="shared" si="2"/>
        <v>-7.9367905420092755E-2</v>
      </c>
      <c r="F73" s="140">
        <v>55216.745546000006</v>
      </c>
      <c r="G73" s="140">
        <v>57937.898055999998</v>
      </c>
      <c r="H73" s="218">
        <f t="shared" si="3"/>
        <v>4.9281291084659395E-2</v>
      </c>
    </row>
    <row r="74" spans="1:8" ht="9.75" customHeight="1" x14ac:dyDescent="0.25">
      <c r="A74" s="100" t="s">
        <v>148</v>
      </c>
      <c r="B74" s="15" t="s">
        <v>282</v>
      </c>
      <c r="C74" s="140">
        <v>360960.81516200001</v>
      </c>
      <c r="D74" s="140">
        <v>296551.89881800005</v>
      </c>
      <c r="E74" s="205">
        <f t="shared" si="2"/>
        <v>-0.1784374193500563</v>
      </c>
      <c r="F74" s="140">
        <v>30518.485657000001</v>
      </c>
      <c r="G74" s="140">
        <v>45673.242560999999</v>
      </c>
      <c r="H74" s="218">
        <f t="shared" si="3"/>
        <v>0.49657630703979461</v>
      </c>
    </row>
    <row r="75" spans="1:8" ht="9.75" customHeight="1" x14ac:dyDescent="0.25">
      <c r="A75" s="100" t="s">
        <v>65</v>
      </c>
      <c r="B75" s="15" t="s">
        <v>248</v>
      </c>
      <c r="C75" s="140">
        <v>81487.816598999998</v>
      </c>
      <c r="D75" s="140">
        <v>97371.106588999988</v>
      </c>
      <c r="E75" s="205">
        <f t="shared" si="2"/>
        <v>0.19491613167354038</v>
      </c>
      <c r="F75" s="140">
        <v>15558.277838</v>
      </c>
      <c r="G75" s="140">
        <v>15456.341402999999</v>
      </c>
      <c r="H75" s="218">
        <f t="shared" si="3"/>
        <v>-6.5519099261120983E-3</v>
      </c>
    </row>
    <row r="76" spans="1:8" ht="9.75" customHeight="1" x14ac:dyDescent="0.25">
      <c r="A76" s="100" t="s">
        <v>152</v>
      </c>
      <c r="B76" s="15" t="s">
        <v>277</v>
      </c>
      <c r="C76" s="140">
        <v>77872.115980999995</v>
      </c>
      <c r="D76" s="140">
        <v>87988.968960999991</v>
      </c>
      <c r="E76" s="205">
        <f t="shared" si="2"/>
        <v>0.12991624604715257</v>
      </c>
      <c r="F76" s="140">
        <v>9666.2480370000012</v>
      </c>
      <c r="G76" s="140">
        <v>12537.587971999999</v>
      </c>
      <c r="H76" s="218">
        <f t="shared" si="3"/>
        <v>0.29704802980527933</v>
      </c>
    </row>
    <row r="77" spans="1:8" ht="9.75" customHeight="1" x14ac:dyDescent="0.25">
      <c r="A77" s="100" t="s">
        <v>150</v>
      </c>
      <c r="B77" s="15" t="s">
        <v>267</v>
      </c>
      <c r="C77" s="140">
        <v>89865.670402000003</v>
      </c>
      <c r="D77" s="140">
        <v>84628.325140000015</v>
      </c>
      <c r="E77" s="205">
        <f t="shared" si="2"/>
        <v>-5.8279710578817756E-2</v>
      </c>
      <c r="F77" s="140">
        <v>9654.7639049999998</v>
      </c>
      <c r="G77" s="140">
        <v>10523.979426000002</v>
      </c>
      <c r="H77" s="218">
        <f t="shared" si="3"/>
        <v>9.0029702388667809E-2</v>
      </c>
    </row>
    <row r="78" spans="1:8" ht="9.75" customHeight="1" x14ac:dyDescent="0.25">
      <c r="A78" s="100" t="s">
        <v>154</v>
      </c>
      <c r="B78" s="15" t="s">
        <v>284</v>
      </c>
      <c r="C78" s="140">
        <v>99648.155081000004</v>
      </c>
      <c r="D78" s="140">
        <v>77756.757539000013</v>
      </c>
      <c r="E78" s="205">
        <f t="shared" si="2"/>
        <v>-0.2196869327305192</v>
      </c>
      <c r="F78" s="140">
        <v>4901.4160530000008</v>
      </c>
      <c r="G78" s="140">
        <v>8278.821691000001</v>
      </c>
      <c r="H78" s="218">
        <f t="shared" si="3"/>
        <v>0.68906732288780059</v>
      </c>
    </row>
    <row r="79" spans="1:8" ht="9.75" customHeight="1" x14ac:dyDescent="0.25">
      <c r="A79" s="100" t="s">
        <v>35</v>
      </c>
      <c r="B79" s="15" t="s">
        <v>290</v>
      </c>
      <c r="C79" s="140">
        <v>77905.286827000018</v>
      </c>
      <c r="D79" s="140">
        <v>72763.991612999991</v>
      </c>
      <c r="E79" s="205">
        <f t="shared" si="2"/>
        <v>-6.5994176048886355E-2</v>
      </c>
      <c r="F79" s="140">
        <v>11357.026991000001</v>
      </c>
      <c r="G79" s="140">
        <v>9180.0372859999989</v>
      </c>
      <c r="H79" s="218">
        <f t="shared" si="3"/>
        <v>-0.1916865837093793</v>
      </c>
    </row>
    <row r="80" spans="1:8" ht="9.75" customHeight="1" x14ac:dyDescent="0.25">
      <c r="A80" s="100" t="s">
        <v>149</v>
      </c>
      <c r="B80" s="15" t="s">
        <v>232</v>
      </c>
      <c r="C80" s="140">
        <v>114550.268335</v>
      </c>
      <c r="D80" s="140">
        <v>69449.693392999994</v>
      </c>
      <c r="E80" s="205">
        <f t="shared" si="2"/>
        <v>-0.39371863198176249</v>
      </c>
      <c r="F80" s="140">
        <v>18211.880428999997</v>
      </c>
      <c r="G80" s="140">
        <v>9867.3335370000004</v>
      </c>
      <c r="H80" s="218">
        <f t="shared" si="3"/>
        <v>-0.4581924927813833</v>
      </c>
    </row>
    <row r="81" spans="1:8" ht="9.75" customHeight="1" x14ac:dyDescent="0.25">
      <c r="A81" s="100" t="s">
        <v>34</v>
      </c>
      <c r="B81" s="15" t="s">
        <v>297</v>
      </c>
      <c r="C81" s="140">
        <v>53651.380950999992</v>
      </c>
      <c r="D81" s="140">
        <v>67976.73071399999</v>
      </c>
      <c r="E81" s="205">
        <f t="shared" si="2"/>
        <v>0.26700803425886455</v>
      </c>
      <c r="F81" s="140">
        <v>7853.2381750000013</v>
      </c>
      <c r="G81" s="140">
        <v>9861.0585099999989</v>
      </c>
      <c r="H81" s="218">
        <f t="shared" si="3"/>
        <v>0.25566782647592334</v>
      </c>
    </row>
    <row r="82" spans="1:8" ht="9.75" customHeight="1" x14ac:dyDescent="0.25">
      <c r="A82" s="100" t="s">
        <v>151</v>
      </c>
      <c r="B82" s="15" t="s">
        <v>285</v>
      </c>
      <c r="C82" s="140">
        <v>97105.076846999989</v>
      </c>
      <c r="D82" s="140">
        <v>65908.437193999998</v>
      </c>
      <c r="E82" s="205">
        <f t="shared" si="2"/>
        <v>-0.32126682420687247</v>
      </c>
      <c r="F82" s="140">
        <v>16030.482067000001</v>
      </c>
      <c r="G82" s="140">
        <v>15078.462083</v>
      </c>
      <c r="H82" s="218">
        <f t="shared" si="3"/>
        <v>-5.9388106983994438E-2</v>
      </c>
    </row>
    <row r="83" spans="1:8" ht="9.75" customHeight="1" x14ac:dyDescent="0.25">
      <c r="A83" s="100" t="s">
        <v>165</v>
      </c>
      <c r="B83" s="15" t="s">
        <v>286</v>
      </c>
      <c r="C83" s="140">
        <v>55778.218850999998</v>
      </c>
      <c r="D83" s="140">
        <v>60598.255055999995</v>
      </c>
      <c r="E83" s="205">
        <f t="shared" si="2"/>
        <v>8.6414308385782679E-2</v>
      </c>
      <c r="F83" s="140">
        <v>9873.2204659999989</v>
      </c>
      <c r="G83" s="140">
        <v>9454.4502119999943</v>
      </c>
      <c r="H83" s="218">
        <f t="shared" si="3"/>
        <v>-4.2414757721870644E-2</v>
      </c>
    </row>
    <row r="84" spans="1:8" ht="9.75" customHeight="1" x14ac:dyDescent="0.25">
      <c r="A84" s="100" t="s">
        <v>156</v>
      </c>
      <c r="B84" s="15" t="s">
        <v>217</v>
      </c>
      <c r="C84" s="140">
        <v>45539.691038000004</v>
      </c>
      <c r="D84" s="140">
        <v>49306.592006999999</v>
      </c>
      <c r="E84" s="205">
        <f t="shared" si="2"/>
        <v>8.2716875831607029E-2</v>
      </c>
      <c r="F84" s="140">
        <v>8676.1373349999994</v>
      </c>
      <c r="G84" s="140">
        <v>2548.9949850000003</v>
      </c>
      <c r="H84" s="218">
        <f t="shared" si="3"/>
        <v>-0.70620624287294076</v>
      </c>
    </row>
    <row r="85" spans="1:8" ht="9.75" customHeight="1" x14ac:dyDescent="0.25">
      <c r="A85" s="100" t="s">
        <v>153</v>
      </c>
      <c r="B85" s="15" t="s">
        <v>279</v>
      </c>
      <c r="C85" s="140">
        <v>34654.688767000007</v>
      </c>
      <c r="D85" s="140">
        <v>47484.331645000006</v>
      </c>
      <c r="E85" s="205">
        <f t="shared" si="2"/>
        <v>0.37021376715456333</v>
      </c>
      <c r="F85" s="140">
        <v>5150.0527700000002</v>
      </c>
      <c r="G85" s="140">
        <v>4436.427678</v>
      </c>
      <c r="H85" s="218">
        <f t="shared" si="3"/>
        <v>-0.13856655919275174</v>
      </c>
    </row>
    <row r="86" spans="1:8" ht="9.75" customHeight="1" x14ac:dyDescent="0.25">
      <c r="A86" s="100" t="s">
        <v>116</v>
      </c>
      <c r="B86" s="15" t="s">
        <v>294</v>
      </c>
      <c r="C86" s="140">
        <v>41138.265556999999</v>
      </c>
      <c r="D86" s="140">
        <v>45017.630201</v>
      </c>
      <c r="E86" s="205">
        <f t="shared" si="2"/>
        <v>9.4300636924638193E-2</v>
      </c>
      <c r="F86" s="140">
        <v>5484.9021329999987</v>
      </c>
      <c r="G86" s="140">
        <v>5341.316785</v>
      </c>
      <c r="H86" s="218">
        <f t="shared" si="3"/>
        <v>-2.617828805661182E-2</v>
      </c>
    </row>
    <row r="87" spans="1:8" ht="9.75" customHeight="1" x14ac:dyDescent="0.25">
      <c r="A87" s="100" t="s">
        <v>112</v>
      </c>
      <c r="B87" s="15" t="s">
        <v>261</v>
      </c>
      <c r="C87" s="140">
        <v>21171.781082999998</v>
      </c>
      <c r="D87" s="140">
        <v>41129.862480000003</v>
      </c>
      <c r="E87" s="205">
        <f t="shared" si="2"/>
        <v>0.94267370887494484</v>
      </c>
      <c r="F87" s="140">
        <v>2677.2153309999994</v>
      </c>
      <c r="G87" s="140">
        <v>5001.4274960000012</v>
      </c>
      <c r="H87" s="218">
        <f t="shared" si="3"/>
        <v>0.86814539648249234</v>
      </c>
    </row>
    <row r="88" spans="1:8" ht="9.75" customHeight="1" x14ac:dyDescent="0.25">
      <c r="A88" s="100" t="s">
        <v>64</v>
      </c>
      <c r="B88" s="15" t="s">
        <v>271</v>
      </c>
      <c r="C88" s="140">
        <v>47035.889991000004</v>
      </c>
      <c r="D88" s="140">
        <v>37826.840889999992</v>
      </c>
      <c r="E88" s="205">
        <f t="shared" si="2"/>
        <v>-0.1957877081259034</v>
      </c>
      <c r="F88" s="140">
        <v>7816.4487140000001</v>
      </c>
      <c r="G88" s="140">
        <v>3994.1793899999998</v>
      </c>
      <c r="H88" s="218">
        <f t="shared" si="3"/>
        <v>-0.48900331389035456</v>
      </c>
    </row>
    <row r="89" spans="1:8" ht="9.75" customHeight="1" x14ac:dyDescent="0.25">
      <c r="A89" s="100" t="s">
        <v>171</v>
      </c>
      <c r="B89" s="15" t="s">
        <v>278</v>
      </c>
      <c r="C89" s="140">
        <v>24315.799476000004</v>
      </c>
      <c r="D89" s="140">
        <v>36188.207353000005</v>
      </c>
      <c r="E89" s="205">
        <f t="shared" si="2"/>
        <v>0.48825899755910629</v>
      </c>
      <c r="F89" s="140">
        <v>5121.1039190000001</v>
      </c>
      <c r="G89" s="140">
        <v>4335.9039400000011</v>
      </c>
      <c r="H89" s="218">
        <f t="shared" si="3"/>
        <v>-0.15332631233800964</v>
      </c>
    </row>
    <row r="90" spans="1:8" ht="9.75" customHeight="1" x14ac:dyDescent="0.25">
      <c r="A90" s="100" t="s">
        <v>159</v>
      </c>
      <c r="B90" s="15" t="s">
        <v>281</v>
      </c>
      <c r="C90" s="140">
        <v>33911.436950999996</v>
      </c>
      <c r="D90" s="140">
        <v>35526.95751</v>
      </c>
      <c r="E90" s="205">
        <f t="shared" si="2"/>
        <v>4.7639401460172204E-2</v>
      </c>
      <c r="F90" s="140">
        <v>5894.3460589999995</v>
      </c>
      <c r="G90" s="140">
        <v>4055.5368540000004</v>
      </c>
      <c r="H90" s="218">
        <f t="shared" si="3"/>
        <v>-0.31196152831786073</v>
      </c>
    </row>
    <row r="91" spans="1:8" ht="9.75" customHeight="1" x14ac:dyDescent="0.25">
      <c r="A91" s="100" t="s">
        <v>160</v>
      </c>
      <c r="B91" s="15" t="s">
        <v>301</v>
      </c>
      <c r="C91" s="140">
        <v>25982.104139999999</v>
      </c>
      <c r="D91" s="140">
        <v>35424.626044999997</v>
      </c>
      <c r="E91" s="205">
        <f t="shared" si="2"/>
        <v>0.36342406504571878</v>
      </c>
      <c r="F91" s="140">
        <v>1673.21542</v>
      </c>
      <c r="G91" s="140">
        <v>5754.2881800000005</v>
      </c>
      <c r="H91" s="218">
        <f t="shared" si="3"/>
        <v>2.4390599747162267</v>
      </c>
    </row>
    <row r="92" spans="1:8" ht="9.75" customHeight="1" x14ac:dyDescent="0.25">
      <c r="A92" s="100" t="s">
        <v>115</v>
      </c>
      <c r="B92" s="15" t="s">
        <v>260</v>
      </c>
      <c r="C92" s="140">
        <v>27547.992205999999</v>
      </c>
      <c r="D92" s="140">
        <v>31379.547347</v>
      </c>
      <c r="E92" s="205">
        <f t="shared" si="2"/>
        <v>0.13908654802673714</v>
      </c>
      <c r="F92" s="140">
        <v>2840.5381220000004</v>
      </c>
      <c r="G92" s="140">
        <v>3654.8518719999997</v>
      </c>
      <c r="H92" s="218">
        <f t="shared" si="3"/>
        <v>0.28667587443841369</v>
      </c>
    </row>
    <row r="93" spans="1:8" ht="9.75" customHeight="1" x14ac:dyDescent="0.25">
      <c r="A93" s="100" t="s">
        <v>158</v>
      </c>
      <c r="B93" s="15" t="s">
        <v>216</v>
      </c>
      <c r="C93" s="140">
        <v>31705.178860000004</v>
      </c>
      <c r="D93" s="140">
        <v>31353.704288000001</v>
      </c>
      <c r="E93" s="205">
        <f t="shared" si="2"/>
        <v>-1.1085714846524097E-2</v>
      </c>
      <c r="F93" s="140">
        <v>6336.9542590000028</v>
      </c>
      <c r="G93" s="140">
        <v>5902.0096480000011</v>
      </c>
      <c r="H93" s="218">
        <f t="shared" si="3"/>
        <v>-6.8636223842435951E-2</v>
      </c>
    </row>
    <row r="94" spans="1:8" ht="9.75" customHeight="1" x14ac:dyDescent="0.25">
      <c r="A94" s="100" t="s">
        <v>157</v>
      </c>
      <c r="B94" s="15" t="s">
        <v>215</v>
      </c>
      <c r="C94" s="140">
        <v>24224.658393999998</v>
      </c>
      <c r="D94" s="140">
        <v>30849.734033999997</v>
      </c>
      <c r="E94" s="205">
        <f>IFERROR(((D94/C94-1)),"")</f>
        <v>0.27348479108547141</v>
      </c>
      <c r="F94" s="140">
        <v>3393.7867909999995</v>
      </c>
      <c r="G94" s="140">
        <v>188.65054000000001</v>
      </c>
      <c r="H94" s="218">
        <f t="shared" si="3"/>
        <v>-0.94441296651272166</v>
      </c>
    </row>
    <row r="95" spans="1:8" ht="9.75" customHeight="1" x14ac:dyDescent="0.25">
      <c r="A95" s="100" t="s">
        <v>173</v>
      </c>
      <c r="B95" s="15" t="s">
        <v>264</v>
      </c>
      <c r="C95" s="140">
        <v>31806.073281999998</v>
      </c>
      <c r="D95" s="140">
        <v>28572.419876</v>
      </c>
      <c r="E95" s="205">
        <f t="shared" si="2"/>
        <v>-0.10166779713200302</v>
      </c>
      <c r="F95" s="140">
        <v>4675.9727879999982</v>
      </c>
      <c r="G95" s="140">
        <v>3185.140436000001</v>
      </c>
      <c r="H95" s="218">
        <f t="shared" si="3"/>
        <v>-0.31882827800579527</v>
      </c>
    </row>
    <row r="96" spans="1:8" ht="9.75" customHeight="1" x14ac:dyDescent="0.25">
      <c r="A96" s="100" t="s">
        <v>162</v>
      </c>
      <c r="B96" s="15" t="s">
        <v>299</v>
      </c>
      <c r="C96" s="140">
        <v>28210.466204999997</v>
      </c>
      <c r="D96" s="140">
        <v>28299.71774</v>
      </c>
      <c r="E96" s="205">
        <f t="shared" si="2"/>
        <v>3.1637738402274795E-3</v>
      </c>
      <c r="F96" s="140">
        <v>3808.8950989999994</v>
      </c>
      <c r="G96" s="140">
        <v>3294.4568920000002</v>
      </c>
      <c r="H96" s="218">
        <f t="shared" si="3"/>
        <v>-0.13506231955168879</v>
      </c>
    </row>
    <row r="97" spans="1:8" ht="9.75" customHeight="1" x14ac:dyDescent="0.25">
      <c r="A97" s="100" t="s">
        <v>117</v>
      </c>
      <c r="B97" s="15" t="s">
        <v>251</v>
      </c>
      <c r="C97" s="140">
        <v>7647.7680650000002</v>
      </c>
      <c r="D97" s="140">
        <v>27499.558877999996</v>
      </c>
      <c r="E97" s="205">
        <f t="shared" si="2"/>
        <v>2.5957626649076464</v>
      </c>
      <c r="F97" s="140">
        <v>932.52804199999991</v>
      </c>
      <c r="G97" s="140">
        <v>1520.4325330000001</v>
      </c>
      <c r="H97" s="218">
        <f t="shared" si="3"/>
        <v>0.63044162161506367</v>
      </c>
    </row>
    <row r="98" spans="1:8" ht="9.75" customHeight="1" x14ac:dyDescent="0.25">
      <c r="A98" s="100" t="s">
        <v>185</v>
      </c>
      <c r="B98" s="15" t="s">
        <v>280</v>
      </c>
      <c r="C98" s="140">
        <v>28679.757949999999</v>
      </c>
      <c r="D98" s="140">
        <v>26932.375936</v>
      </c>
      <c r="E98" s="205">
        <f t="shared" si="2"/>
        <v>-6.0927362673226404E-2</v>
      </c>
      <c r="F98" s="140">
        <v>3566.52153</v>
      </c>
      <c r="G98" s="140">
        <v>3635.0026470000003</v>
      </c>
      <c r="H98" s="218">
        <f t="shared" si="3"/>
        <v>1.9201094518557449E-2</v>
      </c>
    </row>
    <row r="99" spans="1:8" ht="9.75" customHeight="1" x14ac:dyDescent="0.25">
      <c r="A99" s="100" t="s">
        <v>137</v>
      </c>
      <c r="B99" s="15" t="s">
        <v>268</v>
      </c>
      <c r="C99" s="140">
        <v>6581.9384859999991</v>
      </c>
      <c r="D99" s="140">
        <v>26929.522992999999</v>
      </c>
      <c r="E99" s="205">
        <f t="shared" si="2"/>
        <v>3.0914273280250164</v>
      </c>
      <c r="F99" s="140">
        <v>1501.268397</v>
      </c>
      <c r="G99" s="140">
        <v>1964.9710869999999</v>
      </c>
      <c r="H99" s="218">
        <f t="shared" si="3"/>
        <v>0.30887394347780961</v>
      </c>
    </row>
    <row r="100" spans="1:8" ht="9.75" customHeight="1" x14ac:dyDescent="0.25">
      <c r="A100" s="100" t="s">
        <v>135</v>
      </c>
      <c r="B100" s="15" t="s">
        <v>265</v>
      </c>
      <c r="C100" s="140">
        <v>29464.642293000004</v>
      </c>
      <c r="D100" s="140">
        <v>26458.344128000001</v>
      </c>
      <c r="E100" s="205">
        <f t="shared" si="2"/>
        <v>-0.10203070293896688</v>
      </c>
      <c r="F100" s="140">
        <v>4329.1382430000003</v>
      </c>
      <c r="G100" s="140">
        <v>333.05503099999999</v>
      </c>
      <c r="H100" s="218">
        <f t="shared" si="3"/>
        <v>-0.9230666677049334</v>
      </c>
    </row>
    <row r="101" spans="1:8" ht="9.75" customHeight="1" x14ac:dyDescent="0.25">
      <c r="A101" s="100" t="s">
        <v>164</v>
      </c>
      <c r="B101" s="15" t="s">
        <v>272</v>
      </c>
      <c r="C101" s="140">
        <v>34434.015477000001</v>
      </c>
      <c r="D101" s="140">
        <v>25635.248706000002</v>
      </c>
      <c r="E101" s="205">
        <f t="shared" si="2"/>
        <v>-0.25552543463532695</v>
      </c>
      <c r="F101" s="140">
        <v>5652.8726859999997</v>
      </c>
      <c r="G101" s="140" t="s">
        <v>358</v>
      </c>
      <c r="H101" s="140" t="s">
        <v>358</v>
      </c>
    </row>
    <row r="102" spans="1:8" ht="9.75" customHeight="1" x14ac:dyDescent="0.25">
      <c r="A102" s="100" t="s">
        <v>184</v>
      </c>
      <c r="B102" s="15" t="s">
        <v>276</v>
      </c>
      <c r="C102" s="140">
        <v>21415.649061</v>
      </c>
      <c r="D102" s="140">
        <v>24004.276816999998</v>
      </c>
      <c r="E102" s="205">
        <f t="shared" si="2"/>
        <v>0.12087552184977413</v>
      </c>
      <c r="F102" s="140">
        <v>3346.4792790000001</v>
      </c>
      <c r="G102" s="140">
        <v>3850.5675380000002</v>
      </c>
      <c r="H102" s="218">
        <f t="shared" si="3"/>
        <v>0.15063241603295774</v>
      </c>
    </row>
    <row r="103" spans="1:8" ht="9.75" customHeight="1" x14ac:dyDescent="0.25">
      <c r="A103" s="100" t="s">
        <v>108</v>
      </c>
      <c r="B103" s="15" t="s">
        <v>256</v>
      </c>
      <c r="C103" s="140">
        <v>23938.104101000001</v>
      </c>
      <c r="D103" s="140">
        <v>23270.644757000005</v>
      </c>
      <c r="E103" s="205">
        <f t="shared" si="2"/>
        <v>-2.7882715405691316E-2</v>
      </c>
      <c r="F103" s="140">
        <v>3292.1607779999999</v>
      </c>
      <c r="G103" s="140">
        <v>3979.4505600000002</v>
      </c>
      <c r="H103" s="218">
        <f t="shared" si="3"/>
        <v>0.20876555804711683</v>
      </c>
    </row>
    <row r="104" spans="1:8" ht="9.75" customHeight="1" x14ac:dyDescent="0.25">
      <c r="A104" s="100" t="s">
        <v>155</v>
      </c>
      <c r="B104" s="15" t="s">
        <v>219</v>
      </c>
      <c r="C104" s="140">
        <v>18619.548791999998</v>
      </c>
      <c r="D104" s="140">
        <v>22358.811598</v>
      </c>
      <c r="E104" s="205">
        <f t="shared" si="2"/>
        <v>0.20082456603924803</v>
      </c>
      <c r="F104" s="140">
        <v>2368.9458199999999</v>
      </c>
      <c r="G104" s="140">
        <v>2736.426958</v>
      </c>
      <c r="H104" s="218">
        <f t="shared" si="3"/>
        <v>0.15512433205416243</v>
      </c>
    </row>
    <row r="105" spans="1:8" ht="9.75" customHeight="1" x14ac:dyDescent="0.25">
      <c r="A105" s="100" t="s">
        <v>166</v>
      </c>
      <c r="B105" s="15" t="s">
        <v>269</v>
      </c>
      <c r="C105" s="140">
        <v>19561.575589</v>
      </c>
      <c r="D105" s="140">
        <v>22276.492138999998</v>
      </c>
      <c r="E105" s="205">
        <f t="shared" si="2"/>
        <v>0.13878823500938586</v>
      </c>
      <c r="F105" s="140">
        <v>3214.9815749999984</v>
      </c>
      <c r="G105" s="140">
        <v>4345.4408080000003</v>
      </c>
      <c r="H105" s="218">
        <f t="shared" si="3"/>
        <v>0.35162230533156391</v>
      </c>
    </row>
    <row r="106" spans="1:8" ht="9.75" customHeight="1" x14ac:dyDescent="0.25">
      <c r="A106" s="100" t="s">
        <v>186</v>
      </c>
      <c r="B106" s="15" t="s">
        <v>300</v>
      </c>
      <c r="C106" s="140">
        <v>9582.8835829999989</v>
      </c>
      <c r="D106" s="140">
        <v>22115.545456</v>
      </c>
      <c r="E106" s="205">
        <f t="shared" si="2"/>
        <v>1.3078173980150294</v>
      </c>
      <c r="F106" s="140">
        <v>1513.976981</v>
      </c>
      <c r="G106" s="140">
        <v>3668.3594810000004</v>
      </c>
      <c r="H106" s="218">
        <f t="shared" si="3"/>
        <v>1.4229955455313492</v>
      </c>
    </row>
    <row r="107" spans="1:8" ht="9.75" customHeight="1" x14ac:dyDescent="0.25">
      <c r="A107" s="100" t="s">
        <v>188</v>
      </c>
      <c r="B107" s="15" t="s">
        <v>218</v>
      </c>
      <c r="C107" s="140">
        <v>29584.495749999998</v>
      </c>
      <c r="D107" s="140">
        <v>21063.493842</v>
      </c>
      <c r="E107" s="205">
        <f t="shared" si="2"/>
        <v>-0.28802255005478672</v>
      </c>
      <c r="F107" s="140">
        <v>1099.2018430000001</v>
      </c>
      <c r="G107" s="140">
        <v>983.47926200000006</v>
      </c>
      <c r="H107" s="218">
        <f t="shared" si="3"/>
        <v>-0.10527873632759177</v>
      </c>
    </row>
    <row r="108" spans="1:8" ht="9.75" customHeight="1" x14ac:dyDescent="0.25">
      <c r="A108" s="100" t="s">
        <v>163</v>
      </c>
      <c r="B108" s="15" t="s">
        <v>302</v>
      </c>
      <c r="C108" s="140">
        <v>17749.431569999997</v>
      </c>
      <c r="D108" s="140">
        <v>19490.104631000006</v>
      </c>
      <c r="E108" s="205">
        <f t="shared" si="2"/>
        <v>9.8069228534737096E-2</v>
      </c>
      <c r="F108" s="140">
        <v>1868.3091309999998</v>
      </c>
      <c r="G108" s="140">
        <v>2691.806548</v>
      </c>
      <c r="H108" s="218">
        <f t="shared" si="3"/>
        <v>0.44077149939273097</v>
      </c>
    </row>
    <row r="109" spans="1:8" ht="9.75" customHeight="1" x14ac:dyDescent="0.25">
      <c r="A109" s="100" t="s">
        <v>174</v>
      </c>
      <c r="B109" s="15" t="s">
        <v>222</v>
      </c>
      <c r="C109" s="140">
        <v>15421.328262000001</v>
      </c>
      <c r="D109" s="140">
        <v>18914.291410000002</v>
      </c>
      <c r="E109" s="205">
        <f t="shared" si="2"/>
        <v>0.22650209428503509</v>
      </c>
      <c r="F109" s="140">
        <v>1425.4579580000002</v>
      </c>
      <c r="G109" s="140">
        <v>2701.5382370000002</v>
      </c>
      <c r="H109" s="218">
        <f t="shared" si="3"/>
        <v>0.89520723626981913</v>
      </c>
    </row>
    <row r="110" spans="1:8" ht="9.75" customHeight="1" x14ac:dyDescent="0.25">
      <c r="A110" s="100" t="s">
        <v>136</v>
      </c>
      <c r="B110" s="15" t="s">
        <v>266</v>
      </c>
      <c r="C110" s="140">
        <v>24179.466260000001</v>
      </c>
      <c r="D110" s="140">
        <v>18475.504228000002</v>
      </c>
      <c r="E110" s="205">
        <f t="shared" si="2"/>
        <v>-0.23590107286346684</v>
      </c>
      <c r="F110" s="140">
        <v>5170.166181999999</v>
      </c>
      <c r="G110" s="140">
        <v>2461.3544880000009</v>
      </c>
      <c r="H110" s="218">
        <f t="shared" si="3"/>
        <v>-0.52393126229303055</v>
      </c>
    </row>
    <row r="111" spans="1:8" ht="9.75" customHeight="1" x14ac:dyDescent="0.25">
      <c r="A111" s="100" t="s">
        <v>189</v>
      </c>
      <c r="B111" s="15" t="s">
        <v>274</v>
      </c>
      <c r="C111" s="140">
        <v>24808.840844999999</v>
      </c>
      <c r="D111" s="140">
        <v>18430.261845000001</v>
      </c>
      <c r="E111" s="205">
        <f t="shared" si="2"/>
        <v>-0.25710911041156292</v>
      </c>
      <c r="F111" s="140">
        <v>3274.7402880000004</v>
      </c>
      <c r="G111" s="140">
        <v>3493.4534810000005</v>
      </c>
      <c r="H111" s="218">
        <f t="shared" si="3"/>
        <v>6.6787950727407397E-2</v>
      </c>
    </row>
    <row r="112" spans="1:8" ht="9.75" customHeight="1" x14ac:dyDescent="0.25">
      <c r="A112" s="100" t="s">
        <v>172</v>
      </c>
      <c r="B112" s="15" t="s">
        <v>308</v>
      </c>
      <c r="C112" s="140">
        <v>30320.254810999999</v>
      </c>
      <c r="D112" s="140">
        <v>18142.215609999999</v>
      </c>
      <c r="E112" s="205">
        <f t="shared" si="2"/>
        <v>-0.40164699396199943</v>
      </c>
      <c r="F112" s="140">
        <v>3673.4035800000001</v>
      </c>
      <c r="G112" s="140">
        <v>3202.0864699999997</v>
      </c>
      <c r="H112" s="218">
        <f t="shared" si="3"/>
        <v>-0.12830528955928122</v>
      </c>
    </row>
    <row r="113" spans="1:8" ht="9.75" customHeight="1" x14ac:dyDescent="0.25">
      <c r="A113" s="100" t="s">
        <v>192</v>
      </c>
      <c r="B113" s="15" t="s">
        <v>287</v>
      </c>
      <c r="C113" s="140">
        <v>12876.323009</v>
      </c>
      <c r="D113" s="140">
        <v>17914.396051999996</v>
      </c>
      <c r="E113" s="205">
        <f t="shared" si="2"/>
        <v>0.39126643836742825</v>
      </c>
      <c r="F113" s="140">
        <v>0.69034300000000004</v>
      </c>
      <c r="G113" s="140" t="s">
        <v>358</v>
      </c>
      <c r="H113" s="140" t="s">
        <v>358</v>
      </c>
    </row>
    <row r="114" spans="1:8" ht="9.75" customHeight="1" x14ac:dyDescent="0.25">
      <c r="A114" s="100" t="s">
        <v>161</v>
      </c>
      <c r="B114" s="15" t="s">
        <v>273</v>
      </c>
      <c r="C114" s="140">
        <v>21580.303755000001</v>
      </c>
      <c r="D114" s="140">
        <v>17528.988548000001</v>
      </c>
      <c r="E114" s="205">
        <f t="shared" si="2"/>
        <v>-0.18773207518273871</v>
      </c>
      <c r="F114" s="140">
        <v>2855.3632050000001</v>
      </c>
      <c r="G114" s="140">
        <v>2268.2578079999998</v>
      </c>
      <c r="H114" s="218">
        <f t="shared" si="3"/>
        <v>-0.205614962037728</v>
      </c>
    </row>
    <row r="115" spans="1:8" ht="9.75" customHeight="1" x14ac:dyDescent="0.25">
      <c r="A115" s="100" t="s">
        <v>170</v>
      </c>
      <c r="B115" s="15" t="s">
        <v>298</v>
      </c>
      <c r="C115" s="140">
        <v>22095.637327999997</v>
      </c>
      <c r="D115" s="140">
        <v>16296.512959</v>
      </c>
      <c r="E115" s="205">
        <f>IFERROR(((D115/C115-1)),"")</f>
        <v>-0.26245562791036769</v>
      </c>
      <c r="F115" s="140">
        <v>3029.4284400000006</v>
      </c>
      <c r="G115" s="140">
        <v>1673.9794850000001</v>
      </c>
      <c r="H115" s="218">
        <f t="shared" si="3"/>
        <v>-0.44742728928761233</v>
      </c>
    </row>
    <row r="116" spans="1:8" ht="9.75" customHeight="1" x14ac:dyDescent="0.25">
      <c r="A116" s="100" t="s">
        <v>196</v>
      </c>
      <c r="B116" s="15" t="s">
        <v>307</v>
      </c>
      <c r="C116" s="140">
        <v>9201.3913219999995</v>
      </c>
      <c r="D116" s="140">
        <v>15861.641961000001</v>
      </c>
      <c r="E116" s="205">
        <f t="shared" si="2"/>
        <v>0.72383082144063637</v>
      </c>
      <c r="F116" s="140">
        <v>845.77268099999992</v>
      </c>
      <c r="G116" s="140">
        <v>3092.3670300000003</v>
      </c>
      <c r="H116" s="218">
        <f t="shared" si="3"/>
        <v>2.6562626098820523</v>
      </c>
    </row>
    <row r="117" spans="1:8" ht="9.75" customHeight="1" x14ac:dyDescent="0.25">
      <c r="A117" s="100" t="s">
        <v>183</v>
      </c>
      <c r="B117" s="15" t="s">
        <v>270</v>
      </c>
      <c r="C117" s="140">
        <v>17492.578847999997</v>
      </c>
      <c r="D117" s="140">
        <v>15542.831724000001</v>
      </c>
      <c r="E117" s="205">
        <f t="shared" si="2"/>
        <v>-0.11146138833742736</v>
      </c>
      <c r="F117" s="140">
        <v>3155.5513659999997</v>
      </c>
      <c r="G117" s="140">
        <v>2889.5224799999996</v>
      </c>
      <c r="H117" s="218">
        <f t="shared" si="3"/>
        <v>-8.4305040591755698E-2</v>
      </c>
    </row>
    <row r="118" spans="1:8" ht="9.75" customHeight="1" x14ac:dyDescent="0.25">
      <c r="A118" s="100" t="s">
        <v>169</v>
      </c>
      <c r="B118" s="15" t="s">
        <v>283</v>
      </c>
      <c r="C118" s="140">
        <v>20199.904849000002</v>
      </c>
      <c r="D118" s="140">
        <v>14625.718302999998</v>
      </c>
      <c r="E118" s="205">
        <f t="shared" si="2"/>
        <v>-0.27595112886266659</v>
      </c>
      <c r="F118" s="140">
        <v>2505.6047219999996</v>
      </c>
      <c r="G118" s="140">
        <v>1547.382928</v>
      </c>
      <c r="H118" s="218">
        <f t="shared" si="3"/>
        <v>-0.38243134904181419</v>
      </c>
    </row>
    <row r="119" spans="1:8" ht="9.75" customHeight="1" x14ac:dyDescent="0.25">
      <c r="A119" s="100" t="s">
        <v>187</v>
      </c>
      <c r="B119" s="15" t="s">
        <v>220</v>
      </c>
      <c r="C119" s="140">
        <v>14914.865173</v>
      </c>
      <c r="D119" s="140">
        <v>14618.963709</v>
      </c>
      <c r="E119" s="205">
        <f t="shared" si="2"/>
        <v>-1.9839365664241049E-2</v>
      </c>
      <c r="F119" s="140">
        <v>2782.0150610000001</v>
      </c>
      <c r="G119" s="140">
        <v>2131.5577279999998</v>
      </c>
      <c r="H119" s="218">
        <f t="shared" si="3"/>
        <v>-0.23380798404671188</v>
      </c>
    </row>
    <row r="120" spans="1:8" ht="9.75" customHeight="1" x14ac:dyDescent="0.25">
      <c r="A120" s="100" t="s">
        <v>167</v>
      </c>
      <c r="B120" s="15" t="s">
        <v>221</v>
      </c>
      <c r="C120" s="140">
        <v>18154.561850000002</v>
      </c>
      <c r="D120" s="140">
        <v>14504.480396999999</v>
      </c>
      <c r="E120" s="205">
        <f t="shared" si="2"/>
        <v>-0.20105588243651284</v>
      </c>
      <c r="F120" s="140">
        <v>1210.6547599999999</v>
      </c>
      <c r="G120" s="140">
        <v>595.75540999999998</v>
      </c>
      <c r="H120" s="218">
        <f t="shared" si="3"/>
        <v>-0.50790644064373891</v>
      </c>
    </row>
    <row r="121" spans="1:8" ht="9.9499999999999993" customHeight="1" x14ac:dyDescent="0.25">
      <c r="A121" s="155"/>
      <c r="B121" s="155" t="s">
        <v>18</v>
      </c>
      <c r="C121" s="141">
        <v>973091.95602300053</v>
      </c>
      <c r="D121" s="141">
        <v>996192.35816200066</v>
      </c>
      <c r="E121" s="209">
        <f t="shared" si="2"/>
        <v>2.3739176956524055E-2</v>
      </c>
      <c r="F121" s="141">
        <v>138665.72155199986</v>
      </c>
      <c r="G121" s="141">
        <v>132957.14390700019</v>
      </c>
      <c r="H121" s="219">
        <f t="shared" si="3"/>
        <v>-4.1167907836969886E-2</v>
      </c>
    </row>
    <row r="122" spans="1:8" ht="9" customHeight="1" x14ac:dyDescent="0.25">
      <c r="A122" s="8" t="s">
        <v>375</v>
      </c>
      <c r="B122" s="37"/>
      <c r="C122" s="21"/>
      <c r="D122" s="21"/>
      <c r="E122" s="21"/>
    </row>
    <row r="123" spans="1:8" ht="9" customHeight="1" x14ac:dyDescent="0.25">
      <c r="A123" s="11" t="s">
        <v>20</v>
      </c>
      <c r="B123" s="37"/>
      <c r="C123" s="21"/>
      <c r="D123" s="21"/>
      <c r="E123" s="21"/>
    </row>
    <row r="124" spans="1:8" ht="9" customHeight="1" x14ac:dyDescent="0.25">
      <c r="A124" s="239" t="s">
        <v>373</v>
      </c>
      <c r="B124" s="41"/>
      <c r="C124" s="41"/>
      <c r="D124" s="41"/>
      <c r="E124" s="41"/>
      <c r="F124" s="41"/>
      <c r="G124" s="41"/>
    </row>
    <row r="125" spans="1:8" ht="9" customHeight="1" x14ac:dyDescent="0.25">
      <c r="A125" s="240" t="s">
        <v>374</v>
      </c>
    </row>
  </sheetData>
  <mergeCells count="10">
    <mergeCell ref="F67:G67"/>
    <mergeCell ref="A67:A68"/>
    <mergeCell ref="B67:B68"/>
    <mergeCell ref="C67:D67"/>
    <mergeCell ref="A69:B69"/>
    <mergeCell ref="A2:E2"/>
    <mergeCell ref="A4:A5"/>
    <mergeCell ref="B4:B5"/>
    <mergeCell ref="C4:D4"/>
    <mergeCell ref="F4:G4"/>
  </mergeCells>
  <phoneticPr fontId="11" type="noConversion"/>
  <conditionalFormatting sqref="C7:D57 F7:H57">
    <cfRule type="containsBlanks" dxfId="70" priority="8">
      <formula>LEN(TRIM(C7))=0</formula>
    </cfRule>
  </conditionalFormatting>
  <conditionalFormatting sqref="C71:D121 F71:H100 F102:H112 F101 F114:H121 F113">
    <cfRule type="containsBlanks" dxfId="69" priority="7">
      <formula>LEN(TRIM(C71))=0</formula>
    </cfRule>
  </conditionalFormatting>
  <conditionalFormatting sqref="E7:E57">
    <cfRule type="containsBlanks" dxfId="68" priority="4">
      <formula>LEN(TRIM(E7))=0</formula>
    </cfRule>
  </conditionalFormatting>
  <conditionalFormatting sqref="E71:E121">
    <cfRule type="containsBlanks" dxfId="67" priority="3">
      <formula>LEN(TRIM(E71))=0</formula>
    </cfRule>
  </conditionalFormatting>
  <conditionalFormatting sqref="G101:H101">
    <cfRule type="containsBlanks" dxfId="66" priority="2">
      <formula>LEN(TRIM(G101))=0</formula>
    </cfRule>
  </conditionalFormatting>
  <conditionalFormatting sqref="G113:H113">
    <cfRule type="containsBlanks" dxfId="65" priority="1">
      <formula>LEN(TRIM(G113))=0</formula>
    </cfRule>
  </conditionalFormatting>
  <pageMargins left="0.75" right="0.75" top="1" bottom="1" header="0" footer="0"/>
  <ignoredErrors>
    <ignoredError sqref="B69 A69 A66 A3 B2:B3 B66 B58:B59 C2:E3 C66:E66" numberStoredAsText="1"/>
    <ignoredError sqref="E69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 codeName="Hoja13">
    <tabColor rgb="FFFFDDDD"/>
  </sheetPr>
  <dimension ref="A1:G62"/>
  <sheetViews>
    <sheetView showGridLines="0" topLeftCell="A40" zoomScale="130" zoomScaleNormal="130" zoomScalePageLayoutView="150" workbookViewId="0">
      <selection activeCell="A59" sqref="A59:A62"/>
    </sheetView>
  </sheetViews>
  <sheetFormatPr baseColWidth="10" defaultColWidth="11.42578125" defaultRowHeight="13.5" x14ac:dyDescent="0.2"/>
  <cols>
    <col min="1" max="1" width="8.85546875" style="15" customWidth="1"/>
    <col min="2" max="2" width="41.28515625" style="15" customWidth="1"/>
    <col min="3" max="6" width="7.140625" style="15" customWidth="1"/>
    <col min="7" max="7" width="8.42578125" style="15" customWidth="1"/>
    <col min="8" max="16384" width="11.42578125" style="15"/>
  </cols>
  <sheetData>
    <row r="1" spans="1:7" ht="15" customHeight="1" x14ac:dyDescent="0.25">
      <c r="A1" s="84" t="s">
        <v>340</v>
      </c>
      <c r="B1" s="84"/>
      <c r="C1" s="84"/>
      <c r="D1" s="84"/>
      <c r="E1" s="84"/>
      <c r="F1" s="84"/>
      <c r="G1" s="84"/>
    </row>
    <row r="2" spans="1:7" ht="11.25" customHeight="1" x14ac:dyDescent="0.25">
      <c r="A2" s="260" t="s">
        <v>334</v>
      </c>
      <c r="B2" s="260"/>
      <c r="C2" s="260"/>
      <c r="D2" s="260"/>
      <c r="E2" s="260"/>
      <c r="F2" s="84"/>
      <c r="G2" s="84"/>
    </row>
    <row r="3" spans="1:7" ht="3" customHeight="1" x14ac:dyDescent="0.25">
      <c r="A3" s="48"/>
    </row>
    <row r="4" spans="1:7" s="39" customFormat="1" ht="15" customHeight="1" x14ac:dyDescent="0.25">
      <c r="A4" s="261" t="s">
        <v>31</v>
      </c>
      <c r="B4" s="261" t="s">
        <v>4</v>
      </c>
      <c r="C4" s="263" t="s">
        <v>352</v>
      </c>
      <c r="D4" s="264"/>
      <c r="E4" s="198" t="s">
        <v>29</v>
      </c>
      <c r="F4" s="199" t="s">
        <v>335</v>
      </c>
      <c r="G4" s="266" t="s">
        <v>336</v>
      </c>
    </row>
    <row r="5" spans="1:7" s="39" customFormat="1" ht="15" customHeight="1" x14ac:dyDescent="0.25">
      <c r="A5" s="262"/>
      <c r="B5" s="262"/>
      <c r="C5" s="169">
        <v>2023</v>
      </c>
      <c r="D5" s="170" t="s">
        <v>316</v>
      </c>
      <c r="E5" s="200" t="s">
        <v>337</v>
      </c>
      <c r="F5" s="201">
        <v>2023</v>
      </c>
      <c r="G5" s="267"/>
    </row>
    <row r="6" spans="1:7" s="39" customFormat="1" ht="14.1" customHeight="1" x14ac:dyDescent="0.25">
      <c r="A6" s="265" t="s">
        <v>44</v>
      </c>
      <c r="B6" s="265"/>
      <c r="C6" s="177">
        <f>SUM(C8:C58)</f>
        <v>4655096.9896999989</v>
      </c>
      <c r="D6" s="177">
        <f>SUM(D8:D58)</f>
        <v>4506940.8931210004</v>
      </c>
      <c r="E6" s="202">
        <f>(D6/C6-1)</f>
        <v>-3.1826640112292637E-2</v>
      </c>
      <c r="F6" s="202">
        <f>SUM(F7:F58)</f>
        <v>1.0000000000000002</v>
      </c>
      <c r="G6" s="203">
        <f>SUM(G7:G58)</f>
        <v>-3.1826640112292788</v>
      </c>
    </row>
    <row r="7" spans="1:7" ht="3.95" customHeight="1" x14ac:dyDescent="0.2">
      <c r="A7" s="43"/>
      <c r="B7" s="43"/>
      <c r="C7" s="108"/>
      <c r="D7" s="108"/>
      <c r="E7" s="108"/>
      <c r="F7" s="108"/>
      <c r="G7" s="204"/>
    </row>
    <row r="8" spans="1:7" ht="10.5" customHeight="1" x14ac:dyDescent="0.2">
      <c r="A8" s="99" t="s">
        <v>145</v>
      </c>
      <c r="B8" s="13" t="s">
        <v>275</v>
      </c>
      <c r="C8" s="140">
        <v>648349.74623100006</v>
      </c>
      <c r="D8" s="140">
        <v>621021.34148099995</v>
      </c>
      <c r="E8" s="205">
        <f>IFERROR(((D8/C8-1)),"")</f>
        <v>-4.2150714038011294E-2</v>
      </c>
      <c r="F8" s="206">
        <f>C8/$C$6</f>
        <v>0.13927738727368244</v>
      </c>
      <c r="G8" s="207">
        <f>F8*E8*100</f>
        <v>-0.58706413229343424</v>
      </c>
    </row>
    <row r="9" spans="1:7" ht="10.5" customHeight="1" x14ac:dyDescent="0.2">
      <c r="A9" s="99" t="s">
        <v>147</v>
      </c>
      <c r="B9" s="13" t="s">
        <v>288</v>
      </c>
      <c r="C9" s="140">
        <v>537658.71331099968</v>
      </c>
      <c r="D9" s="140">
        <v>489063.32690400002</v>
      </c>
      <c r="E9" s="205">
        <f t="shared" ref="E9:E58" si="0">IFERROR(((D9/C9-1)),"")</f>
        <v>-9.0383332779525705E-2</v>
      </c>
      <c r="F9" s="206">
        <f t="shared" ref="F9:F58" si="1">C9/$C$6</f>
        <v>0.11549892827166411</v>
      </c>
      <c r="G9" s="207">
        <f t="shared" ref="G9:G58" si="2">F9*E9*100</f>
        <v>-1.0439178069656387</v>
      </c>
    </row>
    <row r="10" spans="1:7" ht="10.5" customHeight="1" x14ac:dyDescent="0.2">
      <c r="A10" s="99" t="s">
        <v>146</v>
      </c>
      <c r="B10" s="13" t="s">
        <v>193</v>
      </c>
      <c r="C10" s="140">
        <v>491422.47611999995</v>
      </c>
      <c r="D10" s="140">
        <v>452419.30351399997</v>
      </c>
      <c r="E10" s="205">
        <f t="shared" si="0"/>
        <v>-7.9367905420092866E-2</v>
      </c>
      <c r="F10" s="206">
        <f t="shared" si="1"/>
        <v>0.10556653861505688</v>
      </c>
      <c r="G10" s="207">
        <f t="shared" si="2"/>
        <v>-0.83785950523264163</v>
      </c>
    </row>
    <row r="11" spans="1:7" ht="10.5" customHeight="1" x14ac:dyDescent="0.2">
      <c r="A11" s="99" t="s">
        <v>148</v>
      </c>
      <c r="B11" s="13" t="s">
        <v>282</v>
      </c>
      <c r="C11" s="140">
        <v>360960.8151619999</v>
      </c>
      <c r="D11" s="140">
        <v>296551.89881800005</v>
      </c>
      <c r="E11" s="205">
        <f t="shared" si="0"/>
        <v>-0.17843741935005608</v>
      </c>
      <c r="F11" s="206">
        <f t="shared" si="1"/>
        <v>7.7540986999985642E-2</v>
      </c>
      <c r="G11" s="207">
        <f t="shared" si="2"/>
        <v>-1.3836213614133686</v>
      </c>
    </row>
    <row r="12" spans="1:7" ht="10.5" customHeight="1" x14ac:dyDescent="0.2">
      <c r="A12" s="99" t="s">
        <v>65</v>
      </c>
      <c r="B12" s="13" t="s">
        <v>248</v>
      </c>
      <c r="C12" s="140">
        <v>81487.816598999969</v>
      </c>
      <c r="D12" s="140">
        <v>97371.106589000017</v>
      </c>
      <c r="E12" s="205">
        <f t="shared" si="0"/>
        <v>0.19491613167354105</v>
      </c>
      <c r="F12" s="206">
        <f t="shared" si="1"/>
        <v>1.7505073853305797E-2</v>
      </c>
      <c r="G12" s="207">
        <f t="shared" si="2"/>
        <v>0.34120212801460137</v>
      </c>
    </row>
    <row r="13" spans="1:7" ht="10.5" customHeight="1" x14ac:dyDescent="0.2">
      <c r="A13" s="99" t="s">
        <v>152</v>
      </c>
      <c r="B13" s="13" t="s">
        <v>277</v>
      </c>
      <c r="C13" s="140">
        <v>77872.115980999995</v>
      </c>
      <c r="D13" s="140">
        <v>87988.968960999977</v>
      </c>
      <c r="E13" s="205">
        <f t="shared" si="0"/>
        <v>0.12991624604715235</v>
      </c>
      <c r="F13" s="206">
        <f t="shared" si="1"/>
        <v>1.6728355210063738E-2</v>
      </c>
      <c r="G13" s="207">
        <f t="shared" si="2"/>
        <v>0.21732851114348034</v>
      </c>
    </row>
    <row r="14" spans="1:7" ht="10.5" customHeight="1" x14ac:dyDescent="0.2">
      <c r="A14" s="99" t="s">
        <v>150</v>
      </c>
      <c r="B14" s="13" t="s">
        <v>267</v>
      </c>
      <c r="C14" s="140">
        <v>89865.670402000018</v>
      </c>
      <c r="D14" s="140">
        <v>84628.32514000003</v>
      </c>
      <c r="E14" s="205">
        <f t="shared" si="0"/>
        <v>-5.8279710578817756E-2</v>
      </c>
      <c r="F14" s="206">
        <f t="shared" si="1"/>
        <v>1.9304790125928499E-2</v>
      </c>
      <c r="G14" s="207">
        <f t="shared" si="2"/>
        <v>-0.11250775813239317</v>
      </c>
    </row>
    <row r="15" spans="1:7" ht="10.5" customHeight="1" x14ac:dyDescent="0.2">
      <c r="A15" s="99" t="s">
        <v>154</v>
      </c>
      <c r="B15" s="13" t="s">
        <v>284</v>
      </c>
      <c r="C15" s="140">
        <v>99648.155081000034</v>
      </c>
      <c r="D15" s="140">
        <v>77756.757539000013</v>
      </c>
      <c r="E15" s="205">
        <f t="shared" si="0"/>
        <v>-0.21968693273051942</v>
      </c>
      <c r="F15" s="206">
        <f t="shared" si="1"/>
        <v>2.1406246808924584E-2</v>
      </c>
      <c r="G15" s="207">
        <f t="shared" si="2"/>
        <v>-0.47026727027251114</v>
      </c>
    </row>
    <row r="16" spans="1:7" ht="10.5" customHeight="1" x14ac:dyDescent="0.2">
      <c r="A16" s="99" t="s">
        <v>35</v>
      </c>
      <c r="B16" s="13" t="s">
        <v>290</v>
      </c>
      <c r="C16" s="140">
        <v>77905.286826999945</v>
      </c>
      <c r="D16" s="140">
        <v>72763.991613000035</v>
      </c>
      <c r="E16" s="205">
        <f t="shared" si="0"/>
        <v>-6.5994176048884912E-2</v>
      </c>
      <c r="F16" s="206">
        <f t="shared" si="1"/>
        <v>1.673548091465665E-2</v>
      </c>
      <c r="G16" s="207">
        <f t="shared" si="2"/>
        <v>-0.11044442737446045</v>
      </c>
    </row>
    <row r="17" spans="1:7" ht="10.5" customHeight="1" x14ac:dyDescent="0.2">
      <c r="A17" s="99" t="s">
        <v>149</v>
      </c>
      <c r="B17" s="13" t="s">
        <v>232</v>
      </c>
      <c r="C17" s="140">
        <v>114550.26833499999</v>
      </c>
      <c r="D17" s="140">
        <v>69449.693393000009</v>
      </c>
      <c r="E17" s="205">
        <f t="shared" si="0"/>
        <v>-0.39371863198176227</v>
      </c>
      <c r="F17" s="206">
        <f t="shared" si="1"/>
        <v>2.460749337520941E-2</v>
      </c>
      <c r="G17" s="207">
        <f t="shared" si="2"/>
        <v>-0.96884286281877263</v>
      </c>
    </row>
    <row r="18" spans="1:7" ht="10.5" customHeight="1" x14ac:dyDescent="0.2">
      <c r="A18" s="99" t="s">
        <v>34</v>
      </c>
      <c r="B18" s="13" t="s">
        <v>297</v>
      </c>
      <c r="C18" s="140">
        <v>53651.380951000006</v>
      </c>
      <c r="D18" s="140">
        <v>67976.730714000019</v>
      </c>
      <c r="E18" s="205">
        <f t="shared" si="0"/>
        <v>0.26700803425886477</v>
      </c>
      <c r="F18" s="206">
        <f t="shared" si="1"/>
        <v>1.1525298198879763E-2</v>
      </c>
      <c r="G18" s="207">
        <f t="shared" si="2"/>
        <v>0.30773472163301202</v>
      </c>
    </row>
    <row r="19" spans="1:7" ht="10.5" customHeight="1" x14ac:dyDescent="0.2">
      <c r="A19" s="99" t="s">
        <v>151</v>
      </c>
      <c r="B19" s="13" t="s">
        <v>285</v>
      </c>
      <c r="C19" s="140">
        <v>97105.076847000018</v>
      </c>
      <c r="D19" s="140">
        <v>65908.437194000013</v>
      </c>
      <c r="E19" s="205">
        <f t="shared" si="0"/>
        <v>-0.32126682420687258</v>
      </c>
      <c r="F19" s="206">
        <f t="shared" si="1"/>
        <v>2.08599470777639E-2</v>
      </c>
      <c r="G19" s="207">
        <f t="shared" si="2"/>
        <v>-0.67016089507966403</v>
      </c>
    </row>
    <row r="20" spans="1:7" ht="10.5" customHeight="1" x14ac:dyDescent="0.2">
      <c r="A20" s="99" t="s">
        <v>165</v>
      </c>
      <c r="B20" s="13" t="s">
        <v>286</v>
      </c>
      <c r="C20" s="140">
        <v>55778.218851000071</v>
      </c>
      <c r="D20" s="140">
        <v>60598.255055999965</v>
      </c>
      <c r="E20" s="205">
        <f t="shared" si="0"/>
        <v>8.6414308385780902E-2</v>
      </c>
      <c r="F20" s="206">
        <f t="shared" si="1"/>
        <v>1.1982181891036118E-2</v>
      </c>
      <c r="G20" s="207">
        <f t="shared" si="2"/>
        <v>0.10354319610665144</v>
      </c>
    </row>
    <row r="21" spans="1:7" ht="10.5" customHeight="1" x14ac:dyDescent="0.2">
      <c r="A21" s="99" t="s">
        <v>156</v>
      </c>
      <c r="B21" s="13" t="s">
        <v>217</v>
      </c>
      <c r="C21" s="140">
        <v>45539.69103799999</v>
      </c>
      <c r="D21" s="140">
        <v>49306.592006999977</v>
      </c>
      <c r="E21" s="205">
        <f t="shared" si="0"/>
        <v>8.2716875831607029E-2</v>
      </c>
      <c r="F21" s="206">
        <f t="shared" si="1"/>
        <v>9.7827587993896611E-3</v>
      </c>
      <c r="G21" s="207">
        <f t="shared" si="2"/>
        <v>8.0919924489967571E-2</v>
      </c>
    </row>
    <row r="22" spans="1:7" ht="10.5" customHeight="1" x14ac:dyDescent="0.2">
      <c r="A22" s="99" t="s">
        <v>153</v>
      </c>
      <c r="B22" s="13" t="s">
        <v>279</v>
      </c>
      <c r="C22" s="140">
        <v>34654.688767</v>
      </c>
      <c r="D22" s="140">
        <v>47484.331644999984</v>
      </c>
      <c r="E22" s="205">
        <f t="shared" si="0"/>
        <v>0.37021376715456289</v>
      </c>
      <c r="F22" s="206">
        <f t="shared" si="1"/>
        <v>7.4444611666906095E-3</v>
      </c>
      <c r="G22" s="207">
        <f t="shared" si="2"/>
        <v>0.27560420129563828</v>
      </c>
    </row>
    <row r="23" spans="1:7" ht="10.5" customHeight="1" x14ac:dyDescent="0.2">
      <c r="A23" s="99" t="s">
        <v>116</v>
      </c>
      <c r="B23" s="13" t="s">
        <v>294</v>
      </c>
      <c r="C23" s="140">
        <v>41138.265556999992</v>
      </c>
      <c r="D23" s="140">
        <v>45017.630201000029</v>
      </c>
      <c r="E23" s="205">
        <f t="shared" si="0"/>
        <v>9.4300636924639081E-2</v>
      </c>
      <c r="F23" s="206">
        <f t="shared" si="1"/>
        <v>8.8372520804665712E-3</v>
      </c>
      <c r="G23" s="207">
        <f t="shared" si="2"/>
        <v>8.3335849985158944E-2</v>
      </c>
    </row>
    <row r="24" spans="1:7" ht="10.5" customHeight="1" x14ac:dyDescent="0.2">
      <c r="A24" s="99" t="s">
        <v>112</v>
      </c>
      <c r="B24" s="13" t="s">
        <v>261</v>
      </c>
      <c r="C24" s="140">
        <v>21171.781082999983</v>
      </c>
      <c r="D24" s="140">
        <v>41129.862479999989</v>
      </c>
      <c r="E24" s="205">
        <f t="shared" si="0"/>
        <v>0.9426737088749455</v>
      </c>
      <c r="F24" s="206">
        <f t="shared" si="1"/>
        <v>4.548085921699435E-3</v>
      </c>
      <c r="G24" s="207">
        <f t="shared" si="2"/>
        <v>0.42873610240903315</v>
      </c>
    </row>
    <row r="25" spans="1:7" ht="10.5" customHeight="1" x14ac:dyDescent="0.2">
      <c r="A25" s="99" t="s">
        <v>64</v>
      </c>
      <c r="B25" s="13" t="s">
        <v>271</v>
      </c>
      <c r="C25" s="140">
        <v>47035.889990999989</v>
      </c>
      <c r="D25" s="140">
        <v>37826.840890000007</v>
      </c>
      <c r="E25" s="205">
        <f t="shared" si="0"/>
        <v>-0.19578770812590285</v>
      </c>
      <c r="F25" s="206">
        <f t="shared" si="1"/>
        <v>1.0104169707972347E-2</v>
      </c>
      <c r="G25" s="207">
        <f t="shared" si="2"/>
        <v>-0.19782722296390792</v>
      </c>
    </row>
    <row r="26" spans="1:7" ht="10.5" customHeight="1" x14ac:dyDescent="0.2">
      <c r="A26" s="99" t="s">
        <v>171</v>
      </c>
      <c r="B26" s="13" t="s">
        <v>278</v>
      </c>
      <c r="C26" s="140">
        <v>24315.799475999989</v>
      </c>
      <c r="D26" s="140">
        <v>36188.207352999991</v>
      </c>
      <c r="E26" s="205">
        <f t="shared" si="0"/>
        <v>0.48825899755910651</v>
      </c>
      <c r="F26" s="206">
        <f t="shared" si="1"/>
        <v>5.2234785934217537E-3</v>
      </c>
      <c r="G26" s="207">
        <f t="shared" si="2"/>
        <v>0.2550410421795557</v>
      </c>
    </row>
    <row r="27" spans="1:7" ht="10.5" customHeight="1" x14ac:dyDescent="0.2">
      <c r="A27" s="99" t="s">
        <v>159</v>
      </c>
      <c r="B27" s="13" t="s">
        <v>281</v>
      </c>
      <c r="C27" s="140">
        <v>33911.436951000003</v>
      </c>
      <c r="D27" s="140">
        <v>35526.957510000007</v>
      </c>
      <c r="E27" s="205">
        <f t="shared" si="0"/>
        <v>4.7639401460172204E-2</v>
      </c>
      <c r="F27" s="206">
        <f t="shared" si="1"/>
        <v>7.2847970785642965E-3</v>
      </c>
      <c r="G27" s="207">
        <f t="shared" si="2"/>
        <v>3.4704337258161418E-2</v>
      </c>
    </row>
    <row r="28" spans="1:7" ht="10.5" customHeight="1" x14ac:dyDescent="0.2">
      <c r="A28" s="99" t="s">
        <v>160</v>
      </c>
      <c r="B28" s="13" t="s">
        <v>301</v>
      </c>
      <c r="C28" s="140">
        <v>25982.104139999996</v>
      </c>
      <c r="D28" s="140">
        <v>35424.626045000012</v>
      </c>
      <c r="E28" s="205">
        <f t="shared" si="0"/>
        <v>0.36342406504571945</v>
      </c>
      <c r="F28" s="206">
        <f t="shared" si="1"/>
        <v>5.5814313208701651E-3</v>
      </c>
      <c r="G28" s="207">
        <f t="shared" si="2"/>
        <v>0.20284264594041349</v>
      </c>
    </row>
    <row r="29" spans="1:7" ht="10.5" customHeight="1" x14ac:dyDescent="0.2">
      <c r="A29" s="99" t="s">
        <v>115</v>
      </c>
      <c r="B29" s="13" t="s">
        <v>260</v>
      </c>
      <c r="C29" s="140">
        <v>27547.992205999999</v>
      </c>
      <c r="D29" s="140">
        <v>31379.547346999989</v>
      </c>
      <c r="E29" s="205">
        <f t="shared" si="0"/>
        <v>0.1390865480267367</v>
      </c>
      <c r="F29" s="206">
        <f t="shared" si="1"/>
        <v>5.9178127259117211E-3</v>
      </c>
      <c r="G29" s="207">
        <f t="shared" si="2"/>
        <v>8.2308814391575419E-2</v>
      </c>
    </row>
    <row r="30" spans="1:7" ht="10.5" customHeight="1" x14ac:dyDescent="0.2">
      <c r="A30" s="99" t="s">
        <v>158</v>
      </c>
      <c r="B30" s="13" t="s">
        <v>216</v>
      </c>
      <c r="C30" s="140">
        <v>31705.178859999993</v>
      </c>
      <c r="D30" s="140">
        <v>31353.704287999986</v>
      </c>
      <c r="E30" s="205">
        <f t="shared" si="0"/>
        <v>-1.1085714846524208E-2</v>
      </c>
      <c r="F30" s="206">
        <f t="shared" si="1"/>
        <v>6.8108524763612404E-3</v>
      </c>
      <c r="G30" s="207">
        <f t="shared" si="2"/>
        <v>-7.5503168414683972E-3</v>
      </c>
    </row>
    <row r="31" spans="1:7" ht="10.5" customHeight="1" x14ac:dyDescent="0.2">
      <c r="A31" s="99" t="s">
        <v>157</v>
      </c>
      <c r="B31" s="13" t="s">
        <v>215</v>
      </c>
      <c r="C31" s="140">
        <v>24224.658394000006</v>
      </c>
      <c r="D31" s="140">
        <v>30849.734033999997</v>
      </c>
      <c r="E31" s="205">
        <f t="shared" si="0"/>
        <v>0.27348479108547097</v>
      </c>
      <c r="F31" s="206">
        <f t="shared" si="1"/>
        <v>5.203899821550481E-3</v>
      </c>
      <c r="G31" s="207">
        <f t="shared" si="2"/>
        <v>0.14231874555264529</v>
      </c>
    </row>
    <row r="32" spans="1:7" ht="10.5" customHeight="1" x14ac:dyDescent="0.2">
      <c r="A32" s="99" t="s">
        <v>173</v>
      </c>
      <c r="B32" s="13" t="s">
        <v>264</v>
      </c>
      <c r="C32" s="140">
        <v>31806.073281999998</v>
      </c>
      <c r="D32" s="140">
        <v>28572.419875999993</v>
      </c>
      <c r="E32" s="205">
        <f t="shared" si="0"/>
        <v>-0.10166779713200325</v>
      </c>
      <c r="F32" s="206">
        <f t="shared" si="1"/>
        <v>6.8325264441052519E-3</v>
      </c>
      <c r="G32" s="207">
        <f t="shared" si="2"/>
        <v>-6.9464791241834023E-2</v>
      </c>
    </row>
    <row r="33" spans="1:7" ht="10.5" customHeight="1" x14ac:dyDescent="0.2">
      <c r="A33" s="99" t="s">
        <v>162</v>
      </c>
      <c r="B33" s="13" t="s">
        <v>299</v>
      </c>
      <c r="C33" s="140">
        <v>28210.466204999997</v>
      </c>
      <c r="D33" s="140">
        <v>28299.717739999993</v>
      </c>
      <c r="E33" s="205">
        <f t="shared" si="0"/>
        <v>3.1637738402272575E-3</v>
      </c>
      <c r="F33" s="206">
        <f t="shared" si="1"/>
        <v>6.060124261088283E-3</v>
      </c>
      <c r="G33" s="207">
        <f t="shared" si="2"/>
        <v>1.9172862605757648E-3</v>
      </c>
    </row>
    <row r="34" spans="1:7" ht="10.5" customHeight="1" x14ac:dyDescent="0.2">
      <c r="A34" s="99" t="s">
        <v>117</v>
      </c>
      <c r="B34" s="13" t="s">
        <v>251</v>
      </c>
      <c r="C34" s="140">
        <v>7647.7680650000011</v>
      </c>
      <c r="D34" s="140">
        <v>27499.558877999996</v>
      </c>
      <c r="E34" s="205">
        <f t="shared" si="0"/>
        <v>2.595762664907646</v>
      </c>
      <c r="F34" s="206">
        <f t="shared" si="1"/>
        <v>1.6428804989287382E-3</v>
      </c>
      <c r="G34" s="207">
        <f t="shared" si="2"/>
        <v>0.42645278620240645</v>
      </c>
    </row>
    <row r="35" spans="1:7" ht="10.5" customHeight="1" x14ac:dyDescent="0.2">
      <c r="A35" s="99" t="s">
        <v>185</v>
      </c>
      <c r="B35" s="13" t="s">
        <v>280</v>
      </c>
      <c r="C35" s="140">
        <v>28679.757949999977</v>
      </c>
      <c r="D35" s="140">
        <v>26932.375936000004</v>
      </c>
      <c r="E35" s="205">
        <f t="shared" si="0"/>
        <v>-6.0927362673225627E-2</v>
      </c>
      <c r="F35" s="206">
        <f t="shared" si="1"/>
        <v>6.1609367137693653E-3</v>
      </c>
      <c r="G35" s="207">
        <f t="shared" si="2"/>
        <v>-3.7536962556661696E-2</v>
      </c>
    </row>
    <row r="36" spans="1:7" ht="10.5" customHeight="1" x14ac:dyDescent="0.2">
      <c r="A36" s="99" t="s">
        <v>137</v>
      </c>
      <c r="B36" s="13" t="s">
        <v>268</v>
      </c>
      <c r="C36" s="140">
        <v>6581.9384859999946</v>
      </c>
      <c r="D36" s="140">
        <v>26929.522993000024</v>
      </c>
      <c r="E36" s="205">
        <f t="shared" si="0"/>
        <v>3.0914273280250235</v>
      </c>
      <c r="F36" s="206">
        <f t="shared" si="1"/>
        <v>1.4139208056380738E-3</v>
      </c>
      <c r="G36" s="207">
        <f t="shared" si="2"/>
        <v>0.43710334182126986</v>
      </c>
    </row>
    <row r="37" spans="1:7" ht="10.5" customHeight="1" x14ac:dyDescent="0.2">
      <c r="A37" s="99" t="s">
        <v>135</v>
      </c>
      <c r="B37" s="13" t="s">
        <v>265</v>
      </c>
      <c r="C37" s="140">
        <v>29464.642293000001</v>
      </c>
      <c r="D37" s="140">
        <v>26458.344128000001</v>
      </c>
      <c r="E37" s="205">
        <f t="shared" si="0"/>
        <v>-0.10203070293896677</v>
      </c>
      <c r="F37" s="206">
        <f t="shared" si="1"/>
        <v>6.3295442303767917E-3</v>
      </c>
      <c r="G37" s="207">
        <f t="shared" si="2"/>
        <v>-6.4580784710862538E-2</v>
      </c>
    </row>
    <row r="38" spans="1:7" ht="10.5" customHeight="1" x14ac:dyDescent="0.2">
      <c r="A38" s="99" t="s">
        <v>164</v>
      </c>
      <c r="B38" s="13" t="s">
        <v>272</v>
      </c>
      <c r="C38" s="140">
        <v>34434.015477000001</v>
      </c>
      <c r="D38" s="140">
        <v>25635.248706000002</v>
      </c>
      <c r="E38" s="205">
        <f t="shared" si="0"/>
        <v>-0.25552543463532695</v>
      </c>
      <c r="F38" s="206">
        <f t="shared" si="1"/>
        <v>7.3970565067043052E-3</v>
      </c>
      <c r="G38" s="207">
        <f t="shared" si="2"/>
        <v>-0.18901360788976909</v>
      </c>
    </row>
    <row r="39" spans="1:7" ht="10.5" customHeight="1" x14ac:dyDescent="0.2">
      <c r="A39" s="99" t="s">
        <v>184</v>
      </c>
      <c r="B39" s="13" t="s">
        <v>276</v>
      </c>
      <c r="C39" s="140">
        <v>21415.649060999996</v>
      </c>
      <c r="D39" s="140">
        <v>24004.276816999987</v>
      </c>
      <c r="E39" s="205">
        <f t="shared" si="0"/>
        <v>0.12087552184977368</v>
      </c>
      <c r="F39" s="206">
        <f t="shared" si="1"/>
        <v>4.6004732250229967E-3</v>
      </c>
      <c r="G39" s="207">
        <f t="shared" si="2"/>
        <v>5.5608460183056603E-2</v>
      </c>
    </row>
    <row r="40" spans="1:7" ht="10.5" customHeight="1" x14ac:dyDescent="0.2">
      <c r="A40" s="99" t="s">
        <v>108</v>
      </c>
      <c r="B40" s="13" t="s">
        <v>256</v>
      </c>
      <c r="C40" s="140">
        <v>23938.10410099999</v>
      </c>
      <c r="D40" s="140">
        <v>23270.644757000002</v>
      </c>
      <c r="E40" s="205">
        <f t="shared" si="0"/>
        <v>-2.7882715405690983E-2</v>
      </c>
      <c r="F40" s="206">
        <f t="shared" si="1"/>
        <v>5.1423427168039949E-3</v>
      </c>
      <c r="G40" s="207">
        <f t="shared" si="2"/>
        <v>-1.4338247849117358E-2</v>
      </c>
    </row>
    <row r="41" spans="1:7" ht="10.5" customHeight="1" x14ac:dyDescent="0.2">
      <c r="A41" s="99" t="s">
        <v>155</v>
      </c>
      <c r="B41" s="13" t="s">
        <v>219</v>
      </c>
      <c r="C41" s="140">
        <v>18619.548792000001</v>
      </c>
      <c r="D41" s="140">
        <v>22358.811598</v>
      </c>
      <c r="E41" s="205">
        <f t="shared" si="0"/>
        <v>0.20082456603924759</v>
      </c>
      <c r="F41" s="206">
        <f t="shared" si="1"/>
        <v>3.999819731618514E-3</v>
      </c>
      <c r="G41" s="207">
        <f t="shared" si="2"/>
        <v>8.0326206183750776E-2</v>
      </c>
    </row>
    <row r="42" spans="1:7" ht="10.5" customHeight="1" x14ac:dyDescent="0.2">
      <c r="A42" s="99" t="s">
        <v>166</v>
      </c>
      <c r="B42" s="13" t="s">
        <v>269</v>
      </c>
      <c r="C42" s="140">
        <v>19561.575588999993</v>
      </c>
      <c r="D42" s="140">
        <v>22276.492139000002</v>
      </c>
      <c r="E42" s="205">
        <f t="shared" si="0"/>
        <v>0.13878823500938653</v>
      </c>
      <c r="F42" s="206">
        <f t="shared" si="1"/>
        <v>4.2021843223207797E-3</v>
      </c>
      <c r="G42" s="207">
        <f t="shared" si="2"/>
        <v>5.8321374527901607E-2</v>
      </c>
    </row>
    <row r="43" spans="1:7" ht="10.5" customHeight="1" x14ac:dyDescent="0.2">
      <c r="A43" s="99" t="s">
        <v>186</v>
      </c>
      <c r="B43" s="13" t="s">
        <v>300</v>
      </c>
      <c r="C43" s="140">
        <v>9582.8835829999971</v>
      </c>
      <c r="D43" s="140">
        <v>22115.545456</v>
      </c>
      <c r="E43" s="205">
        <f t="shared" si="0"/>
        <v>1.3078173980150298</v>
      </c>
      <c r="F43" s="206">
        <f t="shared" si="1"/>
        <v>2.0585787158040659E-3</v>
      </c>
      <c r="G43" s="207">
        <f t="shared" si="2"/>
        <v>0.26922450597119951</v>
      </c>
    </row>
    <row r="44" spans="1:7" ht="10.5" customHeight="1" x14ac:dyDescent="0.2">
      <c r="A44" s="99" t="s">
        <v>188</v>
      </c>
      <c r="B44" s="13" t="s">
        <v>218</v>
      </c>
      <c r="C44" s="140">
        <v>29584.495750000002</v>
      </c>
      <c r="D44" s="140">
        <v>21063.493842</v>
      </c>
      <c r="E44" s="205">
        <f t="shared" si="0"/>
        <v>-0.28802255005478672</v>
      </c>
      <c r="F44" s="206">
        <f t="shared" si="1"/>
        <v>6.3552909457009182E-3</v>
      </c>
      <c r="G44" s="207">
        <f t="shared" si="2"/>
        <v>-0.18304671045208756</v>
      </c>
    </row>
    <row r="45" spans="1:7" ht="10.5" customHeight="1" x14ac:dyDescent="0.2">
      <c r="A45" s="99" t="s">
        <v>163</v>
      </c>
      <c r="B45" s="13" t="s">
        <v>302</v>
      </c>
      <c r="C45" s="140">
        <v>17749.431570000001</v>
      </c>
      <c r="D45" s="140">
        <v>19490.104630999998</v>
      </c>
      <c r="E45" s="205">
        <f t="shared" si="0"/>
        <v>9.8069228534736652E-2</v>
      </c>
      <c r="F45" s="206">
        <f t="shared" si="1"/>
        <v>3.8129026332368375E-3</v>
      </c>
      <c r="G45" s="207">
        <f t="shared" si="2"/>
        <v>3.7392841971960258E-2</v>
      </c>
    </row>
    <row r="46" spans="1:7" ht="10.5" customHeight="1" x14ac:dyDescent="0.2">
      <c r="A46" s="99" t="s">
        <v>174</v>
      </c>
      <c r="B46" s="13" t="s">
        <v>222</v>
      </c>
      <c r="C46" s="140">
        <v>15421.328262000005</v>
      </c>
      <c r="D46" s="140">
        <v>18914.291409999994</v>
      </c>
      <c r="E46" s="205">
        <f t="shared" si="0"/>
        <v>0.22650209428503443</v>
      </c>
      <c r="F46" s="206">
        <f t="shared" si="1"/>
        <v>3.3127834492217194E-3</v>
      </c>
      <c r="G46" s="207">
        <f t="shared" si="2"/>
        <v>7.503523891615195E-2</v>
      </c>
    </row>
    <row r="47" spans="1:7" ht="10.5" customHeight="1" x14ac:dyDescent="0.2">
      <c r="A47" s="99" t="s">
        <v>136</v>
      </c>
      <c r="B47" s="13" t="s">
        <v>266</v>
      </c>
      <c r="C47" s="140">
        <v>24179.466259999994</v>
      </c>
      <c r="D47" s="140">
        <v>18475.504227999987</v>
      </c>
      <c r="E47" s="205">
        <f t="shared" si="0"/>
        <v>-0.23590107286346729</v>
      </c>
      <c r="F47" s="206">
        <f t="shared" si="1"/>
        <v>5.1941917243615273E-3</v>
      </c>
      <c r="G47" s="207">
        <f t="shared" si="2"/>
        <v>-0.12253154004354275</v>
      </c>
    </row>
    <row r="48" spans="1:7" ht="10.5" customHeight="1" x14ac:dyDescent="0.2">
      <c r="A48" s="99" t="s">
        <v>189</v>
      </c>
      <c r="B48" s="13" t="s">
        <v>274</v>
      </c>
      <c r="C48" s="140">
        <v>24808.840844999995</v>
      </c>
      <c r="D48" s="140">
        <v>18430.261845000008</v>
      </c>
      <c r="E48" s="205">
        <f t="shared" si="0"/>
        <v>-0.25710911041156259</v>
      </c>
      <c r="F48" s="206">
        <f t="shared" si="1"/>
        <v>5.3293928998456421E-3</v>
      </c>
      <c r="G48" s="207">
        <f t="shared" si="2"/>
        <v>-0.1370235467513011</v>
      </c>
    </row>
    <row r="49" spans="1:7" ht="10.5" customHeight="1" x14ac:dyDescent="0.2">
      <c r="A49" s="99" t="s">
        <v>172</v>
      </c>
      <c r="B49" s="13" t="s">
        <v>308</v>
      </c>
      <c r="C49" s="140">
        <v>30320.254810999999</v>
      </c>
      <c r="D49" s="140">
        <v>18142.215609999996</v>
      </c>
      <c r="E49" s="205">
        <f t="shared" si="0"/>
        <v>-0.40164699396199954</v>
      </c>
      <c r="F49" s="206">
        <f t="shared" si="1"/>
        <v>6.513345452970682E-3</v>
      </c>
      <c r="G49" s="207">
        <f t="shared" si="2"/>
        <v>-0.26160656218217326</v>
      </c>
    </row>
    <row r="50" spans="1:7" ht="10.5" customHeight="1" x14ac:dyDescent="0.2">
      <c r="A50" s="99" t="s">
        <v>192</v>
      </c>
      <c r="B50" s="13" t="s">
        <v>287</v>
      </c>
      <c r="C50" s="140">
        <v>12876.323009000002</v>
      </c>
      <c r="D50" s="140">
        <v>17914.396051999996</v>
      </c>
      <c r="E50" s="205">
        <f t="shared" si="0"/>
        <v>0.39126643836742803</v>
      </c>
      <c r="F50" s="206">
        <f t="shared" si="1"/>
        <v>2.7660697591243583E-3</v>
      </c>
      <c r="G50" s="207">
        <f t="shared" si="2"/>
        <v>0.10822702629284373</v>
      </c>
    </row>
    <row r="51" spans="1:7" ht="10.5" customHeight="1" x14ac:dyDescent="0.2">
      <c r="A51" s="99" t="s">
        <v>161</v>
      </c>
      <c r="B51" s="13" t="s">
        <v>273</v>
      </c>
      <c r="C51" s="140">
        <v>21580.303754999997</v>
      </c>
      <c r="D51" s="140">
        <v>17528.988547999998</v>
      </c>
      <c r="E51" s="205">
        <f t="shared" si="0"/>
        <v>-0.18773207518273882</v>
      </c>
      <c r="F51" s="206">
        <f t="shared" si="1"/>
        <v>4.6358440657088768E-3</v>
      </c>
      <c r="G51" s="207">
        <f t="shared" si="2"/>
        <v>-8.7029662667911248E-2</v>
      </c>
    </row>
    <row r="52" spans="1:7" ht="10.5" customHeight="1" x14ac:dyDescent="0.2">
      <c r="A52" s="99" t="s">
        <v>170</v>
      </c>
      <c r="B52" s="13" t="s">
        <v>298</v>
      </c>
      <c r="C52" s="140">
        <v>22095.637327999997</v>
      </c>
      <c r="D52" s="140">
        <v>16296.512958999996</v>
      </c>
      <c r="E52" s="205">
        <f>IFERROR(((D52/C52-1)),"")</f>
        <v>-0.26245562791036781</v>
      </c>
      <c r="F52" s="206">
        <f t="shared" si="1"/>
        <v>4.7465471453955604E-3</v>
      </c>
      <c r="G52" s="207">
        <f t="shared" si="2"/>
        <v>-0.12457580114509556</v>
      </c>
    </row>
    <row r="53" spans="1:7" ht="10.5" customHeight="1" x14ac:dyDescent="0.2">
      <c r="A53" s="99" t="s">
        <v>196</v>
      </c>
      <c r="B53" s="13" t="s">
        <v>307</v>
      </c>
      <c r="C53" s="140">
        <v>9201.3913220000013</v>
      </c>
      <c r="D53" s="140">
        <v>15861.641960999998</v>
      </c>
      <c r="E53" s="205">
        <f t="shared" si="0"/>
        <v>0.72383082144063549</v>
      </c>
      <c r="F53" s="206">
        <f t="shared" si="1"/>
        <v>1.9766271986081628E-3</v>
      </c>
      <c r="G53" s="207">
        <f t="shared" si="2"/>
        <v>0.14307436888504485</v>
      </c>
    </row>
    <row r="54" spans="1:7" ht="10.5" customHeight="1" x14ac:dyDescent="0.2">
      <c r="A54" s="99" t="s">
        <v>183</v>
      </c>
      <c r="B54" s="13" t="s">
        <v>270</v>
      </c>
      <c r="C54" s="140">
        <v>17492.578848000001</v>
      </c>
      <c r="D54" s="140">
        <v>15542.831724000007</v>
      </c>
      <c r="E54" s="205">
        <f t="shared" si="0"/>
        <v>-0.11146138833742725</v>
      </c>
      <c r="F54" s="206">
        <f t="shared" si="1"/>
        <v>3.7577259693416876E-3</v>
      </c>
      <c r="G54" s="207">
        <f t="shared" si="2"/>
        <v>-4.188413535344291E-2</v>
      </c>
    </row>
    <row r="55" spans="1:7" ht="10.5" customHeight="1" x14ac:dyDescent="0.2">
      <c r="A55" s="99" t="s">
        <v>169</v>
      </c>
      <c r="B55" s="13" t="s">
        <v>283</v>
      </c>
      <c r="C55" s="140">
        <v>20199.904848999999</v>
      </c>
      <c r="D55" s="140">
        <v>14625.718303000001</v>
      </c>
      <c r="E55" s="205">
        <f t="shared" si="0"/>
        <v>-0.27595112886266637</v>
      </c>
      <c r="F55" s="206">
        <f t="shared" si="1"/>
        <v>4.3393091258237771E-3</v>
      </c>
      <c r="G55" s="207">
        <f t="shared" si="2"/>
        <v>-0.11974372517551413</v>
      </c>
    </row>
    <row r="56" spans="1:7" ht="10.5" customHeight="1" x14ac:dyDescent="0.2">
      <c r="A56" s="99" t="s">
        <v>187</v>
      </c>
      <c r="B56" s="13" t="s">
        <v>220</v>
      </c>
      <c r="C56" s="140">
        <v>14914.865172999998</v>
      </c>
      <c r="D56" s="140">
        <v>14618.963709000003</v>
      </c>
      <c r="E56" s="205">
        <f t="shared" si="0"/>
        <v>-1.9839365664240716E-2</v>
      </c>
      <c r="F56" s="206">
        <f t="shared" si="1"/>
        <v>3.2039859117868126E-3</v>
      </c>
      <c r="G56" s="207">
        <f t="shared" si="2"/>
        <v>-6.3565048087014277E-3</v>
      </c>
    </row>
    <row r="57" spans="1:7" ht="10.5" customHeight="1" x14ac:dyDescent="0.2">
      <c r="A57" s="99" t="s">
        <v>167</v>
      </c>
      <c r="B57" s="13" t="s">
        <v>221</v>
      </c>
      <c r="C57" s="140">
        <v>18154.561849999998</v>
      </c>
      <c r="D57" s="140">
        <v>14504.480396999994</v>
      </c>
      <c r="E57" s="205">
        <f t="shared" si="0"/>
        <v>-0.20105588243651307</v>
      </c>
      <c r="F57" s="206">
        <f t="shared" si="1"/>
        <v>3.8999320293796893E-3</v>
      </c>
      <c r="G57" s="207">
        <f t="shared" si="2"/>
        <v>-7.841042756093547E-2</v>
      </c>
    </row>
    <row r="58" spans="1:7" ht="10.5" customHeight="1" x14ac:dyDescent="0.2">
      <c r="A58" s="126"/>
      <c r="B58" s="208" t="s">
        <v>18</v>
      </c>
      <c r="C58" s="141">
        <v>973091.95602300041</v>
      </c>
      <c r="D58" s="141">
        <v>996192.35816200054</v>
      </c>
      <c r="E58" s="209">
        <f t="shared" si="0"/>
        <v>2.3739176956524055E-2</v>
      </c>
      <c r="F58" s="210">
        <f t="shared" si="1"/>
        <v>0.20903795520825702</v>
      </c>
      <c r="G58" s="211">
        <f t="shared" si="2"/>
        <v>0.49623890093187628</v>
      </c>
    </row>
    <row r="59" spans="1:7" ht="9" customHeight="1" x14ac:dyDescent="0.2">
      <c r="A59" s="8" t="s">
        <v>375</v>
      </c>
      <c r="B59" s="37"/>
      <c r="C59" s="21"/>
      <c r="D59" s="21"/>
      <c r="E59" s="21"/>
      <c r="F59" s="21"/>
      <c r="G59" s="21"/>
    </row>
    <row r="60" spans="1:7" ht="9" customHeight="1" x14ac:dyDescent="0.2">
      <c r="A60" s="11" t="s">
        <v>20</v>
      </c>
      <c r="B60" s="37"/>
      <c r="C60" s="21"/>
      <c r="D60" s="21"/>
      <c r="E60" s="21"/>
      <c r="F60" s="21"/>
      <c r="G60" s="21"/>
    </row>
    <row r="61" spans="1:7" ht="9" customHeight="1" x14ac:dyDescent="0.2">
      <c r="A61" s="239" t="s">
        <v>373</v>
      </c>
      <c r="B61" s="11"/>
      <c r="C61" s="11"/>
      <c r="D61" s="11"/>
      <c r="E61" s="11"/>
      <c r="F61" s="11"/>
      <c r="G61" s="11"/>
    </row>
    <row r="62" spans="1:7" ht="9" customHeight="1" x14ac:dyDescent="0.15">
      <c r="A62" s="240" t="s">
        <v>374</v>
      </c>
    </row>
  </sheetData>
  <mergeCells count="6">
    <mergeCell ref="G4:G5"/>
    <mergeCell ref="A6:B6"/>
    <mergeCell ref="A2:E2"/>
    <mergeCell ref="A4:A5"/>
    <mergeCell ref="B4:B5"/>
    <mergeCell ref="C4:D4"/>
  </mergeCells>
  <phoneticPr fontId="3" type="noConversion"/>
  <conditionalFormatting sqref="C8:G58">
    <cfRule type="containsBlanks" dxfId="64" priority="1">
      <formula>LEN(TRIM(C8))=0</formula>
    </cfRule>
  </conditionalFormatting>
  <pageMargins left="0.35039370078740162" right="0.35039370078740162" top="0.59055118110236227" bottom="0.59055118110236227" header="0" footer="0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 codeName="Hoja14">
    <tabColor rgb="FFFFDDDD"/>
  </sheetPr>
  <dimension ref="A1:F62"/>
  <sheetViews>
    <sheetView showGridLines="0" topLeftCell="A34" zoomScale="130" zoomScaleNormal="130" zoomScalePageLayoutView="150" workbookViewId="0">
      <selection activeCell="A59" sqref="A59:A62"/>
    </sheetView>
  </sheetViews>
  <sheetFormatPr baseColWidth="10" defaultColWidth="11.42578125" defaultRowHeight="13.5" x14ac:dyDescent="0.2"/>
  <cols>
    <col min="1" max="1" width="22.42578125" style="15" customWidth="1"/>
    <col min="2" max="6" width="9.7109375" style="15" customWidth="1"/>
    <col min="7" max="16384" width="11.42578125" style="15"/>
  </cols>
  <sheetData>
    <row r="1" spans="1:6" ht="15" customHeight="1" x14ac:dyDescent="0.25">
      <c r="A1" s="84" t="s">
        <v>341</v>
      </c>
      <c r="B1" s="84"/>
      <c r="C1" s="84"/>
      <c r="D1" s="84"/>
      <c r="E1" s="84"/>
      <c r="F1" s="84"/>
    </row>
    <row r="2" spans="1:6" ht="11.25" customHeight="1" x14ac:dyDescent="0.25">
      <c r="A2" s="84" t="s">
        <v>334</v>
      </c>
      <c r="B2" s="84"/>
      <c r="C2" s="84"/>
      <c r="D2" s="84"/>
      <c r="E2" s="84"/>
      <c r="F2" s="84"/>
    </row>
    <row r="3" spans="1:6" ht="3" customHeight="1" x14ac:dyDescent="0.2"/>
    <row r="4" spans="1:6" s="39" customFormat="1" ht="15" customHeight="1" x14ac:dyDescent="0.25">
      <c r="A4" s="268" t="s">
        <v>23</v>
      </c>
      <c r="B4" s="263" t="s">
        <v>352</v>
      </c>
      <c r="C4" s="264"/>
      <c r="D4" s="198" t="s">
        <v>29</v>
      </c>
      <c r="E4" s="199" t="s">
        <v>335</v>
      </c>
      <c r="F4" s="266" t="s">
        <v>336</v>
      </c>
    </row>
    <row r="5" spans="1:6" s="39" customFormat="1" ht="15" customHeight="1" x14ac:dyDescent="0.25">
      <c r="A5" s="268"/>
      <c r="B5" s="169">
        <v>2023</v>
      </c>
      <c r="C5" s="170" t="s">
        <v>316</v>
      </c>
      <c r="D5" s="200" t="s">
        <v>337</v>
      </c>
      <c r="E5" s="201">
        <v>2023</v>
      </c>
      <c r="F5" s="267"/>
    </row>
    <row r="6" spans="1:6" s="39" customFormat="1" ht="14.1" customHeight="1" x14ac:dyDescent="0.25">
      <c r="A6" s="197"/>
      <c r="B6" s="177">
        <f>SUM(B8:B58)</f>
        <v>4655096.9896999998</v>
      </c>
      <c r="C6" s="177">
        <f>SUM(C8:C58)</f>
        <v>4506940.8931209994</v>
      </c>
      <c r="D6" s="202">
        <f>(C6/B6-1)</f>
        <v>-3.182664011229297E-2</v>
      </c>
      <c r="E6" s="202">
        <f>SUM(E7:E58)</f>
        <v>0.99999999999999989</v>
      </c>
      <c r="F6" s="203">
        <f>SUM(F7:F58)</f>
        <v>-3.1826640112293543</v>
      </c>
    </row>
    <row r="7" spans="1:6" ht="3.95" customHeight="1" x14ac:dyDescent="0.2">
      <c r="A7" s="43"/>
      <c r="B7" s="108"/>
      <c r="C7" s="108"/>
      <c r="D7" s="108"/>
      <c r="E7" s="108"/>
      <c r="F7" s="204"/>
    </row>
    <row r="8" spans="1:6" ht="10.5" customHeight="1" x14ac:dyDescent="0.2">
      <c r="A8" s="13" t="s">
        <v>86</v>
      </c>
      <c r="B8" s="140">
        <v>1125408.3122310017</v>
      </c>
      <c r="C8" s="140">
        <v>1180097.7506130005</v>
      </c>
      <c r="D8" s="205">
        <f>IFERROR(((C8/B8-1)),"")</f>
        <v>4.8595196772256655E-2</v>
      </c>
      <c r="E8" s="206">
        <f>B8/$B$6</f>
        <v>0.24175829520225081</v>
      </c>
      <c r="F8" s="207">
        <f>E8*D8*100</f>
        <v>1.1748291926678689</v>
      </c>
    </row>
    <row r="9" spans="1:6" ht="10.5" customHeight="1" x14ac:dyDescent="0.2">
      <c r="A9" s="13" t="s">
        <v>69</v>
      </c>
      <c r="B9" s="140">
        <v>694212.16696099925</v>
      </c>
      <c r="C9" s="140">
        <v>555637.13245199842</v>
      </c>
      <c r="D9" s="205">
        <f t="shared" ref="D9:D58" si="0">IFERROR(((C9/B9-1)),"")</f>
        <v>-0.19961481677227066</v>
      </c>
      <c r="E9" s="206">
        <f t="shared" ref="E9:E58" si="1">B9/$B$6</f>
        <v>0.14912947431536505</v>
      </c>
      <c r="F9" s="207">
        <f t="shared" ref="F9:F58" si="2">E9*D9*100</f>
        <v>-2.9768452690806639</v>
      </c>
    </row>
    <row r="10" spans="1:6" ht="10.5" customHeight="1" x14ac:dyDescent="0.2">
      <c r="A10" s="13" t="s">
        <v>85</v>
      </c>
      <c r="B10" s="140">
        <v>465534.44990400062</v>
      </c>
      <c r="C10" s="140">
        <v>439845.737958999</v>
      </c>
      <c r="D10" s="205">
        <f t="shared" si="0"/>
        <v>-5.5181119142308277E-2</v>
      </c>
      <c r="E10" s="206">
        <f t="shared" si="1"/>
        <v>0.10000531695345025</v>
      </c>
      <c r="F10" s="207">
        <f t="shared" si="2"/>
        <v>-0.55184053096726393</v>
      </c>
    </row>
    <row r="11" spans="1:6" ht="10.5" customHeight="1" x14ac:dyDescent="0.2">
      <c r="A11" s="13" t="s">
        <v>84</v>
      </c>
      <c r="B11" s="140">
        <v>472475.88042300002</v>
      </c>
      <c r="C11" s="140">
        <v>436063.62823200051</v>
      </c>
      <c r="D11" s="205">
        <f t="shared" si="0"/>
        <v>-7.7066901612840466E-2</v>
      </c>
      <c r="E11" s="206">
        <f t="shared" si="1"/>
        <v>0.1014964632248079</v>
      </c>
      <c r="F11" s="207">
        <f t="shared" si="2"/>
        <v>-0.78220179453975502</v>
      </c>
    </row>
    <row r="12" spans="1:6" ht="10.5" customHeight="1" x14ac:dyDescent="0.2">
      <c r="A12" s="13" t="s">
        <v>83</v>
      </c>
      <c r="B12" s="140">
        <v>375052.14568900008</v>
      </c>
      <c r="C12" s="140">
        <v>288741.49375100044</v>
      </c>
      <c r="D12" s="205">
        <f t="shared" si="0"/>
        <v>-0.23012973777137102</v>
      </c>
      <c r="E12" s="206">
        <f t="shared" si="1"/>
        <v>8.0568062602959969E-2</v>
      </c>
      <c r="F12" s="207">
        <f t="shared" si="2"/>
        <v>-1.8541107119566584</v>
      </c>
    </row>
    <row r="13" spans="1:6" ht="10.5" customHeight="1" x14ac:dyDescent="0.2">
      <c r="A13" s="13" t="s">
        <v>82</v>
      </c>
      <c r="B13" s="140">
        <v>140108.73824799995</v>
      </c>
      <c r="C13" s="140">
        <v>218871.74358899993</v>
      </c>
      <c r="D13" s="205">
        <f t="shared" si="0"/>
        <v>0.56215626752405168</v>
      </c>
      <c r="E13" s="206">
        <f t="shared" si="1"/>
        <v>3.0097920313584988E-2</v>
      </c>
      <c r="F13" s="207">
        <f t="shared" si="2"/>
        <v>1.6919734543721272</v>
      </c>
    </row>
    <row r="14" spans="1:6" ht="10.5" customHeight="1" x14ac:dyDescent="0.2">
      <c r="A14" s="13" t="s">
        <v>80</v>
      </c>
      <c r="B14" s="140">
        <v>198616.15324799949</v>
      </c>
      <c r="C14" s="140">
        <v>195952.44984899956</v>
      </c>
      <c r="D14" s="205">
        <f t="shared" si="0"/>
        <v>-1.341131300470777E-2</v>
      </c>
      <c r="E14" s="206">
        <f t="shared" si="1"/>
        <v>4.2666383469015412E-2</v>
      </c>
      <c r="F14" s="207">
        <f t="shared" si="2"/>
        <v>-5.7221222348185496E-2</v>
      </c>
    </row>
    <row r="15" spans="1:6" ht="10.5" customHeight="1" x14ac:dyDescent="0.2">
      <c r="A15" s="13" t="s">
        <v>177</v>
      </c>
      <c r="B15" s="140">
        <v>140167.83865900015</v>
      </c>
      <c r="C15" s="140">
        <v>151255.93794399995</v>
      </c>
      <c r="D15" s="205">
        <f t="shared" si="0"/>
        <v>7.9105873295049367E-2</v>
      </c>
      <c r="E15" s="206">
        <f t="shared" si="1"/>
        <v>3.0110616163130328E-2</v>
      </c>
      <c r="F15" s="207">
        <f t="shared" si="2"/>
        <v>0.23819265870364531</v>
      </c>
    </row>
    <row r="16" spans="1:6" ht="10.5" customHeight="1" x14ac:dyDescent="0.2">
      <c r="A16" s="13" t="s">
        <v>118</v>
      </c>
      <c r="B16" s="140">
        <v>105008.78775400012</v>
      </c>
      <c r="C16" s="140">
        <v>113004.54472399995</v>
      </c>
      <c r="D16" s="205">
        <f t="shared" si="0"/>
        <v>7.6143693694771253E-2</v>
      </c>
      <c r="E16" s="206">
        <f t="shared" si="1"/>
        <v>2.2557808781717235E-2</v>
      </c>
      <c r="F16" s="207">
        <f t="shared" si="2"/>
        <v>0.17176348823002982</v>
      </c>
    </row>
    <row r="17" spans="1:6" ht="10.5" customHeight="1" x14ac:dyDescent="0.2">
      <c r="A17" s="13" t="s">
        <v>77</v>
      </c>
      <c r="B17" s="140">
        <v>78048.910480000064</v>
      </c>
      <c r="C17" s="140">
        <v>97825.268885000289</v>
      </c>
      <c r="D17" s="205">
        <f t="shared" si="0"/>
        <v>0.25338417004639546</v>
      </c>
      <c r="E17" s="206">
        <f t="shared" si="1"/>
        <v>1.6766333902965568E-2</v>
      </c>
      <c r="F17" s="207">
        <f t="shared" si="2"/>
        <v>0.4248323600723673</v>
      </c>
    </row>
    <row r="18" spans="1:6" ht="10.5" customHeight="1" x14ac:dyDescent="0.2">
      <c r="A18" s="13" t="s">
        <v>72</v>
      </c>
      <c r="B18" s="140">
        <v>83479.555432000037</v>
      </c>
      <c r="C18" s="140">
        <v>67234.023790000036</v>
      </c>
      <c r="D18" s="205">
        <f t="shared" si="0"/>
        <v>-0.19460491323810569</v>
      </c>
      <c r="E18" s="206">
        <f t="shared" si="1"/>
        <v>1.7932935794186304E-2</v>
      </c>
      <c r="F18" s="207">
        <f t="shared" si="2"/>
        <v>-0.34898374143321459</v>
      </c>
    </row>
    <row r="19" spans="1:6" ht="10.5" customHeight="1" x14ac:dyDescent="0.2">
      <c r="A19" s="13" t="s">
        <v>228</v>
      </c>
      <c r="B19" s="140">
        <v>69175.479787000018</v>
      </c>
      <c r="C19" s="140">
        <v>60729.941277000013</v>
      </c>
      <c r="D19" s="205">
        <f t="shared" si="0"/>
        <v>-0.12208861486765077</v>
      </c>
      <c r="E19" s="206">
        <f t="shared" si="1"/>
        <v>1.4860158647619944E-2</v>
      </c>
      <c r="F19" s="207">
        <f t="shared" si="2"/>
        <v>-0.18142561860014614</v>
      </c>
    </row>
    <row r="20" spans="1:6" ht="10.5" customHeight="1" x14ac:dyDescent="0.2">
      <c r="A20" s="13" t="s">
        <v>70</v>
      </c>
      <c r="B20" s="140">
        <v>47119.353462000006</v>
      </c>
      <c r="C20" s="140">
        <v>59104.124340000024</v>
      </c>
      <c r="D20" s="205">
        <f t="shared" si="0"/>
        <v>0.25434922165613516</v>
      </c>
      <c r="E20" s="206">
        <f t="shared" si="1"/>
        <v>1.0122099188536271E-2</v>
      </c>
      <c r="F20" s="207">
        <f t="shared" si="2"/>
        <v>0.2574548050130398</v>
      </c>
    </row>
    <row r="21" spans="1:6" ht="10.5" customHeight="1" x14ac:dyDescent="0.2">
      <c r="A21" s="13" t="s">
        <v>79</v>
      </c>
      <c r="B21" s="140">
        <v>48662.915474000001</v>
      </c>
      <c r="C21" s="140">
        <v>54890.426661999983</v>
      </c>
      <c r="D21" s="205">
        <f t="shared" si="0"/>
        <v>0.12797242268246878</v>
      </c>
      <c r="E21" s="206">
        <f t="shared" si="1"/>
        <v>1.045368454871573E-2</v>
      </c>
      <c r="F21" s="207">
        <f t="shared" si="2"/>
        <v>0.13377833376574422</v>
      </c>
    </row>
    <row r="22" spans="1:6" ht="10.5" customHeight="1" x14ac:dyDescent="0.2">
      <c r="A22" s="13" t="s">
        <v>78</v>
      </c>
      <c r="B22" s="140">
        <v>47275.699343</v>
      </c>
      <c r="C22" s="140">
        <v>53172.709187999986</v>
      </c>
      <c r="D22" s="205">
        <f t="shared" si="0"/>
        <v>0.12473659674953375</v>
      </c>
      <c r="E22" s="206">
        <f t="shared" si="1"/>
        <v>1.0155685144177137E-2</v>
      </c>
      <c r="F22" s="207">
        <f t="shared" si="2"/>
        <v>0.12667856025444538</v>
      </c>
    </row>
    <row r="23" spans="1:6" ht="10.5" customHeight="1" x14ac:dyDescent="0.2">
      <c r="A23" s="13" t="s">
        <v>81</v>
      </c>
      <c r="B23" s="140">
        <v>43206.633277999994</v>
      </c>
      <c r="C23" s="140">
        <v>44015.597817999973</v>
      </c>
      <c r="D23" s="205">
        <f t="shared" si="0"/>
        <v>1.8723156113436223E-2</v>
      </c>
      <c r="E23" s="206">
        <f t="shared" si="1"/>
        <v>9.281575308441526E-3</v>
      </c>
      <c r="F23" s="207">
        <f t="shared" si="2"/>
        <v>1.7378038347856568E-2</v>
      </c>
    </row>
    <row r="24" spans="1:6" ht="10.5" customHeight="1" x14ac:dyDescent="0.2">
      <c r="A24" s="13" t="s">
        <v>73</v>
      </c>
      <c r="B24" s="140">
        <v>34348.005359999996</v>
      </c>
      <c r="C24" s="140">
        <v>42125.630080000039</v>
      </c>
      <c r="D24" s="205">
        <f t="shared" si="0"/>
        <v>0.22643599354556643</v>
      </c>
      <c r="E24" s="206">
        <f t="shared" si="1"/>
        <v>7.3785799599878094E-3</v>
      </c>
      <c r="F24" s="207">
        <f t="shared" si="2"/>
        <v>0.16707760841952454</v>
      </c>
    </row>
    <row r="25" spans="1:6" ht="10.5" customHeight="1" x14ac:dyDescent="0.2">
      <c r="A25" s="13" t="s">
        <v>122</v>
      </c>
      <c r="B25" s="140">
        <v>44377.355560000011</v>
      </c>
      <c r="C25" s="140">
        <v>35906.320532999998</v>
      </c>
      <c r="D25" s="205">
        <f t="shared" si="0"/>
        <v>-0.19088643115624193</v>
      </c>
      <c r="E25" s="206">
        <f t="shared" si="1"/>
        <v>9.53306787338494E-3</v>
      </c>
      <c r="F25" s="207">
        <f t="shared" si="2"/>
        <v>-0.18197333043206762</v>
      </c>
    </row>
    <row r="26" spans="1:6" ht="10.5" customHeight="1" x14ac:dyDescent="0.2">
      <c r="A26" s="13" t="s">
        <v>123</v>
      </c>
      <c r="B26" s="140">
        <v>11623.353220999996</v>
      </c>
      <c r="C26" s="140">
        <v>34608.609852000009</v>
      </c>
      <c r="D26" s="205">
        <f t="shared" si="0"/>
        <v>1.9775065072850393</v>
      </c>
      <c r="E26" s="206">
        <f t="shared" si="1"/>
        <v>2.4969089251455252E-3</v>
      </c>
      <c r="F26" s="207">
        <f t="shared" si="2"/>
        <v>0.4937653647573369</v>
      </c>
    </row>
    <row r="27" spans="1:6" ht="10.5" customHeight="1" x14ac:dyDescent="0.2">
      <c r="A27" s="13" t="s">
        <v>138</v>
      </c>
      <c r="B27" s="140">
        <v>18564.538644000011</v>
      </c>
      <c r="C27" s="140">
        <v>32734.000255000003</v>
      </c>
      <c r="D27" s="205">
        <f t="shared" si="0"/>
        <v>0.76325417413911922</v>
      </c>
      <c r="E27" s="206">
        <f t="shared" si="1"/>
        <v>3.9880025453983966E-3</v>
      </c>
      <c r="F27" s="207">
        <f t="shared" si="2"/>
        <v>0.30438595892527587</v>
      </c>
    </row>
    <row r="28" spans="1:6" ht="10.5" customHeight="1" x14ac:dyDescent="0.2">
      <c r="A28" s="13" t="s">
        <v>134</v>
      </c>
      <c r="B28" s="140">
        <v>26848.143525000003</v>
      </c>
      <c r="C28" s="140">
        <v>32685.322612999997</v>
      </c>
      <c r="D28" s="205">
        <f t="shared" si="0"/>
        <v>0.21741462617572149</v>
      </c>
      <c r="E28" s="206">
        <f t="shared" si="1"/>
        <v>5.7674724252588013E-3</v>
      </c>
      <c r="F28" s="207">
        <f t="shared" si="2"/>
        <v>0.12539328613164241</v>
      </c>
    </row>
    <row r="29" spans="1:6" ht="10.5" customHeight="1" x14ac:dyDescent="0.2">
      <c r="A29" s="13" t="s">
        <v>225</v>
      </c>
      <c r="B29" s="140">
        <v>43485.672438999994</v>
      </c>
      <c r="C29" s="140">
        <v>29583.278106999991</v>
      </c>
      <c r="D29" s="205">
        <f t="shared" si="0"/>
        <v>-0.3197005715273632</v>
      </c>
      <c r="E29" s="206">
        <f t="shared" si="1"/>
        <v>9.3415180253424643E-3</v>
      </c>
      <c r="F29" s="207">
        <f t="shared" si="2"/>
        <v>-0.29864886516351508</v>
      </c>
    </row>
    <row r="30" spans="1:6" ht="10.5" customHeight="1" x14ac:dyDescent="0.2">
      <c r="A30" s="13" t="s">
        <v>128</v>
      </c>
      <c r="B30" s="140">
        <v>22535.984067000012</v>
      </c>
      <c r="C30" s="140">
        <v>25063.020885999995</v>
      </c>
      <c r="D30" s="205">
        <f t="shared" si="0"/>
        <v>0.11213341345499006</v>
      </c>
      <c r="E30" s="206">
        <f t="shared" si="1"/>
        <v>4.8411416812289354E-3</v>
      </c>
      <c r="F30" s="207">
        <f t="shared" si="2"/>
        <v>5.4285374173542997E-2</v>
      </c>
    </row>
    <row r="31" spans="1:6" ht="10.5" customHeight="1" x14ac:dyDescent="0.2">
      <c r="A31" s="13" t="s">
        <v>75</v>
      </c>
      <c r="B31" s="140">
        <v>33546.22954399998</v>
      </c>
      <c r="C31" s="140">
        <v>24561.489163999991</v>
      </c>
      <c r="D31" s="205">
        <f t="shared" si="0"/>
        <v>-0.26783160140889761</v>
      </c>
      <c r="E31" s="206">
        <f t="shared" si="1"/>
        <v>7.2063438459446325E-3</v>
      </c>
      <c r="F31" s="207">
        <f t="shared" si="2"/>
        <v>-0.19300866125625052</v>
      </c>
    </row>
    <row r="32" spans="1:6" ht="10.5" customHeight="1" x14ac:dyDescent="0.2">
      <c r="A32" s="13" t="s">
        <v>71</v>
      </c>
      <c r="B32" s="140">
        <v>32593.402433000017</v>
      </c>
      <c r="C32" s="140">
        <v>23500.226519000007</v>
      </c>
      <c r="D32" s="205">
        <f t="shared" si="0"/>
        <v>-0.27898823796295025</v>
      </c>
      <c r="E32" s="206">
        <f t="shared" si="1"/>
        <v>7.0016591501996864E-3</v>
      </c>
      <c r="F32" s="207">
        <f t="shared" si="2"/>
        <v>-0.19533805491313783</v>
      </c>
    </row>
    <row r="33" spans="1:6" ht="10.5" customHeight="1" x14ac:dyDescent="0.2">
      <c r="A33" s="13" t="s">
        <v>121</v>
      </c>
      <c r="B33" s="140">
        <v>22561.855568000028</v>
      </c>
      <c r="C33" s="140">
        <v>20900.334258999996</v>
      </c>
      <c r="D33" s="205">
        <f t="shared" si="0"/>
        <v>-7.3642937035578115E-2</v>
      </c>
      <c r="E33" s="206">
        <f t="shared" si="1"/>
        <v>4.8466993529718144E-3</v>
      </c>
      <c r="F33" s="207">
        <f t="shared" si="2"/>
        <v>-3.5692517528128048E-2</v>
      </c>
    </row>
    <row r="34" spans="1:6" ht="10.5" customHeight="1" x14ac:dyDescent="0.2">
      <c r="A34" s="13" t="s">
        <v>129</v>
      </c>
      <c r="B34" s="140">
        <v>19885.940379999996</v>
      </c>
      <c r="C34" s="140">
        <v>18512.053055999997</v>
      </c>
      <c r="D34" s="205">
        <f t="shared" si="0"/>
        <v>-6.9088375895050347E-2</v>
      </c>
      <c r="E34" s="206">
        <f t="shared" si="1"/>
        <v>4.2718638137938256E-3</v>
      </c>
      <c r="F34" s="207">
        <f t="shared" si="2"/>
        <v>-2.9513613293985119E-2</v>
      </c>
    </row>
    <row r="35" spans="1:6" ht="10.5" customHeight="1" x14ac:dyDescent="0.2">
      <c r="A35" s="13" t="s">
        <v>139</v>
      </c>
      <c r="B35" s="140">
        <v>18820.921608000001</v>
      </c>
      <c r="C35" s="140">
        <v>17657.386030000001</v>
      </c>
      <c r="D35" s="205">
        <f t="shared" si="0"/>
        <v>-6.1821392290663857E-2</v>
      </c>
      <c r="E35" s="206">
        <f t="shared" si="1"/>
        <v>4.0430782966807584E-3</v>
      </c>
      <c r="F35" s="207">
        <f t="shared" si="2"/>
        <v>-2.4994872944097021E-2</v>
      </c>
    </row>
    <row r="36" spans="1:6" ht="10.5" customHeight="1" x14ac:dyDescent="0.2">
      <c r="A36" s="13" t="s">
        <v>120</v>
      </c>
      <c r="B36" s="140">
        <v>14972.933818000001</v>
      </c>
      <c r="C36" s="140">
        <v>17102.815904999992</v>
      </c>
      <c r="D36" s="205">
        <f t="shared" si="0"/>
        <v>0.14224881462038597</v>
      </c>
      <c r="E36" s="206">
        <f t="shared" si="1"/>
        <v>3.2164601191187942E-3</v>
      </c>
      <c r="F36" s="207">
        <f t="shared" si="2"/>
        <v>4.5753763921839392E-2</v>
      </c>
    </row>
    <row r="37" spans="1:6" ht="10.5" customHeight="1" x14ac:dyDescent="0.2">
      <c r="A37" s="13" t="s">
        <v>141</v>
      </c>
      <c r="B37" s="140">
        <v>13765.032722999998</v>
      </c>
      <c r="C37" s="140">
        <v>13009.834609</v>
      </c>
      <c r="D37" s="205">
        <f t="shared" si="0"/>
        <v>-5.4863517522783511E-2</v>
      </c>
      <c r="E37" s="206">
        <f t="shared" si="1"/>
        <v>2.956980864943717E-3</v>
      </c>
      <c r="F37" s="207">
        <f t="shared" si="2"/>
        <v>-1.6223037149837517E-2</v>
      </c>
    </row>
    <row r="38" spans="1:6" ht="10.5" customHeight="1" x14ac:dyDescent="0.2">
      <c r="A38" s="13" t="s">
        <v>190</v>
      </c>
      <c r="B38" s="140">
        <v>7952.7862370000012</v>
      </c>
      <c r="C38" s="140">
        <v>12892.112758000003</v>
      </c>
      <c r="D38" s="205">
        <f t="shared" si="0"/>
        <v>0.62108126306978995</v>
      </c>
      <c r="E38" s="206">
        <f t="shared" si="1"/>
        <v>1.7084039826874848E-3</v>
      </c>
      <c r="F38" s="207">
        <f t="shared" si="2"/>
        <v>0.10610577034010026</v>
      </c>
    </row>
    <row r="39" spans="1:6" ht="10.5" customHeight="1" x14ac:dyDescent="0.2">
      <c r="A39" s="13" t="s">
        <v>226</v>
      </c>
      <c r="B39" s="140">
        <v>10780.189225999999</v>
      </c>
      <c r="C39" s="140">
        <v>11638.854426</v>
      </c>
      <c r="D39" s="205">
        <f t="shared" si="0"/>
        <v>7.9652145430717081E-2</v>
      </c>
      <c r="E39" s="206">
        <f t="shared" si="1"/>
        <v>2.3157818730420768E-3</v>
      </c>
      <c r="F39" s="207">
        <f t="shared" si="2"/>
        <v>1.8445699453736589E-2</v>
      </c>
    </row>
    <row r="40" spans="1:6" ht="10.5" customHeight="1" x14ac:dyDescent="0.2">
      <c r="A40" s="13" t="s">
        <v>140</v>
      </c>
      <c r="B40" s="140">
        <v>12846.644797000003</v>
      </c>
      <c r="C40" s="140">
        <v>10683.991150999998</v>
      </c>
      <c r="D40" s="205">
        <f t="shared" si="0"/>
        <v>-0.1683438501004586</v>
      </c>
      <c r="E40" s="206">
        <f t="shared" si="1"/>
        <v>2.7596943362135857E-3</v>
      </c>
      <c r="F40" s="207">
        <f t="shared" si="2"/>
        <v>-4.6457756965862448E-2</v>
      </c>
    </row>
    <row r="41" spans="1:6" ht="10.5" customHeight="1" x14ac:dyDescent="0.2">
      <c r="A41" s="13" t="s">
        <v>126</v>
      </c>
      <c r="B41" s="140">
        <v>8133.7462900000028</v>
      </c>
      <c r="C41" s="140">
        <v>9557.7813179999994</v>
      </c>
      <c r="D41" s="205">
        <f t="shared" si="0"/>
        <v>0.17507738466723133</v>
      </c>
      <c r="E41" s="206">
        <f t="shared" si="1"/>
        <v>1.7472775127987583E-3</v>
      </c>
      <c r="F41" s="207">
        <f t="shared" si="2"/>
        <v>3.0590877722867144E-2</v>
      </c>
    </row>
    <row r="42" spans="1:6" ht="10.5" customHeight="1" x14ac:dyDescent="0.2">
      <c r="A42" s="13" t="s">
        <v>132</v>
      </c>
      <c r="B42" s="140">
        <v>8682.3656030000002</v>
      </c>
      <c r="C42" s="140">
        <v>8464.9846940000007</v>
      </c>
      <c r="D42" s="205">
        <f t="shared" si="0"/>
        <v>-2.5037060052491733E-2</v>
      </c>
      <c r="E42" s="206">
        <f t="shared" si="1"/>
        <v>1.8651309784115883E-3</v>
      </c>
      <c r="F42" s="207">
        <f t="shared" si="2"/>
        <v>-4.6697396312253602E-3</v>
      </c>
    </row>
    <row r="43" spans="1:6" ht="10.5" customHeight="1" x14ac:dyDescent="0.2">
      <c r="A43" s="13" t="s">
        <v>182</v>
      </c>
      <c r="B43" s="140">
        <v>7454.763258</v>
      </c>
      <c r="C43" s="140">
        <v>7067.1297410000034</v>
      </c>
      <c r="D43" s="205">
        <f t="shared" si="0"/>
        <v>-5.19980988777895E-2</v>
      </c>
      <c r="E43" s="206">
        <f t="shared" si="1"/>
        <v>1.6014195352953163E-3</v>
      </c>
      <c r="F43" s="207">
        <f t="shared" si="2"/>
        <v>-8.3270771341109572E-3</v>
      </c>
    </row>
    <row r="44" spans="1:6" ht="10.5" customHeight="1" x14ac:dyDescent="0.2">
      <c r="A44" s="13" t="s">
        <v>142</v>
      </c>
      <c r="B44" s="140">
        <v>9627.9377239999994</v>
      </c>
      <c r="C44" s="140">
        <v>6105.8386760000012</v>
      </c>
      <c r="D44" s="205">
        <f t="shared" si="0"/>
        <v>-0.36582071352832923</v>
      </c>
      <c r="E44" s="206">
        <f t="shared" si="1"/>
        <v>2.0682571695719871E-3</v>
      </c>
      <c r="F44" s="207">
        <f t="shared" si="2"/>
        <v>-7.5661131353290695E-2</v>
      </c>
    </row>
    <row r="45" spans="1:6" ht="10.5" customHeight="1" x14ac:dyDescent="0.2">
      <c r="A45" s="13" t="s">
        <v>124</v>
      </c>
      <c r="B45" s="140">
        <v>6352.6023980000009</v>
      </c>
      <c r="C45" s="140">
        <v>5503.4016330000004</v>
      </c>
      <c r="D45" s="205">
        <f t="shared" si="0"/>
        <v>-0.13367761931194622</v>
      </c>
      <c r="E45" s="206">
        <f t="shared" si="1"/>
        <v>1.3646552181524789E-3</v>
      </c>
      <c r="F45" s="207">
        <f t="shared" si="2"/>
        <v>-1.8242386074424799E-2</v>
      </c>
    </row>
    <row r="46" spans="1:6" ht="10.5" customHeight="1" x14ac:dyDescent="0.2">
      <c r="A46" s="13" t="s">
        <v>310</v>
      </c>
      <c r="B46" s="140">
        <v>1866.0254580000001</v>
      </c>
      <c r="C46" s="140">
        <v>5393.9098640000011</v>
      </c>
      <c r="D46" s="205">
        <f t="shared" si="0"/>
        <v>1.8905875002269132</v>
      </c>
      <c r="E46" s="206">
        <f t="shared" si="1"/>
        <v>4.0085640796074093E-4</v>
      </c>
      <c r="F46" s="207">
        <f t="shared" si="2"/>
        <v>7.5785411427643695E-2</v>
      </c>
    </row>
    <row r="47" spans="1:6" ht="10.5" customHeight="1" x14ac:dyDescent="0.2">
      <c r="A47" s="13" t="s">
        <v>76</v>
      </c>
      <c r="B47" s="140">
        <v>3199.4397109999973</v>
      </c>
      <c r="C47" s="140">
        <v>3706.8344739999998</v>
      </c>
      <c r="D47" s="205">
        <f t="shared" si="0"/>
        <v>0.1585886307704214</v>
      </c>
      <c r="E47" s="206">
        <f t="shared" si="1"/>
        <v>6.8729818478093343E-4</v>
      </c>
      <c r="F47" s="207">
        <f t="shared" si="2"/>
        <v>1.0899767805540432E-2</v>
      </c>
    </row>
    <row r="48" spans="1:6" ht="10.5" customHeight="1" x14ac:dyDescent="0.2">
      <c r="A48" s="13" t="s">
        <v>181</v>
      </c>
      <c r="B48" s="140">
        <v>2065.5770950000001</v>
      </c>
      <c r="C48" s="140">
        <v>3550.5417019999995</v>
      </c>
      <c r="D48" s="205">
        <f t="shared" si="0"/>
        <v>0.71891027964753818</v>
      </c>
      <c r="E48" s="206">
        <f t="shared" si="1"/>
        <v>4.4372375045468546E-4</v>
      </c>
      <c r="F48" s="207">
        <f t="shared" si="2"/>
        <v>3.1899756552563233E-2</v>
      </c>
    </row>
    <row r="49" spans="1:6" ht="10.5" customHeight="1" x14ac:dyDescent="0.2">
      <c r="A49" s="13" t="s">
        <v>227</v>
      </c>
      <c r="B49" s="140">
        <v>887.59502900000007</v>
      </c>
      <c r="C49" s="140">
        <v>3227.8897889999994</v>
      </c>
      <c r="D49" s="205">
        <f t="shared" si="0"/>
        <v>2.6366695210502344</v>
      </c>
      <c r="E49" s="206">
        <f t="shared" si="1"/>
        <v>1.9067165108781152E-4</v>
      </c>
      <c r="F49" s="207">
        <f t="shared" si="2"/>
        <v>5.0273813095155738E-2</v>
      </c>
    </row>
    <row r="50" spans="1:6" ht="10.5" customHeight="1" x14ac:dyDescent="0.2">
      <c r="A50" s="13" t="s">
        <v>319</v>
      </c>
      <c r="B50" s="140">
        <v>1251.3756720000001</v>
      </c>
      <c r="C50" s="140">
        <v>3205.8024870000004</v>
      </c>
      <c r="D50" s="205">
        <f t="shared" si="0"/>
        <v>1.5618226074959209</v>
      </c>
      <c r="E50" s="206">
        <f t="shared" si="1"/>
        <v>2.6881838869712693E-4</v>
      </c>
      <c r="F50" s="207">
        <f t="shared" si="2"/>
        <v>4.1984663677779879E-2</v>
      </c>
    </row>
    <row r="51" spans="1:6" ht="10.5" customHeight="1" x14ac:dyDescent="0.2">
      <c r="A51" s="13" t="s">
        <v>236</v>
      </c>
      <c r="B51" s="140">
        <v>2860.7739969999998</v>
      </c>
      <c r="C51" s="140">
        <v>3062.4915420000002</v>
      </c>
      <c r="D51" s="205">
        <f t="shared" si="0"/>
        <v>7.0511527723453593E-2</v>
      </c>
      <c r="E51" s="206">
        <f t="shared" si="1"/>
        <v>6.1454659340714698E-4</v>
      </c>
      <c r="F51" s="207">
        <f t="shared" si="2"/>
        <v>4.333261915838201E-3</v>
      </c>
    </row>
    <row r="52" spans="1:6" ht="10.5" customHeight="1" x14ac:dyDescent="0.2">
      <c r="A52" s="13" t="s">
        <v>311</v>
      </c>
      <c r="B52" s="140">
        <v>1499.9255889999997</v>
      </c>
      <c r="C52" s="140">
        <v>2110.0980809999996</v>
      </c>
      <c r="D52" s="205">
        <f>IFERROR(((C52/B52-1)),"")</f>
        <v>0.40680184168789468</v>
      </c>
      <c r="E52" s="206">
        <f t="shared" si="1"/>
        <v>3.2221145817558215E-4</v>
      </c>
      <c r="F52" s="207">
        <f t="shared" si="2"/>
        <v>1.3107621459876886E-2</v>
      </c>
    </row>
    <row r="53" spans="1:6" ht="10.5" customHeight="1" x14ac:dyDescent="0.2">
      <c r="A53" s="13" t="s">
        <v>179</v>
      </c>
      <c r="B53" s="140">
        <v>1649.3593389999999</v>
      </c>
      <c r="C53" s="140">
        <v>2001.9320309999998</v>
      </c>
      <c r="D53" s="205">
        <f t="shared" si="0"/>
        <v>0.21376341932484122</v>
      </c>
      <c r="E53" s="206">
        <f t="shared" si="1"/>
        <v>3.5431256161781792E-4</v>
      </c>
      <c r="F53" s="207">
        <f t="shared" si="2"/>
        <v>7.5739064681168257E-3</v>
      </c>
    </row>
    <row r="54" spans="1:6" ht="10.5" customHeight="1" x14ac:dyDescent="0.2">
      <c r="A54" s="13" t="s">
        <v>230</v>
      </c>
      <c r="B54" s="140">
        <v>2751.4149650000004</v>
      </c>
      <c r="C54" s="140">
        <v>1974.230986</v>
      </c>
      <c r="D54" s="205">
        <f t="shared" si="0"/>
        <v>-0.28246701747513403</v>
      </c>
      <c r="E54" s="206">
        <f t="shared" si="1"/>
        <v>5.9105427257216323E-4</v>
      </c>
      <c r="F54" s="207">
        <f t="shared" si="2"/>
        <v>-1.6695333753939386E-2</v>
      </c>
    </row>
    <row r="55" spans="1:6" ht="10.5" customHeight="1" x14ac:dyDescent="0.2">
      <c r="A55" s="13" t="s">
        <v>231</v>
      </c>
      <c r="B55" s="140">
        <v>1249.4153709999998</v>
      </c>
      <c r="C55" s="140">
        <v>1823.2324509999996</v>
      </c>
      <c r="D55" s="205">
        <f t="shared" si="0"/>
        <v>0.45926846533089427</v>
      </c>
      <c r="E55" s="206">
        <f t="shared" si="1"/>
        <v>2.6839728017794082E-4</v>
      </c>
      <c r="F55" s="207">
        <f t="shared" si="2"/>
        <v>1.2326640696630893E-2</v>
      </c>
    </row>
    <row r="56" spans="1:6" ht="10.5" customHeight="1" x14ac:dyDescent="0.2">
      <c r="A56" s="13" t="s">
        <v>342</v>
      </c>
      <c r="B56" s="140">
        <v>699.18412199999989</v>
      </c>
      <c r="C56" s="140">
        <v>1797.3242499999994</v>
      </c>
      <c r="D56" s="205">
        <f t="shared" si="0"/>
        <v>1.5706022111297311</v>
      </c>
      <c r="E56" s="206">
        <f t="shared" si="1"/>
        <v>1.5019754122138262E-4</v>
      </c>
      <c r="F56" s="207">
        <f t="shared" si="2"/>
        <v>2.3590059034855247E-2</v>
      </c>
    </row>
    <row r="57" spans="1:6" ht="10.5" customHeight="1" x14ac:dyDescent="0.2">
      <c r="A57" s="13" t="s">
        <v>309</v>
      </c>
      <c r="B57" s="140">
        <v>1574.0795240000004</v>
      </c>
      <c r="C57" s="140">
        <v>1688.7340540000002</v>
      </c>
      <c r="D57" s="205">
        <f t="shared" si="0"/>
        <v>7.2839096279356585E-2</v>
      </c>
      <c r="E57" s="206">
        <f t="shared" si="1"/>
        <v>3.3814108008551778E-4</v>
      </c>
      <c r="F57" s="207">
        <f t="shared" si="2"/>
        <v>2.4629890688354656E-3</v>
      </c>
    </row>
    <row r="58" spans="1:6" ht="10.5" customHeight="1" x14ac:dyDescent="0.2">
      <c r="A58" s="208" t="s">
        <v>18</v>
      </c>
      <c r="B58" s="141">
        <v>70229.399032000016</v>
      </c>
      <c r="C58" s="141">
        <v>17090.944072000002</v>
      </c>
      <c r="D58" s="209">
        <f t="shared" si="0"/>
        <v>-0.75664117438606415</v>
      </c>
      <c r="E58" s="210">
        <f t="shared" si="1"/>
        <v>1.5086559783263719E-2</v>
      </c>
      <c r="F58" s="211">
        <f t="shared" si="2"/>
        <v>-1.1415112311854225</v>
      </c>
    </row>
    <row r="59" spans="1:6" ht="9" customHeight="1" x14ac:dyDescent="0.2">
      <c r="A59" s="8" t="s">
        <v>375</v>
      </c>
      <c r="B59" s="21"/>
      <c r="C59" s="21"/>
      <c r="D59" s="21"/>
      <c r="E59" s="21"/>
      <c r="F59" s="21"/>
    </row>
    <row r="60" spans="1:6" ht="9" customHeight="1" x14ac:dyDescent="0.2">
      <c r="A60" s="11" t="s">
        <v>20</v>
      </c>
      <c r="B60" s="21"/>
      <c r="C60" s="21"/>
      <c r="D60" s="21"/>
      <c r="E60" s="21"/>
      <c r="F60" s="21"/>
    </row>
    <row r="61" spans="1:6" ht="9" customHeight="1" x14ac:dyDescent="0.2">
      <c r="A61" s="239" t="s">
        <v>373</v>
      </c>
      <c r="B61" s="11"/>
      <c r="C61" s="11"/>
      <c r="D61" s="11"/>
      <c r="E61" s="11"/>
      <c r="F61" s="11"/>
    </row>
    <row r="62" spans="1:6" ht="9" customHeight="1" x14ac:dyDescent="0.15">
      <c r="A62" s="240" t="s">
        <v>374</v>
      </c>
    </row>
  </sheetData>
  <mergeCells count="3">
    <mergeCell ref="B4:C4"/>
    <mergeCell ref="F4:F5"/>
    <mergeCell ref="A4:A5"/>
  </mergeCells>
  <phoneticPr fontId="11" type="noConversion"/>
  <conditionalFormatting sqref="B8:F58">
    <cfRule type="containsBlanks" dxfId="63" priority="1">
      <formula>LEN(TRIM(B8))=0</formula>
    </cfRule>
  </conditionalFormatting>
  <pageMargins left="0.35433070866141736" right="0.35433070866141736" top="0.59055118110236227" bottom="0.59055118110236227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 codeName="Hoja15">
    <tabColor rgb="FFFFDDDD"/>
  </sheetPr>
  <dimension ref="A1:I512"/>
  <sheetViews>
    <sheetView showGridLines="0" topLeftCell="A43" zoomScale="150" zoomScaleNormal="150" zoomScalePageLayoutView="150" workbookViewId="0">
      <selection activeCell="A61" sqref="A61"/>
    </sheetView>
  </sheetViews>
  <sheetFormatPr baseColWidth="10" defaultColWidth="11.42578125" defaultRowHeight="13.5" x14ac:dyDescent="0.25"/>
  <cols>
    <col min="1" max="1" width="12.5703125" style="23" customWidth="1"/>
    <col min="2" max="3" width="7.42578125" style="23" customWidth="1"/>
    <col min="4" max="4" width="7.140625" style="23" customWidth="1"/>
    <col min="5" max="6" width="7.5703125" style="23" customWidth="1"/>
    <col min="7" max="7" width="7.140625" style="23" customWidth="1"/>
    <col min="8" max="8" width="6.42578125" style="23" customWidth="1"/>
    <col min="9" max="16384" width="11.42578125" style="23"/>
  </cols>
  <sheetData>
    <row r="1" spans="1:9" s="71" customFormat="1" ht="15" customHeight="1" x14ac:dyDescent="0.25">
      <c r="A1" s="84" t="s">
        <v>355</v>
      </c>
      <c r="B1" s="84"/>
      <c r="C1" s="84"/>
      <c r="D1" s="84"/>
      <c r="E1" s="84"/>
      <c r="F1" s="84"/>
    </row>
    <row r="2" spans="1:9" ht="4.3499999999999996" customHeight="1" x14ac:dyDescent="0.25"/>
    <row r="3" spans="1:9" ht="13.35" customHeight="1" x14ac:dyDescent="0.25">
      <c r="A3" s="269" t="s">
        <v>23</v>
      </c>
      <c r="B3" s="269" t="s">
        <v>14</v>
      </c>
      <c r="C3" s="269"/>
      <c r="D3" s="269"/>
      <c r="E3" s="269" t="s">
        <v>54</v>
      </c>
      <c r="F3" s="269"/>
      <c r="G3" s="269"/>
      <c r="H3" s="269"/>
    </row>
    <row r="4" spans="1:9" ht="25.5" x14ac:dyDescent="0.25">
      <c r="A4" s="269"/>
      <c r="B4" s="169">
        <v>2023</v>
      </c>
      <c r="C4" s="170" t="s">
        <v>316</v>
      </c>
      <c r="D4" s="181" t="s">
        <v>322</v>
      </c>
      <c r="E4" s="169">
        <v>2023</v>
      </c>
      <c r="F4" s="170" t="s">
        <v>316</v>
      </c>
      <c r="G4" s="181" t="s">
        <v>322</v>
      </c>
      <c r="H4" s="181" t="s">
        <v>326</v>
      </c>
    </row>
    <row r="5" spans="1:9" ht="16.350000000000001" customHeight="1" x14ac:dyDescent="0.25">
      <c r="A5" s="270" t="s">
        <v>44</v>
      </c>
      <c r="B5" s="270"/>
      <c r="C5" s="270"/>
      <c r="D5" s="270"/>
      <c r="E5" s="195">
        <f>SUM(E7:E57)</f>
        <v>4655096.9896999998</v>
      </c>
      <c r="F5" s="195">
        <f>SUM(F7:F57)</f>
        <v>4506940.8931209994</v>
      </c>
      <c r="G5" s="229">
        <f>(F5/E5-1)</f>
        <v>-3.182664011229297E-2</v>
      </c>
      <c r="H5" s="225">
        <f>SUM($H$7:$H$57)</f>
        <v>0.99999999999999989</v>
      </c>
      <c r="I5" s="5"/>
    </row>
    <row r="6" spans="1:9" ht="3" customHeight="1" x14ac:dyDescent="0.25">
      <c r="A6" s="43"/>
      <c r="B6" s="1"/>
      <c r="C6" s="1"/>
      <c r="D6" s="1"/>
      <c r="E6" s="114"/>
      <c r="F6" s="114"/>
      <c r="G6" s="115"/>
      <c r="H6" s="115"/>
      <c r="I6" s="5"/>
    </row>
    <row r="7" spans="1:9" ht="12" customHeight="1" x14ac:dyDescent="0.25">
      <c r="A7" s="3" t="s">
        <v>86</v>
      </c>
      <c r="B7" s="140">
        <v>2402495.913110001</v>
      </c>
      <c r="C7" s="140">
        <v>3570157.9461900033</v>
      </c>
      <c r="D7" s="220">
        <f>IFERROR(((C7/B7-1)),"")</f>
        <v>0.48602040349299847</v>
      </c>
      <c r="E7" s="160">
        <v>1125408.3122310017</v>
      </c>
      <c r="F7" s="160">
        <v>1180097.7506130005</v>
      </c>
      <c r="G7" s="212">
        <f>IFERROR(((F7/E7-1)),"")</f>
        <v>4.8595196772256655E-2</v>
      </c>
      <c r="H7" s="223">
        <f>(F7/$F$5)</f>
        <v>0.26184007702745749</v>
      </c>
    </row>
    <row r="8" spans="1:9" ht="12" customHeight="1" x14ac:dyDescent="0.25">
      <c r="A8" s="3" t="s">
        <v>69</v>
      </c>
      <c r="B8" s="140">
        <v>708915.29868499876</v>
      </c>
      <c r="C8" s="140">
        <v>417614.03138500004</v>
      </c>
      <c r="D8" s="220">
        <f t="shared" ref="D8:D57" si="0">IFERROR(((C8/B8-1)),"")</f>
        <v>-0.41091124403768342</v>
      </c>
      <c r="E8" s="161">
        <v>694212.16696099925</v>
      </c>
      <c r="F8" s="161">
        <v>555637.13245199842</v>
      </c>
      <c r="G8" s="212">
        <f t="shared" ref="G8:G57" si="1">IFERROR(((F8/E8-1)),"")</f>
        <v>-0.19961481677227066</v>
      </c>
      <c r="H8" s="223">
        <f t="shared" ref="H8:H57" si="2">(F8/$F$5)</f>
        <v>0.12328476135555147</v>
      </c>
    </row>
    <row r="9" spans="1:9" ht="12" customHeight="1" x14ac:dyDescent="0.25">
      <c r="A9" s="3" t="s">
        <v>85</v>
      </c>
      <c r="B9" s="140">
        <v>741839.72389799857</v>
      </c>
      <c r="C9" s="140">
        <v>824586.54936699755</v>
      </c>
      <c r="D9" s="220">
        <f t="shared" si="0"/>
        <v>0.11154272655312325</v>
      </c>
      <c r="E9" s="161">
        <v>465534.44990400062</v>
      </c>
      <c r="F9" s="161">
        <v>439845.737958999</v>
      </c>
      <c r="G9" s="212">
        <f t="shared" si="1"/>
        <v>-5.5181119142308277E-2</v>
      </c>
      <c r="H9" s="223">
        <f t="shared" si="2"/>
        <v>9.7592967910970621E-2</v>
      </c>
    </row>
    <row r="10" spans="1:9" ht="12" customHeight="1" x14ac:dyDescent="0.25">
      <c r="A10" s="3" t="s">
        <v>84</v>
      </c>
      <c r="B10" s="140">
        <v>1071655.6994030003</v>
      </c>
      <c r="C10" s="140">
        <v>1170118.4883469986</v>
      </c>
      <c r="D10" s="220">
        <f t="shared" si="0"/>
        <v>9.1879125915954152E-2</v>
      </c>
      <c r="E10" s="161">
        <v>472475.88042300002</v>
      </c>
      <c r="F10" s="161">
        <v>436063.62823200051</v>
      </c>
      <c r="G10" s="212">
        <f t="shared" si="1"/>
        <v>-7.7066901612840466E-2</v>
      </c>
      <c r="H10" s="223">
        <f t="shared" si="2"/>
        <v>9.6753793442813929E-2</v>
      </c>
    </row>
    <row r="11" spans="1:9" ht="12" customHeight="1" x14ac:dyDescent="0.25">
      <c r="A11" s="3" t="s">
        <v>83</v>
      </c>
      <c r="B11" s="140">
        <v>331565.51964799996</v>
      </c>
      <c r="C11" s="140">
        <v>171271.91692600027</v>
      </c>
      <c r="D11" s="220">
        <f t="shared" si="0"/>
        <v>-0.48344472878896527</v>
      </c>
      <c r="E11" s="161">
        <v>375052.14568900008</v>
      </c>
      <c r="F11" s="161">
        <v>288741.49375100044</v>
      </c>
      <c r="G11" s="212">
        <f t="shared" si="1"/>
        <v>-0.23012973777137102</v>
      </c>
      <c r="H11" s="223">
        <f t="shared" si="2"/>
        <v>6.4065959727075683E-2</v>
      </c>
    </row>
    <row r="12" spans="1:9" ht="12" customHeight="1" x14ac:dyDescent="0.25">
      <c r="A12" s="3" t="s">
        <v>82</v>
      </c>
      <c r="B12" s="140">
        <v>295710.74431000004</v>
      </c>
      <c r="C12" s="140">
        <v>392708.39078899979</v>
      </c>
      <c r="D12" s="220">
        <f t="shared" si="0"/>
        <v>0.32801529313833444</v>
      </c>
      <c r="E12" s="161">
        <v>140108.73824799995</v>
      </c>
      <c r="F12" s="161">
        <v>218871.74358899993</v>
      </c>
      <c r="G12" s="212">
        <f t="shared" si="1"/>
        <v>0.56215626752405168</v>
      </c>
      <c r="H12" s="223">
        <f t="shared" si="2"/>
        <v>4.856326026442162E-2</v>
      </c>
    </row>
    <row r="13" spans="1:9" ht="12" customHeight="1" x14ac:dyDescent="0.25">
      <c r="A13" s="3" t="s">
        <v>80</v>
      </c>
      <c r="B13" s="140">
        <v>147168.9042949999</v>
      </c>
      <c r="C13" s="140">
        <v>158215.26617499991</v>
      </c>
      <c r="D13" s="220">
        <f t="shared" si="0"/>
        <v>7.5059075372726713E-2</v>
      </c>
      <c r="E13" s="161">
        <v>198616.15324799949</v>
      </c>
      <c r="F13" s="161">
        <v>195952.44984899956</v>
      </c>
      <c r="G13" s="212">
        <f t="shared" si="1"/>
        <v>-1.341131300470777E-2</v>
      </c>
      <c r="H13" s="223">
        <f t="shared" si="2"/>
        <v>4.347792760008995E-2</v>
      </c>
    </row>
    <row r="14" spans="1:9" ht="12" customHeight="1" x14ac:dyDescent="0.25">
      <c r="A14" s="3" t="s">
        <v>177</v>
      </c>
      <c r="B14" s="140">
        <v>49370.558437</v>
      </c>
      <c r="C14" s="140">
        <v>49102.76346599996</v>
      </c>
      <c r="D14" s="220">
        <f t="shared" si="0"/>
        <v>-5.4241835514533543E-3</v>
      </c>
      <c r="E14" s="161">
        <v>140167.83865900015</v>
      </c>
      <c r="F14" s="161">
        <v>151255.93794399995</v>
      </c>
      <c r="G14" s="212">
        <f t="shared" si="1"/>
        <v>7.9105873295049367E-2</v>
      </c>
      <c r="H14" s="223">
        <f t="shared" si="2"/>
        <v>3.3560665988512026E-2</v>
      </c>
    </row>
    <row r="15" spans="1:9" ht="12" customHeight="1" x14ac:dyDescent="0.25">
      <c r="A15" s="3" t="s">
        <v>118</v>
      </c>
      <c r="B15" s="140">
        <v>69133.297888000059</v>
      </c>
      <c r="C15" s="140">
        <v>59969.549217000014</v>
      </c>
      <c r="D15" s="220">
        <f t="shared" si="0"/>
        <v>-0.13255188094521175</v>
      </c>
      <c r="E15" s="161">
        <v>105008.78775400012</v>
      </c>
      <c r="F15" s="161">
        <v>113004.54472399995</v>
      </c>
      <c r="G15" s="212">
        <f t="shared" si="1"/>
        <v>7.6143693694771253E-2</v>
      </c>
      <c r="H15" s="223">
        <f t="shared" si="2"/>
        <v>2.5073447245886941E-2</v>
      </c>
    </row>
    <row r="16" spans="1:9" ht="12" customHeight="1" x14ac:dyDescent="0.25">
      <c r="A16" s="3" t="s">
        <v>77</v>
      </c>
      <c r="B16" s="140">
        <v>37509.674362000012</v>
      </c>
      <c r="C16" s="140">
        <v>54347.553673999988</v>
      </c>
      <c r="D16" s="220">
        <f t="shared" si="0"/>
        <v>0.44889430789241813</v>
      </c>
      <c r="E16" s="161">
        <v>78048.910480000064</v>
      </c>
      <c r="F16" s="161">
        <v>97825.268885000289</v>
      </c>
      <c r="G16" s="212">
        <f t="shared" si="1"/>
        <v>0.25338417004639546</v>
      </c>
      <c r="H16" s="223">
        <f t="shared" si="2"/>
        <v>2.1705469675520311E-2</v>
      </c>
    </row>
    <row r="17" spans="1:8" ht="12" customHeight="1" x14ac:dyDescent="0.25">
      <c r="A17" s="3" t="s">
        <v>72</v>
      </c>
      <c r="B17" s="140">
        <v>63925.535331999985</v>
      </c>
      <c r="C17" s="140">
        <v>42071.847891999969</v>
      </c>
      <c r="D17" s="220">
        <f t="shared" si="0"/>
        <v>-0.34186162581982238</v>
      </c>
      <c r="E17" s="161">
        <v>83479.555432000037</v>
      </c>
      <c r="F17" s="161">
        <v>67234.023790000036</v>
      </c>
      <c r="G17" s="212">
        <f t="shared" si="1"/>
        <v>-0.19460491323810569</v>
      </c>
      <c r="H17" s="223">
        <f t="shared" si="2"/>
        <v>1.4917884521765123E-2</v>
      </c>
    </row>
    <row r="18" spans="1:8" ht="12" customHeight="1" x14ac:dyDescent="0.25">
      <c r="A18" s="3" t="s">
        <v>228</v>
      </c>
      <c r="B18" s="140">
        <v>24035.677052000017</v>
      </c>
      <c r="C18" s="140">
        <v>23547.793986999994</v>
      </c>
      <c r="D18" s="220">
        <f t="shared" si="0"/>
        <v>-2.0298286748674177E-2</v>
      </c>
      <c r="E18" s="161">
        <v>69175.479787000018</v>
      </c>
      <c r="F18" s="161">
        <v>60729.941277000013</v>
      </c>
      <c r="G18" s="212">
        <f t="shared" si="1"/>
        <v>-0.12208861486765077</v>
      </c>
      <c r="H18" s="223">
        <f t="shared" si="2"/>
        <v>1.347475875924907E-2</v>
      </c>
    </row>
    <row r="19" spans="1:8" ht="12" customHeight="1" x14ac:dyDescent="0.25">
      <c r="A19" s="3" t="s">
        <v>70</v>
      </c>
      <c r="B19" s="140">
        <v>10270.261434999988</v>
      </c>
      <c r="C19" s="140">
        <v>13537.27738400001</v>
      </c>
      <c r="D19" s="220">
        <f t="shared" si="0"/>
        <v>0.31810445816562871</v>
      </c>
      <c r="E19" s="161">
        <v>47119.353462000006</v>
      </c>
      <c r="F19" s="161">
        <v>59104.124340000024</v>
      </c>
      <c r="G19" s="212">
        <f t="shared" si="1"/>
        <v>0.25434922165613516</v>
      </c>
      <c r="H19" s="223">
        <f t="shared" si="2"/>
        <v>1.311402251363256E-2</v>
      </c>
    </row>
    <row r="20" spans="1:8" ht="12" customHeight="1" x14ac:dyDescent="0.25">
      <c r="A20" s="3" t="s">
        <v>79</v>
      </c>
      <c r="B20" s="140">
        <v>11002.818106999997</v>
      </c>
      <c r="C20" s="140">
        <v>13365.806764000004</v>
      </c>
      <c r="D20" s="220">
        <f t="shared" si="0"/>
        <v>0.2147621303942735</v>
      </c>
      <c r="E20" s="161">
        <v>48662.915474000001</v>
      </c>
      <c r="F20" s="161">
        <v>54890.426661999983</v>
      </c>
      <c r="G20" s="212">
        <f t="shared" si="1"/>
        <v>0.12797242268246878</v>
      </c>
      <c r="H20" s="223">
        <f t="shared" si="2"/>
        <v>1.2179087315251889E-2</v>
      </c>
    </row>
    <row r="21" spans="1:8" ht="12" customHeight="1" x14ac:dyDescent="0.25">
      <c r="A21" s="3" t="s">
        <v>78</v>
      </c>
      <c r="B21" s="140">
        <v>71230.200464000009</v>
      </c>
      <c r="C21" s="140">
        <v>66947.686116999976</v>
      </c>
      <c r="D21" s="220">
        <f t="shared" si="0"/>
        <v>-6.0122171762866605E-2</v>
      </c>
      <c r="E21" s="161">
        <v>47275.699343</v>
      </c>
      <c r="F21" s="161">
        <v>53172.709187999986</v>
      </c>
      <c r="G21" s="212">
        <f t="shared" si="1"/>
        <v>0.12473659674953375</v>
      </c>
      <c r="H21" s="223">
        <f t="shared" si="2"/>
        <v>1.1797960179410864E-2</v>
      </c>
    </row>
    <row r="22" spans="1:8" ht="12" customHeight="1" x14ac:dyDescent="0.25">
      <c r="A22" s="3" t="s">
        <v>81</v>
      </c>
      <c r="B22" s="140">
        <v>44630.641019999995</v>
      </c>
      <c r="C22" s="140">
        <v>42255.293941999989</v>
      </c>
      <c r="D22" s="220">
        <f t="shared" si="0"/>
        <v>-5.3222338369183664E-2</v>
      </c>
      <c r="E22" s="161">
        <v>43206.633277999994</v>
      </c>
      <c r="F22" s="161">
        <v>44015.597817999973</v>
      </c>
      <c r="G22" s="212">
        <f t="shared" si="1"/>
        <v>1.8723156113436223E-2</v>
      </c>
      <c r="H22" s="223">
        <f t="shared" si="2"/>
        <v>9.7661804008083476E-3</v>
      </c>
    </row>
    <row r="23" spans="1:8" ht="12" customHeight="1" x14ac:dyDescent="0.25">
      <c r="A23" s="3" t="s">
        <v>73</v>
      </c>
      <c r="B23" s="140">
        <v>12685.867801000019</v>
      </c>
      <c r="C23" s="140">
        <v>39440.526155999964</v>
      </c>
      <c r="D23" s="220">
        <f t="shared" si="0"/>
        <v>2.1090128617681869</v>
      </c>
      <c r="E23" s="161">
        <v>34348.005359999996</v>
      </c>
      <c r="F23" s="161">
        <v>42125.630080000039</v>
      </c>
      <c r="G23" s="212">
        <f t="shared" si="1"/>
        <v>0.22643599354556643</v>
      </c>
      <c r="H23" s="223">
        <f t="shared" si="2"/>
        <v>9.3468343781248422E-3</v>
      </c>
    </row>
    <row r="24" spans="1:8" ht="12" customHeight="1" x14ac:dyDescent="0.25">
      <c r="A24" s="3" t="s">
        <v>122</v>
      </c>
      <c r="B24" s="140">
        <v>80214.629751</v>
      </c>
      <c r="C24" s="140">
        <v>84338.358192</v>
      </c>
      <c r="D24" s="220">
        <f t="shared" si="0"/>
        <v>5.1408682603170552E-2</v>
      </c>
      <c r="E24" s="161">
        <v>44377.355560000011</v>
      </c>
      <c r="F24" s="161">
        <v>35906.320532999998</v>
      </c>
      <c r="G24" s="212">
        <f t="shared" si="1"/>
        <v>-0.19088643115624193</v>
      </c>
      <c r="H24" s="223">
        <f t="shared" si="2"/>
        <v>7.9668940384384161E-3</v>
      </c>
    </row>
    <row r="25" spans="1:8" ht="12" customHeight="1" x14ac:dyDescent="0.25">
      <c r="A25" s="3" t="s">
        <v>123</v>
      </c>
      <c r="B25" s="140">
        <v>6180.469415999999</v>
      </c>
      <c r="C25" s="140">
        <v>23598.641619000005</v>
      </c>
      <c r="D25" s="220">
        <f t="shared" si="0"/>
        <v>2.8182603991062303</v>
      </c>
      <c r="E25" s="161">
        <v>11623.353220999996</v>
      </c>
      <c r="F25" s="161">
        <v>34608.609852000009</v>
      </c>
      <c r="G25" s="212">
        <f t="shared" si="1"/>
        <v>1.9775065072850393</v>
      </c>
      <c r="H25" s="223">
        <f t="shared" si="2"/>
        <v>7.6789580056005535E-3</v>
      </c>
    </row>
    <row r="26" spans="1:8" ht="12" customHeight="1" x14ac:dyDescent="0.25">
      <c r="A26" s="3" t="s">
        <v>138</v>
      </c>
      <c r="B26" s="140">
        <v>12479.732753000006</v>
      </c>
      <c r="C26" s="140">
        <v>27395.96266100002</v>
      </c>
      <c r="D26" s="220">
        <f t="shared" si="0"/>
        <v>1.1952363246251645</v>
      </c>
      <c r="E26" s="161">
        <v>18564.538644000011</v>
      </c>
      <c r="F26" s="161">
        <v>32734.000255000003</v>
      </c>
      <c r="G26" s="212">
        <f t="shared" si="1"/>
        <v>0.76325417413911922</v>
      </c>
      <c r="H26" s="223">
        <f t="shared" si="2"/>
        <v>7.2630196470875224E-3</v>
      </c>
    </row>
    <row r="27" spans="1:8" ht="12" customHeight="1" x14ac:dyDescent="0.25">
      <c r="A27" s="3" t="s">
        <v>134</v>
      </c>
      <c r="B27" s="140">
        <v>36787.475876000004</v>
      </c>
      <c r="C27" s="140">
        <v>45757.070078999997</v>
      </c>
      <c r="D27" s="220">
        <f t="shared" si="0"/>
        <v>0.24382195270025897</v>
      </c>
      <c r="E27" s="161">
        <v>26848.143525000003</v>
      </c>
      <c r="F27" s="161">
        <v>32685.322612999997</v>
      </c>
      <c r="G27" s="212">
        <f t="shared" si="1"/>
        <v>0.21741462617572149</v>
      </c>
      <c r="H27" s="223">
        <f t="shared" si="2"/>
        <v>7.2522190523705374E-3</v>
      </c>
    </row>
    <row r="28" spans="1:8" ht="12" customHeight="1" x14ac:dyDescent="0.25">
      <c r="A28" s="3" t="s">
        <v>225</v>
      </c>
      <c r="B28" s="140">
        <v>6949.4069690000015</v>
      </c>
      <c r="C28" s="140">
        <v>7715.8510169999981</v>
      </c>
      <c r="D28" s="220">
        <f t="shared" si="0"/>
        <v>0.11028912990978368</v>
      </c>
      <c r="E28" s="161">
        <v>43485.672438999994</v>
      </c>
      <c r="F28" s="161">
        <v>29583.278106999991</v>
      </c>
      <c r="G28" s="212">
        <f t="shared" si="1"/>
        <v>-0.3197005715273632</v>
      </c>
      <c r="H28" s="223">
        <f t="shared" si="2"/>
        <v>6.5639374486036236E-3</v>
      </c>
    </row>
    <row r="29" spans="1:8" ht="12" customHeight="1" x14ac:dyDescent="0.25">
      <c r="A29" s="3" t="s">
        <v>128</v>
      </c>
      <c r="B29" s="140">
        <v>3000.111488</v>
      </c>
      <c r="C29" s="140">
        <v>4028.6929209999967</v>
      </c>
      <c r="D29" s="220">
        <f t="shared" si="0"/>
        <v>0.34284773653051537</v>
      </c>
      <c r="E29" s="161">
        <v>22535.984067000012</v>
      </c>
      <c r="F29" s="161">
        <v>25063.020885999995</v>
      </c>
      <c r="G29" s="212">
        <f t="shared" si="1"/>
        <v>0.11213341345499006</v>
      </c>
      <c r="H29" s="223">
        <f t="shared" si="2"/>
        <v>5.5609828219078707E-3</v>
      </c>
    </row>
    <row r="30" spans="1:8" ht="12" customHeight="1" x14ac:dyDescent="0.25">
      <c r="A30" s="3" t="s">
        <v>75</v>
      </c>
      <c r="B30" s="140">
        <v>14016.318747999998</v>
      </c>
      <c r="C30" s="140">
        <v>12965.812642000006</v>
      </c>
      <c r="D30" s="220">
        <f t="shared" si="0"/>
        <v>-7.4948788257964583E-2</v>
      </c>
      <c r="E30" s="161">
        <v>33546.22954399998</v>
      </c>
      <c r="F30" s="161">
        <v>24561.489163999991</v>
      </c>
      <c r="G30" s="212">
        <f t="shared" si="1"/>
        <v>-0.26783160140889761</v>
      </c>
      <c r="H30" s="223">
        <f t="shared" si="2"/>
        <v>5.449702968478797E-3</v>
      </c>
    </row>
    <row r="31" spans="1:8" ht="12" customHeight="1" x14ac:dyDescent="0.25">
      <c r="A31" s="3" t="s">
        <v>71</v>
      </c>
      <c r="B31" s="140">
        <v>10909.988442000002</v>
      </c>
      <c r="C31" s="140">
        <v>4280.5822130000024</v>
      </c>
      <c r="D31" s="220">
        <f t="shared" si="0"/>
        <v>-0.60764557765055771</v>
      </c>
      <c r="E31" s="161">
        <v>32593.402433000017</v>
      </c>
      <c r="F31" s="161">
        <v>23500.226519000007</v>
      </c>
      <c r="G31" s="212">
        <f t="shared" si="1"/>
        <v>-0.27898823796295025</v>
      </c>
      <c r="H31" s="223">
        <f t="shared" si="2"/>
        <v>5.2142300234885924E-3</v>
      </c>
    </row>
    <row r="32" spans="1:8" ht="12" customHeight="1" x14ac:dyDescent="0.25">
      <c r="A32" s="3" t="s">
        <v>121</v>
      </c>
      <c r="B32" s="140">
        <v>6293.6519139999991</v>
      </c>
      <c r="C32" s="140">
        <v>5897.6713370000134</v>
      </c>
      <c r="D32" s="220">
        <f t="shared" si="0"/>
        <v>-6.2917457528774534E-2</v>
      </c>
      <c r="E32" s="161">
        <v>22561.855568000028</v>
      </c>
      <c r="F32" s="161">
        <v>20900.334258999996</v>
      </c>
      <c r="G32" s="212">
        <f t="shared" si="1"/>
        <v>-7.3642937035578115E-2</v>
      </c>
      <c r="H32" s="223">
        <f t="shared" si="2"/>
        <v>4.6373659550096253E-3</v>
      </c>
    </row>
    <row r="33" spans="1:8" ht="12" customHeight="1" x14ac:dyDescent="0.25">
      <c r="A33" s="3" t="s">
        <v>129</v>
      </c>
      <c r="B33" s="140">
        <v>8641.4932389999976</v>
      </c>
      <c r="C33" s="140">
        <v>5285.7122780000036</v>
      </c>
      <c r="D33" s="220">
        <f t="shared" si="0"/>
        <v>-0.38833345906642502</v>
      </c>
      <c r="E33" s="161">
        <v>19885.940379999996</v>
      </c>
      <c r="F33" s="161">
        <v>18512.053055999997</v>
      </c>
      <c r="G33" s="212">
        <f t="shared" si="1"/>
        <v>-6.9088375895050347E-2</v>
      </c>
      <c r="H33" s="223">
        <f t="shared" si="2"/>
        <v>4.1074541457277987E-3</v>
      </c>
    </row>
    <row r="34" spans="1:8" ht="12" customHeight="1" x14ac:dyDescent="0.25">
      <c r="A34" s="3" t="s">
        <v>139</v>
      </c>
      <c r="B34" s="140">
        <v>5074.5414430000019</v>
      </c>
      <c r="C34" s="140">
        <v>11475.985100000004</v>
      </c>
      <c r="D34" s="220">
        <f t="shared" si="0"/>
        <v>1.2614821908352676</v>
      </c>
      <c r="E34" s="161">
        <v>18820.921608000001</v>
      </c>
      <c r="F34" s="161">
        <v>17657.386030000001</v>
      </c>
      <c r="G34" s="212">
        <f t="shared" si="1"/>
        <v>-6.1821392290663857E-2</v>
      </c>
      <c r="H34" s="223">
        <f t="shared" si="2"/>
        <v>3.9178206346017746E-3</v>
      </c>
    </row>
    <row r="35" spans="1:8" ht="12" customHeight="1" x14ac:dyDescent="0.25">
      <c r="A35" s="3" t="s">
        <v>120</v>
      </c>
      <c r="B35" s="140">
        <v>4675.2157850000031</v>
      </c>
      <c r="C35" s="140">
        <v>5366.2556329999989</v>
      </c>
      <c r="D35" s="220">
        <f t="shared" si="0"/>
        <v>0.14780918780628971</v>
      </c>
      <c r="E35" s="161">
        <v>14972.933818000001</v>
      </c>
      <c r="F35" s="161">
        <v>17102.815904999992</v>
      </c>
      <c r="G35" s="212">
        <f t="shared" si="1"/>
        <v>0.14224881462038597</v>
      </c>
      <c r="H35" s="223">
        <f t="shared" si="2"/>
        <v>3.7947726208489301E-3</v>
      </c>
    </row>
    <row r="36" spans="1:8" ht="12" customHeight="1" x14ac:dyDescent="0.25">
      <c r="A36" s="3" t="s">
        <v>141</v>
      </c>
      <c r="B36" s="140">
        <v>2376.832711</v>
      </c>
      <c r="C36" s="140">
        <v>2147.1730880000005</v>
      </c>
      <c r="D36" s="220">
        <f t="shared" si="0"/>
        <v>-9.6624226828052717E-2</v>
      </c>
      <c r="E36" s="161">
        <v>13765.032722999998</v>
      </c>
      <c r="F36" s="161">
        <v>13009.834609</v>
      </c>
      <c r="G36" s="212">
        <f t="shared" si="1"/>
        <v>-5.4863517522783511E-2</v>
      </c>
      <c r="H36" s="223">
        <f>(F36/$F$5)</f>
        <v>2.88662197209133E-3</v>
      </c>
    </row>
    <row r="37" spans="1:8" ht="12" customHeight="1" x14ac:dyDescent="0.25">
      <c r="A37" s="3" t="s">
        <v>190</v>
      </c>
      <c r="B37" s="140">
        <v>4045.2688159999989</v>
      </c>
      <c r="C37" s="140">
        <v>9029.2732610000057</v>
      </c>
      <c r="D37" s="220">
        <f t="shared" si="0"/>
        <v>1.2320576633342846</v>
      </c>
      <c r="E37" s="161">
        <v>7952.7862370000012</v>
      </c>
      <c r="F37" s="161">
        <v>12892.112758000003</v>
      </c>
      <c r="G37" s="212">
        <f t="shared" si="1"/>
        <v>0.62108126306978995</v>
      </c>
      <c r="H37" s="223">
        <f t="shared" si="2"/>
        <v>2.8605018489764079E-3</v>
      </c>
    </row>
    <row r="38" spans="1:8" ht="12" customHeight="1" x14ac:dyDescent="0.25">
      <c r="A38" s="3" t="s">
        <v>226</v>
      </c>
      <c r="B38" s="140">
        <v>1053.4330910000001</v>
      </c>
      <c r="C38" s="140">
        <v>2638.557018</v>
      </c>
      <c r="D38" s="220">
        <f t="shared" si="0"/>
        <v>1.5047219804869409</v>
      </c>
      <c r="E38" s="161">
        <v>10780.189225999999</v>
      </c>
      <c r="F38" s="161">
        <v>11638.854426</v>
      </c>
      <c r="G38" s="212">
        <f t="shared" si="1"/>
        <v>7.9652145430717081E-2</v>
      </c>
      <c r="H38" s="223">
        <f t="shared" si="2"/>
        <v>2.5824289028872176E-3</v>
      </c>
    </row>
    <row r="39" spans="1:8" ht="12" customHeight="1" x14ac:dyDescent="0.25">
      <c r="A39" s="5" t="s">
        <v>140</v>
      </c>
      <c r="B39" s="140">
        <v>1124.2063920000001</v>
      </c>
      <c r="C39" s="140">
        <v>1172.5262239999997</v>
      </c>
      <c r="D39" s="220">
        <f t="shared" si="0"/>
        <v>4.2981282034909141E-2</v>
      </c>
      <c r="E39" s="161">
        <v>12846.644797000003</v>
      </c>
      <c r="F39" s="161">
        <v>10683.991150999998</v>
      </c>
      <c r="G39" s="212">
        <f t="shared" si="1"/>
        <v>-0.1683438501004586</v>
      </c>
      <c r="H39" s="223">
        <f t="shared" si="2"/>
        <v>2.3705638490416213E-3</v>
      </c>
    </row>
    <row r="40" spans="1:8" ht="12" customHeight="1" x14ac:dyDescent="0.25">
      <c r="A40" s="3" t="s">
        <v>126</v>
      </c>
      <c r="B40" s="140">
        <v>3811.4037239999989</v>
      </c>
      <c r="C40" s="140">
        <v>6104.9739319999999</v>
      </c>
      <c r="D40" s="220">
        <f t="shared" si="0"/>
        <v>0.6017652219725862</v>
      </c>
      <c r="E40" s="161">
        <v>8133.7462900000028</v>
      </c>
      <c r="F40" s="161">
        <v>9557.7813179999994</v>
      </c>
      <c r="G40" s="212">
        <f t="shared" si="1"/>
        <v>0.17507738466723133</v>
      </c>
      <c r="H40" s="223">
        <f t="shared" si="2"/>
        <v>2.120680422631715E-3</v>
      </c>
    </row>
    <row r="41" spans="1:8" ht="12" customHeight="1" x14ac:dyDescent="0.25">
      <c r="A41" s="3" t="s">
        <v>132</v>
      </c>
      <c r="B41" s="140">
        <v>13240.739399999999</v>
      </c>
      <c r="C41" s="140">
        <v>12604.323340000001</v>
      </c>
      <c r="D41" s="220">
        <f t="shared" si="0"/>
        <v>-4.8064994013853779E-2</v>
      </c>
      <c r="E41" s="161">
        <v>8682.3656030000002</v>
      </c>
      <c r="F41" s="161">
        <v>8464.9846940000007</v>
      </c>
      <c r="G41" s="212">
        <f t="shared" si="1"/>
        <v>-2.5037060052491733E-2</v>
      </c>
      <c r="H41" s="223">
        <f t="shared" si="2"/>
        <v>1.8782107186983998E-3</v>
      </c>
    </row>
    <row r="42" spans="1:8" ht="12" customHeight="1" x14ac:dyDescent="0.25">
      <c r="A42" s="3" t="s">
        <v>182</v>
      </c>
      <c r="B42" s="140">
        <v>543.69495299999994</v>
      </c>
      <c r="C42" s="140">
        <v>478.65149899999994</v>
      </c>
      <c r="D42" s="220">
        <f t="shared" si="0"/>
        <v>-0.1196322563619604</v>
      </c>
      <c r="E42" s="161">
        <v>7454.763258</v>
      </c>
      <c r="F42" s="161">
        <v>7067.1297410000034</v>
      </c>
      <c r="G42" s="212">
        <f t="shared" si="1"/>
        <v>-5.19980988777895E-2</v>
      </c>
      <c r="H42" s="223">
        <f t="shared" si="2"/>
        <v>1.5680546757972026E-3</v>
      </c>
    </row>
    <row r="43" spans="1:8" ht="12" customHeight="1" x14ac:dyDescent="0.25">
      <c r="A43" s="3" t="s">
        <v>142</v>
      </c>
      <c r="B43" s="140">
        <v>5334.9117600000027</v>
      </c>
      <c r="C43" s="140">
        <v>3679.2204990000018</v>
      </c>
      <c r="D43" s="220">
        <f t="shared" si="0"/>
        <v>-0.31035026172579094</v>
      </c>
      <c r="E43" s="161">
        <v>9627.9377239999994</v>
      </c>
      <c r="F43" s="161">
        <v>6105.8386760000012</v>
      </c>
      <c r="G43" s="212">
        <f t="shared" si="1"/>
        <v>-0.36582071352832923</v>
      </c>
      <c r="H43" s="223">
        <f t="shared" si="2"/>
        <v>1.3547634239711064E-3</v>
      </c>
    </row>
    <row r="44" spans="1:8" ht="12" customHeight="1" x14ac:dyDescent="0.25">
      <c r="A44" s="3" t="s">
        <v>124</v>
      </c>
      <c r="B44" s="140">
        <v>2585.1431390000007</v>
      </c>
      <c r="C44" s="140">
        <v>2054.270273000001</v>
      </c>
      <c r="D44" s="220">
        <f t="shared" si="0"/>
        <v>-0.20535530818048042</v>
      </c>
      <c r="E44" s="161">
        <v>6352.6023980000009</v>
      </c>
      <c r="F44" s="161">
        <v>5503.4016330000004</v>
      </c>
      <c r="G44" s="212">
        <f t="shared" si="1"/>
        <v>-0.13367761931194622</v>
      </c>
      <c r="H44" s="223">
        <f t="shared" si="2"/>
        <v>1.2210946989342397E-3</v>
      </c>
    </row>
    <row r="45" spans="1:8" ht="12" customHeight="1" x14ac:dyDescent="0.25">
      <c r="A45" s="3" t="s">
        <v>310</v>
      </c>
      <c r="B45" s="140">
        <v>570.47900000000004</v>
      </c>
      <c r="C45" s="140">
        <v>2195.8870000000002</v>
      </c>
      <c r="D45" s="220">
        <f t="shared" si="0"/>
        <v>2.849198655866386</v>
      </c>
      <c r="E45" s="161">
        <v>1866.0254580000001</v>
      </c>
      <c r="F45" s="161">
        <v>5393.9098640000011</v>
      </c>
      <c r="G45" s="212">
        <f t="shared" si="1"/>
        <v>1.8905875002269132</v>
      </c>
      <c r="H45" s="223">
        <f t="shared" si="2"/>
        <v>1.1968006663306355E-3</v>
      </c>
    </row>
    <row r="46" spans="1:8" ht="12" customHeight="1" x14ac:dyDescent="0.25">
      <c r="A46" s="3" t="s">
        <v>76</v>
      </c>
      <c r="B46" s="140">
        <v>751.98529300000018</v>
      </c>
      <c r="C46" s="140">
        <v>992.78016800000057</v>
      </c>
      <c r="D46" s="220">
        <f t="shared" si="0"/>
        <v>0.32021221324603788</v>
      </c>
      <c r="E46" s="161">
        <v>3199.4397109999973</v>
      </c>
      <c r="F46" s="161">
        <v>3706.8344739999998</v>
      </c>
      <c r="G46" s="212">
        <f t="shared" si="1"/>
        <v>0.1585886307704214</v>
      </c>
      <c r="H46" s="223">
        <f t="shared" si="2"/>
        <v>8.2247239577909438E-4</v>
      </c>
    </row>
    <row r="47" spans="1:8" ht="12" customHeight="1" x14ac:dyDescent="0.25">
      <c r="A47" s="3" t="s">
        <v>181</v>
      </c>
      <c r="B47" s="140">
        <v>738.47659799999997</v>
      </c>
      <c r="C47" s="140">
        <v>1222.8496480000001</v>
      </c>
      <c r="D47" s="220">
        <f t="shared" si="0"/>
        <v>0.65590846251840218</v>
      </c>
      <c r="E47" s="161">
        <v>2065.5770950000001</v>
      </c>
      <c r="F47" s="161">
        <v>3550.5417019999995</v>
      </c>
      <c r="G47" s="212">
        <f t="shared" si="1"/>
        <v>0.71891027964753818</v>
      </c>
      <c r="H47" s="223">
        <f t="shared" si="2"/>
        <v>7.8779415710093651E-4</v>
      </c>
    </row>
    <row r="48" spans="1:8" ht="12" customHeight="1" x14ac:dyDescent="0.25">
      <c r="A48" s="3" t="s">
        <v>227</v>
      </c>
      <c r="B48" s="140">
        <v>407.81369600000011</v>
      </c>
      <c r="C48" s="140">
        <v>1154.444342</v>
      </c>
      <c r="D48" s="220">
        <f t="shared" si="0"/>
        <v>1.8308130730361731</v>
      </c>
      <c r="E48" s="161">
        <v>887.59502900000007</v>
      </c>
      <c r="F48" s="161">
        <v>3227.8897889999994</v>
      </c>
      <c r="G48" s="212">
        <f t="shared" si="1"/>
        <v>2.6366695210502344</v>
      </c>
      <c r="H48" s="223">
        <f t="shared" si="2"/>
        <v>7.1620415389222613E-4</v>
      </c>
    </row>
    <row r="49" spans="1:8" ht="12" customHeight="1" x14ac:dyDescent="0.25">
      <c r="A49" s="3" t="s">
        <v>319</v>
      </c>
      <c r="B49" s="140">
        <v>282.84160799999995</v>
      </c>
      <c r="C49" s="140">
        <v>529.91199600000004</v>
      </c>
      <c r="D49" s="220">
        <f t="shared" si="0"/>
        <v>0.87352914497643552</v>
      </c>
      <c r="E49" s="161">
        <v>1251.3756720000001</v>
      </c>
      <c r="F49" s="161">
        <v>3205.8024870000004</v>
      </c>
      <c r="G49" s="212">
        <f t="shared" si="1"/>
        <v>1.5618226074959209</v>
      </c>
      <c r="H49" s="223">
        <f t="shared" si="2"/>
        <v>7.1130342354679132E-4</v>
      </c>
    </row>
    <row r="50" spans="1:8" ht="12" customHeight="1" x14ac:dyDescent="0.25">
      <c r="A50" s="3" t="s">
        <v>236</v>
      </c>
      <c r="B50" s="140">
        <v>1828.2730000000001</v>
      </c>
      <c r="C50" s="140">
        <v>1362.9650000000004</v>
      </c>
      <c r="D50" s="220">
        <f t="shared" si="0"/>
        <v>-0.25450684881306007</v>
      </c>
      <c r="E50" s="161">
        <v>2860.7739969999998</v>
      </c>
      <c r="F50" s="161">
        <v>3062.4915420000002</v>
      </c>
      <c r="G50" s="212">
        <f t="shared" si="1"/>
        <v>7.0511527723453593E-2</v>
      </c>
      <c r="H50" s="223">
        <f t="shared" si="2"/>
        <v>6.7950559251272178E-4</v>
      </c>
    </row>
    <row r="51" spans="1:8" ht="12" customHeight="1" x14ac:dyDescent="0.25">
      <c r="A51" s="3" t="s">
        <v>311</v>
      </c>
      <c r="B51" s="140">
        <v>98.79192700000003</v>
      </c>
      <c r="C51" s="140">
        <v>2266.0359519999984</v>
      </c>
      <c r="D51" s="220">
        <f t="shared" si="0"/>
        <v>21.937460790697987</v>
      </c>
      <c r="E51" s="161">
        <v>1499.9255889999997</v>
      </c>
      <c r="F51" s="161">
        <v>2110.0980809999996</v>
      </c>
      <c r="G51" s="212">
        <f t="shared" si="1"/>
        <v>0.40680184168789468</v>
      </c>
      <c r="H51" s="223">
        <f t="shared" si="2"/>
        <v>4.6818854097258495E-4</v>
      </c>
    </row>
    <row r="52" spans="1:8" ht="12" customHeight="1" x14ac:dyDescent="0.25">
      <c r="A52" s="3" t="s">
        <v>179</v>
      </c>
      <c r="B52" s="140">
        <v>308.82168100000001</v>
      </c>
      <c r="C52" s="140">
        <v>559.29309499999999</v>
      </c>
      <c r="D52" s="220">
        <f t="shared" si="0"/>
        <v>0.81105514738778961</v>
      </c>
      <c r="E52" s="161">
        <v>1649.3593389999999</v>
      </c>
      <c r="F52" s="161">
        <v>2001.9320309999998</v>
      </c>
      <c r="G52" s="212">
        <f t="shared" si="1"/>
        <v>0.21376341932484122</v>
      </c>
      <c r="H52" s="223">
        <f t="shared" si="2"/>
        <v>4.4418865888735612E-4</v>
      </c>
    </row>
    <row r="53" spans="1:8" ht="12" customHeight="1" x14ac:dyDescent="0.25">
      <c r="A53" s="3" t="s">
        <v>230</v>
      </c>
      <c r="B53" s="140">
        <v>1151.3557999999998</v>
      </c>
      <c r="C53" s="140">
        <v>881.98771899999997</v>
      </c>
      <c r="D53" s="220">
        <f t="shared" si="0"/>
        <v>-0.23395728844202623</v>
      </c>
      <c r="E53" s="161">
        <v>2751.4149650000004</v>
      </c>
      <c r="F53" s="161">
        <v>1974.230986</v>
      </c>
      <c r="G53" s="212">
        <f t="shared" si="1"/>
        <v>-0.28246701747513403</v>
      </c>
      <c r="H53" s="223">
        <f t="shared" si="2"/>
        <v>4.3804235130158762E-4</v>
      </c>
    </row>
    <row r="54" spans="1:8" ht="12" customHeight="1" x14ac:dyDescent="0.25">
      <c r="A54" s="3" t="s">
        <v>231</v>
      </c>
      <c r="B54" s="140">
        <v>341.73681499999992</v>
      </c>
      <c r="C54" s="140">
        <v>488.14314800000005</v>
      </c>
      <c r="D54" s="220">
        <f t="shared" si="0"/>
        <v>0.42841838096957785</v>
      </c>
      <c r="E54" s="161">
        <v>1249.4153709999998</v>
      </c>
      <c r="F54" s="161">
        <v>1823.2324509999996</v>
      </c>
      <c r="G54" s="212">
        <f t="shared" si="1"/>
        <v>0.45926846533089427</v>
      </c>
      <c r="H54" s="223">
        <f t="shared" si="2"/>
        <v>4.0453879787569929E-4</v>
      </c>
    </row>
    <row r="55" spans="1:8" ht="12" customHeight="1" x14ac:dyDescent="0.25">
      <c r="A55" s="3" t="s">
        <v>342</v>
      </c>
      <c r="B55" s="140">
        <v>152.95246499999999</v>
      </c>
      <c r="C55" s="140">
        <v>275.16279099999997</v>
      </c>
      <c r="D55" s="220">
        <f t="shared" si="0"/>
        <v>0.79900854164069846</v>
      </c>
      <c r="E55" s="161">
        <v>699.18412199999989</v>
      </c>
      <c r="F55" s="161">
        <v>1797.3242499999994</v>
      </c>
      <c r="G55" s="212">
        <f t="shared" si="1"/>
        <v>1.5706022111297311</v>
      </c>
      <c r="H55" s="223">
        <f t="shared" si="2"/>
        <v>3.987902864986044E-4</v>
      </c>
    </row>
    <row r="56" spans="1:8" ht="12" customHeight="1" x14ac:dyDescent="0.25">
      <c r="A56" s="3" t="s">
        <v>309</v>
      </c>
      <c r="B56" s="140">
        <v>357.55264400000016</v>
      </c>
      <c r="C56" s="140">
        <v>306.50890199999998</v>
      </c>
      <c r="D56" s="220">
        <f t="shared" si="0"/>
        <v>-0.14275867583851554</v>
      </c>
      <c r="E56" s="161">
        <v>1574.0795240000004</v>
      </c>
      <c r="F56" s="161">
        <v>1688.7340540000002</v>
      </c>
      <c r="G56" s="212">
        <f t="shared" si="1"/>
        <v>7.2839096279356585E-2</v>
      </c>
      <c r="H56" s="223">
        <f t="shared" si="2"/>
        <v>3.7469629490316508E-4</v>
      </c>
    </row>
    <row r="57" spans="1:8" ht="12" customHeight="1" x14ac:dyDescent="0.25">
      <c r="A57" s="123" t="s">
        <v>18</v>
      </c>
      <c r="B57" s="141">
        <v>135426.82169500002</v>
      </c>
      <c r="C57" s="141">
        <v>6815.8130689999998</v>
      </c>
      <c r="D57" s="221">
        <f t="shared" si="0"/>
        <v>-0.94967161612675111</v>
      </c>
      <c r="E57" s="162">
        <v>70229.399032000016</v>
      </c>
      <c r="F57" s="162">
        <v>17090.944072000002</v>
      </c>
      <c r="G57" s="221">
        <f t="shared" si="1"/>
        <v>-0.75664117438606415</v>
      </c>
      <c r="H57" s="224">
        <f t="shared" si="2"/>
        <v>3.7921384986623909E-3</v>
      </c>
    </row>
    <row r="58" spans="1:8" ht="9" customHeight="1" x14ac:dyDescent="0.25">
      <c r="A58" s="8" t="s">
        <v>375</v>
      </c>
      <c r="B58" s="32"/>
      <c r="C58" s="9"/>
      <c r="D58" s="35"/>
      <c r="E58" s="9"/>
      <c r="F58" s="9"/>
      <c r="G58" s="35"/>
      <c r="H58" s="10"/>
    </row>
    <row r="59" spans="1:8" ht="9" customHeight="1" x14ac:dyDescent="0.25">
      <c r="A59" s="11" t="s">
        <v>20</v>
      </c>
      <c r="B59" s="32"/>
      <c r="C59" s="9"/>
      <c r="D59" s="35"/>
      <c r="E59" s="9"/>
      <c r="F59" s="9"/>
      <c r="G59" s="35"/>
      <c r="H59" s="10"/>
    </row>
    <row r="60" spans="1:8" ht="9" customHeight="1" x14ac:dyDescent="0.25">
      <c r="A60" s="239" t="s">
        <v>373</v>
      </c>
      <c r="B60" s="11"/>
      <c r="C60" s="11"/>
      <c r="D60" s="11"/>
      <c r="E60" s="11"/>
      <c r="F60" s="11"/>
      <c r="G60" s="11"/>
      <c r="H60" s="10"/>
    </row>
    <row r="61" spans="1:8" ht="9" customHeight="1" x14ac:dyDescent="0.25">
      <c r="A61" s="240" t="s">
        <v>374</v>
      </c>
      <c r="B61" s="9"/>
      <c r="C61" s="9"/>
      <c r="D61" s="35"/>
      <c r="E61" s="9"/>
      <c r="F61" s="9"/>
      <c r="G61" s="35"/>
      <c r="H61" s="10"/>
    </row>
    <row r="62" spans="1:8" x14ac:dyDescent="0.25">
      <c r="B62" s="28"/>
      <c r="C62" s="28"/>
      <c r="D62" s="36"/>
      <c r="E62" s="28"/>
      <c r="F62" s="28"/>
      <c r="G62" s="36"/>
    </row>
    <row r="63" spans="1:8" x14ac:dyDescent="0.25">
      <c r="B63" s="28"/>
      <c r="C63" s="28"/>
      <c r="D63" s="28"/>
      <c r="E63" s="28"/>
      <c r="F63" s="28"/>
      <c r="G63" s="28"/>
      <c r="H63" s="28"/>
    </row>
    <row r="64" spans="1:8" x14ac:dyDescent="0.25">
      <c r="B64" s="28"/>
      <c r="C64" s="28"/>
      <c r="D64" s="36"/>
      <c r="E64" s="28"/>
      <c r="F64" s="28"/>
      <c r="G64" s="36"/>
    </row>
    <row r="65" spans="2:7" x14ac:dyDescent="0.25">
      <c r="B65" s="28"/>
      <c r="C65" s="28"/>
      <c r="D65" s="36"/>
      <c r="E65" s="28"/>
      <c r="F65" s="28"/>
      <c r="G65" s="36"/>
    </row>
    <row r="66" spans="2:7" x14ac:dyDescent="0.25">
      <c r="B66" s="28"/>
      <c r="C66" s="28"/>
      <c r="D66" s="36"/>
      <c r="E66" s="28"/>
      <c r="F66" s="28"/>
      <c r="G66" s="36"/>
    </row>
    <row r="67" spans="2:7" x14ac:dyDescent="0.25">
      <c r="B67" s="28"/>
      <c r="C67" s="28"/>
      <c r="D67" s="36"/>
      <c r="E67" s="28"/>
      <c r="F67" s="28"/>
      <c r="G67" s="36"/>
    </row>
    <row r="68" spans="2:7" x14ac:dyDescent="0.25">
      <c r="B68" s="28"/>
      <c r="C68" s="28"/>
      <c r="D68" s="36"/>
      <c r="E68" s="28"/>
      <c r="F68" s="28"/>
      <c r="G68" s="36"/>
    </row>
    <row r="69" spans="2:7" x14ac:dyDescent="0.25">
      <c r="B69" s="28"/>
      <c r="C69" s="28"/>
      <c r="D69" s="36"/>
      <c r="E69" s="28"/>
      <c r="F69" s="28"/>
      <c r="G69" s="36"/>
    </row>
    <row r="70" spans="2:7" x14ac:dyDescent="0.25">
      <c r="B70" s="28"/>
      <c r="C70" s="28"/>
      <c r="D70" s="36"/>
      <c r="E70" s="28"/>
      <c r="F70" s="28"/>
      <c r="G70" s="36"/>
    </row>
    <row r="71" spans="2:7" x14ac:dyDescent="0.25">
      <c r="B71" s="28"/>
      <c r="C71" s="28"/>
      <c r="D71" s="36"/>
      <c r="E71" s="28"/>
      <c r="F71" s="28"/>
      <c r="G71" s="36"/>
    </row>
    <row r="72" spans="2:7" x14ac:dyDescent="0.25">
      <c r="B72" s="28"/>
      <c r="C72" s="28"/>
      <c r="D72" s="36"/>
      <c r="E72" s="28"/>
      <c r="F72" s="28"/>
      <c r="G72" s="36"/>
    </row>
    <row r="73" spans="2:7" x14ac:dyDescent="0.25">
      <c r="B73" s="28"/>
      <c r="C73" s="28"/>
      <c r="D73" s="36"/>
      <c r="E73" s="28"/>
      <c r="F73" s="28"/>
      <c r="G73" s="36"/>
    </row>
    <row r="74" spans="2:7" x14ac:dyDescent="0.25">
      <c r="B74" s="28"/>
      <c r="C74" s="28"/>
      <c r="D74" s="36"/>
      <c r="E74" s="28"/>
      <c r="F74" s="28"/>
      <c r="G74" s="36"/>
    </row>
    <row r="75" spans="2:7" x14ac:dyDescent="0.25">
      <c r="B75" s="28"/>
      <c r="C75" s="28"/>
      <c r="D75" s="36"/>
      <c r="E75" s="28"/>
      <c r="F75" s="28"/>
      <c r="G75" s="36"/>
    </row>
    <row r="76" spans="2:7" x14ac:dyDescent="0.25">
      <c r="B76" s="28"/>
      <c r="C76" s="28"/>
      <c r="D76" s="36"/>
      <c r="E76" s="28"/>
      <c r="F76" s="28"/>
      <c r="G76" s="36"/>
    </row>
    <row r="77" spans="2:7" x14ac:dyDescent="0.25">
      <c r="B77" s="28"/>
      <c r="C77" s="28"/>
      <c r="D77" s="36"/>
      <c r="E77" s="28"/>
      <c r="F77" s="28"/>
      <c r="G77" s="36"/>
    </row>
    <row r="78" spans="2:7" x14ac:dyDescent="0.25">
      <c r="B78" s="28"/>
      <c r="C78" s="28"/>
      <c r="D78" s="36"/>
      <c r="E78" s="28"/>
      <c r="F78" s="28"/>
      <c r="G78" s="36"/>
    </row>
    <row r="79" spans="2:7" x14ac:dyDescent="0.25">
      <c r="B79" s="28"/>
      <c r="C79" s="28"/>
      <c r="D79" s="36"/>
      <c r="E79" s="28"/>
      <c r="F79" s="28"/>
      <c r="G79" s="36"/>
    </row>
    <row r="80" spans="2:7" x14ac:dyDescent="0.25">
      <c r="B80" s="28"/>
      <c r="C80" s="28"/>
      <c r="D80" s="36"/>
      <c r="E80" s="28"/>
      <c r="F80" s="28"/>
      <c r="G80" s="36"/>
    </row>
    <row r="81" spans="2:7" x14ac:dyDescent="0.25">
      <c r="B81" s="28"/>
      <c r="C81" s="28"/>
      <c r="D81" s="36"/>
      <c r="E81" s="28"/>
      <c r="F81" s="28"/>
      <c r="G81" s="36"/>
    </row>
    <row r="82" spans="2:7" x14ac:dyDescent="0.25">
      <c r="B82" s="28"/>
      <c r="C82" s="28"/>
      <c r="D82" s="36"/>
      <c r="E82" s="28"/>
      <c r="F82" s="28"/>
      <c r="G82" s="36"/>
    </row>
    <row r="83" spans="2:7" x14ac:dyDescent="0.25">
      <c r="B83" s="28"/>
      <c r="C83" s="28"/>
      <c r="D83" s="36"/>
      <c r="E83" s="28"/>
      <c r="F83" s="28"/>
      <c r="G83" s="36"/>
    </row>
    <row r="84" spans="2:7" x14ac:dyDescent="0.25">
      <c r="B84" s="28"/>
      <c r="C84" s="28"/>
      <c r="D84" s="36"/>
      <c r="E84" s="28"/>
      <c r="F84" s="28"/>
      <c r="G84" s="36"/>
    </row>
    <row r="85" spans="2:7" x14ac:dyDescent="0.25">
      <c r="B85" s="28"/>
      <c r="C85" s="28"/>
      <c r="D85" s="36"/>
      <c r="E85" s="28"/>
      <c r="F85" s="28"/>
      <c r="G85" s="36"/>
    </row>
    <row r="86" spans="2:7" x14ac:dyDescent="0.25">
      <c r="B86" s="28"/>
      <c r="C86" s="28"/>
      <c r="D86" s="36"/>
      <c r="E86" s="28"/>
      <c r="F86" s="28"/>
      <c r="G86" s="36"/>
    </row>
    <row r="87" spans="2:7" x14ac:dyDescent="0.25">
      <c r="B87" s="28"/>
      <c r="C87" s="28"/>
      <c r="D87" s="36"/>
      <c r="E87" s="28"/>
      <c r="F87" s="28"/>
      <c r="G87" s="36"/>
    </row>
    <row r="88" spans="2:7" x14ac:dyDescent="0.25">
      <c r="B88" s="28"/>
      <c r="C88" s="28"/>
      <c r="D88" s="36"/>
      <c r="E88" s="28"/>
      <c r="F88" s="28"/>
      <c r="G88" s="36"/>
    </row>
    <row r="89" spans="2:7" x14ac:dyDescent="0.25">
      <c r="B89" s="28"/>
      <c r="C89" s="28"/>
      <c r="D89" s="36"/>
      <c r="E89" s="28"/>
      <c r="F89" s="28"/>
      <c r="G89" s="36"/>
    </row>
    <row r="90" spans="2:7" x14ac:dyDescent="0.25">
      <c r="B90" s="28"/>
      <c r="C90" s="28"/>
      <c r="D90" s="36"/>
      <c r="E90" s="28"/>
      <c r="F90" s="28"/>
      <c r="G90" s="36"/>
    </row>
    <row r="91" spans="2:7" x14ac:dyDescent="0.25">
      <c r="B91" s="28"/>
      <c r="C91" s="28"/>
      <c r="D91" s="36"/>
      <c r="E91" s="28"/>
      <c r="F91" s="28"/>
      <c r="G91" s="36"/>
    </row>
    <row r="92" spans="2:7" x14ac:dyDescent="0.25">
      <c r="B92" s="28"/>
      <c r="C92" s="28"/>
      <c r="D92" s="36"/>
      <c r="E92" s="28"/>
      <c r="F92" s="28"/>
      <c r="G92" s="36"/>
    </row>
    <row r="93" spans="2:7" x14ac:dyDescent="0.25">
      <c r="B93" s="28"/>
      <c r="C93" s="28"/>
      <c r="D93" s="36"/>
      <c r="E93" s="28"/>
      <c r="F93" s="28"/>
      <c r="G93" s="36"/>
    </row>
    <row r="94" spans="2:7" x14ac:dyDescent="0.25">
      <c r="B94" s="28"/>
      <c r="C94" s="28"/>
      <c r="D94" s="36"/>
      <c r="E94" s="28"/>
      <c r="F94" s="28"/>
      <c r="G94" s="36"/>
    </row>
    <row r="95" spans="2:7" x14ac:dyDescent="0.25">
      <c r="B95" s="28"/>
      <c r="C95" s="28"/>
      <c r="D95" s="36"/>
      <c r="E95" s="28"/>
      <c r="F95" s="28"/>
      <c r="G95" s="36"/>
    </row>
    <row r="96" spans="2:7" x14ac:dyDescent="0.25">
      <c r="B96" s="28"/>
      <c r="C96" s="28"/>
      <c r="D96" s="36"/>
      <c r="E96" s="28"/>
      <c r="F96" s="28"/>
      <c r="G96" s="36"/>
    </row>
    <row r="97" spans="2:7" x14ac:dyDescent="0.25">
      <c r="B97" s="28"/>
      <c r="C97" s="28"/>
      <c r="D97" s="36"/>
      <c r="E97" s="28"/>
      <c r="F97" s="28"/>
      <c r="G97" s="36"/>
    </row>
    <row r="98" spans="2:7" x14ac:dyDescent="0.25">
      <c r="B98" s="28"/>
      <c r="C98" s="28"/>
      <c r="D98" s="36"/>
      <c r="E98" s="28"/>
      <c r="F98" s="28"/>
      <c r="G98" s="36"/>
    </row>
    <row r="99" spans="2:7" x14ac:dyDescent="0.25">
      <c r="B99" s="28"/>
      <c r="C99" s="28"/>
      <c r="D99" s="36"/>
      <c r="E99" s="28"/>
      <c r="F99" s="28"/>
      <c r="G99" s="36"/>
    </row>
    <row r="100" spans="2:7" x14ac:dyDescent="0.25">
      <c r="B100" s="28"/>
      <c r="C100" s="28"/>
      <c r="D100" s="36"/>
      <c r="E100" s="28"/>
      <c r="F100" s="28"/>
      <c r="G100" s="36"/>
    </row>
    <row r="101" spans="2:7" x14ac:dyDescent="0.25">
      <c r="B101" s="28"/>
      <c r="C101" s="28"/>
      <c r="D101" s="36"/>
      <c r="E101" s="28"/>
      <c r="F101" s="28"/>
      <c r="G101" s="36"/>
    </row>
    <row r="102" spans="2:7" x14ac:dyDescent="0.25">
      <c r="B102" s="28"/>
      <c r="C102" s="28"/>
      <c r="D102" s="36"/>
      <c r="E102" s="28"/>
      <c r="F102" s="28"/>
      <c r="G102" s="36"/>
    </row>
    <row r="103" spans="2:7" x14ac:dyDescent="0.25">
      <c r="B103" s="28"/>
      <c r="C103" s="28"/>
      <c r="D103" s="36"/>
      <c r="E103" s="28"/>
      <c r="F103" s="28"/>
      <c r="G103" s="36"/>
    </row>
    <row r="104" spans="2:7" x14ac:dyDescent="0.25">
      <c r="B104" s="28"/>
      <c r="C104" s="28"/>
      <c r="D104" s="36"/>
      <c r="E104" s="28"/>
      <c r="F104" s="28"/>
      <c r="G104" s="36"/>
    </row>
    <row r="105" spans="2:7" x14ac:dyDescent="0.25">
      <c r="B105" s="28"/>
      <c r="C105" s="28"/>
      <c r="D105" s="36"/>
      <c r="E105" s="28"/>
      <c r="F105" s="28"/>
      <c r="G105" s="36"/>
    </row>
    <row r="106" spans="2:7" x14ac:dyDescent="0.25">
      <c r="B106" s="28"/>
      <c r="C106" s="28"/>
      <c r="D106" s="36"/>
      <c r="E106" s="28"/>
      <c r="F106" s="28"/>
      <c r="G106" s="36"/>
    </row>
    <row r="107" spans="2:7" x14ac:dyDescent="0.25">
      <c r="B107" s="28"/>
      <c r="C107" s="28"/>
      <c r="D107" s="36"/>
      <c r="E107" s="28"/>
      <c r="F107" s="28"/>
      <c r="G107" s="36"/>
    </row>
    <row r="108" spans="2:7" x14ac:dyDescent="0.25">
      <c r="B108" s="28"/>
      <c r="C108" s="28"/>
      <c r="D108" s="36"/>
      <c r="E108" s="28"/>
      <c r="F108" s="28"/>
      <c r="G108" s="36"/>
    </row>
    <row r="109" spans="2:7" x14ac:dyDescent="0.25">
      <c r="B109" s="28"/>
      <c r="C109" s="28"/>
      <c r="D109" s="36"/>
      <c r="E109" s="28"/>
      <c r="F109" s="28"/>
      <c r="G109" s="36"/>
    </row>
    <row r="110" spans="2:7" x14ac:dyDescent="0.25">
      <c r="B110" s="28"/>
      <c r="C110" s="28"/>
      <c r="D110" s="36"/>
      <c r="E110" s="28"/>
      <c r="F110" s="28"/>
      <c r="G110" s="36"/>
    </row>
    <row r="111" spans="2:7" x14ac:dyDescent="0.25">
      <c r="B111" s="28"/>
      <c r="C111" s="28"/>
      <c r="D111" s="36"/>
      <c r="E111" s="28"/>
      <c r="F111" s="28"/>
      <c r="G111" s="36"/>
    </row>
    <row r="112" spans="2:7" x14ac:dyDescent="0.25">
      <c r="B112" s="28"/>
      <c r="C112" s="28"/>
      <c r="D112" s="36"/>
      <c r="E112" s="28"/>
      <c r="F112" s="28"/>
      <c r="G112" s="36"/>
    </row>
    <row r="113" spans="2:7" x14ac:dyDescent="0.25">
      <c r="B113" s="28"/>
      <c r="C113" s="28"/>
      <c r="D113" s="36"/>
      <c r="E113" s="28"/>
      <c r="F113" s="28"/>
      <c r="G113" s="36"/>
    </row>
    <row r="114" spans="2:7" x14ac:dyDescent="0.25">
      <c r="B114" s="28"/>
      <c r="C114" s="28"/>
      <c r="D114" s="36"/>
      <c r="E114" s="28"/>
      <c r="F114" s="28"/>
      <c r="G114" s="36"/>
    </row>
    <row r="115" spans="2:7" x14ac:dyDescent="0.25">
      <c r="B115" s="28"/>
      <c r="C115" s="28"/>
      <c r="D115" s="36"/>
      <c r="E115" s="28"/>
      <c r="F115" s="28"/>
      <c r="G115" s="36"/>
    </row>
    <row r="116" spans="2:7" x14ac:dyDescent="0.25">
      <c r="B116" s="28"/>
      <c r="C116" s="28"/>
      <c r="D116" s="36"/>
      <c r="E116" s="28"/>
      <c r="F116" s="28"/>
      <c r="G116" s="36"/>
    </row>
    <row r="117" spans="2:7" x14ac:dyDescent="0.25">
      <c r="B117" s="28"/>
      <c r="C117" s="28"/>
      <c r="D117" s="36"/>
      <c r="E117" s="28"/>
      <c r="F117" s="28"/>
      <c r="G117" s="36"/>
    </row>
    <row r="118" spans="2:7" x14ac:dyDescent="0.25">
      <c r="B118" s="28"/>
      <c r="C118" s="28"/>
      <c r="D118" s="36"/>
      <c r="E118" s="28"/>
      <c r="F118" s="28"/>
      <c r="G118" s="36"/>
    </row>
    <row r="119" spans="2:7" x14ac:dyDescent="0.25">
      <c r="B119" s="28"/>
      <c r="C119" s="28"/>
      <c r="D119" s="36"/>
      <c r="E119" s="28"/>
      <c r="F119" s="28"/>
      <c r="G119" s="36"/>
    </row>
    <row r="120" spans="2:7" x14ac:dyDescent="0.25">
      <c r="B120" s="28"/>
      <c r="C120" s="28"/>
      <c r="D120" s="36"/>
      <c r="E120" s="28"/>
      <c r="F120" s="28"/>
      <c r="G120" s="36"/>
    </row>
    <row r="121" spans="2:7" x14ac:dyDescent="0.25">
      <c r="B121" s="28"/>
      <c r="C121" s="28"/>
      <c r="D121" s="36"/>
      <c r="E121" s="28"/>
      <c r="F121" s="28"/>
      <c r="G121" s="36"/>
    </row>
    <row r="122" spans="2:7" x14ac:dyDescent="0.25">
      <c r="B122" s="28"/>
      <c r="C122" s="28"/>
      <c r="D122" s="36"/>
      <c r="E122" s="28"/>
      <c r="F122" s="28"/>
      <c r="G122" s="36"/>
    </row>
    <row r="123" spans="2:7" x14ac:dyDescent="0.25">
      <c r="B123" s="28"/>
      <c r="C123" s="28"/>
      <c r="D123" s="36"/>
      <c r="E123" s="28"/>
      <c r="F123" s="28"/>
      <c r="G123" s="36"/>
    </row>
    <row r="124" spans="2:7" x14ac:dyDescent="0.25">
      <c r="B124" s="28"/>
      <c r="C124" s="28"/>
      <c r="D124" s="36"/>
      <c r="E124" s="28"/>
      <c r="F124" s="28"/>
      <c r="G124" s="36"/>
    </row>
    <row r="125" spans="2:7" x14ac:dyDescent="0.25">
      <c r="B125" s="28"/>
      <c r="C125" s="28"/>
      <c r="D125" s="36"/>
      <c r="E125" s="28"/>
      <c r="F125" s="28"/>
      <c r="G125" s="36"/>
    </row>
    <row r="126" spans="2:7" x14ac:dyDescent="0.25">
      <c r="B126" s="28"/>
      <c r="C126" s="28"/>
      <c r="D126" s="36"/>
      <c r="E126" s="28"/>
      <c r="F126" s="28"/>
      <c r="G126" s="36"/>
    </row>
    <row r="127" spans="2:7" x14ac:dyDescent="0.25">
      <c r="B127" s="28"/>
      <c r="C127" s="28"/>
      <c r="D127" s="36"/>
      <c r="E127" s="28"/>
      <c r="F127" s="28"/>
      <c r="G127" s="36"/>
    </row>
    <row r="128" spans="2:7" x14ac:dyDescent="0.25">
      <c r="B128" s="28"/>
      <c r="C128" s="28"/>
      <c r="D128" s="36"/>
      <c r="E128" s="28"/>
      <c r="F128" s="28"/>
      <c r="G128" s="36"/>
    </row>
    <row r="129" spans="2:7" x14ac:dyDescent="0.25">
      <c r="B129" s="28"/>
      <c r="C129" s="28"/>
      <c r="D129" s="36"/>
      <c r="E129" s="28"/>
      <c r="F129" s="28"/>
      <c r="G129" s="36"/>
    </row>
    <row r="130" spans="2:7" x14ac:dyDescent="0.25">
      <c r="B130" s="28"/>
      <c r="C130" s="28"/>
      <c r="D130" s="36"/>
      <c r="E130" s="28"/>
      <c r="F130" s="28"/>
      <c r="G130" s="36"/>
    </row>
    <row r="131" spans="2:7" x14ac:dyDescent="0.25">
      <c r="B131" s="28"/>
      <c r="C131" s="28"/>
      <c r="D131" s="36"/>
      <c r="E131" s="28"/>
      <c r="F131" s="28"/>
      <c r="G131" s="36"/>
    </row>
    <row r="132" spans="2:7" x14ac:dyDescent="0.25">
      <c r="B132" s="28"/>
      <c r="C132" s="28"/>
      <c r="D132" s="36"/>
      <c r="E132" s="28"/>
      <c r="F132" s="28"/>
      <c r="G132" s="36"/>
    </row>
    <row r="133" spans="2:7" x14ac:dyDescent="0.25">
      <c r="B133" s="28"/>
      <c r="C133" s="28"/>
      <c r="D133" s="36"/>
      <c r="E133" s="28"/>
      <c r="F133" s="28"/>
      <c r="G133" s="36"/>
    </row>
    <row r="134" spans="2:7" x14ac:dyDescent="0.25">
      <c r="B134" s="28"/>
      <c r="C134" s="28"/>
      <c r="D134" s="36"/>
      <c r="E134" s="28"/>
      <c r="F134" s="28"/>
      <c r="G134" s="36"/>
    </row>
    <row r="135" spans="2:7" x14ac:dyDescent="0.25">
      <c r="B135" s="28"/>
      <c r="C135" s="28"/>
      <c r="D135" s="36"/>
      <c r="E135" s="28"/>
      <c r="F135" s="28"/>
      <c r="G135" s="36"/>
    </row>
    <row r="136" spans="2:7" x14ac:dyDescent="0.25">
      <c r="B136" s="28"/>
      <c r="C136" s="28"/>
      <c r="D136" s="36"/>
      <c r="E136" s="28"/>
      <c r="F136" s="28"/>
      <c r="G136" s="36"/>
    </row>
    <row r="137" spans="2:7" x14ac:dyDescent="0.25">
      <c r="B137" s="28"/>
      <c r="C137" s="28"/>
      <c r="D137" s="36"/>
      <c r="E137" s="28"/>
      <c r="F137" s="28"/>
      <c r="G137" s="36"/>
    </row>
    <row r="138" spans="2:7" x14ac:dyDescent="0.25">
      <c r="B138" s="28"/>
      <c r="C138" s="28"/>
      <c r="D138" s="36"/>
      <c r="E138" s="28"/>
      <c r="F138" s="28"/>
      <c r="G138" s="36"/>
    </row>
    <row r="139" spans="2:7" x14ac:dyDescent="0.25">
      <c r="B139" s="28"/>
      <c r="C139" s="28"/>
      <c r="D139" s="36"/>
      <c r="E139" s="28"/>
      <c r="F139" s="28"/>
      <c r="G139" s="36"/>
    </row>
    <row r="140" spans="2:7" x14ac:dyDescent="0.25">
      <c r="B140" s="28"/>
      <c r="C140" s="28"/>
      <c r="D140" s="36"/>
      <c r="E140" s="28"/>
      <c r="F140" s="28"/>
      <c r="G140" s="36"/>
    </row>
    <row r="141" spans="2:7" x14ac:dyDescent="0.25">
      <c r="B141" s="28"/>
      <c r="C141" s="28"/>
      <c r="D141" s="36"/>
      <c r="E141" s="28"/>
      <c r="F141" s="28"/>
      <c r="G141" s="36"/>
    </row>
    <row r="142" spans="2:7" x14ac:dyDescent="0.25">
      <c r="B142" s="28"/>
      <c r="C142" s="28"/>
      <c r="D142" s="36"/>
      <c r="E142" s="28"/>
      <c r="F142" s="28"/>
      <c r="G142" s="36"/>
    </row>
    <row r="143" spans="2:7" x14ac:dyDescent="0.25">
      <c r="B143" s="28"/>
      <c r="C143" s="28"/>
      <c r="D143" s="36"/>
      <c r="E143" s="28"/>
      <c r="F143" s="28"/>
      <c r="G143" s="36"/>
    </row>
    <row r="144" spans="2:7" x14ac:dyDescent="0.25">
      <c r="B144" s="28"/>
      <c r="C144" s="28"/>
      <c r="D144" s="36"/>
      <c r="E144" s="28"/>
      <c r="F144" s="28"/>
      <c r="G144" s="36"/>
    </row>
    <row r="145" spans="2:7" x14ac:dyDescent="0.25">
      <c r="B145" s="28"/>
      <c r="C145" s="28"/>
      <c r="D145" s="36"/>
      <c r="E145" s="28"/>
      <c r="F145" s="28"/>
      <c r="G145" s="36"/>
    </row>
    <row r="146" spans="2:7" x14ac:dyDescent="0.25">
      <c r="B146" s="28"/>
      <c r="C146" s="28"/>
      <c r="D146" s="36"/>
      <c r="E146" s="28"/>
      <c r="F146" s="28"/>
      <c r="G146" s="36"/>
    </row>
    <row r="147" spans="2:7" x14ac:dyDescent="0.25">
      <c r="B147" s="28"/>
      <c r="C147" s="28"/>
      <c r="D147" s="36"/>
      <c r="E147" s="28"/>
      <c r="F147" s="28"/>
      <c r="G147" s="36"/>
    </row>
    <row r="148" spans="2:7" x14ac:dyDescent="0.25">
      <c r="B148" s="28"/>
      <c r="C148" s="28"/>
      <c r="D148" s="36"/>
      <c r="E148" s="28"/>
      <c r="F148" s="28"/>
      <c r="G148" s="36"/>
    </row>
    <row r="149" spans="2:7" x14ac:dyDescent="0.25">
      <c r="B149" s="28"/>
      <c r="C149" s="28"/>
      <c r="D149" s="36"/>
      <c r="E149" s="28"/>
      <c r="F149" s="28"/>
      <c r="G149" s="36"/>
    </row>
    <row r="150" spans="2:7" x14ac:dyDescent="0.25">
      <c r="B150" s="28"/>
      <c r="C150" s="28"/>
      <c r="D150" s="36"/>
      <c r="E150" s="28"/>
      <c r="F150" s="28"/>
      <c r="G150" s="36"/>
    </row>
    <row r="151" spans="2:7" x14ac:dyDescent="0.25">
      <c r="B151" s="28"/>
      <c r="C151" s="28"/>
      <c r="D151" s="36"/>
      <c r="E151" s="28"/>
      <c r="F151" s="28"/>
      <c r="G151" s="36"/>
    </row>
    <row r="152" spans="2:7" x14ac:dyDescent="0.25">
      <c r="B152" s="28"/>
      <c r="C152" s="28"/>
      <c r="D152" s="36"/>
      <c r="E152" s="28"/>
      <c r="F152" s="28"/>
      <c r="G152" s="36"/>
    </row>
    <row r="153" spans="2:7" x14ac:dyDescent="0.25">
      <c r="B153" s="28"/>
      <c r="C153" s="28"/>
      <c r="D153" s="36"/>
      <c r="E153" s="28"/>
      <c r="F153" s="28"/>
      <c r="G153" s="36"/>
    </row>
    <row r="154" spans="2:7" x14ac:dyDescent="0.25">
      <c r="B154" s="28"/>
      <c r="C154" s="28"/>
      <c r="D154" s="36"/>
      <c r="E154" s="28"/>
      <c r="F154" s="28"/>
      <c r="G154" s="36"/>
    </row>
    <row r="155" spans="2:7" x14ac:dyDescent="0.25">
      <c r="B155" s="28"/>
      <c r="C155" s="28"/>
      <c r="D155" s="36"/>
      <c r="E155" s="28"/>
      <c r="F155" s="28"/>
      <c r="G155" s="36"/>
    </row>
    <row r="156" spans="2:7" x14ac:dyDescent="0.25">
      <c r="B156" s="28"/>
      <c r="C156" s="28"/>
      <c r="D156" s="36"/>
      <c r="E156" s="28"/>
      <c r="F156" s="28"/>
      <c r="G156" s="36"/>
    </row>
    <row r="157" spans="2:7" x14ac:dyDescent="0.25">
      <c r="B157" s="28"/>
      <c r="C157" s="28"/>
      <c r="D157" s="36"/>
      <c r="E157" s="28"/>
      <c r="F157" s="28"/>
      <c r="G157" s="36"/>
    </row>
    <row r="158" spans="2:7" x14ac:dyDescent="0.25">
      <c r="B158" s="28"/>
      <c r="C158" s="28"/>
      <c r="D158" s="36"/>
      <c r="E158" s="28"/>
      <c r="F158" s="28"/>
      <c r="G158" s="36"/>
    </row>
    <row r="159" spans="2:7" x14ac:dyDescent="0.25">
      <c r="B159" s="28"/>
      <c r="C159" s="28"/>
      <c r="D159" s="36"/>
      <c r="E159" s="28"/>
      <c r="F159" s="28"/>
      <c r="G159" s="36"/>
    </row>
    <row r="160" spans="2:7" x14ac:dyDescent="0.25">
      <c r="B160" s="28"/>
      <c r="C160" s="28"/>
      <c r="D160" s="36"/>
      <c r="E160" s="28"/>
      <c r="F160" s="28"/>
      <c r="G160" s="36"/>
    </row>
    <row r="161" spans="2:7" x14ac:dyDescent="0.25">
      <c r="B161" s="28"/>
      <c r="C161" s="28"/>
      <c r="D161" s="36"/>
      <c r="E161" s="28"/>
      <c r="F161" s="28"/>
      <c r="G161" s="36"/>
    </row>
    <row r="162" spans="2:7" x14ac:dyDescent="0.25">
      <c r="B162" s="28"/>
      <c r="C162" s="28"/>
      <c r="D162" s="36"/>
      <c r="E162" s="28"/>
      <c r="F162" s="28"/>
      <c r="G162" s="36"/>
    </row>
    <row r="163" spans="2:7" x14ac:dyDescent="0.25">
      <c r="B163" s="28"/>
      <c r="C163" s="28"/>
      <c r="D163" s="36"/>
      <c r="E163" s="28"/>
      <c r="F163" s="28"/>
      <c r="G163" s="36"/>
    </row>
    <row r="164" spans="2:7" x14ac:dyDescent="0.25">
      <c r="B164" s="28"/>
      <c r="C164" s="28"/>
      <c r="D164" s="36"/>
      <c r="E164" s="28"/>
      <c r="F164" s="28"/>
      <c r="G164" s="36"/>
    </row>
    <row r="165" spans="2:7" x14ac:dyDescent="0.25">
      <c r="B165" s="28"/>
      <c r="C165" s="28"/>
      <c r="D165" s="36"/>
      <c r="E165" s="28"/>
      <c r="F165" s="28"/>
      <c r="G165" s="36"/>
    </row>
    <row r="166" spans="2:7" x14ac:dyDescent="0.25">
      <c r="B166" s="28"/>
      <c r="C166" s="28"/>
      <c r="D166" s="36"/>
      <c r="E166" s="28"/>
      <c r="F166" s="28"/>
      <c r="G166" s="36"/>
    </row>
    <row r="167" spans="2:7" x14ac:dyDescent="0.25">
      <c r="B167" s="28"/>
      <c r="C167" s="28"/>
      <c r="D167" s="36"/>
      <c r="E167" s="28"/>
      <c r="F167" s="28"/>
      <c r="G167" s="36"/>
    </row>
    <row r="168" spans="2:7" x14ac:dyDescent="0.25">
      <c r="B168" s="28"/>
      <c r="C168" s="28"/>
      <c r="D168" s="36"/>
      <c r="E168" s="28"/>
      <c r="F168" s="28"/>
      <c r="G168" s="36"/>
    </row>
    <row r="169" spans="2:7" x14ac:dyDescent="0.25">
      <c r="B169" s="28"/>
      <c r="C169" s="28"/>
      <c r="D169" s="36"/>
      <c r="E169" s="28"/>
      <c r="F169" s="28"/>
      <c r="G169" s="36"/>
    </row>
    <row r="170" spans="2:7" x14ac:dyDescent="0.25">
      <c r="B170" s="28"/>
      <c r="C170" s="28"/>
      <c r="D170" s="36"/>
      <c r="E170" s="28"/>
      <c r="F170" s="28"/>
      <c r="G170" s="36"/>
    </row>
    <row r="171" spans="2:7" x14ac:dyDescent="0.25">
      <c r="B171" s="28"/>
      <c r="C171" s="28"/>
      <c r="D171" s="36"/>
      <c r="E171" s="28"/>
      <c r="F171" s="28"/>
      <c r="G171" s="36"/>
    </row>
    <row r="172" spans="2:7" x14ac:dyDescent="0.25">
      <c r="B172" s="28"/>
      <c r="C172" s="28"/>
      <c r="D172" s="36"/>
      <c r="E172" s="28"/>
      <c r="F172" s="28"/>
      <c r="G172" s="36"/>
    </row>
    <row r="173" spans="2:7" x14ac:dyDescent="0.25">
      <c r="B173" s="28"/>
      <c r="C173" s="28"/>
      <c r="D173" s="36"/>
      <c r="E173" s="28"/>
      <c r="F173" s="28"/>
      <c r="G173" s="36"/>
    </row>
    <row r="174" spans="2:7" x14ac:dyDescent="0.25">
      <c r="B174" s="28"/>
      <c r="C174" s="28"/>
      <c r="D174" s="36"/>
      <c r="E174" s="28"/>
      <c r="F174" s="28"/>
      <c r="G174" s="36"/>
    </row>
    <row r="175" spans="2:7" x14ac:dyDescent="0.25">
      <c r="B175" s="28"/>
      <c r="C175" s="28"/>
      <c r="D175" s="36"/>
      <c r="E175" s="28"/>
      <c r="F175" s="28"/>
      <c r="G175" s="36"/>
    </row>
    <row r="176" spans="2:7" x14ac:dyDescent="0.25">
      <c r="B176" s="28"/>
      <c r="C176" s="28"/>
      <c r="D176" s="36"/>
      <c r="E176" s="28"/>
      <c r="F176" s="28"/>
      <c r="G176" s="36"/>
    </row>
    <row r="177" spans="2:7" x14ac:dyDescent="0.25">
      <c r="B177" s="28"/>
      <c r="C177" s="28"/>
      <c r="D177" s="36"/>
      <c r="E177" s="28"/>
      <c r="F177" s="28"/>
      <c r="G177" s="36"/>
    </row>
    <row r="178" spans="2:7" x14ac:dyDescent="0.25">
      <c r="B178" s="28"/>
      <c r="C178" s="28"/>
      <c r="D178" s="36"/>
      <c r="E178" s="28"/>
      <c r="F178" s="28"/>
      <c r="G178" s="36"/>
    </row>
    <row r="179" spans="2:7" x14ac:dyDescent="0.25">
      <c r="B179" s="28"/>
      <c r="C179" s="28"/>
      <c r="D179" s="36"/>
      <c r="E179" s="28"/>
      <c r="F179" s="28"/>
      <c r="G179" s="36"/>
    </row>
    <row r="180" spans="2:7" x14ac:dyDescent="0.25">
      <c r="B180" s="28"/>
      <c r="C180" s="28"/>
      <c r="D180" s="36"/>
      <c r="E180" s="28"/>
      <c r="F180" s="28"/>
      <c r="G180" s="36"/>
    </row>
    <row r="181" spans="2:7" x14ac:dyDescent="0.25">
      <c r="B181" s="28"/>
      <c r="C181" s="28"/>
      <c r="D181" s="36"/>
      <c r="E181" s="28"/>
      <c r="F181" s="28"/>
      <c r="G181" s="36"/>
    </row>
    <row r="182" spans="2:7" x14ac:dyDescent="0.25">
      <c r="B182" s="28"/>
      <c r="C182" s="28"/>
      <c r="D182" s="36"/>
      <c r="E182" s="28"/>
      <c r="F182" s="28"/>
      <c r="G182" s="36"/>
    </row>
    <row r="183" spans="2:7" x14ac:dyDescent="0.25">
      <c r="B183" s="28"/>
      <c r="C183" s="28"/>
      <c r="D183" s="36"/>
      <c r="E183" s="28"/>
      <c r="F183" s="28"/>
      <c r="G183" s="36"/>
    </row>
    <row r="184" spans="2:7" x14ac:dyDescent="0.25">
      <c r="B184" s="28"/>
      <c r="C184" s="28"/>
      <c r="D184" s="36"/>
      <c r="E184" s="28"/>
      <c r="F184" s="28"/>
      <c r="G184" s="36"/>
    </row>
    <row r="185" spans="2:7" x14ac:dyDescent="0.25">
      <c r="B185" s="28"/>
      <c r="C185" s="28"/>
      <c r="D185" s="36"/>
      <c r="E185" s="28"/>
      <c r="F185" s="28"/>
      <c r="G185" s="36"/>
    </row>
    <row r="186" spans="2:7" x14ac:dyDescent="0.25">
      <c r="B186" s="28"/>
      <c r="C186" s="28"/>
      <c r="D186" s="36"/>
      <c r="E186" s="28"/>
      <c r="F186" s="28"/>
      <c r="G186" s="36"/>
    </row>
    <row r="187" spans="2:7" x14ac:dyDescent="0.25">
      <c r="B187" s="28"/>
      <c r="C187" s="28"/>
      <c r="D187" s="36"/>
      <c r="E187" s="28"/>
      <c r="F187" s="28"/>
      <c r="G187" s="36"/>
    </row>
    <row r="188" spans="2:7" x14ac:dyDescent="0.25">
      <c r="B188" s="28"/>
      <c r="C188" s="28"/>
      <c r="D188" s="36"/>
      <c r="E188" s="28"/>
      <c r="F188" s="28"/>
      <c r="G188" s="36"/>
    </row>
    <row r="189" spans="2:7" x14ac:dyDescent="0.25">
      <c r="B189" s="28"/>
      <c r="C189" s="28"/>
      <c r="D189" s="36"/>
      <c r="E189" s="28"/>
      <c r="F189" s="28"/>
      <c r="G189" s="36"/>
    </row>
    <row r="190" spans="2:7" x14ac:dyDescent="0.25">
      <c r="B190" s="28"/>
      <c r="C190" s="28"/>
      <c r="D190" s="36"/>
      <c r="E190" s="28"/>
      <c r="F190" s="28"/>
      <c r="G190" s="36"/>
    </row>
    <row r="191" spans="2:7" x14ac:dyDescent="0.25">
      <c r="B191" s="28"/>
      <c r="C191" s="28"/>
      <c r="D191" s="36"/>
      <c r="E191" s="28"/>
      <c r="F191" s="28"/>
      <c r="G191" s="36"/>
    </row>
    <row r="192" spans="2:7" x14ac:dyDescent="0.25">
      <c r="B192" s="28"/>
      <c r="C192" s="28"/>
      <c r="D192" s="36"/>
      <c r="E192" s="28"/>
      <c r="F192" s="28"/>
      <c r="G192" s="36"/>
    </row>
    <row r="193" spans="2:7" x14ac:dyDescent="0.25">
      <c r="B193" s="28"/>
      <c r="C193" s="28"/>
      <c r="D193" s="36"/>
      <c r="E193" s="28"/>
      <c r="F193" s="28"/>
      <c r="G193" s="36"/>
    </row>
    <row r="194" spans="2:7" x14ac:dyDescent="0.25">
      <c r="B194" s="28"/>
      <c r="C194" s="28"/>
      <c r="D194" s="36"/>
      <c r="E194" s="28"/>
      <c r="F194" s="28"/>
      <c r="G194" s="36"/>
    </row>
    <row r="195" spans="2:7" x14ac:dyDescent="0.25">
      <c r="B195" s="28"/>
      <c r="C195" s="28"/>
      <c r="D195" s="36"/>
      <c r="E195" s="28"/>
      <c r="F195" s="28"/>
      <c r="G195" s="36"/>
    </row>
    <row r="196" spans="2:7" x14ac:dyDescent="0.25">
      <c r="B196" s="28"/>
      <c r="C196" s="28"/>
      <c r="D196" s="36"/>
      <c r="E196" s="28"/>
      <c r="F196" s="28"/>
      <c r="G196" s="36"/>
    </row>
    <row r="197" spans="2:7" x14ac:dyDescent="0.25">
      <c r="B197" s="28"/>
      <c r="C197" s="28"/>
      <c r="D197" s="36"/>
      <c r="E197" s="28"/>
      <c r="F197" s="28"/>
      <c r="G197" s="36"/>
    </row>
    <row r="198" spans="2:7" x14ac:dyDescent="0.25">
      <c r="B198" s="28"/>
      <c r="C198" s="28"/>
      <c r="D198" s="36"/>
      <c r="E198" s="28"/>
      <c r="F198" s="28"/>
      <c r="G198" s="36"/>
    </row>
    <row r="199" spans="2:7" x14ac:dyDescent="0.25">
      <c r="B199" s="28"/>
      <c r="C199" s="28"/>
      <c r="D199" s="36"/>
      <c r="E199" s="28"/>
      <c r="F199" s="28"/>
      <c r="G199" s="36"/>
    </row>
    <row r="200" spans="2:7" x14ac:dyDescent="0.25">
      <c r="B200" s="28"/>
      <c r="C200" s="28"/>
      <c r="D200" s="36"/>
      <c r="E200" s="28"/>
      <c r="F200" s="28"/>
      <c r="G200" s="36"/>
    </row>
    <row r="201" spans="2:7" x14ac:dyDescent="0.25">
      <c r="B201" s="28"/>
      <c r="C201" s="28"/>
      <c r="D201" s="36"/>
      <c r="E201" s="28"/>
      <c r="F201" s="28"/>
      <c r="G201" s="36"/>
    </row>
    <row r="202" spans="2:7" x14ac:dyDescent="0.25">
      <c r="B202" s="28"/>
      <c r="C202" s="28"/>
      <c r="D202" s="36"/>
      <c r="E202" s="28"/>
      <c r="F202" s="28"/>
      <c r="G202" s="36"/>
    </row>
    <row r="203" spans="2:7" x14ac:dyDescent="0.25">
      <c r="B203" s="28"/>
      <c r="C203" s="28"/>
      <c r="D203" s="36"/>
      <c r="E203" s="28"/>
      <c r="F203" s="28"/>
      <c r="G203" s="36"/>
    </row>
    <row r="204" spans="2:7" x14ac:dyDescent="0.25">
      <c r="B204" s="28"/>
      <c r="C204" s="28"/>
      <c r="D204" s="36"/>
      <c r="E204" s="28"/>
      <c r="F204" s="28"/>
      <c r="G204" s="36"/>
    </row>
    <row r="205" spans="2:7" x14ac:dyDescent="0.25">
      <c r="B205" s="28"/>
      <c r="C205" s="28"/>
      <c r="D205" s="36"/>
      <c r="E205" s="28"/>
      <c r="F205" s="28"/>
      <c r="G205" s="36"/>
    </row>
    <row r="206" spans="2:7" x14ac:dyDescent="0.25">
      <c r="B206" s="28"/>
      <c r="C206" s="28"/>
      <c r="D206" s="36"/>
      <c r="E206" s="28"/>
      <c r="F206" s="28"/>
      <c r="G206" s="36"/>
    </row>
    <row r="207" spans="2:7" x14ac:dyDescent="0.25">
      <c r="B207" s="28"/>
      <c r="C207" s="28"/>
      <c r="D207" s="36"/>
      <c r="E207" s="28"/>
      <c r="F207" s="28"/>
      <c r="G207" s="36"/>
    </row>
    <row r="208" spans="2:7" x14ac:dyDescent="0.25">
      <c r="B208" s="28"/>
      <c r="C208" s="28"/>
      <c r="D208" s="36"/>
      <c r="E208" s="28"/>
      <c r="F208" s="28"/>
      <c r="G208" s="36"/>
    </row>
    <row r="209" spans="2:7" x14ac:dyDescent="0.25">
      <c r="B209" s="28"/>
      <c r="C209" s="28"/>
      <c r="D209" s="36"/>
      <c r="E209" s="28"/>
      <c r="F209" s="28"/>
      <c r="G209" s="36"/>
    </row>
    <row r="210" spans="2:7" x14ac:dyDescent="0.25">
      <c r="B210" s="28"/>
      <c r="C210" s="28"/>
      <c r="D210" s="36"/>
      <c r="E210" s="28"/>
      <c r="F210" s="28"/>
      <c r="G210" s="36"/>
    </row>
    <row r="211" spans="2:7" x14ac:dyDescent="0.25">
      <c r="B211" s="28"/>
      <c r="C211" s="28"/>
      <c r="D211" s="36"/>
      <c r="E211" s="28"/>
      <c r="F211" s="28"/>
      <c r="G211" s="36"/>
    </row>
    <row r="212" spans="2:7" x14ac:dyDescent="0.25">
      <c r="B212" s="28"/>
      <c r="C212" s="28"/>
      <c r="D212" s="36"/>
      <c r="E212" s="28"/>
      <c r="F212" s="28"/>
      <c r="G212" s="36"/>
    </row>
    <row r="213" spans="2:7" x14ac:dyDescent="0.25">
      <c r="B213" s="28"/>
      <c r="C213" s="28"/>
      <c r="D213" s="36"/>
      <c r="E213" s="28"/>
      <c r="F213" s="28"/>
      <c r="G213" s="36"/>
    </row>
    <row r="214" spans="2:7" x14ac:dyDescent="0.25">
      <c r="B214" s="28"/>
      <c r="C214" s="28"/>
      <c r="D214" s="36"/>
      <c r="E214" s="28"/>
      <c r="F214" s="28"/>
      <c r="G214" s="36"/>
    </row>
    <row r="215" spans="2:7" x14ac:dyDescent="0.25">
      <c r="B215" s="28"/>
      <c r="C215" s="28"/>
      <c r="D215" s="36"/>
      <c r="E215" s="28"/>
      <c r="F215" s="28"/>
      <c r="G215" s="36"/>
    </row>
    <row r="216" spans="2:7" x14ac:dyDescent="0.25">
      <c r="B216" s="28"/>
      <c r="C216" s="28"/>
      <c r="D216" s="36"/>
      <c r="E216" s="28"/>
      <c r="F216" s="28"/>
      <c r="G216" s="36"/>
    </row>
    <row r="217" spans="2:7" x14ac:dyDescent="0.25">
      <c r="B217" s="28"/>
      <c r="C217" s="28"/>
      <c r="D217" s="36"/>
      <c r="E217" s="28"/>
      <c r="F217" s="28"/>
      <c r="G217" s="36"/>
    </row>
    <row r="218" spans="2:7" x14ac:dyDescent="0.25">
      <c r="B218" s="28"/>
      <c r="C218" s="28"/>
      <c r="D218" s="36"/>
      <c r="E218" s="28"/>
      <c r="F218" s="28"/>
      <c r="G218" s="36"/>
    </row>
    <row r="219" spans="2:7" x14ac:dyDescent="0.25">
      <c r="B219" s="28"/>
      <c r="C219" s="28"/>
      <c r="D219" s="36"/>
      <c r="E219" s="28"/>
      <c r="F219" s="28"/>
      <c r="G219" s="36"/>
    </row>
    <row r="220" spans="2:7" x14ac:dyDescent="0.25">
      <c r="B220" s="28"/>
      <c r="C220" s="28"/>
      <c r="D220" s="36"/>
      <c r="E220" s="28"/>
      <c r="F220" s="28"/>
      <c r="G220" s="36"/>
    </row>
    <row r="221" spans="2:7" x14ac:dyDescent="0.25">
      <c r="B221" s="28"/>
      <c r="C221" s="28"/>
      <c r="D221" s="36"/>
      <c r="E221" s="28"/>
      <c r="F221" s="28"/>
      <c r="G221" s="36"/>
    </row>
    <row r="222" spans="2:7" x14ac:dyDescent="0.25">
      <c r="B222" s="28"/>
      <c r="C222" s="28"/>
      <c r="D222" s="36"/>
      <c r="E222" s="28"/>
      <c r="F222" s="28"/>
      <c r="G222" s="36"/>
    </row>
    <row r="223" spans="2:7" x14ac:dyDescent="0.25">
      <c r="B223" s="28"/>
      <c r="C223" s="28"/>
      <c r="D223" s="36"/>
      <c r="E223" s="28"/>
      <c r="F223" s="28"/>
      <c r="G223" s="36"/>
    </row>
    <row r="224" spans="2:7" x14ac:dyDescent="0.25">
      <c r="B224" s="28"/>
      <c r="C224" s="28"/>
      <c r="D224" s="36"/>
      <c r="E224" s="28"/>
      <c r="F224" s="28"/>
      <c r="G224" s="36"/>
    </row>
    <row r="225" spans="2:7" x14ac:dyDescent="0.25">
      <c r="B225" s="28"/>
      <c r="C225" s="28"/>
      <c r="D225" s="36"/>
      <c r="E225" s="28"/>
      <c r="F225" s="28"/>
      <c r="G225" s="36"/>
    </row>
    <row r="226" spans="2:7" x14ac:dyDescent="0.25">
      <c r="B226" s="28"/>
      <c r="C226" s="28"/>
      <c r="D226" s="36"/>
      <c r="E226" s="28"/>
      <c r="F226" s="28"/>
      <c r="G226" s="36"/>
    </row>
    <row r="227" spans="2:7" x14ac:dyDescent="0.25">
      <c r="B227" s="28"/>
      <c r="C227" s="28"/>
      <c r="D227" s="36"/>
      <c r="E227" s="28"/>
      <c r="F227" s="28"/>
      <c r="G227" s="36"/>
    </row>
    <row r="228" spans="2:7" x14ac:dyDescent="0.25">
      <c r="B228" s="28"/>
      <c r="C228" s="28"/>
      <c r="D228" s="36"/>
      <c r="E228" s="28"/>
      <c r="F228" s="28"/>
      <c r="G228" s="36"/>
    </row>
    <row r="229" spans="2:7" x14ac:dyDescent="0.25">
      <c r="B229" s="28"/>
      <c r="C229" s="28"/>
      <c r="D229" s="36"/>
      <c r="E229" s="28"/>
      <c r="F229" s="28"/>
      <c r="G229" s="36"/>
    </row>
    <row r="230" spans="2:7" x14ac:dyDescent="0.25">
      <c r="B230" s="28"/>
      <c r="C230" s="28"/>
      <c r="D230" s="36"/>
      <c r="E230" s="28"/>
      <c r="F230" s="28"/>
      <c r="G230" s="36"/>
    </row>
    <row r="231" spans="2:7" x14ac:dyDescent="0.25">
      <c r="B231" s="28"/>
      <c r="C231" s="28"/>
      <c r="D231" s="36"/>
      <c r="E231" s="28"/>
      <c r="F231" s="28"/>
      <c r="G231" s="36"/>
    </row>
    <row r="232" spans="2:7" x14ac:dyDescent="0.25">
      <c r="B232" s="28"/>
      <c r="C232" s="28"/>
      <c r="D232" s="36"/>
      <c r="E232" s="28"/>
      <c r="F232" s="28"/>
      <c r="G232" s="36"/>
    </row>
    <row r="233" spans="2:7" x14ac:dyDescent="0.25">
      <c r="B233" s="28"/>
      <c r="C233" s="28"/>
      <c r="D233" s="36"/>
      <c r="E233" s="28"/>
      <c r="F233" s="28"/>
      <c r="G233" s="36"/>
    </row>
    <row r="234" spans="2:7" x14ac:dyDescent="0.25">
      <c r="B234" s="28"/>
      <c r="C234" s="28"/>
      <c r="D234" s="36"/>
      <c r="E234" s="28"/>
      <c r="F234" s="28"/>
      <c r="G234" s="36"/>
    </row>
    <row r="235" spans="2:7" x14ac:dyDescent="0.25">
      <c r="B235" s="28"/>
      <c r="C235" s="28"/>
      <c r="D235" s="36"/>
      <c r="E235" s="28"/>
      <c r="F235" s="28"/>
      <c r="G235" s="36"/>
    </row>
    <row r="236" spans="2:7" x14ac:dyDescent="0.25">
      <c r="B236" s="28"/>
      <c r="C236" s="28"/>
      <c r="D236" s="36"/>
      <c r="E236" s="28"/>
      <c r="F236" s="28"/>
      <c r="G236" s="36"/>
    </row>
    <row r="237" spans="2:7" x14ac:dyDescent="0.25">
      <c r="B237" s="28"/>
      <c r="C237" s="28"/>
      <c r="D237" s="36"/>
      <c r="E237" s="28"/>
      <c r="F237" s="28"/>
      <c r="G237" s="36"/>
    </row>
    <row r="238" spans="2:7" x14ac:dyDescent="0.25">
      <c r="B238" s="28"/>
      <c r="C238" s="28"/>
      <c r="D238" s="36"/>
      <c r="E238" s="28"/>
      <c r="F238" s="28"/>
      <c r="G238" s="36"/>
    </row>
    <row r="239" spans="2:7" x14ac:dyDescent="0.25">
      <c r="B239" s="28"/>
      <c r="C239" s="28"/>
      <c r="D239" s="36"/>
      <c r="E239" s="28"/>
      <c r="F239" s="28"/>
      <c r="G239" s="36"/>
    </row>
    <row r="240" spans="2:7" x14ac:dyDescent="0.25">
      <c r="B240" s="28"/>
      <c r="C240" s="28"/>
      <c r="D240" s="36"/>
      <c r="E240" s="28"/>
      <c r="F240" s="28"/>
      <c r="G240" s="36"/>
    </row>
    <row r="241" spans="2:7" x14ac:dyDescent="0.25">
      <c r="B241" s="28"/>
      <c r="C241" s="28"/>
      <c r="D241" s="36"/>
      <c r="E241" s="28"/>
      <c r="F241" s="28"/>
      <c r="G241" s="36"/>
    </row>
    <row r="242" spans="2:7" x14ac:dyDescent="0.25">
      <c r="B242" s="28"/>
      <c r="C242" s="28"/>
      <c r="D242" s="36"/>
      <c r="E242" s="28"/>
      <c r="F242" s="28"/>
      <c r="G242" s="36"/>
    </row>
    <row r="243" spans="2:7" x14ac:dyDescent="0.25">
      <c r="B243" s="28"/>
      <c r="C243" s="28"/>
      <c r="D243" s="36"/>
      <c r="E243" s="28"/>
      <c r="F243" s="28"/>
      <c r="G243" s="36"/>
    </row>
    <row r="244" spans="2:7" x14ac:dyDescent="0.25">
      <c r="B244" s="28"/>
      <c r="C244" s="28"/>
      <c r="D244" s="36"/>
      <c r="E244" s="28"/>
      <c r="F244" s="28"/>
      <c r="G244" s="36"/>
    </row>
    <row r="245" spans="2:7" x14ac:dyDescent="0.25">
      <c r="B245" s="28"/>
      <c r="C245" s="28"/>
      <c r="D245" s="36"/>
      <c r="E245" s="28"/>
      <c r="F245" s="28"/>
      <c r="G245" s="36"/>
    </row>
    <row r="246" spans="2:7" x14ac:dyDescent="0.25">
      <c r="B246" s="28"/>
      <c r="C246" s="28"/>
      <c r="D246" s="36"/>
      <c r="E246" s="28"/>
      <c r="F246" s="28"/>
      <c r="G246" s="36"/>
    </row>
    <row r="247" spans="2:7" x14ac:dyDescent="0.25">
      <c r="B247" s="28"/>
      <c r="C247" s="28"/>
      <c r="D247" s="36"/>
      <c r="E247" s="28"/>
      <c r="F247" s="28"/>
      <c r="G247" s="36"/>
    </row>
    <row r="248" spans="2:7" x14ac:dyDescent="0.25">
      <c r="B248" s="28"/>
      <c r="C248" s="28"/>
      <c r="D248" s="36"/>
      <c r="E248" s="28"/>
      <c r="F248" s="28"/>
      <c r="G248" s="36"/>
    </row>
    <row r="249" spans="2:7" x14ac:dyDescent="0.25">
      <c r="B249" s="28"/>
      <c r="C249" s="28"/>
      <c r="D249" s="36"/>
      <c r="E249" s="28"/>
      <c r="F249" s="28"/>
      <c r="G249" s="36"/>
    </row>
    <row r="250" spans="2:7" x14ac:dyDescent="0.25">
      <c r="B250" s="28"/>
      <c r="C250" s="28"/>
      <c r="D250" s="36"/>
      <c r="E250" s="28"/>
      <c r="F250" s="28"/>
      <c r="G250" s="36"/>
    </row>
    <row r="251" spans="2:7" x14ac:dyDescent="0.25">
      <c r="B251" s="28"/>
      <c r="C251" s="28"/>
      <c r="D251" s="36"/>
      <c r="E251" s="28"/>
      <c r="F251" s="28"/>
      <c r="G251" s="36"/>
    </row>
    <row r="252" spans="2:7" x14ac:dyDescent="0.25">
      <c r="B252" s="28"/>
      <c r="C252" s="28"/>
      <c r="D252" s="36"/>
      <c r="E252" s="28"/>
      <c r="F252" s="28"/>
      <c r="G252" s="36"/>
    </row>
    <row r="253" spans="2:7" x14ac:dyDescent="0.25">
      <c r="B253" s="28"/>
      <c r="C253" s="28"/>
      <c r="D253" s="36"/>
      <c r="E253" s="28"/>
      <c r="F253" s="28"/>
      <c r="G253" s="36"/>
    </row>
    <row r="254" spans="2:7" x14ac:dyDescent="0.25">
      <c r="B254" s="28"/>
      <c r="C254" s="28"/>
      <c r="D254" s="36"/>
      <c r="E254" s="28"/>
      <c r="F254" s="28"/>
      <c r="G254" s="36"/>
    </row>
    <row r="255" spans="2:7" x14ac:dyDescent="0.25">
      <c r="B255" s="28"/>
      <c r="C255" s="28"/>
      <c r="D255" s="36"/>
      <c r="E255" s="28"/>
      <c r="F255" s="28"/>
      <c r="G255" s="36"/>
    </row>
    <row r="256" spans="2:7" x14ac:dyDescent="0.25">
      <c r="B256" s="28"/>
      <c r="C256" s="28"/>
      <c r="D256" s="36"/>
      <c r="E256" s="28"/>
      <c r="F256" s="28"/>
      <c r="G256" s="36"/>
    </row>
    <row r="257" spans="2:7" x14ac:dyDescent="0.25">
      <c r="B257" s="28"/>
      <c r="C257" s="28"/>
      <c r="D257" s="36"/>
      <c r="E257" s="28"/>
      <c r="F257" s="28"/>
      <c r="G257" s="36"/>
    </row>
    <row r="258" spans="2:7" x14ac:dyDescent="0.25">
      <c r="B258" s="28"/>
      <c r="C258" s="28"/>
      <c r="D258" s="36"/>
      <c r="E258" s="28"/>
      <c r="F258" s="28"/>
      <c r="G258" s="36"/>
    </row>
    <row r="259" spans="2:7" x14ac:dyDescent="0.25">
      <c r="B259" s="28"/>
      <c r="C259" s="28"/>
      <c r="D259" s="36"/>
      <c r="E259" s="28"/>
      <c r="F259" s="28"/>
      <c r="G259" s="36"/>
    </row>
    <row r="260" spans="2:7" x14ac:dyDescent="0.25">
      <c r="B260" s="28"/>
      <c r="C260" s="28"/>
      <c r="D260" s="36"/>
      <c r="E260" s="28"/>
      <c r="F260" s="28"/>
      <c r="G260" s="36"/>
    </row>
    <row r="261" spans="2:7" x14ac:dyDescent="0.25">
      <c r="B261" s="28"/>
      <c r="C261" s="28"/>
      <c r="D261" s="36"/>
      <c r="E261" s="28"/>
      <c r="F261" s="28"/>
      <c r="G261" s="36"/>
    </row>
    <row r="262" spans="2:7" x14ac:dyDescent="0.25">
      <c r="B262" s="28"/>
      <c r="C262" s="28"/>
      <c r="D262" s="36"/>
      <c r="E262" s="28"/>
      <c r="F262" s="28"/>
      <c r="G262" s="36"/>
    </row>
    <row r="263" spans="2:7" x14ac:dyDescent="0.25">
      <c r="B263" s="28"/>
      <c r="C263" s="28"/>
      <c r="D263" s="36"/>
      <c r="E263" s="28"/>
      <c r="F263" s="28"/>
      <c r="G263" s="36"/>
    </row>
    <row r="264" spans="2:7" x14ac:dyDescent="0.25">
      <c r="B264" s="28"/>
      <c r="C264" s="28"/>
      <c r="D264" s="36"/>
      <c r="E264" s="28"/>
      <c r="F264" s="28"/>
      <c r="G264" s="36"/>
    </row>
    <row r="265" spans="2:7" x14ac:dyDescent="0.25">
      <c r="B265" s="28"/>
      <c r="C265" s="28"/>
      <c r="D265" s="36"/>
      <c r="E265" s="28"/>
      <c r="F265" s="28"/>
      <c r="G265" s="36"/>
    </row>
    <row r="266" spans="2:7" x14ac:dyDescent="0.25">
      <c r="B266" s="28"/>
      <c r="C266" s="28"/>
      <c r="D266" s="36"/>
      <c r="E266" s="28"/>
      <c r="F266" s="28"/>
      <c r="G266" s="36"/>
    </row>
    <row r="267" spans="2:7" x14ac:dyDescent="0.25">
      <c r="B267" s="28"/>
      <c r="C267" s="28"/>
      <c r="D267" s="36"/>
      <c r="E267" s="28"/>
      <c r="F267" s="28"/>
      <c r="G267" s="36"/>
    </row>
    <row r="268" spans="2:7" x14ac:dyDescent="0.25">
      <c r="B268" s="28"/>
      <c r="C268" s="28"/>
      <c r="D268" s="36"/>
      <c r="E268" s="28"/>
      <c r="F268" s="28"/>
      <c r="G268" s="36"/>
    </row>
    <row r="269" spans="2:7" x14ac:dyDescent="0.25">
      <c r="B269" s="28"/>
      <c r="C269" s="28"/>
      <c r="D269" s="36"/>
      <c r="E269" s="28"/>
      <c r="F269" s="28"/>
      <c r="G269" s="36"/>
    </row>
    <row r="270" spans="2:7" x14ac:dyDescent="0.25">
      <c r="B270" s="28"/>
      <c r="C270" s="28"/>
      <c r="D270" s="36"/>
      <c r="E270" s="28"/>
      <c r="F270" s="28"/>
      <c r="G270" s="36"/>
    </row>
    <row r="271" spans="2:7" x14ac:dyDescent="0.25">
      <c r="B271" s="28"/>
      <c r="C271" s="28"/>
      <c r="D271" s="36"/>
      <c r="E271" s="28"/>
      <c r="F271" s="28"/>
      <c r="G271" s="36"/>
    </row>
    <row r="272" spans="2:7" x14ac:dyDescent="0.25">
      <c r="B272" s="28"/>
      <c r="C272" s="28"/>
      <c r="D272" s="36"/>
      <c r="E272" s="28"/>
      <c r="F272" s="28"/>
      <c r="G272" s="36"/>
    </row>
    <row r="273" spans="2:7" x14ac:dyDescent="0.25">
      <c r="B273" s="28"/>
      <c r="C273" s="28"/>
      <c r="D273" s="36"/>
      <c r="E273" s="28"/>
      <c r="F273" s="28"/>
      <c r="G273" s="36"/>
    </row>
    <row r="274" spans="2:7" x14ac:dyDescent="0.25">
      <c r="B274" s="28"/>
      <c r="C274" s="28"/>
      <c r="D274" s="36"/>
      <c r="E274" s="28"/>
      <c r="F274" s="28"/>
      <c r="G274" s="36"/>
    </row>
    <row r="275" spans="2:7" x14ac:dyDescent="0.25">
      <c r="B275" s="28"/>
      <c r="C275" s="28"/>
      <c r="D275" s="36"/>
      <c r="E275" s="28"/>
      <c r="F275" s="28"/>
      <c r="G275" s="36"/>
    </row>
    <row r="276" spans="2:7" x14ac:dyDescent="0.25">
      <c r="B276" s="28"/>
      <c r="C276" s="28"/>
      <c r="D276" s="36"/>
      <c r="E276" s="28"/>
      <c r="F276" s="28"/>
      <c r="G276" s="36"/>
    </row>
    <row r="277" spans="2:7" x14ac:dyDescent="0.25">
      <c r="B277" s="28"/>
      <c r="C277" s="28"/>
      <c r="D277" s="36"/>
      <c r="E277" s="28"/>
      <c r="F277" s="28"/>
      <c r="G277" s="36"/>
    </row>
    <row r="278" spans="2:7" x14ac:dyDescent="0.25">
      <c r="B278" s="28"/>
      <c r="C278" s="28"/>
      <c r="D278" s="36"/>
      <c r="E278" s="28"/>
      <c r="F278" s="28"/>
      <c r="G278" s="36"/>
    </row>
    <row r="279" spans="2:7" x14ac:dyDescent="0.25">
      <c r="B279" s="28"/>
      <c r="C279" s="28"/>
      <c r="D279" s="36"/>
      <c r="E279" s="28"/>
      <c r="F279" s="28"/>
      <c r="G279" s="36"/>
    </row>
    <row r="280" spans="2:7" x14ac:dyDescent="0.25">
      <c r="B280" s="28"/>
      <c r="C280" s="28"/>
      <c r="D280" s="36"/>
      <c r="E280" s="28"/>
      <c r="F280" s="28"/>
      <c r="G280" s="36"/>
    </row>
    <row r="281" spans="2:7" x14ac:dyDescent="0.25">
      <c r="B281" s="28"/>
      <c r="C281" s="28"/>
      <c r="D281" s="36"/>
      <c r="E281" s="28"/>
      <c r="F281" s="28"/>
      <c r="G281" s="36"/>
    </row>
    <row r="282" spans="2:7" x14ac:dyDescent="0.25">
      <c r="B282" s="28"/>
      <c r="C282" s="28"/>
      <c r="D282" s="36"/>
      <c r="E282" s="28"/>
      <c r="F282" s="28"/>
      <c r="G282" s="36"/>
    </row>
    <row r="283" spans="2:7" x14ac:dyDescent="0.25">
      <c r="B283" s="28"/>
      <c r="C283" s="28"/>
      <c r="D283" s="36"/>
      <c r="E283" s="28"/>
      <c r="F283" s="28"/>
      <c r="G283" s="36"/>
    </row>
    <row r="284" spans="2:7" x14ac:dyDescent="0.25">
      <c r="B284" s="28"/>
      <c r="C284" s="28"/>
      <c r="D284" s="36"/>
      <c r="E284" s="28"/>
      <c r="F284" s="28"/>
      <c r="G284" s="36"/>
    </row>
    <row r="285" spans="2:7" x14ac:dyDescent="0.25">
      <c r="B285" s="28"/>
      <c r="C285" s="28"/>
      <c r="D285" s="36"/>
      <c r="E285" s="28"/>
      <c r="F285" s="28"/>
      <c r="G285" s="36"/>
    </row>
    <row r="286" spans="2:7" x14ac:dyDescent="0.25">
      <c r="B286" s="28"/>
      <c r="C286" s="28"/>
      <c r="D286" s="36"/>
      <c r="E286" s="28"/>
      <c r="F286" s="28"/>
      <c r="G286" s="36"/>
    </row>
    <row r="287" spans="2:7" x14ac:dyDescent="0.25">
      <c r="B287" s="28"/>
      <c r="C287" s="28"/>
      <c r="D287" s="36"/>
      <c r="E287" s="28"/>
      <c r="F287" s="28"/>
      <c r="G287" s="36"/>
    </row>
    <row r="288" spans="2:7" x14ac:dyDescent="0.25">
      <c r="B288" s="28"/>
      <c r="C288" s="28"/>
      <c r="D288" s="36"/>
      <c r="E288" s="28"/>
      <c r="F288" s="28"/>
      <c r="G288" s="36"/>
    </row>
    <row r="289" spans="2:7" x14ac:dyDescent="0.25">
      <c r="B289" s="28"/>
      <c r="C289" s="28"/>
      <c r="D289" s="36"/>
      <c r="E289" s="28"/>
      <c r="F289" s="28"/>
      <c r="G289" s="36"/>
    </row>
    <row r="290" spans="2:7" x14ac:dyDescent="0.25">
      <c r="B290" s="28"/>
      <c r="C290" s="28"/>
      <c r="D290" s="36"/>
      <c r="E290" s="28"/>
      <c r="F290" s="28"/>
      <c r="G290" s="36"/>
    </row>
    <row r="291" spans="2:7" x14ac:dyDescent="0.25">
      <c r="B291" s="28"/>
      <c r="C291" s="28"/>
      <c r="D291" s="36"/>
      <c r="E291" s="28"/>
      <c r="F291" s="28"/>
      <c r="G291" s="36"/>
    </row>
    <row r="292" spans="2:7" x14ac:dyDescent="0.25">
      <c r="B292" s="28"/>
      <c r="C292" s="28"/>
      <c r="D292" s="36"/>
      <c r="E292" s="28"/>
      <c r="F292" s="28"/>
      <c r="G292" s="36"/>
    </row>
    <row r="293" spans="2:7" x14ac:dyDescent="0.25">
      <c r="B293" s="28"/>
      <c r="C293" s="28"/>
      <c r="D293" s="36"/>
      <c r="E293" s="28"/>
      <c r="F293" s="28"/>
      <c r="G293" s="36"/>
    </row>
    <row r="294" spans="2:7" x14ac:dyDescent="0.25">
      <c r="B294" s="28"/>
      <c r="C294" s="28"/>
      <c r="D294" s="36"/>
      <c r="E294" s="28"/>
      <c r="F294" s="28"/>
      <c r="G294" s="36"/>
    </row>
    <row r="295" spans="2:7" x14ac:dyDescent="0.25">
      <c r="B295" s="28"/>
      <c r="C295" s="28"/>
      <c r="D295" s="36"/>
      <c r="E295" s="28"/>
      <c r="F295" s="28"/>
      <c r="G295" s="36"/>
    </row>
    <row r="296" spans="2:7" x14ac:dyDescent="0.25">
      <c r="B296" s="28"/>
      <c r="C296" s="28"/>
      <c r="D296" s="36"/>
      <c r="E296" s="28"/>
      <c r="F296" s="28"/>
      <c r="G296" s="36"/>
    </row>
    <row r="297" spans="2:7" x14ac:dyDescent="0.25">
      <c r="B297" s="28"/>
      <c r="C297" s="28"/>
      <c r="D297" s="36"/>
      <c r="E297" s="28"/>
      <c r="F297" s="28"/>
      <c r="G297" s="36"/>
    </row>
    <row r="298" spans="2:7" x14ac:dyDescent="0.25">
      <c r="B298" s="28"/>
      <c r="C298" s="28"/>
      <c r="D298" s="36"/>
      <c r="E298" s="28"/>
      <c r="F298" s="28"/>
      <c r="G298" s="36"/>
    </row>
    <row r="299" spans="2:7" x14ac:dyDescent="0.25">
      <c r="B299" s="28"/>
      <c r="C299" s="28"/>
      <c r="D299" s="36"/>
      <c r="E299" s="28"/>
      <c r="F299" s="28"/>
      <c r="G299" s="36"/>
    </row>
    <row r="300" spans="2:7" x14ac:dyDescent="0.25">
      <c r="B300" s="28"/>
      <c r="C300" s="28"/>
      <c r="D300" s="36"/>
      <c r="E300" s="28"/>
      <c r="F300" s="28"/>
      <c r="G300" s="36"/>
    </row>
    <row r="301" spans="2:7" x14ac:dyDescent="0.25">
      <c r="B301" s="28"/>
      <c r="C301" s="28"/>
      <c r="D301" s="36"/>
      <c r="E301" s="28"/>
      <c r="F301" s="28"/>
      <c r="G301" s="36"/>
    </row>
    <row r="302" spans="2:7" x14ac:dyDescent="0.25">
      <c r="B302" s="28"/>
      <c r="C302" s="28"/>
      <c r="D302" s="36"/>
      <c r="E302" s="28"/>
      <c r="F302" s="28"/>
      <c r="G302" s="36"/>
    </row>
    <row r="303" spans="2:7" x14ac:dyDescent="0.25">
      <c r="B303" s="28"/>
      <c r="C303" s="28"/>
      <c r="D303" s="36"/>
      <c r="E303" s="28"/>
      <c r="F303" s="28"/>
      <c r="G303" s="36"/>
    </row>
    <row r="304" spans="2:7" x14ac:dyDescent="0.25">
      <c r="B304" s="28"/>
      <c r="C304" s="28"/>
      <c r="D304" s="36"/>
      <c r="E304" s="28"/>
      <c r="F304" s="28"/>
      <c r="G304" s="36"/>
    </row>
    <row r="305" spans="2:7" x14ac:dyDescent="0.25">
      <c r="B305" s="28"/>
      <c r="C305" s="28"/>
      <c r="D305" s="36"/>
      <c r="E305" s="28"/>
      <c r="F305" s="28"/>
      <c r="G305" s="36"/>
    </row>
    <row r="306" spans="2:7" x14ac:dyDescent="0.25">
      <c r="B306" s="28"/>
      <c r="C306" s="28"/>
      <c r="D306" s="36"/>
      <c r="E306" s="28"/>
      <c r="F306" s="28"/>
      <c r="G306" s="36"/>
    </row>
    <row r="307" spans="2:7" x14ac:dyDescent="0.25">
      <c r="B307" s="28"/>
      <c r="C307" s="28"/>
      <c r="D307" s="36"/>
      <c r="E307" s="28"/>
      <c r="F307" s="28"/>
      <c r="G307" s="36"/>
    </row>
    <row r="308" spans="2:7" x14ac:dyDescent="0.25">
      <c r="B308" s="28"/>
      <c r="C308" s="28"/>
      <c r="D308" s="36"/>
      <c r="E308" s="28"/>
      <c r="F308" s="28"/>
      <c r="G308" s="36"/>
    </row>
    <row r="309" spans="2:7" x14ac:dyDescent="0.25">
      <c r="B309" s="28"/>
      <c r="C309" s="28"/>
      <c r="D309" s="36"/>
      <c r="E309" s="28"/>
      <c r="F309" s="28"/>
      <c r="G309" s="36"/>
    </row>
    <row r="310" spans="2:7" x14ac:dyDescent="0.25">
      <c r="B310" s="28"/>
      <c r="C310" s="28"/>
      <c r="D310" s="36"/>
      <c r="E310" s="28"/>
      <c r="F310" s="28"/>
      <c r="G310" s="36"/>
    </row>
    <row r="311" spans="2:7" x14ac:dyDescent="0.25">
      <c r="B311" s="28"/>
      <c r="C311" s="28"/>
      <c r="D311" s="36"/>
      <c r="E311" s="28"/>
      <c r="F311" s="28"/>
      <c r="G311" s="36"/>
    </row>
    <row r="312" spans="2:7" x14ac:dyDescent="0.25">
      <c r="B312" s="28"/>
      <c r="C312" s="28"/>
      <c r="D312" s="36"/>
      <c r="E312" s="28"/>
      <c r="F312" s="28"/>
      <c r="G312" s="36"/>
    </row>
    <row r="313" spans="2:7" x14ac:dyDescent="0.25">
      <c r="B313" s="28"/>
      <c r="C313" s="28"/>
      <c r="D313" s="36"/>
      <c r="E313" s="28"/>
      <c r="F313" s="28"/>
      <c r="G313" s="36"/>
    </row>
    <row r="314" spans="2:7" x14ac:dyDescent="0.25">
      <c r="B314" s="28"/>
      <c r="C314" s="28"/>
      <c r="D314" s="36"/>
      <c r="E314" s="28"/>
      <c r="F314" s="28"/>
      <c r="G314" s="36"/>
    </row>
    <row r="315" spans="2:7" x14ac:dyDescent="0.25">
      <c r="B315" s="28"/>
      <c r="C315" s="28"/>
      <c r="D315" s="36"/>
      <c r="E315" s="28"/>
      <c r="F315" s="28"/>
      <c r="G315" s="36"/>
    </row>
    <row r="316" spans="2:7" x14ac:dyDescent="0.25">
      <c r="B316" s="28"/>
      <c r="C316" s="28"/>
      <c r="D316" s="36"/>
      <c r="E316" s="28"/>
      <c r="F316" s="28"/>
      <c r="G316" s="36"/>
    </row>
    <row r="317" spans="2:7" x14ac:dyDescent="0.25">
      <c r="B317" s="28"/>
      <c r="C317" s="28"/>
      <c r="D317" s="36"/>
      <c r="E317" s="28"/>
      <c r="F317" s="28"/>
      <c r="G317" s="36"/>
    </row>
    <row r="318" spans="2:7" x14ac:dyDescent="0.25">
      <c r="B318" s="28"/>
      <c r="C318" s="28"/>
      <c r="D318" s="36"/>
      <c r="E318" s="28"/>
      <c r="F318" s="28"/>
      <c r="G318" s="36"/>
    </row>
    <row r="319" spans="2:7" x14ac:dyDescent="0.25">
      <c r="B319" s="28"/>
      <c r="C319" s="28"/>
      <c r="D319" s="36"/>
      <c r="E319" s="28"/>
      <c r="F319" s="28"/>
      <c r="G319" s="36"/>
    </row>
    <row r="320" spans="2:7" x14ac:dyDescent="0.25">
      <c r="B320" s="28"/>
      <c r="C320" s="28"/>
      <c r="D320" s="36"/>
      <c r="E320" s="28"/>
      <c r="F320" s="28"/>
      <c r="G320" s="36"/>
    </row>
    <row r="321" spans="2:7" x14ac:dyDescent="0.25">
      <c r="B321" s="28"/>
      <c r="C321" s="28"/>
      <c r="D321" s="36"/>
      <c r="E321" s="28"/>
      <c r="F321" s="28"/>
      <c r="G321" s="36"/>
    </row>
    <row r="322" spans="2:7" x14ac:dyDescent="0.25">
      <c r="B322" s="28"/>
      <c r="C322" s="28"/>
      <c r="D322" s="36"/>
      <c r="E322" s="28"/>
      <c r="F322" s="28"/>
      <c r="G322" s="36"/>
    </row>
    <row r="323" spans="2:7" x14ac:dyDescent="0.25">
      <c r="B323" s="28"/>
      <c r="C323" s="28"/>
      <c r="D323" s="36"/>
      <c r="E323" s="28"/>
      <c r="F323" s="28"/>
      <c r="G323" s="36"/>
    </row>
    <row r="324" spans="2:7" x14ac:dyDescent="0.25">
      <c r="B324" s="28"/>
      <c r="C324" s="28"/>
      <c r="D324" s="36"/>
      <c r="E324" s="28"/>
      <c r="F324" s="28"/>
      <c r="G324" s="36"/>
    </row>
    <row r="325" spans="2:7" x14ac:dyDescent="0.25">
      <c r="B325" s="28"/>
      <c r="C325" s="28"/>
      <c r="D325" s="36"/>
      <c r="E325" s="28"/>
      <c r="F325" s="28"/>
      <c r="G325" s="36"/>
    </row>
    <row r="326" spans="2:7" x14ac:dyDescent="0.25">
      <c r="B326" s="28"/>
      <c r="C326" s="28"/>
      <c r="D326" s="36"/>
      <c r="E326" s="28"/>
      <c r="F326" s="28"/>
      <c r="G326" s="36"/>
    </row>
    <row r="327" spans="2:7" x14ac:dyDescent="0.25">
      <c r="B327" s="28"/>
      <c r="C327" s="28"/>
      <c r="D327" s="36"/>
      <c r="E327" s="28"/>
      <c r="F327" s="28"/>
      <c r="G327" s="36"/>
    </row>
    <row r="328" spans="2:7" x14ac:dyDescent="0.25">
      <c r="B328" s="28"/>
      <c r="C328" s="28"/>
      <c r="D328" s="36"/>
      <c r="E328" s="28"/>
      <c r="F328" s="28"/>
      <c r="G328" s="36"/>
    </row>
    <row r="329" spans="2:7" x14ac:dyDescent="0.25">
      <c r="B329" s="28"/>
      <c r="C329" s="28"/>
      <c r="D329" s="36"/>
      <c r="E329" s="28"/>
      <c r="F329" s="28"/>
      <c r="G329" s="36"/>
    </row>
    <row r="330" spans="2:7" x14ac:dyDescent="0.25">
      <c r="B330" s="28"/>
      <c r="C330" s="28"/>
      <c r="D330" s="36"/>
      <c r="E330" s="28"/>
      <c r="F330" s="28"/>
      <c r="G330" s="36"/>
    </row>
    <row r="331" spans="2:7" x14ac:dyDescent="0.25">
      <c r="B331" s="28"/>
      <c r="C331" s="28"/>
      <c r="D331" s="36"/>
      <c r="E331" s="28"/>
      <c r="F331" s="28"/>
      <c r="G331" s="36"/>
    </row>
    <row r="332" spans="2:7" x14ac:dyDescent="0.25">
      <c r="B332" s="28"/>
      <c r="C332" s="28"/>
      <c r="D332" s="36"/>
      <c r="E332" s="28"/>
      <c r="F332" s="28"/>
      <c r="G332" s="36"/>
    </row>
    <row r="333" spans="2:7" x14ac:dyDescent="0.25">
      <c r="B333" s="28"/>
      <c r="C333" s="28"/>
      <c r="D333" s="36"/>
      <c r="E333" s="28"/>
      <c r="F333" s="28"/>
      <c r="G333" s="36"/>
    </row>
    <row r="334" spans="2:7" x14ac:dyDescent="0.25">
      <c r="B334" s="28"/>
      <c r="C334" s="28"/>
      <c r="D334" s="36"/>
      <c r="E334" s="28"/>
      <c r="F334" s="28"/>
      <c r="G334" s="36"/>
    </row>
    <row r="335" spans="2:7" x14ac:dyDescent="0.25">
      <c r="B335" s="28"/>
      <c r="C335" s="28"/>
      <c r="D335" s="36"/>
      <c r="E335" s="28"/>
      <c r="F335" s="28"/>
      <c r="G335" s="36"/>
    </row>
    <row r="336" spans="2:7" x14ac:dyDescent="0.25">
      <c r="B336" s="28"/>
      <c r="C336" s="28"/>
      <c r="D336" s="36"/>
      <c r="E336" s="28"/>
      <c r="F336" s="28"/>
      <c r="G336" s="36"/>
    </row>
    <row r="337" spans="2:7" x14ac:dyDescent="0.25">
      <c r="B337" s="28"/>
      <c r="C337" s="28"/>
      <c r="D337" s="36"/>
      <c r="E337" s="28"/>
      <c r="F337" s="28"/>
      <c r="G337" s="36"/>
    </row>
    <row r="338" spans="2:7" x14ac:dyDescent="0.25">
      <c r="B338" s="28"/>
      <c r="C338" s="28"/>
      <c r="D338" s="36"/>
      <c r="E338" s="28"/>
      <c r="F338" s="28"/>
      <c r="G338" s="36"/>
    </row>
    <row r="339" spans="2:7" x14ac:dyDescent="0.25">
      <c r="B339" s="28"/>
      <c r="C339" s="28"/>
      <c r="D339" s="36"/>
      <c r="E339" s="28"/>
      <c r="F339" s="28"/>
      <c r="G339" s="36"/>
    </row>
    <row r="340" spans="2:7" x14ac:dyDescent="0.25">
      <c r="B340" s="28"/>
      <c r="C340" s="28"/>
      <c r="D340" s="36"/>
      <c r="E340" s="28"/>
      <c r="F340" s="28"/>
      <c r="G340" s="36"/>
    </row>
    <row r="341" spans="2:7" x14ac:dyDescent="0.25">
      <c r="B341" s="28"/>
      <c r="C341" s="28"/>
      <c r="D341" s="36"/>
      <c r="E341" s="28"/>
      <c r="F341" s="28"/>
      <c r="G341" s="36"/>
    </row>
    <row r="342" spans="2:7" x14ac:dyDescent="0.25">
      <c r="B342" s="28"/>
      <c r="C342" s="28"/>
      <c r="D342" s="36"/>
      <c r="E342" s="28"/>
      <c r="F342" s="28"/>
      <c r="G342" s="36"/>
    </row>
    <row r="343" spans="2:7" x14ac:dyDescent="0.25">
      <c r="B343" s="28"/>
      <c r="C343" s="28"/>
      <c r="D343" s="36"/>
      <c r="E343" s="28"/>
      <c r="F343" s="28"/>
      <c r="G343" s="36"/>
    </row>
    <row r="344" spans="2:7" x14ac:dyDescent="0.25">
      <c r="B344" s="28"/>
      <c r="C344" s="28"/>
      <c r="D344" s="36"/>
      <c r="E344" s="28"/>
      <c r="F344" s="28"/>
      <c r="G344" s="36"/>
    </row>
    <row r="345" spans="2:7" x14ac:dyDescent="0.25">
      <c r="B345" s="28"/>
      <c r="C345" s="28"/>
      <c r="D345" s="36"/>
      <c r="E345" s="28"/>
      <c r="F345" s="28"/>
      <c r="G345" s="36"/>
    </row>
    <row r="346" spans="2:7" x14ac:dyDescent="0.25">
      <c r="B346" s="28"/>
      <c r="C346" s="28"/>
      <c r="D346" s="36"/>
      <c r="E346" s="28"/>
      <c r="F346" s="28"/>
      <c r="G346" s="36"/>
    </row>
    <row r="347" spans="2:7" x14ac:dyDescent="0.25">
      <c r="B347" s="28"/>
      <c r="C347" s="28"/>
      <c r="D347" s="36"/>
      <c r="E347" s="28"/>
      <c r="F347" s="28"/>
      <c r="G347" s="36"/>
    </row>
    <row r="348" spans="2:7" x14ac:dyDescent="0.25">
      <c r="B348" s="28"/>
      <c r="C348" s="28"/>
      <c r="D348" s="36"/>
      <c r="E348" s="28"/>
      <c r="F348" s="28"/>
      <c r="G348" s="36"/>
    </row>
    <row r="349" spans="2:7" x14ac:dyDescent="0.25">
      <c r="B349" s="28"/>
      <c r="C349" s="28"/>
      <c r="D349" s="36"/>
      <c r="E349" s="28"/>
      <c r="F349" s="28"/>
      <c r="G349" s="36"/>
    </row>
    <row r="350" spans="2:7" x14ac:dyDescent="0.25">
      <c r="B350" s="28"/>
      <c r="C350" s="28"/>
      <c r="D350" s="36"/>
      <c r="E350" s="28"/>
      <c r="F350" s="28"/>
      <c r="G350" s="36"/>
    </row>
    <row r="351" spans="2:7" x14ac:dyDescent="0.25">
      <c r="B351" s="28"/>
      <c r="C351" s="28"/>
      <c r="D351" s="36"/>
      <c r="E351" s="28"/>
      <c r="F351" s="28"/>
      <c r="G351" s="36"/>
    </row>
    <row r="352" spans="2:7" x14ac:dyDescent="0.25">
      <c r="B352" s="28"/>
      <c r="C352" s="28"/>
      <c r="D352" s="36"/>
      <c r="E352" s="28"/>
      <c r="F352" s="28"/>
      <c r="G352" s="36"/>
    </row>
    <row r="353" spans="2:7" x14ac:dyDescent="0.25">
      <c r="B353" s="28"/>
      <c r="C353" s="28"/>
      <c r="D353" s="36"/>
      <c r="E353" s="28"/>
      <c r="F353" s="28"/>
      <c r="G353" s="36"/>
    </row>
    <row r="354" spans="2:7" x14ac:dyDescent="0.25">
      <c r="B354" s="28"/>
      <c r="C354" s="28"/>
      <c r="D354" s="36"/>
      <c r="E354" s="28"/>
      <c r="F354" s="28"/>
      <c r="G354" s="36"/>
    </row>
    <row r="355" spans="2:7" x14ac:dyDescent="0.25">
      <c r="B355" s="28"/>
      <c r="C355" s="28"/>
      <c r="D355" s="36"/>
      <c r="E355" s="28"/>
      <c r="F355" s="28"/>
      <c r="G355" s="36"/>
    </row>
    <row r="356" spans="2:7" x14ac:dyDescent="0.25">
      <c r="B356" s="28"/>
      <c r="C356" s="28"/>
      <c r="D356" s="36"/>
      <c r="E356" s="28"/>
      <c r="F356" s="28"/>
      <c r="G356" s="36"/>
    </row>
    <row r="357" spans="2:7" x14ac:dyDescent="0.25">
      <c r="B357" s="28"/>
      <c r="C357" s="28"/>
      <c r="D357" s="36"/>
      <c r="E357" s="28"/>
      <c r="F357" s="28"/>
      <c r="G357" s="36"/>
    </row>
    <row r="358" spans="2:7" x14ac:dyDescent="0.25">
      <c r="B358" s="28"/>
      <c r="C358" s="28"/>
      <c r="D358" s="36"/>
      <c r="E358" s="28"/>
      <c r="F358" s="28"/>
      <c r="G358" s="36"/>
    </row>
    <row r="359" spans="2:7" x14ac:dyDescent="0.25">
      <c r="B359" s="28"/>
      <c r="C359" s="28"/>
      <c r="D359" s="36"/>
      <c r="E359" s="28"/>
      <c r="F359" s="28"/>
      <c r="G359" s="36"/>
    </row>
    <row r="360" spans="2:7" x14ac:dyDescent="0.25">
      <c r="B360" s="28"/>
      <c r="C360" s="28"/>
      <c r="D360" s="36"/>
      <c r="E360" s="28"/>
      <c r="F360" s="28"/>
      <c r="G360" s="36"/>
    </row>
    <row r="361" spans="2:7" x14ac:dyDescent="0.25">
      <c r="B361" s="28"/>
      <c r="C361" s="28"/>
      <c r="D361" s="36"/>
      <c r="E361" s="28"/>
      <c r="F361" s="28"/>
      <c r="G361" s="36"/>
    </row>
    <row r="362" spans="2:7" x14ac:dyDescent="0.25">
      <c r="B362" s="28"/>
      <c r="C362" s="28"/>
      <c r="D362" s="36"/>
      <c r="E362" s="28"/>
      <c r="F362" s="28"/>
      <c r="G362" s="36"/>
    </row>
    <row r="363" spans="2:7" x14ac:dyDescent="0.25">
      <c r="B363" s="28"/>
      <c r="C363" s="28"/>
      <c r="D363" s="36"/>
      <c r="E363" s="28"/>
      <c r="F363" s="28"/>
      <c r="G363" s="36"/>
    </row>
    <row r="364" spans="2:7" x14ac:dyDescent="0.25">
      <c r="B364" s="28"/>
      <c r="C364" s="28"/>
      <c r="D364" s="36"/>
      <c r="E364" s="28"/>
      <c r="F364" s="28"/>
      <c r="G364" s="36"/>
    </row>
    <row r="365" spans="2:7" x14ac:dyDescent="0.25">
      <c r="B365" s="28"/>
      <c r="C365" s="28"/>
      <c r="D365" s="36"/>
      <c r="E365" s="28"/>
      <c r="F365" s="28"/>
      <c r="G365" s="36"/>
    </row>
    <row r="366" spans="2:7" x14ac:dyDescent="0.25">
      <c r="B366" s="28"/>
      <c r="C366" s="28"/>
      <c r="D366" s="36"/>
      <c r="E366" s="28"/>
      <c r="F366" s="28"/>
      <c r="G366" s="36"/>
    </row>
    <row r="367" spans="2:7" x14ac:dyDescent="0.25">
      <c r="B367" s="28"/>
      <c r="C367" s="28"/>
      <c r="D367" s="36"/>
      <c r="E367" s="28"/>
      <c r="F367" s="28"/>
      <c r="G367" s="36"/>
    </row>
    <row r="368" spans="2:7" x14ac:dyDescent="0.25">
      <c r="B368" s="28"/>
      <c r="C368" s="28"/>
      <c r="D368" s="36"/>
      <c r="E368" s="28"/>
      <c r="F368" s="28"/>
      <c r="G368" s="36"/>
    </row>
    <row r="369" spans="2:7" x14ac:dyDescent="0.25">
      <c r="B369" s="28"/>
      <c r="C369" s="28"/>
      <c r="D369" s="36"/>
      <c r="E369" s="28"/>
      <c r="F369" s="28"/>
      <c r="G369" s="36"/>
    </row>
    <row r="370" spans="2:7" x14ac:dyDescent="0.25">
      <c r="B370" s="28"/>
      <c r="C370" s="28"/>
      <c r="D370" s="36"/>
      <c r="E370" s="28"/>
      <c r="F370" s="28"/>
      <c r="G370" s="36"/>
    </row>
    <row r="371" spans="2:7" x14ac:dyDescent="0.25">
      <c r="B371" s="28"/>
      <c r="C371" s="28"/>
      <c r="D371" s="36"/>
      <c r="E371" s="28"/>
      <c r="F371" s="28"/>
      <c r="G371" s="36"/>
    </row>
    <row r="372" spans="2:7" x14ac:dyDescent="0.25">
      <c r="B372" s="28"/>
      <c r="C372" s="28"/>
      <c r="D372" s="36"/>
      <c r="E372" s="28"/>
      <c r="F372" s="28"/>
      <c r="G372" s="36"/>
    </row>
    <row r="373" spans="2:7" x14ac:dyDescent="0.25">
      <c r="B373" s="28"/>
      <c r="C373" s="28"/>
      <c r="D373" s="36"/>
      <c r="E373" s="28"/>
      <c r="F373" s="28"/>
      <c r="G373" s="36"/>
    </row>
    <row r="374" spans="2:7" x14ac:dyDescent="0.25">
      <c r="B374" s="28"/>
      <c r="C374" s="28"/>
      <c r="D374" s="36"/>
      <c r="E374" s="28"/>
      <c r="F374" s="28"/>
      <c r="G374" s="36"/>
    </row>
    <row r="375" spans="2:7" x14ac:dyDescent="0.25">
      <c r="B375" s="28"/>
      <c r="C375" s="28"/>
      <c r="D375" s="36"/>
      <c r="E375" s="28"/>
      <c r="F375" s="28"/>
      <c r="G375" s="36"/>
    </row>
    <row r="376" spans="2:7" x14ac:dyDescent="0.25">
      <c r="B376" s="28"/>
      <c r="C376" s="28"/>
      <c r="D376" s="36"/>
      <c r="E376" s="28"/>
      <c r="F376" s="28"/>
      <c r="G376" s="36"/>
    </row>
    <row r="377" spans="2:7" x14ac:dyDescent="0.25">
      <c r="B377" s="28"/>
      <c r="C377" s="28"/>
      <c r="D377" s="36"/>
      <c r="E377" s="28"/>
      <c r="F377" s="28"/>
      <c r="G377" s="36"/>
    </row>
    <row r="378" spans="2:7" x14ac:dyDescent="0.25">
      <c r="B378" s="28"/>
      <c r="C378" s="28"/>
      <c r="D378" s="36"/>
      <c r="E378" s="28"/>
      <c r="F378" s="28"/>
      <c r="G378" s="36"/>
    </row>
    <row r="379" spans="2:7" x14ac:dyDescent="0.25">
      <c r="B379" s="28"/>
      <c r="C379" s="28"/>
      <c r="D379" s="36"/>
      <c r="E379" s="28"/>
      <c r="F379" s="28"/>
      <c r="G379" s="36"/>
    </row>
    <row r="380" spans="2:7" x14ac:dyDescent="0.25">
      <c r="B380" s="28"/>
      <c r="C380" s="28"/>
      <c r="D380" s="36"/>
      <c r="E380" s="28"/>
      <c r="F380" s="28"/>
      <c r="G380" s="36"/>
    </row>
    <row r="381" spans="2:7" x14ac:dyDescent="0.25">
      <c r="B381" s="28"/>
      <c r="C381" s="28"/>
      <c r="D381" s="36"/>
      <c r="E381" s="28"/>
      <c r="F381" s="28"/>
      <c r="G381" s="36"/>
    </row>
    <row r="382" spans="2:7" x14ac:dyDescent="0.25">
      <c r="B382" s="28"/>
      <c r="C382" s="28"/>
      <c r="D382" s="36"/>
      <c r="E382" s="28"/>
      <c r="F382" s="28"/>
      <c r="G382" s="36"/>
    </row>
    <row r="383" spans="2:7" x14ac:dyDescent="0.25">
      <c r="B383" s="28"/>
      <c r="C383" s="28"/>
      <c r="D383" s="36"/>
      <c r="E383" s="28"/>
      <c r="F383" s="28"/>
      <c r="G383" s="36"/>
    </row>
    <row r="384" spans="2:7" x14ac:dyDescent="0.25">
      <c r="B384" s="28"/>
      <c r="C384" s="28"/>
      <c r="D384" s="36"/>
      <c r="E384" s="28"/>
      <c r="F384" s="28"/>
      <c r="G384" s="36"/>
    </row>
    <row r="385" spans="2:7" x14ac:dyDescent="0.25">
      <c r="B385" s="28"/>
      <c r="C385" s="28"/>
      <c r="D385" s="36"/>
      <c r="E385" s="28"/>
      <c r="F385" s="28"/>
      <c r="G385" s="36"/>
    </row>
    <row r="386" spans="2:7" x14ac:dyDescent="0.25">
      <c r="B386" s="28"/>
      <c r="C386" s="28"/>
      <c r="D386" s="36"/>
      <c r="E386" s="28"/>
      <c r="F386" s="28"/>
      <c r="G386" s="36"/>
    </row>
    <row r="387" spans="2:7" x14ac:dyDescent="0.25">
      <c r="B387" s="28"/>
      <c r="C387" s="28"/>
      <c r="D387" s="36"/>
      <c r="E387" s="28"/>
      <c r="F387" s="28"/>
      <c r="G387" s="36"/>
    </row>
    <row r="388" spans="2:7" x14ac:dyDescent="0.25">
      <c r="B388" s="28"/>
      <c r="C388" s="28"/>
      <c r="D388" s="36"/>
      <c r="E388" s="28"/>
      <c r="F388" s="28"/>
      <c r="G388" s="36"/>
    </row>
    <row r="389" spans="2:7" x14ac:dyDescent="0.25">
      <c r="B389" s="28"/>
      <c r="C389" s="28"/>
      <c r="D389" s="36"/>
      <c r="E389" s="28"/>
      <c r="F389" s="28"/>
      <c r="G389" s="36"/>
    </row>
    <row r="390" spans="2:7" x14ac:dyDescent="0.25">
      <c r="B390" s="28"/>
      <c r="C390" s="28"/>
      <c r="D390" s="36"/>
      <c r="E390" s="28"/>
      <c r="F390" s="28"/>
      <c r="G390" s="36"/>
    </row>
    <row r="391" spans="2:7" x14ac:dyDescent="0.25">
      <c r="B391" s="28"/>
      <c r="C391" s="28"/>
      <c r="D391" s="36"/>
      <c r="E391" s="28"/>
      <c r="F391" s="28"/>
      <c r="G391" s="36"/>
    </row>
    <row r="392" spans="2:7" x14ac:dyDescent="0.25">
      <c r="B392" s="28"/>
      <c r="C392" s="28"/>
      <c r="D392" s="36"/>
      <c r="E392" s="28"/>
      <c r="F392" s="28"/>
      <c r="G392" s="36"/>
    </row>
    <row r="393" spans="2:7" x14ac:dyDescent="0.25">
      <c r="B393" s="28"/>
      <c r="C393" s="28"/>
      <c r="D393" s="36"/>
      <c r="E393" s="28"/>
      <c r="F393" s="28"/>
      <c r="G393" s="36"/>
    </row>
    <row r="394" spans="2:7" x14ac:dyDescent="0.25">
      <c r="B394" s="28"/>
      <c r="C394" s="28"/>
      <c r="D394" s="36"/>
      <c r="E394" s="28"/>
      <c r="F394" s="28"/>
      <c r="G394" s="36"/>
    </row>
    <row r="395" spans="2:7" x14ac:dyDescent="0.25">
      <c r="B395" s="28"/>
      <c r="C395" s="28"/>
      <c r="D395" s="36"/>
      <c r="E395" s="28"/>
      <c r="F395" s="28"/>
      <c r="G395" s="36"/>
    </row>
    <row r="396" spans="2:7" x14ac:dyDescent="0.25">
      <c r="B396" s="28"/>
      <c r="C396" s="28"/>
      <c r="D396" s="36"/>
      <c r="E396" s="28"/>
      <c r="F396" s="28"/>
      <c r="G396" s="36"/>
    </row>
    <row r="397" spans="2:7" x14ac:dyDescent="0.25">
      <c r="B397" s="28"/>
      <c r="C397" s="28"/>
      <c r="D397" s="36"/>
      <c r="E397" s="28"/>
      <c r="F397" s="28"/>
      <c r="G397" s="36"/>
    </row>
    <row r="398" spans="2:7" x14ac:dyDescent="0.25">
      <c r="B398" s="28"/>
      <c r="C398" s="28"/>
      <c r="D398" s="36"/>
      <c r="E398" s="28"/>
      <c r="F398" s="28"/>
      <c r="G398" s="36"/>
    </row>
    <row r="399" spans="2:7" x14ac:dyDescent="0.25">
      <c r="B399" s="28"/>
      <c r="C399" s="28"/>
      <c r="D399" s="36"/>
      <c r="E399" s="28"/>
      <c r="F399" s="28"/>
      <c r="G399" s="36"/>
    </row>
    <row r="400" spans="2:7" x14ac:dyDescent="0.25">
      <c r="B400" s="28"/>
      <c r="C400" s="28"/>
      <c r="D400" s="36"/>
      <c r="E400" s="28"/>
      <c r="F400" s="28"/>
      <c r="G400" s="36"/>
    </row>
    <row r="401" spans="2:7" x14ac:dyDescent="0.25">
      <c r="B401" s="28"/>
      <c r="C401" s="28"/>
      <c r="D401" s="36"/>
      <c r="E401" s="28"/>
      <c r="F401" s="28"/>
      <c r="G401" s="36"/>
    </row>
    <row r="402" spans="2:7" x14ac:dyDescent="0.25">
      <c r="B402" s="28"/>
      <c r="C402" s="28"/>
      <c r="D402" s="36"/>
      <c r="E402" s="28"/>
      <c r="F402" s="28"/>
      <c r="G402" s="36"/>
    </row>
    <row r="403" spans="2:7" x14ac:dyDescent="0.25">
      <c r="B403" s="28"/>
      <c r="C403" s="28"/>
      <c r="D403" s="36"/>
      <c r="E403" s="28"/>
      <c r="F403" s="28"/>
      <c r="G403" s="36"/>
    </row>
    <row r="404" spans="2:7" x14ac:dyDescent="0.25">
      <c r="B404" s="28"/>
      <c r="C404" s="28"/>
      <c r="D404" s="36"/>
      <c r="E404" s="28"/>
      <c r="F404" s="28"/>
      <c r="G404" s="36"/>
    </row>
    <row r="405" spans="2:7" x14ac:dyDescent="0.25">
      <c r="B405" s="28"/>
      <c r="C405" s="28"/>
      <c r="D405" s="36"/>
      <c r="E405" s="28"/>
      <c r="F405" s="28"/>
      <c r="G405" s="36"/>
    </row>
    <row r="406" spans="2:7" x14ac:dyDescent="0.25">
      <c r="B406" s="28"/>
      <c r="C406" s="28"/>
      <c r="D406" s="36"/>
      <c r="E406" s="28"/>
      <c r="F406" s="28"/>
      <c r="G406" s="36"/>
    </row>
    <row r="407" spans="2:7" x14ac:dyDescent="0.25">
      <c r="B407" s="28"/>
      <c r="C407" s="28"/>
      <c r="D407" s="36"/>
      <c r="E407" s="28"/>
      <c r="F407" s="28"/>
      <c r="G407" s="36"/>
    </row>
    <row r="408" spans="2:7" x14ac:dyDescent="0.25">
      <c r="B408" s="28"/>
      <c r="C408" s="28"/>
      <c r="D408" s="36"/>
      <c r="E408" s="28"/>
      <c r="F408" s="28"/>
      <c r="G408" s="36"/>
    </row>
    <row r="409" spans="2:7" x14ac:dyDescent="0.25">
      <c r="B409" s="28"/>
      <c r="C409" s="28"/>
      <c r="D409" s="36"/>
      <c r="E409" s="28"/>
      <c r="F409" s="28"/>
      <c r="G409" s="36"/>
    </row>
    <row r="410" spans="2:7" x14ac:dyDescent="0.25">
      <c r="B410" s="28"/>
      <c r="C410" s="28"/>
      <c r="D410" s="36"/>
      <c r="E410" s="28"/>
      <c r="F410" s="28"/>
      <c r="G410" s="36"/>
    </row>
    <row r="411" spans="2:7" x14ac:dyDescent="0.25">
      <c r="B411" s="28"/>
      <c r="C411" s="28"/>
      <c r="D411" s="36"/>
      <c r="E411" s="28"/>
      <c r="F411" s="28"/>
      <c r="G411" s="36"/>
    </row>
    <row r="412" spans="2:7" x14ac:dyDescent="0.25">
      <c r="B412" s="28"/>
      <c r="C412" s="28"/>
      <c r="D412" s="36"/>
      <c r="E412" s="28"/>
      <c r="F412" s="28"/>
      <c r="G412" s="36"/>
    </row>
    <row r="413" spans="2:7" x14ac:dyDescent="0.25">
      <c r="B413" s="28"/>
      <c r="C413" s="28"/>
      <c r="D413" s="36"/>
      <c r="E413" s="28"/>
      <c r="F413" s="28"/>
      <c r="G413" s="36"/>
    </row>
    <row r="414" spans="2:7" x14ac:dyDescent="0.25">
      <c r="B414" s="28"/>
      <c r="C414" s="28"/>
      <c r="D414" s="36"/>
      <c r="E414" s="28"/>
      <c r="F414" s="28"/>
      <c r="G414" s="36"/>
    </row>
    <row r="415" spans="2:7" x14ac:dyDescent="0.25">
      <c r="B415" s="28"/>
      <c r="C415" s="28"/>
      <c r="D415" s="36"/>
      <c r="E415" s="28"/>
      <c r="F415" s="28"/>
      <c r="G415" s="36"/>
    </row>
    <row r="416" spans="2:7" x14ac:dyDescent="0.25">
      <c r="B416" s="28"/>
      <c r="C416" s="28"/>
      <c r="D416" s="36"/>
      <c r="E416" s="28"/>
      <c r="F416" s="28"/>
      <c r="G416" s="36"/>
    </row>
    <row r="417" spans="2:7" x14ac:dyDescent="0.25">
      <c r="B417" s="28"/>
      <c r="C417" s="28"/>
      <c r="D417" s="36"/>
      <c r="E417" s="28"/>
      <c r="F417" s="28"/>
      <c r="G417" s="36"/>
    </row>
    <row r="418" spans="2:7" x14ac:dyDescent="0.25">
      <c r="B418" s="28"/>
      <c r="C418" s="28"/>
      <c r="D418" s="36"/>
      <c r="E418" s="28"/>
      <c r="F418" s="28"/>
      <c r="G418" s="36"/>
    </row>
    <row r="419" spans="2:7" x14ac:dyDescent="0.25">
      <c r="B419" s="28"/>
      <c r="C419" s="28"/>
      <c r="D419" s="36"/>
      <c r="E419" s="28"/>
      <c r="F419" s="28"/>
      <c r="G419" s="36"/>
    </row>
    <row r="420" spans="2:7" x14ac:dyDescent="0.25">
      <c r="B420" s="28"/>
      <c r="C420" s="28"/>
      <c r="D420" s="36"/>
      <c r="E420" s="28"/>
      <c r="F420" s="28"/>
      <c r="G420" s="36"/>
    </row>
    <row r="421" spans="2:7" x14ac:dyDescent="0.25">
      <c r="B421" s="28"/>
      <c r="C421" s="28"/>
      <c r="D421" s="36"/>
      <c r="E421" s="28"/>
      <c r="F421" s="28"/>
      <c r="G421" s="36"/>
    </row>
    <row r="422" spans="2:7" x14ac:dyDescent="0.25">
      <c r="B422" s="28"/>
      <c r="C422" s="28"/>
      <c r="D422" s="36"/>
      <c r="E422" s="28"/>
      <c r="F422" s="28"/>
      <c r="G422" s="36"/>
    </row>
    <row r="423" spans="2:7" x14ac:dyDescent="0.25">
      <c r="B423" s="28"/>
      <c r="C423" s="28"/>
      <c r="D423" s="36"/>
      <c r="E423" s="28"/>
      <c r="F423" s="28"/>
      <c r="G423" s="36"/>
    </row>
    <row r="424" spans="2:7" x14ac:dyDescent="0.25">
      <c r="B424" s="28"/>
      <c r="C424" s="28"/>
      <c r="D424" s="36"/>
      <c r="E424" s="28"/>
      <c r="F424" s="28"/>
      <c r="G424" s="36"/>
    </row>
    <row r="425" spans="2:7" x14ac:dyDescent="0.25">
      <c r="B425" s="28"/>
      <c r="C425" s="28"/>
      <c r="D425" s="36"/>
      <c r="E425" s="28"/>
      <c r="F425" s="28"/>
      <c r="G425" s="36"/>
    </row>
    <row r="426" spans="2:7" x14ac:dyDescent="0.25">
      <c r="B426" s="28"/>
      <c r="C426" s="28"/>
      <c r="D426" s="36"/>
      <c r="E426" s="28"/>
      <c r="F426" s="28"/>
      <c r="G426" s="36"/>
    </row>
    <row r="427" spans="2:7" x14ac:dyDescent="0.25">
      <c r="B427" s="28"/>
      <c r="C427" s="28"/>
      <c r="D427" s="36"/>
      <c r="E427" s="28"/>
      <c r="F427" s="28"/>
      <c r="G427" s="36"/>
    </row>
    <row r="428" spans="2:7" x14ac:dyDescent="0.25">
      <c r="B428" s="28"/>
      <c r="C428" s="28"/>
      <c r="D428" s="36"/>
      <c r="E428" s="28"/>
      <c r="F428" s="28"/>
      <c r="G428" s="36"/>
    </row>
    <row r="429" spans="2:7" x14ac:dyDescent="0.25">
      <c r="B429" s="28"/>
      <c r="C429" s="28"/>
      <c r="D429" s="36"/>
      <c r="E429" s="28"/>
      <c r="F429" s="28"/>
      <c r="G429" s="36"/>
    </row>
    <row r="430" spans="2:7" x14ac:dyDescent="0.25">
      <c r="B430" s="28"/>
      <c r="C430" s="28"/>
      <c r="D430" s="36"/>
      <c r="E430" s="28"/>
      <c r="F430" s="28"/>
      <c r="G430" s="36"/>
    </row>
    <row r="431" spans="2:7" x14ac:dyDescent="0.25">
      <c r="B431" s="28"/>
      <c r="C431" s="28"/>
      <c r="D431" s="36"/>
      <c r="E431" s="28"/>
      <c r="F431" s="28"/>
      <c r="G431" s="36"/>
    </row>
    <row r="432" spans="2:7" x14ac:dyDescent="0.25">
      <c r="B432" s="28"/>
      <c r="C432" s="28"/>
      <c r="D432" s="36"/>
      <c r="E432" s="28"/>
      <c r="F432" s="28"/>
      <c r="G432" s="36"/>
    </row>
    <row r="433" spans="2:7" x14ac:dyDescent="0.25">
      <c r="B433" s="28"/>
      <c r="C433" s="28"/>
      <c r="D433" s="36"/>
      <c r="E433" s="28"/>
      <c r="F433" s="28"/>
      <c r="G433" s="36"/>
    </row>
    <row r="434" spans="2:7" x14ac:dyDescent="0.25">
      <c r="B434" s="28"/>
      <c r="C434" s="28"/>
      <c r="D434" s="36"/>
      <c r="E434" s="28"/>
      <c r="F434" s="28"/>
      <c r="G434" s="36"/>
    </row>
    <row r="435" spans="2:7" x14ac:dyDescent="0.25">
      <c r="B435" s="28"/>
      <c r="C435" s="28"/>
      <c r="D435" s="36"/>
      <c r="E435" s="28"/>
      <c r="F435" s="28"/>
      <c r="G435" s="36"/>
    </row>
    <row r="436" spans="2:7" x14ac:dyDescent="0.25">
      <c r="B436" s="28"/>
      <c r="C436" s="28"/>
      <c r="D436" s="36"/>
      <c r="E436" s="28"/>
      <c r="F436" s="28"/>
      <c r="G436" s="36"/>
    </row>
    <row r="437" spans="2:7" x14ac:dyDescent="0.25">
      <c r="B437" s="28"/>
      <c r="C437" s="28"/>
      <c r="D437" s="36"/>
      <c r="E437" s="28"/>
      <c r="F437" s="28"/>
      <c r="G437" s="36"/>
    </row>
    <row r="438" spans="2:7" x14ac:dyDescent="0.25">
      <c r="B438" s="28"/>
      <c r="C438" s="28"/>
      <c r="D438" s="36"/>
      <c r="E438" s="28"/>
      <c r="F438" s="28"/>
      <c r="G438" s="36"/>
    </row>
    <row r="439" spans="2:7" x14ac:dyDescent="0.25">
      <c r="B439" s="28"/>
      <c r="C439" s="28"/>
      <c r="D439" s="36"/>
      <c r="E439" s="28"/>
      <c r="F439" s="28"/>
      <c r="G439" s="36"/>
    </row>
    <row r="440" spans="2:7" x14ac:dyDescent="0.25">
      <c r="B440" s="28"/>
      <c r="C440" s="28"/>
      <c r="D440" s="36"/>
      <c r="E440" s="28"/>
      <c r="F440" s="28"/>
      <c r="G440" s="36"/>
    </row>
    <row r="441" spans="2:7" x14ac:dyDescent="0.25">
      <c r="B441" s="28"/>
      <c r="C441" s="28"/>
      <c r="D441" s="36"/>
      <c r="E441" s="28"/>
      <c r="F441" s="28"/>
      <c r="G441" s="36"/>
    </row>
    <row r="442" spans="2:7" x14ac:dyDescent="0.25">
      <c r="B442" s="28"/>
      <c r="C442" s="28"/>
      <c r="D442" s="36"/>
      <c r="E442" s="28"/>
      <c r="F442" s="28"/>
      <c r="G442" s="36"/>
    </row>
    <row r="443" spans="2:7" x14ac:dyDescent="0.25">
      <c r="B443" s="28"/>
      <c r="C443" s="28"/>
      <c r="D443" s="36"/>
      <c r="E443" s="28"/>
      <c r="F443" s="28"/>
      <c r="G443" s="36"/>
    </row>
    <row r="444" spans="2:7" x14ac:dyDescent="0.25">
      <c r="B444" s="28"/>
      <c r="C444" s="28"/>
      <c r="D444" s="36"/>
      <c r="E444" s="28"/>
      <c r="F444" s="28"/>
      <c r="G444" s="36"/>
    </row>
    <row r="445" spans="2:7" x14ac:dyDescent="0.25">
      <c r="B445" s="28"/>
      <c r="C445" s="28"/>
      <c r="D445" s="36"/>
      <c r="E445" s="28"/>
      <c r="F445" s="28"/>
      <c r="G445" s="36"/>
    </row>
    <row r="446" spans="2:7" x14ac:dyDescent="0.25">
      <c r="B446" s="28"/>
      <c r="C446" s="28"/>
      <c r="D446" s="36"/>
      <c r="E446" s="28"/>
      <c r="F446" s="28"/>
      <c r="G446" s="36"/>
    </row>
    <row r="447" spans="2:7" x14ac:dyDescent="0.25">
      <c r="B447" s="28"/>
      <c r="C447" s="28"/>
      <c r="D447" s="36"/>
      <c r="E447" s="28"/>
      <c r="F447" s="28"/>
      <c r="G447" s="36"/>
    </row>
    <row r="448" spans="2:7" x14ac:dyDescent="0.25">
      <c r="B448" s="28"/>
      <c r="C448" s="28"/>
      <c r="D448" s="36"/>
      <c r="E448" s="28"/>
      <c r="F448" s="28"/>
      <c r="G448" s="36"/>
    </row>
    <row r="449" spans="2:7" x14ac:dyDescent="0.25">
      <c r="B449" s="28"/>
      <c r="C449" s="28"/>
      <c r="D449" s="36"/>
      <c r="E449" s="28"/>
      <c r="F449" s="28"/>
      <c r="G449" s="36"/>
    </row>
    <row r="450" spans="2:7" x14ac:dyDescent="0.25">
      <c r="B450" s="28"/>
      <c r="C450" s="28"/>
      <c r="D450" s="36"/>
      <c r="E450" s="28"/>
      <c r="F450" s="28"/>
      <c r="G450" s="36"/>
    </row>
    <row r="451" spans="2:7" x14ac:dyDescent="0.25">
      <c r="B451" s="28"/>
      <c r="C451" s="28"/>
      <c r="D451" s="36"/>
      <c r="E451" s="28"/>
      <c r="F451" s="28"/>
      <c r="G451" s="36"/>
    </row>
    <row r="452" spans="2:7" x14ac:dyDescent="0.25">
      <c r="B452" s="28"/>
      <c r="C452" s="28"/>
      <c r="D452" s="36"/>
      <c r="E452" s="28"/>
      <c r="F452" s="28"/>
      <c r="G452" s="36"/>
    </row>
    <row r="453" spans="2:7" x14ac:dyDescent="0.25">
      <c r="B453" s="28"/>
      <c r="C453" s="28"/>
      <c r="D453" s="36"/>
      <c r="E453" s="28"/>
      <c r="F453" s="28"/>
      <c r="G453" s="36"/>
    </row>
    <row r="454" spans="2:7" x14ac:dyDescent="0.25">
      <c r="B454" s="28"/>
      <c r="C454" s="28"/>
      <c r="D454" s="36"/>
      <c r="E454" s="28"/>
      <c r="F454" s="28"/>
      <c r="G454" s="36"/>
    </row>
    <row r="455" spans="2:7" x14ac:dyDescent="0.25">
      <c r="B455" s="28"/>
      <c r="C455" s="28"/>
      <c r="D455" s="36"/>
      <c r="E455" s="28"/>
      <c r="F455" s="28"/>
      <c r="G455" s="36"/>
    </row>
    <row r="456" spans="2:7" x14ac:dyDescent="0.25">
      <c r="B456" s="28"/>
      <c r="C456" s="28"/>
      <c r="D456" s="36"/>
      <c r="E456" s="28"/>
      <c r="F456" s="28"/>
      <c r="G456" s="36"/>
    </row>
    <row r="457" spans="2:7" x14ac:dyDescent="0.25">
      <c r="B457" s="28"/>
      <c r="C457" s="28"/>
      <c r="D457" s="36"/>
      <c r="E457" s="28"/>
      <c r="F457" s="28"/>
      <c r="G457" s="36"/>
    </row>
    <row r="458" spans="2:7" x14ac:dyDescent="0.25">
      <c r="B458" s="28"/>
      <c r="C458" s="28"/>
      <c r="D458" s="36"/>
      <c r="E458" s="28"/>
      <c r="F458" s="28"/>
      <c r="G458" s="36"/>
    </row>
    <row r="459" spans="2:7" x14ac:dyDescent="0.25">
      <c r="B459" s="28"/>
      <c r="C459" s="28"/>
      <c r="D459" s="36"/>
      <c r="E459" s="28"/>
      <c r="F459" s="28"/>
      <c r="G459" s="36"/>
    </row>
    <row r="460" spans="2:7" x14ac:dyDescent="0.25">
      <c r="B460" s="28"/>
      <c r="C460" s="28"/>
      <c r="D460" s="36"/>
      <c r="E460" s="28"/>
      <c r="F460" s="28"/>
      <c r="G460" s="36"/>
    </row>
    <row r="461" spans="2:7" x14ac:dyDescent="0.25">
      <c r="B461" s="28"/>
      <c r="C461" s="28"/>
      <c r="D461" s="36"/>
      <c r="E461" s="28"/>
      <c r="F461" s="28"/>
      <c r="G461" s="36"/>
    </row>
    <row r="462" spans="2:7" x14ac:dyDescent="0.25">
      <c r="B462" s="28"/>
      <c r="C462" s="28"/>
      <c r="D462" s="36"/>
      <c r="E462" s="28"/>
      <c r="F462" s="28"/>
      <c r="G462" s="36"/>
    </row>
    <row r="463" spans="2:7" x14ac:dyDescent="0.25">
      <c r="B463" s="28"/>
      <c r="C463" s="28"/>
      <c r="D463" s="36"/>
      <c r="E463" s="28"/>
      <c r="F463" s="28"/>
      <c r="G463" s="36"/>
    </row>
    <row r="464" spans="2:7" x14ac:dyDescent="0.25">
      <c r="B464" s="28"/>
      <c r="C464" s="28"/>
      <c r="D464" s="36"/>
      <c r="E464" s="28"/>
      <c r="F464" s="28"/>
      <c r="G464" s="36"/>
    </row>
    <row r="465" spans="2:7" x14ac:dyDescent="0.25">
      <c r="B465" s="28"/>
      <c r="C465" s="28"/>
      <c r="D465" s="36"/>
      <c r="E465" s="28"/>
      <c r="F465" s="28"/>
      <c r="G465" s="36"/>
    </row>
    <row r="466" spans="2:7" x14ac:dyDescent="0.25">
      <c r="B466" s="28"/>
      <c r="C466" s="28"/>
      <c r="D466" s="36"/>
      <c r="E466" s="28"/>
      <c r="F466" s="28"/>
      <c r="G466" s="36"/>
    </row>
    <row r="467" spans="2:7" x14ac:dyDescent="0.25">
      <c r="B467" s="28"/>
      <c r="C467" s="28"/>
      <c r="D467" s="36"/>
      <c r="E467" s="28"/>
      <c r="F467" s="28"/>
      <c r="G467" s="36"/>
    </row>
    <row r="468" spans="2:7" x14ac:dyDescent="0.25">
      <c r="B468" s="28"/>
      <c r="C468" s="28"/>
      <c r="D468" s="36"/>
      <c r="E468" s="28"/>
      <c r="F468" s="28"/>
      <c r="G468" s="36"/>
    </row>
    <row r="469" spans="2:7" x14ac:dyDescent="0.25">
      <c r="B469" s="28"/>
      <c r="C469" s="28"/>
      <c r="D469" s="36"/>
      <c r="E469" s="28"/>
      <c r="F469" s="28"/>
      <c r="G469" s="36"/>
    </row>
    <row r="470" spans="2:7" x14ac:dyDescent="0.25">
      <c r="B470" s="28"/>
      <c r="C470" s="28"/>
      <c r="D470" s="36"/>
      <c r="E470" s="28"/>
      <c r="F470" s="28"/>
      <c r="G470" s="36"/>
    </row>
    <row r="471" spans="2:7" x14ac:dyDescent="0.25">
      <c r="B471" s="28"/>
      <c r="C471" s="28"/>
      <c r="D471" s="36"/>
      <c r="E471" s="28"/>
      <c r="F471" s="28"/>
      <c r="G471" s="36"/>
    </row>
    <row r="472" spans="2:7" x14ac:dyDescent="0.25">
      <c r="B472" s="28"/>
      <c r="C472" s="28"/>
      <c r="D472" s="36"/>
      <c r="E472" s="28"/>
      <c r="F472" s="28"/>
      <c r="G472" s="36"/>
    </row>
    <row r="473" spans="2:7" x14ac:dyDescent="0.25">
      <c r="B473" s="28"/>
      <c r="C473" s="28"/>
      <c r="D473" s="36"/>
      <c r="E473" s="28"/>
      <c r="F473" s="28"/>
      <c r="G473" s="36"/>
    </row>
    <row r="474" spans="2:7" x14ac:dyDescent="0.25">
      <c r="B474" s="28"/>
      <c r="C474" s="28"/>
      <c r="D474" s="36"/>
      <c r="E474" s="28"/>
      <c r="F474" s="28"/>
      <c r="G474" s="36"/>
    </row>
    <row r="475" spans="2:7" x14ac:dyDescent="0.25">
      <c r="B475" s="28"/>
      <c r="C475" s="28"/>
      <c r="D475" s="36"/>
      <c r="E475" s="28"/>
      <c r="F475" s="28"/>
      <c r="G475" s="36"/>
    </row>
    <row r="476" spans="2:7" x14ac:dyDescent="0.25">
      <c r="B476" s="28"/>
      <c r="C476" s="28"/>
      <c r="D476" s="36"/>
      <c r="E476" s="28"/>
      <c r="F476" s="28"/>
      <c r="G476" s="36"/>
    </row>
    <row r="477" spans="2:7" x14ac:dyDescent="0.25">
      <c r="B477" s="28"/>
      <c r="C477" s="28"/>
      <c r="D477" s="36"/>
      <c r="E477" s="28"/>
      <c r="F477" s="28"/>
      <c r="G477" s="36"/>
    </row>
    <row r="478" spans="2:7" x14ac:dyDescent="0.25">
      <c r="B478" s="28"/>
      <c r="C478" s="28"/>
      <c r="D478" s="36"/>
      <c r="E478" s="28"/>
      <c r="F478" s="28"/>
      <c r="G478" s="36"/>
    </row>
    <row r="479" spans="2:7" x14ac:dyDescent="0.25">
      <c r="B479" s="28"/>
      <c r="C479" s="28"/>
      <c r="D479" s="36"/>
      <c r="E479" s="28"/>
      <c r="F479" s="28"/>
      <c r="G479" s="36"/>
    </row>
    <row r="480" spans="2:7" x14ac:dyDescent="0.25">
      <c r="B480" s="28"/>
      <c r="C480" s="28"/>
      <c r="D480" s="36"/>
      <c r="E480" s="28"/>
      <c r="F480" s="28"/>
      <c r="G480" s="36"/>
    </row>
    <row r="481" spans="2:7" x14ac:dyDescent="0.25">
      <c r="B481" s="28"/>
      <c r="C481" s="28"/>
      <c r="D481" s="36"/>
      <c r="E481" s="28"/>
      <c r="F481" s="28"/>
      <c r="G481" s="36"/>
    </row>
    <row r="482" spans="2:7" x14ac:dyDescent="0.25">
      <c r="B482" s="28"/>
      <c r="C482" s="28"/>
      <c r="D482" s="36"/>
      <c r="E482" s="28"/>
      <c r="F482" s="28"/>
      <c r="G482" s="36"/>
    </row>
    <row r="483" spans="2:7" x14ac:dyDescent="0.25">
      <c r="B483" s="28"/>
      <c r="C483" s="28"/>
      <c r="D483" s="36"/>
      <c r="E483" s="28"/>
      <c r="F483" s="28"/>
      <c r="G483" s="36"/>
    </row>
    <row r="484" spans="2:7" x14ac:dyDescent="0.25">
      <c r="B484" s="28"/>
      <c r="C484" s="28"/>
      <c r="D484" s="36"/>
      <c r="E484" s="28"/>
      <c r="F484" s="28"/>
      <c r="G484" s="36"/>
    </row>
    <row r="485" spans="2:7" x14ac:dyDescent="0.25">
      <c r="B485" s="28"/>
      <c r="C485" s="28"/>
      <c r="D485" s="36"/>
      <c r="E485" s="28"/>
      <c r="F485" s="28"/>
      <c r="G485" s="36"/>
    </row>
    <row r="486" spans="2:7" x14ac:dyDescent="0.25">
      <c r="B486" s="28"/>
      <c r="C486" s="28"/>
      <c r="D486" s="36"/>
      <c r="E486" s="28"/>
      <c r="F486" s="28"/>
      <c r="G486" s="36"/>
    </row>
    <row r="487" spans="2:7" x14ac:dyDescent="0.25">
      <c r="B487" s="28"/>
      <c r="C487" s="28"/>
      <c r="D487" s="36"/>
      <c r="E487" s="28"/>
      <c r="F487" s="28"/>
      <c r="G487" s="36"/>
    </row>
    <row r="488" spans="2:7" x14ac:dyDescent="0.25">
      <c r="B488" s="28"/>
      <c r="C488" s="28"/>
      <c r="D488" s="36"/>
      <c r="E488" s="28"/>
      <c r="F488" s="28"/>
      <c r="G488" s="36"/>
    </row>
    <row r="489" spans="2:7" x14ac:dyDescent="0.25">
      <c r="B489" s="28"/>
      <c r="C489" s="28"/>
      <c r="D489" s="36"/>
      <c r="E489" s="28"/>
      <c r="F489" s="28"/>
      <c r="G489" s="36"/>
    </row>
    <row r="490" spans="2:7" x14ac:dyDescent="0.25">
      <c r="B490" s="28"/>
      <c r="C490" s="28"/>
      <c r="D490" s="36"/>
      <c r="E490" s="28"/>
      <c r="F490" s="28"/>
      <c r="G490" s="36"/>
    </row>
    <row r="491" spans="2:7" x14ac:dyDescent="0.25">
      <c r="B491" s="28"/>
      <c r="C491" s="28"/>
      <c r="D491" s="36"/>
      <c r="E491" s="28"/>
      <c r="F491" s="28"/>
      <c r="G491" s="36"/>
    </row>
    <row r="492" spans="2:7" x14ac:dyDescent="0.25">
      <c r="B492" s="28"/>
      <c r="C492" s="28"/>
      <c r="D492" s="36"/>
      <c r="E492" s="28"/>
      <c r="F492" s="28"/>
      <c r="G492" s="36"/>
    </row>
    <row r="493" spans="2:7" x14ac:dyDescent="0.25">
      <c r="B493" s="28"/>
      <c r="C493" s="28"/>
      <c r="D493" s="36"/>
      <c r="E493" s="28"/>
      <c r="F493" s="28"/>
      <c r="G493" s="36"/>
    </row>
    <row r="494" spans="2:7" x14ac:dyDescent="0.25">
      <c r="B494" s="28"/>
      <c r="C494" s="28"/>
      <c r="D494" s="36"/>
      <c r="E494" s="28"/>
      <c r="F494" s="28"/>
      <c r="G494" s="36"/>
    </row>
    <row r="495" spans="2:7" x14ac:dyDescent="0.25">
      <c r="B495" s="28"/>
      <c r="C495" s="28"/>
      <c r="D495" s="36"/>
      <c r="E495" s="28"/>
      <c r="F495" s="28"/>
      <c r="G495" s="36"/>
    </row>
    <row r="496" spans="2:7" x14ac:dyDescent="0.25">
      <c r="B496" s="28"/>
      <c r="C496" s="28"/>
      <c r="D496" s="36"/>
      <c r="E496" s="28"/>
      <c r="F496" s="28"/>
      <c r="G496" s="36"/>
    </row>
    <row r="497" spans="2:7" x14ac:dyDescent="0.25">
      <c r="B497" s="28"/>
      <c r="C497" s="28"/>
      <c r="D497" s="36"/>
      <c r="E497" s="28"/>
      <c r="F497" s="28"/>
      <c r="G497" s="36"/>
    </row>
    <row r="498" spans="2:7" x14ac:dyDescent="0.25">
      <c r="B498" s="28"/>
      <c r="C498" s="28"/>
      <c r="D498" s="36"/>
      <c r="E498" s="28"/>
      <c r="F498" s="28"/>
      <c r="G498" s="36"/>
    </row>
    <row r="499" spans="2:7" x14ac:dyDescent="0.25">
      <c r="B499" s="28"/>
      <c r="C499" s="28"/>
      <c r="D499" s="36"/>
      <c r="E499" s="28"/>
      <c r="F499" s="28"/>
      <c r="G499" s="36"/>
    </row>
    <row r="500" spans="2:7" x14ac:dyDescent="0.25">
      <c r="B500" s="28"/>
      <c r="C500" s="28"/>
      <c r="D500" s="36"/>
      <c r="E500" s="28"/>
      <c r="F500" s="28"/>
      <c r="G500" s="36"/>
    </row>
    <row r="501" spans="2:7" x14ac:dyDescent="0.25">
      <c r="B501" s="28"/>
      <c r="C501" s="28"/>
      <c r="D501" s="36"/>
      <c r="E501" s="28"/>
      <c r="F501" s="28"/>
      <c r="G501" s="36"/>
    </row>
    <row r="502" spans="2:7" x14ac:dyDescent="0.25">
      <c r="B502" s="28"/>
      <c r="C502" s="28"/>
      <c r="D502" s="36"/>
      <c r="E502" s="28"/>
      <c r="F502" s="28"/>
      <c r="G502" s="36"/>
    </row>
    <row r="503" spans="2:7" x14ac:dyDescent="0.25">
      <c r="B503" s="28"/>
      <c r="C503" s="28"/>
      <c r="D503" s="36"/>
      <c r="E503" s="28"/>
      <c r="F503" s="28"/>
      <c r="G503" s="36"/>
    </row>
    <row r="504" spans="2:7" x14ac:dyDescent="0.25">
      <c r="B504" s="28"/>
      <c r="C504" s="28"/>
      <c r="D504" s="36"/>
      <c r="E504" s="28"/>
      <c r="F504" s="28"/>
      <c r="G504" s="36"/>
    </row>
    <row r="505" spans="2:7" x14ac:dyDescent="0.25">
      <c r="B505" s="28"/>
      <c r="C505" s="28"/>
      <c r="D505" s="36"/>
      <c r="E505" s="28"/>
      <c r="F505" s="28"/>
      <c r="G505" s="36"/>
    </row>
    <row r="506" spans="2:7" x14ac:dyDescent="0.25">
      <c r="B506" s="28"/>
      <c r="C506" s="28"/>
      <c r="D506" s="36"/>
      <c r="E506" s="28"/>
      <c r="F506" s="28"/>
      <c r="G506" s="36"/>
    </row>
    <row r="507" spans="2:7" x14ac:dyDescent="0.25">
      <c r="B507" s="28"/>
      <c r="C507" s="28"/>
      <c r="D507" s="36"/>
      <c r="E507" s="28"/>
      <c r="F507" s="28"/>
      <c r="G507" s="36"/>
    </row>
    <row r="508" spans="2:7" x14ac:dyDescent="0.25">
      <c r="B508" s="28"/>
      <c r="C508" s="28"/>
      <c r="D508" s="36"/>
      <c r="E508" s="28"/>
      <c r="F508" s="28"/>
      <c r="G508" s="36"/>
    </row>
    <row r="509" spans="2:7" x14ac:dyDescent="0.25">
      <c r="B509" s="28"/>
      <c r="C509" s="28"/>
      <c r="D509" s="36"/>
      <c r="E509" s="28"/>
      <c r="F509" s="28"/>
      <c r="G509" s="36"/>
    </row>
    <row r="510" spans="2:7" x14ac:dyDescent="0.25">
      <c r="B510" s="28"/>
      <c r="C510" s="28"/>
      <c r="D510" s="36"/>
      <c r="E510" s="28"/>
      <c r="F510" s="28"/>
      <c r="G510" s="36"/>
    </row>
    <row r="511" spans="2:7" x14ac:dyDescent="0.25">
      <c r="B511" s="28"/>
      <c r="C511" s="28"/>
      <c r="D511" s="36"/>
      <c r="E511" s="28"/>
      <c r="F511" s="28"/>
      <c r="G511" s="36"/>
    </row>
    <row r="512" spans="2:7" x14ac:dyDescent="0.25">
      <c r="B512" s="28"/>
      <c r="C512" s="28"/>
      <c r="D512" s="36"/>
      <c r="E512" s="28"/>
      <c r="F512" s="28"/>
      <c r="G512" s="36"/>
    </row>
  </sheetData>
  <mergeCells count="4">
    <mergeCell ref="B3:D3"/>
    <mergeCell ref="A3:A4"/>
    <mergeCell ref="E3:H3"/>
    <mergeCell ref="A5:D5"/>
  </mergeCells>
  <phoneticPr fontId="8" type="noConversion"/>
  <conditionalFormatting sqref="B7:C57 E7:H57">
    <cfRule type="containsBlanks" dxfId="62" priority="2">
      <formula>LEN(TRIM(B7))=0</formula>
    </cfRule>
  </conditionalFormatting>
  <conditionalFormatting sqref="E5:F5">
    <cfRule type="containsBlanks" dxfId="61" priority="20">
      <formula>LEN(TRIM(E5))=0</formula>
    </cfRule>
  </conditionalFormatting>
  <conditionalFormatting sqref="D7:D57">
    <cfRule type="containsBlanks" dxfId="60" priority="1">
      <formula>LEN(TRIM(D7))=0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 codeName="Hoja16">
    <tabColor rgb="FFFFDDDD"/>
  </sheetPr>
  <dimension ref="A1:J2886"/>
  <sheetViews>
    <sheetView showGridLines="0" zoomScale="130" zoomScaleNormal="130" zoomScalePageLayoutView="150" workbookViewId="0">
      <selection activeCell="A65" sqref="A65"/>
    </sheetView>
  </sheetViews>
  <sheetFormatPr baseColWidth="10" defaultColWidth="30.28515625" defaultRowHeight="13.5" x14ac:dyDescent="0.25"/>
  <cols>
    <col min="1" max="1" width="8" style="23" customWidth="1"/>
    <col min="2" max="2" width="2.85546875" style="23" customWidth="1"/>
    <col min="3" max="3" width="35.85546875" style="23" customWidth="1"/>
    <col min="4" max="5" width="7.5703125" style="23" bestFit="1" customWidth="1"/>
    <col min="6" max="6" width="7.28515625" style="23" customWidth="1"/>
    <col min="7" max="8" width="7.7109375" style="23" customWidth="1"/>
    <col min="9" max="9" width="6.85546875" style="23" customWidth="1"/>
    <col min="10" max="10" width="7.140625" style="23" customWidth="1"/>
    <col min="11" max="16384" width="30.28515625" style="23"/>
  </cols>
  <sheetData>
    <row r="1" spans="1:10" ht="15" customHeight="1" x14ac:dyDescent="0.25">
      <c r="A1" s="84" t="s">
        <v>331</v>
      </c>
    </row>
    <row r="2" spans="1:10" x14ac:dyDescent="0.25">
      <c r="A2" s="64" t="s">
        <v>356</v>
      </c>
      <c r="B2" s="64"/>
      <c r="C2" s="64"/>
      <c r="D2" s="73"/>
      <c r="E2" s="73"/>
      <c r="F2" s="64"/>
      <c r="G2" s="73"/>
      <c r="H2" s="73"/>
      <c r="I2" s="84"/>
      <c r="J2" s="71"/>
    </row>
    <row r="3" spans="1:10" ht="3" customHeight="1" x14ac:dyDescent="0.25">
      <c r="A3" s="48"/>
      <c r="B3" s="24"/>
      <c r="C3" s="25"/>
      <c r="D3" s="26"/>
      <c r="E3" s="26"/>
      <c r="F3" s="25"/>
      <c r="G3" s="26"/>
      <c r="H3" s="26"/>
      <c r="I3" s="25"/>
    </row>
    <row r="4" spans="1:10" s="3" customFormat="1" ht="15" customHeight="1" x14ac:dyDescent="0.25">
      <c r="A4" s="271" t="s">
        <v>5</v>
      </c>
      <c r="B4" s="273" t="s">
        <v>61</v>
      </c>
      <c r="C4" s="274"/>
      <c r="D4" s="269" t="s">
        <v>14</v>
      </c>
      <c r="E4" s="269"/>
      <c r="F4" s="269"/>
      <c r="G4" s="269" t="s">
        <v>55</v>
      </c>
      <c r="H4" s="269"/>
      <c r="I4" s="269"/>
      <c r="J4" s="269"/>
    </row>
    <row r="5" spans="1:10" s="27" customFormat="1" ht="22.35" customHeight="1" x14ac:dyDescent="0.2">
      <c r="A5" s="278"/>
      <c r="B5" s="279"/>
      <c r="C5" s="280"/>
      <c r="D5" s="169">
        <v>2023</v>
      </c>
      <c r="E5" s="170" t="s">
        <v>316</v>
      </c>
      <c r="F5" s="181" t="s">
        <v>322</v>
      </c>
      <c r="G5" s="169">
        <v>2023</v>
      </c>
      <c r="H5" s="170" t="s">
        <v>316</v>
      </c>
      <c r="I5" s="181" t="s">
        <v>322</v>
      </c>
      <c r="J5" s="181" t="s">
        <v>326</v>
      </c>
    </row>
    <row r="6" spans="1:10" s="27" customFormat="1" ht="4.3499999999999996" customHeight="1" x14ac:dyDescent="0.2">
      <c r="A6" s="79"/>
      <c r="B6" s="79"/>
      <c r="C6" s="79"/>
      <c r="D6" s="77"/>
      <c r="E6" s="77"/>
      <c r="F6" s="78"/>
      <c r="G6" s="77"/>
      <c r="H6" s="77"/>
      <c r="I6" s="78"/>
      <c r="J6" s="78"/>
    </row>
    <row r="7" spans="1:10" s="3" customFormat="1" ht="14.1" customHeight="1" x14ac:dyDescent="0.25">
      <c r="A7" s="193" t="s">
        <v>145</v>
      </c>
      <c r="B7" s="192" t="s">
        <v>275</v>
      </c>
      <c r="C7" s="192"/>
      <c r="D7" s="194">
        <v>2137505.91</v>
      </c>
      <c r="E7" s="194">
        <v>2723108.1260000006</v>
      </c>
      <c r="F7" s="216">
        <f>(E7/D7-1)</f>
        <v>0.27396519151612564</v>
      </c>
      <c r="G7" s="194">
        <v>648349.74623100017</v>
      </c>
      <c r="H7" s="194">
        <v>621021.34148100019</v>
      </c>
      <c r="I7" s="216">
        <f>(H7/G7-1)</f>
        <v>-4.2150714038011183E-2</v>
      </c>
      <c r="J7" s="216">
        <f>SUM(J8:J11)</f>
        <v>1</v>
      </c>
    </row>
    <row r="8" spans="1:10" ht="9.75" customHeight="1" x14ac:dyDescent="0.25">
      <c r="A8" s="164"/>
      <c r="B8" s="15"/>
      <c r="C8" s="29" t="s">
        <v>86</v>
      </c>
      <c r="D8" s="74">
        <v>1708905.8199999998</v>
      </c>
      <c r="E8" s="74">
        <v>2693318.6400000006</v>
      </c>
      <c r="F8" s="214">
        <f>IFERROR(((E8/D8-1)),"")</f>
        <v>0.57604860869395424</v>
      </c>
      <c r="G8" s="74">
        <v>512245.58515700005</v>
      </c>
      <c r="H8" s="74">
        <v>614430.16325700015</v>
      </c>
      <c r="I8" s="214">
        <f>IF(G8="","",IF(H8="","",(H8/G8-1)))</f>
        <v>0.19948357010960116</v>
      </c>
      <c r="J8" s="214">
        <f>(H8/$H$7)</f>
        <v>0.98938655117989749</v>
      </c>
    </row>
    <row r="9" spans="1:10" ht="9.75" customHeight="1" x14ac:dyDescent="0.25">
      <c r="A9" s="164"/>
      <c r="B9" s="15"/>
      <c r="C9" s="29" t="s">
        <v>73</v>
      </c>
      <c r="D9" s="163" t="s">
        <v>358</v>
      </c>
      <c r="E9" s="74">
        <v>22349.33</v>
      </c>
      <c r="F9" s="163" t="s">
        <v>360</v>
      </c>
      <c r="G9" s="163" t="s">
        <v>358</v>
      </c>
      <c r="H9" s="74">
        <v>4963.83446</v>
      </c>
      <c r="I9" s="163" t="s">
        <v>359</v>
      </c>
      <c r="J9" s="214">
        <f t="shared" ref="J9:J11" si="0">(H9/$H$7)</f>
        <v>7.9930175155693353E-3</v>
      </c>
    </row>
    <row r="10" spans="1:10" ht="9.75" customHeight="1" x14ac:dyDescent="0.25">
      <c r="A10" s="164"/>
      <c r="B10" s="15"/>
      <c r="C10" s="29" t="s">
        <v>85</v>
      </c>
      <c r="D10" s="163" t="s">
        <v>358</v>
      </c>
      <c r="E10" s="74">
        <v>4231.8059999999996</v>
      </c>
      <c r="F10" s="163" t="s">
        <v>360</v>
      </c>
      <c r="G10" s="163" t="s">
        <v>358</v>
      </c>
      <c r="H10" s="74">
        <v>963.50758799999971</v>
      </c>
      <c r="I10" s="163" t="s">
        <v>359</v>
      </c>
      <c r="J10" s="214">
        <f t="shared" si="0"/>
        <v>1.5514886907143073E-3</v>
      </c>
    </row>
    <row r="11" spans="1:10" ht="9.75" customHeight="1" x14ac:dyDescent="0.25">
      <c r="A11" s="16"/>
      <c r="B11" s="15"/>
      <c r="C11" s="16" t="s">
        <v>18</v>
      </c>
      <c r="D11" s="74">
        <f>D7-SUM(D8:D10)</f>
        <v>428600.09000000032</v>
      </c>
      <c r="E11" s="74">
        <f>E7-SUM(E8:E10)</f>
        <v>3208.3500000000931</v>
      </c>
      <c r="F11" s="214">
        <f t="shared" ref="F11" si="1">IFERROR(((E11/D11-1)),"")</f>
        <v>-0.99251435061527848</v>
      </c>
      <c r="G11" s="74">
        <f>G7-SUM(G8:G10)</f>
        <v>136104.16107400012</v>
      </c>
      <c r="H11" s="74">
        <f>H7-SUM(H8:H10)</f>
        <v>663.83617599995341</v>
      </c>
      <c r="I11" s="214">
        <f t="shared" ref="I11" si="2">IF(G11="","",IF(H11="","",(H11/G11-1)))</f>
        <v>-0.99512258720996027</v>
      </c>
      <c r="J11" s="214">
        <f t="shared" si="0"/>
        <v>1.0689426138187927E-3</v>
      </c>
    </row>
    <row r="12" spans="1:10" s="3" customFormat="1" ht="14.1" customHeight="1" x14ac:dyDescent="0.25">
      <c r="A12" s="193" t="s">
        <v>147</v>
      </c>
      <c r="B12" s="192" t="s">
        <v>288</v>
      </c>
      <c r="C12" s="192"/>
      <c r="D12" s="194">
        <v>975268.53100000008</v>
      </c>
      <c r="E12" s="194">
        <v>1081602.426</v>
      </c>
      <c r="F12" s="216">
        <f>(E12/D12-1)</f>
        <v>0.10903037637333535</v>
      </c>
      <c r="G12" s="194">
        <v>537658.71331099991</v>
      </c>
      <c r="H12" s="194">
        <v>489063.32690399978</v>
      </c>
      <c r="I12" s="216">
        <f>(H12/G12-1)</f>
        <v>-9.0383332779526482E-2</v>
      </c>
      <c r="J12" s="216">
        <f>SUM(J13:J16)</f>
        <v>1</v>
      </c>
    </row>
    <row r="13" spans="1:10" ht="9.75" customHeight="1" x14ac:dyDescent="0.25">
      <c r="A13" s="164"/>
      <c r="B13" s="15"/>
      <c r="C13" s="29" t="s">
        <v>85</v>
      </c>
      <c r="D13" s="74">
        <v>515284.01100000006</v>
      </c>
      <c r="E13" s="74">
        <v>532540.08000000007</v>
      </c>
      <c r="F13" s="214">
        <f>IFERROR(((E13/D13-1)),"")</f>
        <v>3.3488461958118165E-2</v>
      </c>
      <c r="G13" s="74">
        <v>268597.88026899996</v>
      </c>
      <c r="H13" s="74">
        <v>235045.89798399984</v>
      </c>
      <c r="I13" s="214">
        <f>IF(G13="","",IF(H13="","",(H13/G13-1)))</f>
        <v>-0.12491529066200346</v>
      </c>
      <c r="J13" s="214">
        <f>(H13/$H$12)</f>
        <v>0.48060421841881007</v>
      </c>
    </row>
    <row r="14" spans="1:10" ht="9.75" customHeight="1" x14ac:dyDescent="0.25">
      <c r="A14" s="164"/>
      <c r="B14" s="15"/>
      <c r="C14" s="29" t="s">
        <v>82</v>
      </c>
      <c r="D14" s="74">
        <v>88631.209999999992</v>
      </c>
      <c r="E14" s="74">
        <v>294879.08999999997</v>
      </c>
      <c r="F14" s="214">
        <f t="shared" ref="F14:F16" si="3">IFERROR(((E14/D14-1)),"")</f>
        <v>2.3270344611113849</v>
      </c>
      <c r="G14" s="74">
        <v>49096.916169999997</v>
      </c>
      <c r="H14" s="74">
        <v>135523.18333200002</v>
      </c>
      <c r="I14" s="214">
        <f t="shared" ref="I14:I16" si="4">IF(G14="","",IF(H14="","",(H14/G14-1)))</f>
        <v>1.7603196677922841</v>
      </c>
      <c r="J14" s="214">
        <f t="shared" ref="J14:J16" si="5">(H14/$H$12)</f>
        <v>0.27710763796158122</v>
      </c>
    </row>
    <row r="15" spans="1:10" ht="9.75" customHeight="1" x14ac:dyDescent="0.25">
      <c r="A15" s="164"/>
      <c r="B15" s="15"/>
      <c r="C15" s="29" t="s">
        <v>86</v>
      </c>
      <c r="D15" s="163">
        <v>281260.71000000008</v>
      </c>
      <c r="E15" s="74">
        <v>253933.95999999996</v>
      </c>
      <c r="F15" s="214">
        <f t="shared" si="3"/>
        <v>-9.7158077998168002E-2</v>
      </c>
      <c r="G15" s="163">
        <v>169594.91835999995</v>
      </c>
      <c r="H15" s="74">
        <v>118369.88039599998</v>
      </c>
      <c r="I15" s="214">
        <f t="shared" si="4"/>
        <v>-0.30204347193507497</v>
      </c>
      <c r="J15" s="214">
        <f t="shared" si="5"/>
        <v>0.24203385100522018</v>
      </c>
    </row>
    <row r="16" spans="1:10" ht="9.75" customHeight="1" x14ac:dyDescent="0.25">
      <c r="A16" s="164"/>
      <c r="B16" s="15"/>
      <c r="C16" s="16" t="s">
        <v>18</v>
      </c>
      <c r="D16" s="74">
        <f>D12-SUM(D13:D15)</f>
        <v>90092.599999999977</v>
      </c>
      <c r="E16" s="74">
        <f>E12-SUM(E13:E15)</f>
        <v>249.29600000008941</v>
      </c>
      <c r="F16" s="214">
        <f t="shared" si="3"/>
        <v>-0.99723289149164207</v>
      </c>
      <c r="G16" s="74">
        <f>G12-SUM(G13:G15)</f>
        <v>50368.99851200002</v>
      </c>
      <c r="H16" s="74">
        <f>H12-SUM(H13:H15)</f>
        <v>124.36519199993927</v>
      </c>
      <c r="I16" s="214">
        <f t="shared" si="4"/>
        <v>-0.9975309179123284</v>
      </c>
      <c r="J16" s="214">
        <f t="shared" si="5"/>
        <v>2.5429261438846636E-4</v>
      </c>
    </row>
    <row r="17" spans="1:10" s="3" customFormat="1" ht="14.1" customHeight="1" x14ac:dyDescent="0.25">
      <c r="A17" s="193" t="s">
        <v>146</v>
      </c>
      <c r="B17" s="192" t="s">
        <v>193</v>
      </c>
      <c r="C17" s="192"/>
      <c r="D17" s="194">
        <v>1251142.3319999999</v>
      </c>
      <c r="E17" s="194">
        <v>1440739.17</v>
      </c>
      <c r="F17" s="216">
        <f>(E17/D17-1)</f>
        <v>0.15153898413533984</v>
      </c>
      <c r="G17" s="194">
        <v>491422.47612000001</v>
      </c>
      <c r="H17" s="194">
        <v>452419.30351399997</v>
      </c>
      <c r="I17" s="216">
        <f>(H17/G17-1)</f>
        <v>-7.9367905420092977E-2</v>
      </c>
      <c r="J17" s="216">
        <f>SUM(J18:J21)</f>
        <v>1</v>
      </c>
    </row>
    <row r="18" spans="1:10" ht="9.75" customHeight="1" x14ac:dyDescent="0.25">
      <c r="A18" s="164"/>
      <c r="B18" s="29"/>
      <c r="C18" s="16" t="s">
        <v>84</v>
      </c>
      <c r="D18" s="74">
        <v>916860.28999999992</v>
      </c>
      <c r="E18" s="74">
        <v>1023813.8200000001</v>
      </c>
      <c r="F18" s="214">
        <f>IFERROR(((E18/D18-1)),"")</f>
        <v>0.11665193832312237</v>
      </c>
      <c r="G18" s="74">
        <v>363447.57650899998</v>
      </c>
      <c r="H18" s="74">
        <v>329629.71193999995</v>
      </c>
      <c r="I18" s="214">
        <f>IF(G18="","",IF(H18="","",(H18/G18-1)))</f>
        <v>-9.3047434498885973E-2</v>
      </c>
      <c r="J18" s="214">
        <f>(H18/$H$17)</f>
        <v>0.72859338533904905</v>
      </c>
    </row>
    <row r="19" spans="1:10" ht="9.75" customHeight="1" x14ac:dyDescent="0.25">
      <c r="A19" s="164"/>
      <c r="B19" s="29"/>
      <c r="C19" s="16" t="s">
        <v>86</v>
      </c>
      <c r="D19" s="74">
        <v>100954.05799999999</v>
      </c>
      <c r="E19" s="74">
        <v>281238.18</v>
      </c>
      <c r="F19" s="214">
        <f t="shared" ref="F19:F21" si="6">IFERROR(((E19/D19-1)),"")</f>
        <v>1.7858036177208452</v>
      </c>
      <c r="G19" s="74">
        <v>40731.829698000001</v>
      </c>
      <c r="H19" s="74">
        <v>82372.991721000013</v>
      </c>
      <c r="I19" s="214">
        <f t="shared" ref="I19:I21" si="7">IF(G19="","",IF(H19="","",(H19/G19-1)))</f>
        <v>1.0223248582678979</v>
      </c>
      <c r="J19" s="214">
        <f t="shared" ref="J19:J21" si="8">(H19/$H$17)</f>
        <v>0.18207223051978155</v>
      </c>
    </row>
    <row r="20" spans="1:10" ht="9.75" customHeight="1" x14ac:dyDescent="0.25">
      <c r="A20" s="164"/>
      <c r="B20" s="29"/>
      <c r="C20" s="16" t="s">
        <v>69</v>
      </c>
      <c r="D20" s="74">
        <v>105158.92399999998</v>
      </c>
      <c r="E20" s="74">
        <v>135687.17000000001</v>
      </c>
      <c r="F20" s="214">
        <f t="shared" si="6"/>
        <v>0.29030580419404095</v>
      </c>
      <c r="G20" s="74">
        <v>39438.112383</v>
      </c>
      <c r="H20" s="74">
        <v>40416.599853</v>
      </c>
      <c r="I20" s="214">
        <f t="shared" si="7"/>
        <v>2.4810707482586958E-2</v>
      </c>
      <c r="J20" s="214">
        <f t="shared" si="8"/>
        <v>8.933438414116944E-2</v>
      </c>
    </row>
    <row r="21" spans="1:10" ht="9.75" customHeight="1" x14ac:dyDescent="0.25">
      <c r="A21" s="164"/>
      <c r="B21" s="29"/>
      <c r="C21" s="16" t="s">
        <v>18</v>
      </c>
      <c r="D21" s="74">
        <f>D17-SUM(D18:D20)</f>
        <v>128169.06000000006</v>
      </c>
      <c r="E21" s="74">
        <f>E17-SUM(E18:E20)</f>
        <v>0</v>
      </c>
      <c r="F21" s="214">
        <f t="shared" si="6"/>
        <v>-1</v>
      </c>
      <c r="G21" s="74">
        <f>G17-SUM(G18:G20)</f>
        <v>47804.957530000014</v>
      </c>
      <c r="H21" s="74">
        <f>H17-SUM(H18:H20)</f>
        <v>0</v>
      </c>
      <c r="I21" s="214">
        <f t="shared" si="7"/>
        <v>-1</v>
      </c>
      <c r="J21" s="214">
        <f t="shared" si="8"/>
        <v>0</v>
      </c>
    </row>
    <row r="22" spans="1:10" s="3" customFormat="1" ht="14.1" customHeight="1" x14ac:dyDescent="0.25">
      <c r="A22" s="193" t="s">
        <v>148</v>
      </c>
      <c r="B22" s="192" t="s">
        <v>282</v>
      </c>
      <c r="C22" s="192"/>
      <c r="D22" s="194">
        <v>298927.66200000007</v>
      </c>
      <c r="E22" s="194">
        <v>304093.01500000001</v>
      </c>
      <c r="F22" s="216">
        <f>(E22/D22-1)</f>
        <v>1.7279608603100627E-2</v>
      </c>
      <c r="G22" s="194">
        <v>360960.81516199996</v>
      </c>
      <c r="H22" s="194">
        <v>296551.89881800005</v>
      </c>
      <c r="I22" s="216">
        <f>(H22/G22-1)</f>
        <v>-0.17843741935005619</v>
      </c>
      <c r="J22" s="216">
        <f>SUM(J23:J26)</f>
        <v>1</v>
      </c>
    </row>
    <row r="23" spans="1:10" ht="9.75" customHeight="1" x14ac:dyDescent="0.25">
      <c r="A23" s="164"/>
      <c r="B23" s="29"/>
      <c r="C23" s="16" t="s">
        <v>86</v>
      </c>
      <c r="D23" s="74">
        <v>217433.71200000003</v>
      </c>
      <c r="E23" s="74">
        <v>224922.16399999999</v>
      </c>
      <c r="F23" s="214">
        <f>IFERROR(((E23/D23-1)),"")</f>
        <v>3.4440160778747897E-2</v>
      </c>
      <c r="G23" s="74">
        <v>265772.25318099995</v>
      </c>
      <c r="H23" s="74">
        <v>222660.90027800004</v>
      </c>
      <c r="I23" s="214">
        <f>IF(G23="","",IF(H23="","",(H23/G23-1)))</f>
        <v>-0.16221163942813699</v>
      </c>
      <c r="J23" s="214">
        <f>(H23/$H$22)</f>
        <v>0.75083282611065516</v>
      </c>
    </row>
    <row r="24" spans="1:10" ht="9.75" customHeight="1" x14ac:dyDescent="0.25">
      <c r="A24" s="164"/>
      <c r="B24" s="29"/>
      <c r="C24" s="16" t="s">
        <v>82</v>
      </c>
      <c r="D24" s="74">
        <v>24177.96</v>
      </c>
      <c r="E24" s="74">
        <v>66358.190999999992</v>
      </c>
      <c r="F24" s="214">
        <f t="shared" ref="F24:F26" si="9">IFERROR(((E24/D24-1)),"")</f>
        <v>1.7445736116694706</v>
      </c>
      <c r="G24" s="74">
        <v>29608.865008000001</v>
      </c>
      <c r="H24" s="74">
        <v>62384.912243999999</v>
      </c>
      <c r="I24" s="214">
        <f t="shared" ref="I24:I26" si="10">IF(G24="","",IF(H24="","",(H24/G24-1)))</f>
        <v>1.1069673635630499</v>
      </c>
      <c r="J24" s="214">
        <f t="shared" ref="J24:J26" si="11">(H24/$H$22)</f>
        <v>0.21036760342002361</v>
      </c>
    </row>
    <row r="25" spans="1:10" ht="9.75" customHeight="1" x14ac:dyDescent="0.25">
      <c r="A25" s="164"/>
      <c r="B25" s="29"/>
      <c r="C25" s="16" t="s">
        <v>85</v>
      </c>
      <c r="D25" s="74">
        <v>35523.592000000004</v>
      </c>
      <c r="E25" s="74">
        <v>10331.189999999997</v>
      </c>
      <c r="F25" s="214">
        <f t="shared" si="9"/>
        <v>-0.70917383579903759</v>
      </c>
      <c r="G25" s="74">
        <v>38489.892954999996</v>
      </c>
      <c r="H25" s="74">
        <v>9342.1370520000019</v>
      </c>
      <c r="I25" s="214">
        <f t="shared" si="10"/>
        <v>-0.75728337143150148</v>
      </c>
      <c r="J25" s="214">
        <f t="shared" si="11"/>
        <v>3.1502536619175257E-2</v>
      </c>
    </row>
    <row r="26" spans="1:10" ht="9.75" customHeight="1" x14ac:dyDescent="0.25">
      <c r="A26" s="16"/>
      <c r="B26" s="29"/>
      <c r="C26" s="16" t="s">
        <v>18</v>
      </c>
      <c r="D26" s="74">
        <f>D22-SUM(D23:D25)</f>
        <v>21792.398000000045</v>
      </c>
      <c r="E26" s="74">
        <f>E22-SUM(E23:E25)</f>
        <v>2481.4700000000303</v>
      </c>
      <c r="F26" s="214">
        <f t="shared" si="9"/>
        <v>-0.88613139315829192</v>
      </c>
      <c r="G26" s="74">
        <f>G22-SUM(G23:G25)</f>
        <v>27089.804018000024</v>
      </c>
      <c r="H26" s="74">
        <f>H22-SUM(H23:H25)</f>
        <v>2163.9492440000176</v>
      </c>
      <c r="I26" s="214">
        <f t="shared" si="10"/>
        <v>-0.92011942048151529</v>
      </c>
      <c r="J26" s="214">
        <f t="shared" si="11"/>
        <v>7.2970338501459992E-3</v>
      </c>
    </row>
    <row r="27" spans="1:10" s="3" customFormat="1" ht="14.1" customHeight="1" x14ac:dyDescent="0.25">
      <c r="A27" s="193" t="s">
        <v>65</v>
      </c>
      <c r="B27" s="192" t="s">
        <v>248</v>
      </c>
      <c r="C27" s="192"/>
      <c r="D27" s="194">
        <v>124637.30600000001</v>
      </c>
      <c r="E27" s="194">
        <v>139645.00380000001</v>
      </c>
      <c r="F27" s="216">
        <f>(E27/D27-1)</f>
        <v>0.12041096106489979</v>
      </c>
      <c r="G27" s="194">
        <v>81487.816599000013</v>
      </c>
      <c r="H27" s="194">
        <v>97371.106589000017</v>
      </c>
      <c r="I27" s="216">
        <f>(H27/G27-1)</f>
        <v>0.19491613167354038</v>
      </c>
      <c r="J27" s="216">
        <f>SUM(J28:J31)</f>
        <v>0.8801364430388583</v>
      </c>
    </row>
    <row r="28" spans="1:10" s="3" customFormat="1" ht="9.75" customHeight="1" x14ac:dyDescent="0.25">
      <c r="A28" s="164"/>
      <c r="B28" s="16"/>
      <c r="C28" s="74" t="s">
        <v>78</v>
      </c>
      <c r="D28" s="74">
        <v>41844.695</v>
      </c>
      <c r="E28" s="74">
        <v>46483.71</v>
      </c>
      <c r="F28" s="214">
        <f>IFERROR(((E28/D28-1)),"")</f>
        <v>0.11086267924763216</v>
      </c>
      <c r="G28" s="74">
        <v>26294.302071999995</v>
      </c>
      <c r="H28" s="74">
        <v>35175.354390000008</v>
      </c>
      <c r="I28" s="214">
        <f>IF(G28="","",IF(H28="","",(H28/G28-1)))</f>
        <v>0.33775577285457503</v>
      </c>
      <c r="J28" s="214">
        <f>(H28/$H$27)</f>
        <v>0.36125043272306567</v>
      </c>
    </row>
    <row r="29" spans="1:10" s="3" customFormat="1" ht="9.75" customHeight="1" x14ac:dyDescent="0.25">
      <c r="A29" s="164"/>
      <c r="B29" s="16"/>
      <c r="C29" s="74" t="s">
        <v>134</v>
      </c>
      <c r="D29" s="74">
        <v>8160.91</v>
      </c>
      <c r="E29" s="142">
        <v>29952.565000000006</v>
      </c>
      <c r="F29" s="214">
        <f t="shared" ref="F29:F31" si="12">IFERROR(((E29/D29-1)),"")</f>
        <v>2.6702481708534962</v>
      </c>
      <c r="G29" s="74">
        <v>5104.9486269999998</v>
      </c>
      <c r="H29" s="74">
        <v>20072.253618000002</v>
      </c>
      <c r="I29" s="214">
        <f t="shared" ref="I29:I32" si="13">IF(G29="","",IF(H29="","",(H29/G29-1)))</f>
        <v>2.9319207860071583</v>
      </c>
      <c r="J29" s="214">
        <f>(H29/$H$27)</f>
        <v>0.20614178395573002</v>
      </c>
    </row>
    <row r="30" spans="1:10" s="3" customFormat="1" ht="9.75" customHeight="1" x14ac:dyDescent="0.25">
      <c r="A30" s="164"/>
      <c r="B30" s="16"/>
      <c r="C30" s="74" t="s">
        <v>83</v>
      </c>
      <c r="D30" s="74">
        <v>20934.685000000001</v>
      </c>
      <c r="E30" s="142">
        <v>24784.357799999994</v>
      </c>
      <c r="F30" s="214">
        <f t="shared" si="12"/>
        <v>0.18388969310978376</v>
      </c>
      <c r="G30" s="74">
        <v>14238.925386999999</v>
      </c>
      <c r="H30" s="74">
        <v>16625.590138000003</v>
      </c>
      <c r="I30" s="214">
        <f t="shared" si="13"/>
        <v>0.16761551073081726</v>
      </c>
      <c r="J30" s="214">
        <f>(H30/$H$27)</f>
        <v>0.17074459478185894</v>
      </c>
    </row>
    <row r="31" spans="1:10" s="3" customFormat="1" ht="9.75" customHeight="1" x14ac:dyDescent="0.25">
      <c r="A31" s="164"/>
      <c r="B31" s="16"/>
      <c r="C31" s="74" t="s">
        <v>118</v>
      </c>
      <c r="D31" s="74">
        <v>29874.404000000002</v>
      </c>
      <c r="E31" s="142">
        <v>19943.526000000002</v>
      </c>
      <c r="F31" s="214">
        <f t="shared" si="12"/>
        <v>-0.33242095808840233</v>
      </c>
      <c r="G31" s="74">
        <v>20031.155804999999</v>
      </c>
      <c r="H31" s="74">
        <v>13826.661262000001</v>
      </c>
      <c r="I31" s="214">
        <f t="shared" si="13"/>
        <v>-0.30974221374940758</v>
      </c>
      <c r="J31" s="214">
        <f>(H31/$H$27)</f>
        <v>0.14199963157820367</v>
      </c>
    </row>
    <row r="32" spans="1:10" s="3" customFormat="1" ht="9.75" customHeight="1" x14ac:dyDescent="0.25">
      <c r="A32" s="164"/>
      <c r="B32" s="16"/>
      <c r="C32" s="16" t="s">
        <v>18</v>
      </c>
      <c r="D32" s="74">
        <f>D27-SUM(D28:D31)</f>
        <v>23822.612000000023</v>
      </c>
      <c r="E32" s="74">
        <f>E27-SUM(E28:E31)</f>
        <v>18480.845000000001</v>
      </c>
      <c r="F32" s="214">
        <f t="shared" ref="F32" si="14">IFERROR(((E32/D32-1)),"")</f>
        <v>-0.22423095334802146</v>
      </c>
      <c r="G32" s="74">
        <f>G27-SUM(G28:G31)</f>
        <v>15818.484708000018</v>
      </c>
      <c r="H32" s="74">
        <f>H27-SUM(H28:H31)</f>
        <v>11671.247180999999</v>
      </c>
      <c r="I32" s="214">
        <f t="shared" si="13"/>
        <v>-0.26217666252840266</v>
      </c>
      <c r="J32" s="214">
        <f>(H32/$H$27)</f>
        <v>0.11986355696114165</v>
      </c>
    </row>
    <row r="33" spans="1:10" s="3" customFormat="1" ht="14.1" customHeight="1" x14ac:dyDescent="0.25">
      <c r="A33" s="193" t="s">
        <v>152</v>
      </c>
      <c r="B33" s="192" t="s">
        <v>277</v>
      </c>
      <c r="C33" s="192"/>
      <c r="D33" s="194">
        <v>53176.500672000009</v>
      </c>
      <c r="E33" s="194">
        <v>74129.144563999973</v>
      </c>
      <c r="F33" s="216">
        <f>(E33/D33-1)</f>
        <v>0.39402073523488812</v>
      </c>
      <c r="G33" s="194">
        <v>77872.115980999995</v>
      </c>
      <c r="H33" s="194">
        <v>87988.968961000006</v>
      </c>
      <c r="I33" s="216">
        <f>(H33/G33-1)</f>
        <v>0.12991624604715279</v>
      </c>
      <c r="J33" s="216">
        <f>SUM(J34:J37)</f>
        <v>1.0000000000000002</v>
      </c>
    </row>
    <row r="34" spans="1:10" s="3" customFormat="1" ht="9.75" customHeight="1" x14ac:dyDescent="0.25">
      <c r="A34" s="164"/>
      <c r="B34" s="29"/>
      <c r="C34" s="74" t="s">
        <v>85</v>
      </c>
      <c r="D34" s="226">
        <v>33634.388724000011</v>
      </c>
      <c r="E34" s="226">
        <v>54132.069279999989</v>
      </c>
      <c r="F34" s="214">
        <f>IFERROR(((E34/D34-1)),"")</f>
        <v>0.60942628463390913</v>
      </c>
      <c r="G34" s="226">
        <v>45852.025130999988</v>
      </c>
      <c r="H34" s="226">
        <v>61951.353987999995</v>
      </c>
      <c r="I34" s="214">
        <f>IF(G34="","",IF(H34="","",(H34/G34-1)))</f>
        <v>0.35111489211226687</v>
      </c>
      <c r="J34" s="214">
        <f>(H34/$H$33)</f>
        <v>0.70408091740976242</v>
      </c>
    </row>
    <row r="35" spans="1:10" s="3" customFormat="1" ht="9.75" customHeight="1" x14ac:dyDescent="0.25">
      <c r="A35" s="164"/>
      <c r="B35" s="29"/>
      <c r="C35" s="74" t="s">
        <v>83</v>
      </c>
      <c r="D35" s="226">
        <v>14147.411659999998</v>
      </c>
      <c r="E35" s="226">
        <v>15188.612313999998</v>
      </c>
      <c r="F35" s="214">
        <f t="shared" ref="F35:F36" si="15">IFERROR(((E35/D35-1)),"")</f>
        <v>7.3596547483230523E-2</v>
      </c>
      <c r="G35" s="226">
        <v>21374.608016000002</v>
      </c>
      <c r="H35" s="226">
        <v>19750.450003000005</v>
      </c>
      <c r="I35" s="214">
        <f t="shared" ref="I35:I37" si="16">IF(G35="","",IF(H35="","",(H35/G35-1)))</f>
        <v>-7.5985394061225842E-2</v>
      </c>
      <c r="J35" s="214">
        <f>(H35/$H$33)</f>
        <v>0.22446506915831849</v>
      </c>
    </row>
    <row r="36" spans="1:10" s="3" customFormat="1" ht="9.75" customHeight="1" x14ac:dyDescent="0.25">
      <c r="A36" s="164"/>
      <c r="B36" s="29"/>
      <c r="C36" s="74" t="s">
        <v>86</v>
      </c>
      <c r="D36" s="226">
        <v>5354.9053800000002</v>
      </c>
      <c r="E36" s="226">
        <v>4573.4449230000009</v>
      </c>
      <c r="F36" s="214">
        <f t="shared" si="15"/>
        <v>-0.14593356960492165</v>
      </c>
      <c r="G36" s="226">
        <v>10424.081620000001</v>
      </c>
      <c r="H36" s="226">
        <v>5722.7909110000001</v>
      </c>
      <c r="I36" s="214">
        <f t="shared" si="16"/>
        <v>-0.45100286820279145</v>
      </c>
      <c r="J36" s="214">
        <f>(H36/$H$33)</f>
        <v>6.5039867821801101E-2</v>
      </c>
    </row>
    <row r="37" spans="1:10" s="3" customFormat="1" ht="9.75" customHeight="1" x14ac:dyDescent="0.25">
      <c r="A37" s="16"/>
      <c r="B37" s="29"/>
      <c r="C37" s="74" t="s">
        <v>18</v>
      </c>
      <c r="D37" s="74">
        <f>D33-SUM(D34:D36)</f>
        <v>39.794907999996212</v>
      </c>
      <c r="E37" s="74">
        <f>E33-SUM(E34:E36)</f>
        <v>235.01804699997592</v>
      </c>
      <c r="F37" s="214">
        <f t="shared" ref="F37" si="17">IFERROR(((E37/D37-1)),"")</f>
        <v>4.9057316328008165</v>
      </c>
      <c r="G37" s="74">
        <f>G33-SUM(G34:G36)</f>
        <v>221.40121400001226</v>
      </c>
      <c r="H37" s="74">
        <f>H33-SUM(H34:H36)</f>
        <v>564.37405900000886</v>
      </c>
      <c r="I37" s="214">
        <f t="shared" si="16"/>
        <v>1.5491010135110534</v>
      </c>
      <c r="J37" s="214">
        <f>(H37/$H$33)</f>
        <v>6.414145610118019E-3</v>
      </c>
    </row>
    <row r="38" spans="1:10" s="3" customFormat="1" ht="14.1" customHeight="1" x14ac:dyDescent="0.25">
      <c r="A38" s="193" t="s">
        <v>150</v>
      </c>
      <c r="B38" s="192" t="s">
        <v>267</v>
      </c>
      <c r="C38" s="192"/>
      <c r="D38" s="194">
        <v>13078.054628000004</v>
      </c>
      <c r="E38" s="194">
        <v>13509.980192000003</v>
      </c>
      <c r="F38" s="216">
        <f>(E38/D38-1)</f>
        <v>3.3026744136337438E-2</v>
      </c>
      <c r="G38" s="194">
        <v>89865.670402000018</v>
      </c>
      <c r="H38" s="194">
        <v>84628.325139999986</v>
      </c>
      <c r="I38" s="216">
        <f>(H38/G38-1)</f>
        <v>-5.82797105788182E-2</v>
      </c>
      <c r="J38" s="216">
        <f>SUM(J39:J44)</f>
        <v>1</v>
      </c>
    </row>
    <row r="39" spans="1:10" s="3" customFormat="1" ht="9.75" customHeight="1" x14ac:dyDescent="0.25">
      <c r="A39" s="164"/>
      <c r="B39" s="29"/>
      <c r="C39" s="16" t="s">
        <v>177</v>
      </c>
      <c r="D39" s="74">
        <v>1750.1561369999999</v>
      </c>
      <c r="E39" s="74">
        <v>2439.4660070000004</v>
      </c>
      <c r="F39" s="214">
        <f>IFERROR(((E39/D39-1)),"")</f>
        <v>0.39385621398418147</v>
      </c>
      <c r="G39" s="74">
        <v>11308.892744999999</v>
      </c>
      <c r="H39" s="74">
        <v>13369.528868000003</v>
      </c>
      <c r="I39" s="214">
        <f>IF(G39="","",IF(H39="","",(H39/G39-1)))</f>
        <v>0.18221378250413367</v>
      </c>
      <c r="J39" s="214">
        <f>(H39/$H$38)</f>
        <v>0.15797936265290485</v>
      </c>
    </row>
    <row r="40" spans="1:10" s="3" customFormat="1" ht="9.75" customHeight="1" x14ac:dyDescent="0.25">
      <c r="A40" s="164"/>
      <c r="B40" s="29"/>
      <c r="C40" s="16" t="s">
        <v>228</v>
      </c>
      <c r="D40" s="74">
        <v>1305.4249369999998</v>
      </c>
      <c r="E40" s="74">
        <v>841.40247099999999</v>
      </c>
      <c r="F40" s="214">
        <f t="shared" ref="F40:F44" si="18">IFERROR(((E40/D40-1)),"")</f>
        <v>-0.35545702617445851</v>
      </c>
      <c r="G40" s="74">
        <v>18262.006627999999</v>
      </c>
      <c r="H40" s="74">
        <v>10838.379806999999</v>
      </c>
      <c r="I40" s="214">
        <f t="shared" ref="I40:I44" si="19">IF(G40="","",IF(H40="","",(H40/G40-1)))</f>
        <v>-0.40650663271679111</v>
      </c>
      <c r="J40" s="214">
        <f t="shared" ref="J40:J44" si="20">(H40/$H$38)</f>
        <v>0.12807035692919777</v>
      </c>
    </row>
    <row r="41" spans="1:10" s="3" customFormat="1" ht="9.75" customHeight="1" x14ac:dyDescent="0.25">
      <c r="A41" s="164"/>
      <c r="B41" s="29"/>
      <c r="C41" s="16" t="s">
        <v>70</v>
      </c>
      <c r="D41" s="74">
        <v>155.00637600000005</v>
      </c>
      <c r="E41" s="74">
        <v>596.96814799999993</v>
      </c>
      <c r="F41" s="214">
        <f t="shared" si="18"/>
        <v>2.851248983461169</v>
      </c>
      <c r="G41" s="74">
        <v>2413.6340289999994</v>
      </c>
      <c r="H41" s="74">
        <v>9898.5694320000002</v>
      </c>
      <c r="I41" s="163" t="s">
        <v>359</v>
      </c>
      <c r="J41" s="214">
        <f t="shared" si="20"/>
        <v>0.11696520539222385</v>
      </c>
    </row>
    <row r="42" spans="1:10" s="3" customFormat="1" ht="9.75" customHeight="1" x14ac:dyDescent="0.25">
      <c r="A42" s="164"/>
      <c r="B42" s="29"/>
      <c r="C42" s="16" t="s">
        <v>140</v>
      </c>
      <c r="D42" s="74">
        <v>738.91800000000001</v>
      </c>
      <c r="E42" s="74">
        <v>608.51197300000001</v>
      </c>
      <c r="F42" s="214">
        <f t="shared" si="18"/>
        <v>-0.17648240670818682</v>
      </c>
      <c r="G42" s="74">
        <v>9981.3482110000004</v>
      </c>
      <c r="H42" s="74">
        <v>7906.048953999999</v>
      </c>
      <c r="I42" s="163" t="s">
        <v>359</v>
      </c>
      <c r="J42" s="214">
        <f t="shared" si="20"/>
        <v>9.3420836828816869E-2</v>
      </c>
    </row>
    <row r="43" spans="1:10" s="3" customFormat="1" ht="9.75" customHeight="1" x14ac:dyDescent="0.25">
      <c r="A43" s="164"/>
      <c r="B43" s="29"/>
      <c r="C43" s="16" t="s">
        <v>69</v>
      </c>
      <c r="D43" s="74">
        <v>1695.1303530000002</v>
      </c>
      <c r="E43" s="74">
        <v>1860.6586499999992</v>
      </c>
      <c r="F43" s="214">
        <f t="shared" si="18"/>
        <v>9.7649302725923759E-2</v>
      </c>
      <c r="G43" s="74">
        <v>7165.8343549999991</v>
      </c>
      <c r="H43" s="74">
        <v>7387.187923999998</v>
      </c>
      <c r="I43" s="214">
        <f t="shared" si="19"/>
        <v>3.0890131983800195E-2</v>
      </c>
      <c r="J43" s="214">
        <f t="shared" si="20"/>
        <v>8.7289780481646428E-2</v>
      </c>
    </row>
    <row r="44" spans="1:10" s="3" customFormat="1" ht="9.75" customHeight="1" x14ac:dyDescent="0.25">
      <c r="A44" s="164"/>
      <c r="B44" s="29"/>
      <c r="C44" s="16" t="s">
        <v>18</v>
      </c>
      <c r="D44" s="74">
        <f>D38-SUM(D39:D43)</f>
        <v>7433.4188250000034</v>
      </c>
      <c r="E44" s="74">
        <f>E38-SUM(E39:E43)</f>
        <v>7162.9729430000034</v>
      </c>
      <c r="F44" s="214">
        <f t="shared" si="18"/>
        <v>-3.6382435641920119E-2</v>
      </c>
      <c r="G44" s="74">
        <f>G38-SUM(G39:G43)</f>
        <v>40733.954434000014</v>
      </c>
      <c r="H44" s="74">
        <f>H38-SUM(H39:H43)</f>
        <v>35228.610154999988</v>
      </c>
      <c r="I44" s="214">
        <f t="shared" si="19"/>
        <v>-0.13515369071078454</v>
      </c>
      <c r="J44" s="214">
        <f t="shared" si="20"/>
        <v>0.41627445771521021</v>
      </c>
    </row>
    <row r="45" spans="1:10" s="3" customFormat="1" ht="13.5" customHeight="1" x14ac:dyDescent="0.25">
      <c r="A45" s="193" t="s">
        <v>154</v>
      </c>
      <c r="B45" s="192" t="s">
        <v>284</v>
      </c>
      <c r="C45" s="192"/>
      <c r="D45" s="194">
        <v>106624.72020500001</v>
      </c>
      <c r="E45" s="194">
        <v>104254.30010200001</v>
      </c>
      <c r="F45" s="216">
        <f>(E45/D45-1)</f>
        <v>-2.2231430933113416E-2</v>
      </c>
      <c r="G45" s="194">
        <v>99648.155081000019</v>
      </c>
      <c r="H45" s="194">
        <v>77756.757539000013</v>
      </c>
      <c r="I45" s="216">
        <f>(H45/G45-1)</f>
        <v>-0.21968693273051931</v>
      </c>
      <c r="J45" s="216">
        <f>SUM(J46)</f>
        <v>0.99997968688445882</v>
      </c>
    </row>
    <row r="46" spans="1:10" s="3" customFormat="1" ht="9.75" customHeight="1" x14ac:dyDescent="0.25">
      <c r="A46" s="164"/>
      <c r="B46" s="29"/>
      <c r="C46" s="16" t="s">
        <v>69</v>
      </c>
      <c r="D46" s="74">
        <v>106624.68800000001</v>
      </c>
      <c r="E46" s="74">
        <v>104254.23500000002</v>
      </c>
      <c r="F46" s="214">
        <f>IFERROR(((E46/D46-1)),"")</f>
        <v>-2.22317461787086E-2</v>
      </c>
      <c r="G46" s="74">
        <v>99646.931426000025</v>
      </c>
      <c r="H46" s="74">
        <v>77755.178057000012</v>
      </c>
      <c r="I46" s="214">
        <f>IF(G46="","",IF(H46="","",(H46/G46-1)))</f>
        <v>-0.21969320134315728</v>
      </c>
      <c r="J46" s="214">
        <f>(H46/$H$45)</f>
        <v>0.99997968688445882</v>
      </c>
    </row>
    <row r="47" spans="1:10" s="3" customFormat="1" ht="9.75" customHeight="1" x14ac:dyDescent="0.25">
      <c r="A47" s="164"/>
      <c r="B47" s="29"/>
      <c r="C47" s="16" t="s">
        <v>80</v>
      </c>
      <c r="D47" s="74">
        <v>1.2505999999999998E-2</v>
      </c>
      <c r="E47" s="74">
        <v>3.2301999999999997E-2</v>
      </c>
      <c r="F47" s="214">
        <f t="shared" ref="F47:F48" si="21">IFERROR(((E47/D47-1)),"")</f>
        <v>1.582920198304814</v>
      </c>
      <c r="G47" s="74">
        <v>0.64871599999999996</v>
      </c>
      <c r="H47" s="74">
        <v>1.03762</v>
      </c>
      <c r="I47" s="163" t="s">
        <v>359</v>
      </c>
      <c r="J47" s="214">
        <f t="shared" ref="J47:J48" si="22">(H47/$H$45)</f>
        <v>1.3344435041283284E-5</v>
      </c>
    </row>
    <row r="48" spans="1:10" s="3" customFormat="1" ht="9.75" customHeight="1" x14ac:dyDescent="0.25">
      <c r="A48" s="164"/>
      <c r="B48" s="29"/>
      <c r="C48" s="16" t="s">
        <v>126</v>
      </c>
      <c r="D48" s="74">
        <v>1.9699000000000001E-2</v>
      </c>
      <c r="E48" s="74">
        <v>3.2800000000000003E-2</v>
      </c>
      <c r="F48" s="214">
        <f t="shared" si="21"/>
        <v>0.66505914005787092</v>
      </c>
      <c r="G48" s="74">
        <v>0.57493899999999998</v>
      </c>
      <c r="H48" s="74">
        <v>0.54186199999999995</v>
      </c>
      <c r="I48" s="163" t="s">
        <v>359</v>
      </c>
      <c r="J48" s="214">
        <f t="shared" si="22"/>
        <v>6.9686804999323863E-6</v>
      </c>
    </row>
    <row r="49" spans="1:10" s="3" customFormat="1" ht="14.1" customHeight="1" x14ac:dyDescent="0.25">
      <c r="A49" s="193" t="s">
        <v>35</v>
      </c>
      <c r="B49" s="192" t="s">
        <v>290</v>
      </c>
      <c r="C49" s="196"/>
      <c r="D49" s="194">
        <v>48528.316959999989</v>
      </c>
      <c r="E49" s="194">
        <v>41618.885908000011</v>
      </c>
      <c r="F49" s="216">
        <f>(E49/D49-1)</f>
        <v>-0.14237936703420306</v>
      </c>
      <c r="G49" s="194">
        <v>77905.286827000018</v>
      </c>
      <c r="H49" s="194">
        <v>72763.991612999976</v>
      </c>
      <c r="I49" s="216">
        <f>(H49/G49-1)</f>
        <v>-6.5994176048886577E-2</v>
      </c>
      <c r="J49" s="216">
        <f>SUM(J50:J55)</f>
        <v>0.77080922942357522</v>
      </c>
    </row>
    <row r="50" spans="1:10" s="3" customFormat="1" ht="9.75" customHeight="1" x14ac:dyDescent="0.25">
      <c r="A50" s="164"/>
      <c r="B50" s="15"/>
      <c r="C50" s="29" t="s">
        <v>72</v>
      </c>
      <c r="D50" s="74">
        <v>31024.974999999999</v>
      </c>
      <c r="E50" s="74">
        <v>14978.661</v>
      </c>
      <c r="F50" s="214">
        <f>IFERROR(((E50/D50-1)),"")</f>
        <v>-0.51720634746683913</v>
      </c>
      <c r="G50" s="74">
        <v>35325.706508000003</v>
      </c>
      <c r="H50" s="74">
        <v>16898.017381999998</v>
      </c>
      <c r="I50" s="214">
        <f>IF(G50="","",IF(H50="","",(H50/G50-1)))</f>
        <v>-0.52165097170319286</v>
      </c>
      <c r="J50" s="214">
        <f>(H50/$H$49)</f>
        <v>0.2322304893864702</v>
      </c>
    </row>
    <row r="51" spans="1:10" s="3" customFormat="1" ht="9.75" customHeight="1" x14ac:dyDescent="0.25">
      <c r="A51" s="164"/>
      <c r="B51" s="15"/>
      <c r="C51" s="29" t="s">
        <v>80</v>
      </c>
      <c r="D51" s="74">
        <v>8204.14</v>
      </c>
      <c r="E51" s="74">
        <v>7370.7000000000007</v>
      </c>
      <c r="F51" s="214">
        <f t="shared" ref="F51:F54" si="23">IFERROR(((E51/D51-1)),"")</f>
        <v>-0.10158773497283069</v>
      </c>
      <c r="G51" s="74">
        <v>15832.057618000001</v>
      </c>
      <c r="H51" s="74">
        <v>13882.952828000001</v>
      </c>
      <c r="I51" s="214">
        <f t="shared" ref="I51:I55" si="24">IF(G51="","",IF(H51="","",(H51/G51-1)))</f>
        <v>-0.12311127441729341</v>
      </c>
      <c r="J51" s="214">
        <f t="shared" ref="J51:J55" si="25">(H51/$H$49)</f>
        <v>0.1907942722801326</v>
      </c>
    </row>
    <row r="52" spans="1:10" s="3" customFormat="1" ht="9.75" customHeight="1" x14ac:dyDescent="0.25">
      <c r="A52" s="164"/>
      <c r="B52" s="15"/>
      <c r="C52" s="29" t="s">
        <v>69</v>
      </c>
      <c r="D52" s="74">
        <v>1471.4160489999999</v>
      </c>
      <c r="E52" s="74">
        <v>7604.4278590000022</v>
      </c>
      <c r="F52" s="214">
        <f t="shared" si="23"/>
        <v>4.1681017508053584</v>
      </c>
      <c r="G52" s="74">
        <v>5013.0381559999996</v>
      </c>
      <c r="H52" s="74">
        <v>11472.546409999995</v>
      </c>
      <c r="I52" s="214">
        <f t="shared" si="24"/>
        <v>1.2885416094965776</v>
      </c>
      <c r="J52" s="214">
        <f t="shared" si="25"/>
        <v>0.15766790902590225</v>
      </c>
    </row>
    <row r="53" spans="1:10" s="3" customFormat="1" ht="9.75" customHeight="1" x14ac:dyDescent="0.25">
      <c r="A53" s="164"/>
      <c r="B53" s="15"/>
      <c r="C53" s="29" t="s">
        <v>83</v>
      </c>
      <c r="D53" s="74">
        <v>2431.7983270000004</v>
      </c>
      <c r="E53" s="74">
        <v>2839.8529339999991</v>
      </c>
      <c r="F53" s="214">
        <f t="shared" si="23"/>
        <v>0.16779952616522986</v>
      </c>
      <c r="G53" s="74">
        <v>6022.7976799999969</v>
      </c>
      <c r="H53" s="74">
        <v>7551.4470550000005</v>
      </c>
      <c r="I53" s="214">
        <f t="shared" si="24"/>
        <v>0.253810514020123</v>
      </c>
      <c r="J53" s="214">
        <f t="shared" si="25"/>
        <v>0.10378000007425188</v>
      </c>
    </row>
    <row r="54" spans="1:10" s="3" customFormat="1" ht="9.75" customHeight="1" x14ac:dyDescent="0.25">
      <c r="A54" s="164"/>
      <c r="B54" s="15"/>
      <c r="C54" s="29" t="s">
        <v>77</v>
      </c>
      <c r="D54" s="74">
        <v>1019.3878990000002</v>
      </c>
      <c r="E54" s="74">
        <v>2809.2338</v>
      </c>
      <c r="F54" s="214">
        <f t="shared" si="23"/>
        <v>1.7558045399163595</v>
      </c>
      <c r="G54" s="74">
        <v>2660.8663590000006</v>
      </c>
      <c r="H54" s="74">
        <v>3529.6438639999992</v>
      </c>
      <c r="I54" s="214">
        <f t="shared" si="24"/>
        <v>0.32650174333689574</v>
      </c>
      <c r="J54" s="214">
        <f t="shared" si="25"/>
        <v>4.8508112127391798E-2</v>
      </c>
    </row>
    <row r="55" spans="1:10" s="3" customFormat="1" ht="9.75" customHeight="1" x14ac:dyDescent="0.25">
      <c r="A55" s="164"/>
      <c r="B55" s="15"/>
      <c r="C55" s="16" t="s">
        <v>18</v>
      </c>
      <c r="D55" s="74">
        <v>596.54139899999996</v>
      </c>
      <c r="E55" s="74">
        <v>2276.3138000000004</v>
      </c>
      <c r="F55" s="214">
        <f t="shared" ref="F55" si="26">IFERROR(((E55/D55-1)),"")</f>
        <v>2.8158521836302604</v>
      </c>
      <c r="G55" s="74">
        <v>1767.6844929999997</v>
      </c>
      <c r="H55" s="74">
        <v>2752.5487659999999</v>
      </c>
      <c r="I55" s="214">
        <f t="shared" si="24"/>
        <v>0.55714935380156683</v>
      </c>
      <c r="J55" s="214">
        <f t="shared" si="25"/>
        <v>3.7828446529426386E-2</v>
      </c>
    </row>
    <row r="56" spans="1:10" s="3" customFormat="1" ht="14.1" customHeight="1" x14ac:dyDescent="0.25">
      <c r="A56" s="193" t="s">
        <v>149</v>
      </c>
      <c r="B56" s="192" t="s">
        <v>232</v>
      </c>
      <c r="C56" s="196"/>
      <c r="D56" s="194">
        <v>193871.20699999999</v>
      </c>
      <c r="E56" s="194">
        <v>146767.78</v>
      </c>
      <c r="F56" s="216">
        <f>(E56/D56-1)</f>
        <v>-0.24296246837726654</v>
      </c>
      <c r="G56" s="194">
        <v>114550.268335</v>
      </c>
      <c r="H56" s="194">
        <v>69449.693393000009</v>
      </c>
      <c r="I56" s="216">
        <f>(H56/G56-1)</f>
        <v>-0.39371863198176238</v>
      </c>
      <c r="J56" s="216">
        <f>SUM(J57:J62)</f>
        <v>0.99999999999999989</v>
      </c>
    </row>
    <row r="57" spans="1:10" s="3" customFormat="1" ht="9.75" customHeight="1" x14ac:dyDescent="0.25">
      <c r="A57" s="164"/>
      <c r="B57" s="15"/>
      <c r="C57" s="29" t="s">
        <v>85</v>
      </c>
      <c r="D57" s="226">
        <v>39834.177000000003</v>
      </c>
      <c r="E57" s="226">
        <v>75639.125999999989</v>
      </c>
      <c r="F57" s="214">
        <f>IFERROR(((E57/D57-1)),"")</f>
        <v>0.89884997498504826</v>
      </c>
      <c r="G57" s="226">
        <v>21609.718942000003</v>
      </c>
      <c r="H57" s="226">
        <v>35071.515706999999</v>
      </c>
      <c r="I57" s="214">
        <f>IF(G57="","",IF(H57="","",(H57/G57-1)))</f>
        <v>0.62295103426060994</v>
      </c>
      <c r="J57" s="214">
        <f>(H57/$H$56)</f>
        <v>0.5049916564575494</v>
      </c>
    </row>
    <row r="58" spans="1:10" s="3" customFormat="1" ht="9.75" customHeight="1" x14ac:dyDescent="0.25">
      <c r="A58" s="164"/>
      <c r="B58" s="15"/>
      <c r="C58" s="29" t="s">
        <v>86</v>
      </c>
      <c r="D58" s="163" t="s">
        <v>360</v>
      </c>
      <c r="E58" s="226">
        <v>41103.89</v>
      </c>
      <c r="F58" s="163" t="s">
        <v>360</v>
      </c>
      <c r="G58" s="163" t="s">
        <v>360</v>
      </c>
      <c r="H58" s="226">
        <v>19796.734563999998</v>
      </c>
      <c r="I58" s="163" t="s">
        <v>360</v>
      </c>
      <c r="J58" s="214">
        <f t="shared" ref="J58:J61" si="27">(H58/$H$56)</f>
        <v>0.28505143214923617</v>
      </c>
    </row>
    <row r="59" spans="1:10" s="3" customFormat="1" ht="9.75" customHeight="1" x14ac:dyDescent="0.25">
      <c r="A59" s="164"/>
      <c r="B59" s="15"/>
      <c r="C59" s="29" t="s">
        <v>82</v>
      </c>
      <c r="D59" s="163" t="s">
        <v>360</v>
      </c>
      <c r="E59" s="226">
        <v>25002.434000000001</v>
      </c>
      <c r="F59" s="163" t="s">
        <v>360</v>
      </c>
      <c r="G59" s="163" t="s">
        <v>360</v>
      </c>
      <c r="H59" s="226">
        <v>12007.713632000001</v>
      </c>
      <c r="I59" s="163" t="s">
        <v>360</v>
      </c>
      <c r="J59" s="214">
        <f t="shared" si="27"/>
        <v>0.17289800782922227</v>
      </c>
    </row>
    <row r="60" spans="1:10" s="3" customFormat="1" ht="9.75" customHeight="1" x14ac:dyDescent="0.25">
      <c r="A60" s="164"/>
      <c r="B60" s="15"/>
      <c r="C60" s="29" t="s">
        <v>80</v>
      </c>
      <c r="D60" s="163" t="s">
        <v>360</v>
      </c>
      <c r="E60" s="226">
        <v>4946.6400000000003</v>
      </c>
      <c r="F60" s="163" t="s">
        <v>360</v>
      </c>
      <c r="G60" s="163" t="s">
        <v>360</v>
      </c>
      <c r="H60" s="226">
        <v>2543.5230900000001</v>
      </c>
      <c r="I60" s="163" t="s">
        <v>360</v>
      </c>
      <c r="J60" s="214">
        <f t="shared" si="27"/>
        <v>3.6623964278816638E-2</v>
      </c>
    </row>
    <row r="61" spans="1:10" s="3" customFormat="1" ht="9.75" customHeight="1" x14ac:dyDescent="0.25">
      <c r="A61" s="166"/>
      <c r="B61" s="144"/>
      <c r="C61" s="227" t="s">
        <v>18</v>
      </c>
      <c r="D61" s="124">
        <f>D56-SUM(D57:D60)</f>
        <v>154037.03</v>
      </c>
      <c r="E61" s="124">
        <f>E56-SUM(E57:E60)</f>
        <v>75.690000000002328</v>
      </c>
      <c r="F61" s="217">
        <f t="shared" ref="F61" si="28">IFERROR(((E61/D61-1)),"")</f>
        <v>-0.99950862464694368</v>
      </c>
      <c r="G61" s="124">
        <f>G56-SUM(G57:G60)</f>
        <v>92940.549392999994</v>
      </c>
      <c r="H61" s="124">
        <f>H56-SUM(H57:H60)</f>
        <v>30.206400000010035</v>
      </c>
      <c r="I61" s="217">
        <f t="shared" ref="I61" si="29">IF(G61="","",IF(H61="","",(H61/G61-1)))</f>
        <v>-0.99967499223754008</v>
      </c>
      <c r="J61" s="217">
        <f t="shared" si="27"/>
        <v>4.3493928517551392E-4</v>
      </c>
    </row>
    <row r="62" spans="1:10" ht="9" customHeight="1" x14ac:dyDescent="0.25">
      <c r="A62" s="8" t="s">
        <v>375</v>
      </c>
      <c r="B62" s="32"/>
      <c r="C62" s="9"/>
      <c r="D62" s="35"/>
      <c r="E62" s="9"/>
      <c r="F62" s="9"/>
      <c r="G62" s="35"/>
      <c r="H62" s="10"/>
      <c r="I62" s="9"/>
      <c r="J62" s="33"/>
    </row>
    <row r="63" spans="1:10" ht="9" customHeight="1" x14ac:dyDescent="0.25">
      <c r="A63" s="11" t="s">
        <v>20</v>
      </c>
      <c r="B63" s="32"/>
      <c r="C63" s="9"/>
      <c r="D63" s="35"/>
      <c r="E63" s="9"/>
      <c r="F63" s="9"/>
      <c r="G63" s="35"/>
      <c r="H63" s="10"/>
      <c r="I63" s="9"/>
      <c r="J63" s="33"/>
    </row>
    <row r="64" spans="1:10" ht="9" customHeight="1" x14ac:dyDescent="0.25">
      <c r="A64" s="239" t="s">
        <v>373</v>
      </c>
      <c r="B64" s="11"/>
      <c r="C64" s="11"/>
      <c r="D64" s="35"/>
      <c r="E64" s="9"/>
      <c r="F64" s="9"/>
      <c r="G64" s="35"/>
      <c r="H64" s="10"/>
      <c r="I64" s="9"/>
      <c r="J64" s="33"/>
    </row>
    <row r="65" spans="1:10" ht="9" customHeight="1" x14ac:dyDescent="0.25">
      <c r="A65" s="240" t="s">
        <v>374</v>
      </c>
      <c r="B65" s="11"/>
      <c r="C65" s="11"/>
      <c r="D65" s="11"/>
      <c r="E65" s="11"/>
      <c r="F65" s="11"/>
      <c r="G65" s="11"/>
      <c r="H65" s="10"/>
      <c r="I65" s="9"/>
      <c r="J65" s="10"/>
    </row>
    <row r="66" spans="1:10" x14ac:dyDescent="0.25">
      <c r="A66" s="239"/>
      <c r="C66" s="34" t="s">
        <v>30</v>
      </c>
      <c r="F66" s="28"/>
      <c r="I66" s="28"/>
    </row>
    <row r="67" spans="1:10" x14ac:dyDescent="0.25">
      <c r="C67" s="34" t="s">
        <v>30</v>
      </c>
      <c r="F67" s="28"/>
      <c r="I67" s="28"/>
    </row>
    <row r="68" spans="1:10" x14ac:dyDescent="0.25">
      <c r="C68" s="34" t="s">
        <v>30</v>
      </c>
      <c r="F68" s="28"/>
      <c r="I68" s="28"/>
    </row>
    <row r="69" spans="1:10" x14ac:dyDescent="0.25">
      <c r="C69" s="34" t="s">
        <v>30</v>
      </c>
      <c r="F69" s="28"/>
      <c r="I69" s="28"/>
    </row>
    <row r="70" spans="1:10" x14ac:dyDescent="0.25">
      <c r="C70" s="34" t="s">
        <v>30</v>
      </c>
      <c r="F70" s="28"/>
      <c r="I70" s="28"/>
    </row>
    <row r="71" spans="1:10" x14ac:dyDescent="0.25">
      <c r="C71" s="34" t="s">
        <v>30</v>
      </c>
      <c r="F71" s="28"/>
      <c r="I71" s="28"/>
    </row>
    <row r="72" spans="1:10" x14ac:dyDescent="0.25">
      <c r="C72" s="34" t="s">
        <v>30</v>
      </c>
      <c r="F72" s="28"/>
      <c r="I72" s="28"/>
    </row>
    <row r="73" spans="1:10" x14ac:dyDescent="0.25">
      <c r="C73" s="34" t="s">
        <v>30</v>
      </c>
      <c r="F73" s="28"/>
      <c r="I73" s="28"/>
    </row>
    <row r="74" spans="1:10" x14ac:dyDescent="0.25">
      <c r="C74" s="34" t="s">
        <v>30</v>
      </c>
      <c r="F74" s="28"/>
      <c r="I74" s="28"/>
    </row>
    <row r="75" spans="1:10" x14ac:dyDescent="0.25">
      <c r="C75" s="34" t="s">
        <v>30</v>
      </c>
      <c r="F75" s="28"/>
      <c r="I75" s="28"/>
    </row>
    <row r="76" spans="1:10" x14ac:dyDescent="0.25">
      <c r="C76" s="34" t="s">
        <v>30</v>
      </c>
      <c r="F76" s="28"/>
      <c r="I76" s="28"/>
    </row>
    <row r="77" spans="1:10" x14ac:dyDescent="0.25">
      <c r="C77" s="34" t="s">
        <v>30</v>
      </c>
      <c r="F77" s="28"/>
      <c r="I77" s="28"/>
    </row>
    <row r="78" spans="1:10" x14ac:dyDescent="0.25">
      <c r="C78" s="34" t="s">
        <v>30</v>
      </c>
      <c r="F78" s="28"/>
      <c r="I78" s="28"/>
    </row>
    <row r="79" spans="1:10" x14ac:dyDescent="0.25">
      <c r="C79" s="34" t="s">
        <v>30</v>
      </c>
      <c r="F79" s="28"/>
      <c r="I79" s="28"/>
    </row>
    <row r="80" spans="1:10" x14ac:dyDescent="0.25">
      <c r="C80" s="34" t="s">
        <v>30</v>
      </c>
      <c r="F80" s="28"/>
      <c r="I80" s="28"/>
    </row>
    <row r="81" spans="3:9" x14ac:dyDescent="0.25">
      <c r="C81" s="34" t="s">
        <v>30</v>
      </c>
      <c r="F81" s="28"/>
      <c r="I81" s="28"/>
    </row>
    <row r="82" spans="3:9" x14ac:dyDescent="0.25">
      <c r="C82" s="34" t="s">
        <v>30</v>
      </c>
      <c r="F82" s="28"/>
      <c r="I82" s="28"/>
    </row>
    <row r="83" spans="3:9" x14ac:dyDescent="0.25">
      <c r="C83" s="34" t="s">
        <v>30</v>
      </c>
      <c r="F83" s="28"/>
      <c r="I83" s="28"/>
    </row>
    <row r="84" spans="3:9" x14ac:dyDescent="0.25">
      <c r="C84" s="34" t="s">
        <v>30</v>
      </c>
      <c r="F84" s="28"/>
      <c r="I84" s="28"/>
    </row>
    <row r="85" spans="3:9" x14ac:dyDescent="0.25">
      <c r="C85" s="34" t="s">
        <v>30</v>
      </c>
      <c r="F85" s="28"/>
      <c r="I85" s="28"/>
    </row>
    <row r="86" spans="3:9" x14ac:dyDescent="0.25">
      <c r="C86" s="34" t="s">
        <v>30</v>
      </c>
      <c r="F86" s="28"/>
      <c r="I86" s="28"/>
    </row>
    <row r="87" spans="3:9" x14ac:dyDescent="0.25">
      <c r="C87" s="34" t="s">
        <v>30</v>
      </c>
      <c r="F87" s="28"/>
      <c r="I87" s="28"/>
    </row>
    <row r="88" spans="3:9" x14ac:dyDescent="0.25">
      <c r="C88" s="34" t="s">
        <v>30</v>
      </c>
      <c r="F88" s="28"/>
      <c r="I88" s="28"/>
    </row>
    <row r="89" spans="3:9" x14ac:dyDescent="0.25">
      <c r="C89" s="34" t="s">
        <v>30</v>
      </c>
      <c r="F89" s="28"/>
      <c r="I89" s="28"/>
    </row>
    <row r="90" spans="3:9" x14ac:dyDescent="0.25">
      <c r="C90" s="34" t="s">
        <v>30</v>
      </c>
      <c r="F90" s="28"/>
      <c r="I90" s="28"/>
    </row>
    <row r="91" spans="3:9" x14ac:dyDescent="0.25">
      <c r="C91" s="34" t="s">
        <v>30</v>
      </c>
      <c r="F91" s="28"/>
      <c r="I91" s="28"/>
    </row>
    <row r="92" spans="3:9" x14ac:dyDescent="0.25">
      <c r="C92" s="34" t="s">
        <v>30</v>
      </c>
      <c r="F92" s="28"/>
      <c r="I92" s="28"/>
    </row>
    <row r="93" spans="3:9" x14ac:dyDescent="0.25">
      <c r="C93" s="34" t="s">
        <v>30</v>
      </c>
      <c r="F93" s="28"/>
      <c r="I93" s="28"/>
    </row>
    <row r="94" spans="3:9" x14ac:dyDescent="0.25">
      <c r="C94" s="34" t="s">
        <v>30</v>
      </c>
      <c r="F94" s="28"/>
      <c r="I94" s="28"/>
    </row>
    <row r="95" spans="3:9" x14ac:dyDescent="0.25">
      <c r="C95" s="34" t="s">
        <v>30</v>
      </c>
      <c r="F95" s="28"/>
      <c r="I95" s="28"/>
    </row>
    <row r="96" spans="3:9" x14ac:dyDescent="0.25">
      <c r="C96" s="34" t="s">
        <v>30</v>
      </c>
      <c r="F96" s="28"/>
      <c r="I96" s="28"/>
    </row>
    <row r="97" spans="3:9" x14ac:dyDescent="0.25">
      <c r="C97" s="34" t="s">
        <v>30</v>
      </c>
      <c r="F97" s="28"/>
      <c r="I97" s="28"/>
    </row>
    <row r="98" spans="3:9" x14ac:dyDescent="0.25">
      <c r="C98" s="34" t="s">
        <v>30</v>
      </c>
      <c r="F98" s="28"/>
      <c r="I98" s="28"/>
    </row>
    <row r="99" spans="3:9" x14ac:dyDescent="0.25">
      <c r="C99" s="34" t="s">
        <v>30</v>
      </c>
      <c r="F99" s="28"/>
      <c r="I99" s="28"/>
    </row>
    <row r="100" spans="3:9" x14ac:dyDescent="0.25">
      <c r="C100" s="34" t="s">
        <v>30</v>
      </c>
      <c r="F100" s="28"/>
      <c r="I100" s="28"/>
    </row>
    <row r="101" spans="3:9" x14ac:dyDescent="0.25">
      <c r="C101" s="34" t="s">
        <v>30</v>
      </c>
      <c r="F101" s="28"/>
      <c r="I101" s="28"/>
    </row>
    <row r="102" spans="3:9" x14ac:dyDescent="0.25">
      <c r="C102" s="34" t="s">
        <v>30</v>
      </c>
      <c r="F102" s="28"/>
      <c r="I102" s="28"/>
    </row>
    <row r="103" spans="3:9" x14ac:dyDescent="0.25">
      <c r="C103" s="34" t="s">
        <v>30</v>
      </c>
      <c r="F103" s="28"/>
      <c r="I103" s="28"/>
    </row>
    <row r="104" spans="3:9" x14ac:dyDescent="0.25">
      <c r="C104" s="34" t="s">
        <v>30</v>
      </c>
      <c r="F104" s="28"/>
      <c r="I104" s="28"/>
    </row>
    <row r="105" spans="3:9" x14ac:dyDescent="0.25">
      <c r="C105" s="34" t="s">
        <v>30</v>
      </c>
      <c r="F105" s="28"/>
      <c r="I105" s="28"/>
    </row>
    <row r="106" spans="3:9" x14ac:dyDescent="0.25">
      <c r="C106" s="34" t="s">
        <v>30</v>
      </c>
      <c r="F106" s="28"/>
      <c r="I106" s="28"/>
    </row>
    <row r="107" spans="3:9" x14ac:dyDescent="0.25">
      <c r="C107" s="34" t="s">
        <v>30</v>
      </c>
      <c r="F107" s="28"/>
      <c r="I107" s="28"/>
    </row>
    <row r="108" spans="3:9" x14ac:dyDescent="0.25">
      <c r="C108" s="34" t="s">
        <v>30</v>
      </c>
      <c r="F108" s="28"/>
      <c r="I108" s="28"/>
    </row>
    <row r="109" spans="3:9" x14ac:dyDescent="0.25">
      <c r="C109" s="34" t="s">
        <v>30</v>
      </c>
      <c r="F109" s="28"/>
      <c r="I109" s="28"/>
    </row>
    <row r="110" spans="3:9" x14ac:dyDescent="0.25">
      <c r="C110" s="34" t="s">
        <v>30</v>
      </c>
      <c r="F110" s="28"/>
      <c r="I110" s="28"/>
    </row>
    <row r="111" spans="3:9" x14ac:dyDescent="0.25">
      <c r="C111" s="34" t="s">
        <v>30</v>
      </c>
      <c r="F111" s="28"/>
      <c r="I111" s="28"/>
    </row>
    <row r="112" spans="3:9" x14ac:dyDescent="0.25">
      <c r="C112" s="34" t="s">
        <v>30</v>
      </c>
      <c r="F112" s="28"/>
      <c r="I112" s="28"/>
    </row>
    <row r="113" spans="3:9" x14ac:dyDescent="0.25">
      <c r="C113" s="34" t="s">
        <v>30</v>
      </c>
      <c r="F113" s="28"/>
      <c r="I113" s="28"/>
    </row>
    <row r="114" spans="3:9" x14ac:dyDescent="0.25">
      <c r="C114" s="34" t="s">
        <v>30</v>
      </c>
      <c r="F114" s="28"/>
      <c r="I114" s="28"/>
    </row>
    <row r="115" spans="3:9" x14ac:dyDescent="0.25">
      <c r="C115" s="34" t="s">
        <v>30</v>
      </c>
      <c r="F115" s="28"/>
      <c r="I115" s="28"/>
    </row>
    <row r="116" spans="3:9" x14ac:dyDescent="0.25">
      <c r="C116" s="34" t="s">
        <v>30</v>
      </c>
      <c r="F116" s="28"/>
      <c r="I116" s="28"/>
    </row>
    <row r="117" spans="3:9" x14ac:dyDescent="0.25">
      <c r="C117" s="34" t="s">
        <v>30</v>
      </c>
      <c r="F117" s="28"/>
      <c r="I117" s="28"/>
    </row>
    <row r="118" spans="3:9" x14ac:dyDescent="0.25">
      <c r="C118" s="34" t="s">
        <v>30</v>
      </c>
      <c r="F118" s="28"/>
      <c r="I118" s="28"/>
    </row>
    <row r="119" spans="3:9" x14ac:dyDescent="0.25">
      <c r="C119" s="34" t="s">
        <v>30</v>
      </c>
      <c r="F119" s="28"/>
      <c r="I119" s="28"/>
    </row>
    <row r="120" spans="3:9" x14ac:dyDescent="0.25">
      <c r="C120" s="34" t="s">
        <v>30</v>
      </c>
      <c r="F120" s="28"/>
      <c r="I120" s="28"/>
    </row>
    <row r="121" spans="3:9" x14ac:dyDescent="0.25">
      <c r="C121" s="34" t="s">
        <v>30</v>
      </c>
      <c r="F121" s="28"/>
      <c r="I121" s="28"/>
    </row>
    <row r="122" spans="3:9" x14ac:dyDescent="0.25">
      <c r="C122" s="34" t="s">
        <v>30</v>
      </c>
      <c r="F122" s="28"/>
      <c r="I122" s="28"/>
    </row>
    <row r="123" spans="3:9" x14ac:dyDescent="0.25">
      <c r="C123" s="34" t="s">
        <v>30</v>
      </c>
      <c r="F123" s="28"/>
      <c r="I123" s="28"/>
    </row>
    <row r="124" spans="3:9" x14ac:dyDescent="0.25">
      <c r="C124" s="34" t="s">
        <v>30</v>
      </c>
      <c r="F124" s="28"/>
      <c r="I124" s="28"/>
    </row>
    <row r="125" spans="3:9" x14ac:dyDescent="0.25">
      <c r="C125" s="34" t="s">
        <v>30</v>
      </c>
      <c r="F125" s="28"/>
      <c r="I125" s="28"/>
    </row>
    <row r="126" spans="3:9" x14ac:dyDescent="0.25">
      <c r="C126" s="34" t="s">
        <v>30</v>
      </c>
      <c r="F126" s="28"/>
      <c r="I126" s="28"/>
    </row>
    <row r="127" spans="3:9" x14ac:dyDescent="0.25">
      <c r="C127" s="34" t="s">
        <v>30</v>
      </c>
      <c r="F127" s="28"/>
      <c r="I127" s="28"/>
    </row>
    <row r="128" spans="3:9" x14ac:dyDescent="0.25">
      <c r="C128" s="34" t="s">
        <v>30</v>
      </c>
      <c r="F128" s="28"/>
      <c r="I128" s="28"/>
    </row>
    <row r="129" spans="3:9" x14ac:dyDescent="0.25">
      <c r="C129" s="34" t="s">
        <v>30</v>
      </c>
      <c r="F129" s="28"/>
      <c r="I129" s="28"/>
    </row>
    <row r="130" spans="3:9" x14ac:dyDescent="0.25">
      <c r="C130" s="34" t="s">
        <v>30</v>
      </c>
      <c r="F130" s="28"/>
      <c r="I130" s="28"/>
    </row>
    <row r="131" spans="3:9" x14ac:dyDescent="0.25">
      <c r="C131" s="34" t="s">
        <v>30</v>
      </c>
      <c r="F131" s="28"/>
      <c r="I131" s="28"/>
    </row>
    <row r="132" spans="3:9" x14ac:dyDescent="0.25">
      <c r="C132" s="34" t="s">
        <v>30</v>
      </c>
      <c r="F132" s="28"/>
      <c r="I132" s="28"/>
    </row>
    <row r="133" spans="3:9" x14ac:dyDescent="0.25">
      <c r="C133" s="34" t="s">
        <v>30</v>
      </c>
      <c r="F133" s="28"/>
      <c r="I133" s="28"/>
    </row>
    <row r="134" spans="3:9" x14ac:dyDescent="0.25">
      <c r="C134" s="34" t="s">
        <v>30</v>
      </c>
      <c r="F134" s="28"/>
      <c r="I134" s="28"/>
    </row>
    <row r="135" spans="3:9" x14ac:dyDescent="0.25">
      <c r="C135" s="34" t="s">
        <v>30</v>
      </c>
      <c r="F135" s="28"/>
      <c r="I135" s="28"/>
    </row>
    <row r="136" spans="3:9" x14ac:dyDescent="0.25">
      <c r="C136" s="34" t="s">
        <v>30</v>
      </c>
      <c r="F136" s="28"/>
      <c r="I136" s="28"/>
    </row>
    <row r="137" spans="3:9" x14ac:dyDescent="0.25">
      <c r="C137" s="34" t="s">
        <v>30</v>
      </c>
      <c r="F137" s="28"/>
      <c r="I137" s="28"/>
    </row>
    <row r="138" spans="3:9" x14ac:dyDescent="0.25">
      <c r="C138" s="34" t="s">
        <v>30</v>
      </c>
      <c r="F138" s="28"/>
      <c r="I138" s="28"/>
    </row>
    <row r="139" spans="3:9" x14ac:dyDescent="0.25">
      <c r="C139" s="34" t="s">
        <v>30</v>
      </c>
      <c r="F139" s="28"/>
      <c r="I139" s="28"/>
    </row>
    <row r="140" spans="3:9" x14ac:dyDescent="0.25">
      <c r="C140" s="34" t="s">
        <v>30</v>
      </c>
      <c r="F140" s="28"/>
      <c r="I140" s="28"/>
    </row>
    <row r="141" spans="3:9" x14ac:dyDescent="0.25">
      <c r="C141" s="34" t="s">
        <v>30</v>
      </c>
      <c r="F141" s="28"/>
      <c r="I141" s="28"/>
    </row>
    <row r="142" spans="3:9" x14ac:dyDescent="0.25">
      <c r="C142" s="34" t="s">
        <v>30</v>
      </c>
      <c r="F142" s="28"/>
      <c r="I142" s="28"/>
    </row>
    <row r="143" spans="3:9" x14ac:dyDescent="0.25">
      <c r="C143" s="34" t="s">
        <v>30</v>
      </c>
      <c r="F143" s="28"/>
      <c r="I143" s="28"/>
    </row>
    <row r="144" spans="3:9" x14ac:dyDescent="0.25">
      <c r="C144" s="34" t="s">
        <v>30</v>
      </c>
      <c r="F144" s="28"/>
      <c r="I144" s="28"/>
    </row>
    <row r="145" spans="3:9" x14ac:dyDescent="0.25">
      <c r="C145" s="34" t="s">
        <v>30</v>
      </c>
      <c r="F145" s="28"/>
      <c r="I145" s="28"/>
    </row>
    <row r="146" spans="3:9" x14ac:dyDescent="0.25">
      <c r="C146" s="34" t="s">
        <v>30</v>
      </c>
      <c r="F146" s="28"/>
      <c r="I146" s="28"/>
    </row>
    <row r="147" spans="3:9" x14ac:dyDescent="0.25">
      <c r="C147" s="34" t="s">
        <v>30</v>
      </c>
      <c r="F147" s="28"/>
      <c r="I147" s="28"/>
    </row>
    <row r="148" spans="3:9" x14ac:dyDescent="0.25">
      <c r="C148" s="34" t="s">
        <v>30</v>
      </c>
      <c r="F148" s="28"/>
      <c r="I148" s="28"/>
    </row>
    <row r="149" spans="3:9" x14ac:dyDescent="0.25">
      <c r="C149" s="34" t="s">
        <v>30</v>
      </c>
      <c r="F149" s="28"/>
      <c r="I149" s="28"/>
    </row>
    <row r="150" spans="3:9" x14ac:dyDescent="0.25">
      <c r="C150" s="34" t="s">
        <v>30</v>
      </c>
      <c r="F150" s="28"/>
      <c r="I150" s="28"/>
    </row>
    <row r="151" spans="3:9" x14ac:dyDescent="0.25">
      <c r="C151" s="34" t="s">
        <v>30</v>
      </c>
      <c r="F151" s="28"/>
      <c r="I151" s="28"/>
    </row>
    <row r="152" spans="3:9" x14ac:dyDescent="0.25">
      <c r="C152" s="34" t="s">
        <v>30</v>
      </c>
      <c r="F152" s="28"/>
      <c r="I152" s="28"/>
    </row>
    <row r="153" spans="3:9" x14ac:dyDescent="0.25">
      <c r="C153" s="34" t="s">
        <v>30</v>
      </c>
      <c r="F153" s="28"/>
      <c r="I153" s="28"/>
    </row>
    <row r="154" spans="3:9" x14ac:dyDescent="0.25">
      <c r="C154" s="34" t="s">
        <v>30</v>
      </c>
      <c r="F154" s="28"/>
      <c r="I154" s="28"/>
    </row>
    <row r="155" spans="3:9" x14ac:dyDescent="0.25">
      <c r="C155" s="34" t="s">
        <v>30</v>
      </c>
      <c r="F155" s="28"/>
      <c r="I155" s="28"/>
    </row>
    <row r="156" spans="3:9" x14ac:dyDescent="0.25">
      <c r="C156" s="34" t="s">
        <v>30</v>
      </c>
      <c r="F156" s="28"/>
      <c r="I156" s="28"/>
    </row>
    <row r="157" spans="3:9" x14ac:dyDescent="0.25">
      <c r="C157" s="34" t="s">
        <v>30</v>
      </c>
      <c r="F157" s="28"/>
      <c r="I157" s="28"/>
    </row>
    <row r="158" spans="3:9" x14ac:dyDescent="0.25">
      <c r="C158" s="34" t="s">
        <v>30</v>
      </c>
      <c r="F158" s="28"/>
      <c r="I158" s="28"/>
    </row>
    <row r="159" spans="3:9" x14ac:dyDescent="0.25">
      <c r="C159" s="34" t="s">
        <v>30</v>
      </c>
      <c r="F159" s="28"/>
      <c r="I159" s="28"/>
    </row>
    <row r="160" spans="3:9" x14ac:dyDescent="0.25">
      <c r="C160" s="34" t="s">
        <v>30</v>
      </c>
      <c r="F160" s="28"/>
      <c r="I160" s="28"/>
    </row>
    <row r="161" spans="3:9" x14ac:dyDescent="0.25">
      <c r="C161" s="34" t="s">
        <v>30</v>
      </c>
      <c r="F161" s="28"/>
      <c r="I161" s="28"/>
    </row>
    <row r="162" spans="3:9" x14ac:dyDescent="0.25">
      <c r="C162" s="34" t="s">
        <v>30</v>
      </c>
      <c r="F162" s="28"/>
      <c r="I162" s="28"/>
    </row>
    <row r="163" spans="3:9" x14ac:dyDescent="0.25">
      <c r="C163" s="34" t="s">
        <v>30</v>
      </c>
      <c r="F163" s="28"/>
      <c r="I163" s="28"/>
    </row>
    <row r="164" spans="3:9" x14ac:dyDescent="0.25">
      <c r="C164" s="34" t="s">
        <v>30</v>
      </c>
      <c r="F164" s="28"/>
      <c r="I164" s="28"/>
    </row>
    <row r="165" spans="3:9" x14ac:dyDescent="0.25">
      <c r="C165" s="34" t="s">
        <v>30</v>
      </c>
      <c r="F165" s="28"/>
      <c r="I165" s="28"/>
    </row>
    <row r="166" spans="3:9" x14ac:dyDescent="0.25">
      <c r="C166" s="34" t="s">
        <v>30</v>
      </c>
      <c r="F166" s="28"/>
      <c r="I166" s="28"/>
    </row>
    <row r="167" spans="3:9" x14ac:dyDescent="0.25">
      <c r="C167" s="34" t="s">
        <v>30</v>
      </c>
      <c r="F167" s="28"/>
      <c r="I167" s="28"/>
    </row>
    <row r="168" spans="3:9" x14ac:dyDescent="0.25">
      <c r="C168" s="34" t="s">
        <v>30</v>
      </c>
      <c r="F168" s="28"/>
      <c r="I168" s="28"/>
    </row>
    <row r="169" spans="3:9" x14ac:dyDescent="0.25">
      <c r="C169" s="34" t="s">
        <v>30</v>
      </c>
      <c r="F169" s="28"/>
      <c r="I169" s="28"/>
    </row>
    <row r="170" spans="3:9" x14ac:dyDescent="0.25">
      <c r="C170" s="34" t="s">
        <v>30</v>
      </c>
      <c r="F170" s="28"/>
      <c r="I170" s="28"/>
    </row>
    <row r="171" spans="3:9" x14ac:dyDescent="0.25">
      <c r="C171" s="34" t="s">
        <v>30</v>
      </c>
      <c r="F171" s="28"/>
      <c r="I171" s="28"/>
    </row>
    <row r="172" spans="3:9" x14ac:dyDescent="0.25">
      <c r="C172" s="34" t="s">
        <v>30</v>
      </c>
      <c r="F172" s="28"/>
      <c r="I172" s="28"/>
    </row>
    <row r="173" spans="3:9" x14ac:dyDescent="0.25">
      <c r="C173" s="34" t="s">
        <v>30</v>
      </c>
      <c r="F173" s="28"/>
      <c r="I173" s="28"/>
    </row>
    <row r="174" spans="3:9" x14ac:dyDescent="0.25">
      <c r="C174" s="34" t="s">
        <v>30</v>
      </c>
      <c r="F174" s="28"/>
      <c r="I174" s="28"/>
    </row>
    <row r="175" spans="3:9" x14ac:dyDescent="0.25">
      <c r="C175" s="34" t="s">
        <v>30</v>
      </c>
      <c r="F175" s="28"/>
      <c r="I175" s="28"/>
    </row>
    <row r="176" spans="3:9" x14ac:dyDescent="0.25">
      <c r="C176" s="34" t="s">
        <v>30</v>
      </c>
      <c r="F176" s="28"/>
      <c r="I176" s="28"/>
    </row>
    <row r="177" spans="3:9" x14ac:dyDescent="0.25">
      <c r="C177" s="34" t="s">
        <v>30</v>
      </c>
      <c r="F177" s="28"/>
      <c r="I177" s="28"/>
    </row>
    <row r="178" spans="3:9" x14ac:dyDescent="0.25">
      <c r="C178" s="34" t="s">
        <v>30</v>
      </c>
      <c r="F178" s="28"/>
      <c r="I178" s="28"/>
    </row>
    <row r="179" spans="3:9" x14ac:dyDescent="0.25">
      <c r="C179" s="34" t="s">
        <v>30</v>
      </c>
      <c r="F179" s="28"/>
      <c r="I179" s="28"/>
    </row>
    <row r="180" spans="3:9" x14ac:dyDescent="0.25">
      <c r="C180" s="34" t="s">
        <v>30</v>
      </c>
      <c r="F180" s="28"/>
      <c r="I180" s="28"/>
    </row>
    <row r="181" spans="3:9" x14ac:dyDescent="0.25">
      <c r="C181" s="34" t="s">
        <v>30</v>
      </c>
      <c r="F181" s="28"/>
      <c r="I181" s="28"/>
    </row>
    <row r="182" spans="3:9" x14ac:dyDescent="0.25">
      <c r="C182" s="34" t="s">
        <v>30</v>
      </c>
      <c r="F182" s="28"/>
      <c r="I182" s="28"/>
    </row>
    <row r="183" spans="3:9" x14ac:dyDescent="0.25">
      <c r="C183" s="34" t="s">
        <v>30</v>
      </c>
      <c r="F183" s="28"/>
      <c r="I183" s="28"/>
    </row>
    <row r="184" spans="3:9" x14ac:dyDescent="0.25">
      <c r="C184" s="34" t="s">
        <v>30</v>
      </c>
      <c r="F184" s="28"/>
      <c r="I184" s="28"/>
    </row>
    <row r="185" spans="3:9" x14ac:dyDescent="0.25">
      <c r="C185" s="34" t="s">
        <v>30</v>
      </c>
      <c r="F185" s="28"/>
      <c r="I185" s="28"/>
    </row>
    <row r="186" spans="3:9" x14ac:dyDescent="0.25">
      <c r="C186" s="34" t="s">
        <v>30</v>
      </c>
      <c r="F186" s="28"/>
      <c r="I186" s="28"/>
    </row>
    <row r="187" spans="3:9" x14ac:dyDescent="0.25">
      <c r="C187" s="34" t="s">
        <v>30</v>
      </c>
      <c r="F187" s="28"/>
      <c r="I187" s="28"/>
    </row>
    <row r="188" spans="3:9" x14ac:dyDescent="0.25">
      <c r="C188" s="34" t="s">
        <v>30</v>
      </c>
      <c r="F188" s="28"/>
      <c r="I188" s="28"/>
    </row>
    <row r="189" spans="3:9" x14ac:dyDescent="0.25">
      <c r="C189" s="34" t="s">
        <v>30</v>
      </c>
      <c r="F189" s="28"/>
      <c r="I189" s="28"/>
    </row>
    <row r="190" spans="3:9" x14ac:dyDescent="0.25">
      <c r="C190" s="34" t="s">
        <v>30</v>
      </c>
      <c r="F190" s="28"/>
      <c r="I190" s="28"/>
    </row>
    <row r="191" spans="3:9" x14ac:dyDescent="0.25">
      <c r="C191" s="23" t="s">
        <v>30</v>
      </c>
      <c r="F191" s="28"/>
      <c r="I191" s="28"/>
    </row>
    <row r="192" spans="3:9" x14ac:dyDescent="0.25">
      <c r="C192" s="23" t="s">
        <v>30</v>
      </c>
      <c r="F192" s="28"/>
      <c r="I192" s="28"/>
    </row>
    <row r="193" spans="3:9" x14ac:dyDescent="0.25">
      <c r="C193" s="23" t="s">
        <v>30</v>
      </c>
      <c r="F193" s="28"/>
      <c r="I193" s="28"/>
    </row>
    <row r="194" spans="3:9" x14ac:dyDescent="0.25">
      <c r="C194" s="23" t="s">
        <v>30</v>
      </c>
      <c r="F194" s="28"/>
      <c r="I194" s="28"/>
    </row>
    <row r="195" spans="3:9" x14ac:dyDescent="0.25">
      <c r="C195" s="23" t="s">
        <v>30</v>
      </c>
      <c r="F195" s="28"/>
      <c r="I195" s="28"/>
    </row>
    <row r="196" spans="3:9" x14ac:dyDescent="0.25">
      <c r="C196" s="23" t="s">
        <v>30</v>
      </c>
      <c r="F196" s="28"/>
      <c r="I196" s="28"/>
    </row>
    <row r="197" spans="3:9" x14ac:dyDescent="0.25">
      <c r="C197" s="23" t="s">
        <v>30</v>
      </c>
      <c r="F197" s="28"/>
      <c r="I197" s="28"/>
    </row>
    <row r="198" spans="3:9" x14ac:dyDescent="0.25">
      <c r="C198" s="23" t="s">
        <v>30</v>
      </c>
      <c r="F198" s="28"/>
      <c r="I198" s="28"/>
    </row>
    <row r="199" spans="3:9" x14ac:dyDescent="0.25">
      <c r="C199" s="23" t="s">
        <v>30</v>
      </c>
      <c r="F199" s="28"/>
      <c r="I199" s="28"/>
    </row>
    <row r="200" spans="3:9" x14ac:dyDescent="0.25">
      <c r="C200" s="23" t="s">
        <v>30</v>
      </c>
      <c r="F200" s="28"/>
      <c r="I200" s="28"/>
    </row>
    <row r="201" spans="3:9" x14ac:dyDescent="0.25">
      <c r="C201" s="23" t="s">
        <v>30</v>
      </c>
      <c r="F201" s="28"/>
      <c r="I201" s="28"/>
    </row>
    <row r="202" spans="3:9" x14ac:dyDescent="0.25">
      <c r="C202" s="23" t="s">
        <v>30</v>
      </c>
      <c r="F202" s="28"/>
      <c r="I202" s="28"/>
    </row>
    <row r="203" spans="3:9" x14ac:dyDescent="0.25">
      <c r="C203" s="23" t="s">
        <v>30</v>
      </c>
      <c r="F203" s="28"/>
      <c r="I203" s="28"/>
    </row>
    <row r="204" spans="3:9" x14ac:dyDescent="0.25">
      <c r="F204" s="28"/>
      <c r="I204" s="28"/>
    </row>
    <row r="205" spans="3:9" x14ac:dyDescent="0.25">
      <c r="F205" s="28"/>
      <c r="I205" s="28"/>
    </row>
    <row r="206" spans="3:9" x14ac:dyDescent="0.25">
      <c r="F206" s="28"/>
      <c r="I206" s="28"/>
    </row>
    <row r="207" spans="3:9" x14ac:dyDescent="0.25">
      <c r="F207" s="28"/>
      <c r="I207" s="28"/>
    </row>
    <row r="208" spans="3:9" x14ac:dyDescent="0.25">
      <c r="F208" s="28"/>
      <c r="I208" s="28"/>
    </row>
    <row r="209" spans="6:9" x14ac:dyDescent="0.25">
      <c r="F209" s="28"/>
      <c r="I209" s="28"/>
    </row>
    <row r="210" spans="6:9" x14ac:dyDescent="0.25">
      <c r="F210" s="28"/>
      <c r="I210" s="28"/>
    </row>
    <row r="211" spans="6:9" x14ac:dyDescent="0.25">
      <c r="F211" s="28"/>
      <c r="I211" s="28"/>
    </row>
    <row r="212" spans="6:9" x14ac:dyDescent="0.25">
      <c r="F212" s="28"/>
      <c r="I212" s="28"/>
    </row>
    <row r="213" spans="6:9" x14ac:dyDescent="0.25">
      <c r="F213" s="28"/>
      <c r="I213" s="28"/>
    </row>
    <row r="214" spans="6:9" x14ac:dyDescent="0.25">
      <c r="F214" s="28"/>
      <c r="I214" s="28"/>
    </row>
    <row r="215" spans="6:9" x14ac:dyDescent="0.25">
      <c r="F215" s="28"/>
      <c r="I215" s="28"/>
    </row>
    <row r="216" spans="6:9" x14ac:dyDescent="0.25">
      <c r="F216" s="28"/>
      <c r="I216" s="28"/>
    </row>
    <row r="217" spans="6:9" x14ac:dyDescent="0.25">
      <c r="F217" s="28"/>
      <c r="I217" s="28"/>
    </row>
    <row r="218" spans="6:9" x14ac:dyDescent="0.25">
      <c r="F218" s="28"/>
      <c r="I218" s="28"/>
    </row>
    <row r="219" spans="6:9" x14ac:dyDescent="0.25">
      <c r="F219" s="28"/>
      <c r="I219" s="28"/>
    </row>
    <row r="220" spans="6:9" x14ac:dyDescent="0.25">
      <c r="F220" s="28"/>
      <c r="I220" s="28"/>
    </row>
    <row r="221" spans="6:9" x14ac:dyDescent="0.25">
      <c r="F221" s="28"/>
      <c r="I221" s="28"/>
    </row>
    <row r="222" spans="6:9" x14ac:dyDescent="0.25">
      <c r="F222" s="28"/>
      <c r="I222" s="28"/>
    </row>
    <row r="223" spans="6:9" x14ac:dyDescent="0.25">
      <c r="F223" s="28"/>
      <c r="I223" s="28"/>
    </row>
    <row r="224" spans="6:9" x14ac:dyDescent="0.25">
      <c r="F224" s="28"/>
      <c r="I224" s="28"/>
    </row>
    <row r="225" spans="6:9" x14ac:dyDescent="0.25">
      <c r="F225" s="28"/>
      <c r="I225" s="28"/>
    </row>
    <row r="226" spans="6:9" x14ac:dyDescent="0.25">
      <c r="F226" s="28"/>
      <c r="I226" s="28"/>
    </row>
    <row r="227" spans="6:9" x14ac:dyDescent="0.25">
      <c r="F227" s="28"/>
      <c r="I227" s="28"/>
    </row>
    <row r="228" spans="6:9" x14ac:dyDescent="0.25">
      <c r="F228" s="28"/>
      <c r="I228" s="28"/>
    </row>
    <row r="229" spans="6:9" x14ac:dyDescent="0.25">
      <c r="F229" s="28"/>
      <c r="I229" s="28"/>
    </row>
    <row r="230" spans="6:9" x14ac:dyDescent="0.25">
      <c r="F230" s="28"/>
      <c r="I230" s="28"/>
    </row>
    <row r="231" spans="6:9" x14ac:dyDescent="0.25">
      <c r="F231" s="28"/>
      <c r="I231" s="28"/>
    </row>
    <row r="232" spans="6:9" x14ac:dyDescent="0.25">
      <c r="F232" s="28"/>
      <c r="I232" s="28"/>
    </row>
    <row r="233" spans="6:9" x14ac:dyDescent="0.25">
      <c r="F233" s="28"/>
      <c r="I233" s="28"/>
    </row>
    <row r="234" spans="6:9" x14ac:dyDescent="0.25">
      <c r="F234" s="28"/>
      <c r="I234" s="28"/>
    </row>
    <row r="235" spans="6:9" x14ac:dyDescent="0.25">
      <c r="F235" s="28"/>
      <c r="I235" s="28"/>
    </row>
    <row r="236" spans="6:9" x14ac:dyDescent="0.25">
      <c r="F236" s="28"/>
      <c r="I236" s="28"/>
    </row>
    <row r="237" spans="6:9" x14ac:dyDescent="0.25">
      <c r="F237" s="28"/>
      <c r="I237" s="28"/>
    </row>
    <row r="238" spans="6:9" x14ac:dyDescent="0.25">
      <c r="F238" s="28"/>
      <c r="I238" s="28"/>
    </row>
    <row r="239" spans="6:9" x14ac:dyDescent="0.25">
      <c r="F239" s="28"/>
      <c r="I239" s="28"/>
    </row>
    <row r="240" spans="6:9" x14ac:dyDescent="0.25">
      <c r="F240" s="28"/>
      <c r="I240" s="28"/>
    </row>
    <row r="241" spans="6:9" x14ac:dyDescent="0.25">
      <c r="F241" s="28"/>
      <c r="I241" s="28"/>
    </row>
    <row r="242" spans="6:9" x14ac:dyDescent="0.25">
      <c r="F242" s="28"/>
      <c r="I242" s="28"/>
    </row>
    <row r="243" spans="6:9" x14ac:dyDescent="0.25">
      <c r="F243" s="28"/>
      <c r="I243" s="28"/>
    </row>
    <row r="244" spans="6:9" x14ac:dyDescent="0.25">
      <c r="F244" s="28"/>
      <c r="I244" s="28"/>
    </row>
    <row r="245" spans="6:9" x14ac:dyDescent="0.25">
      <c r="F245" s="28"/>
      <c r="I245" s="28"/>
    </row>
    <row r="246" spans="6:9" x14ac:dyDescent="0.25">
      <c r="F246" s="28"/>
      <c r="I246" s="28"/>
    </row>
    <row r="247" spans="6:9" x14ac:dyDescent="0.25">
      <c r="F247" s="28"/>
      <c r="I247" s="28"/>
    </row>
    <row r="248" spans="6:9" x14ac:dyDescent="0.25">
      <c r="F248" s="28"/>
      <c r="I248" s="28"/>
    </row>
    <row r="249" spans="6:9" x14ac:dyDescent="0.25">
      <c r="F249" s="28"/>
      <c r="I249" s="28"/>
    </row>
    <row r="250" spans="6:9" x14ac:dyDescent="0.25">
      <c r="F250" s="28"/>
      <c r="I250" s="28"/>
    </row>
    <row r="251" spans="6:9" x14ac:dyDescent="0.25">
      <c r="F251" s="28"/>
      <c r="I251" s="28"/>
    </row>
    <row r="252" spans="6:9" x14ac:dyDescent="0.25">
      <c r="F252" s="28"/>
      <c r="I252" s="28"/>
    </row>
    <row r="253" spans="6:9" x14ac:dyDescent="0.25">
      <c r="F253" s="28"/>
      <c r="I253" s="28"/>
    </row>
    <row r="254" spans="6:9" x14ac:dyDescent="0.25">
      <c r="F254" s="28"/>
      <c r="I254" s="28"/>
    </row>
    <row r="255" spans="6:9" x14ac:dyDescent="0.25">
      <c r="F255" s="28"/>
      <c r="I255" s="28"/>
    </row>
    <row r="256" spans="6:9" x14ac:dyDescent="0.25">
      <c r="F256" s="28"/>
      <c r="I256" s="28"/>
    </row>
    <row r="257" spans="6:9" x14ac:dyDescent="0.25">
      <c r="F257" s="28"/>
      <c r="I257" s="28"/>
    </row>
    <row r="258" spans="6:9" x14ac:dyDescent="0.25">
      <c r="F258" s="28"/>
      <c r="I258" s="28"/>
    </row>
    <row r="259" spans="6:9" x14ac:dyDescent="0.25">
      <c r="F259" s="28"/>
      <c r="I259" s="28"/>
    </row>
    <row r="260" spans="6:9" x14ac:dyDescent="0.25">
      <c r="F260" s="28"/>
      <c r="I260" s="28"/>
    </row>
    <row r="261" spans="6:9" x14ac:dyDescent="0.25">
      <c r="F261" s="28"/>
      <c r="I261" s="28"/>
    </row>
    <row r="262" spans="6:9" x14ac:dyDescent="0.25">
      <c r="F262" s="28"/>
      <c r="I262" s="28"/>
    </row>
    <row r="263" spans="6:9" x14ac:dyDescent="0.25">
      <c r="F263" s="28"/>
      <c r="I263" s="28"/>
    </row>
    <row r="264" spans="6:9" x14ac:dyDescent="0.25">
      <c r="F264" s="28"/>
      <c r="I264" s="28"/>
    </row>
    <row r="265" spans="6:9" x14ac:dyDescent="0.25">
      <c r="F265" s="28"/>
      <c r="I265" s="28"/>
    </row>
    <row r="266" spans="6:9" x14ac:dyDescent="0.25">
      <c r="F266" s="28"/>
      <c r="I266" s="28"/>
    </row>
    <row r="267" spans="6:9" x14ac:dyDescent="0.25">
      <c r="F267" s="28"/>
      <c r="I267" s="28"/>
    </row>
    <row r="268" spans="6:9" x14ac:dyDescent="0.25">
      <c r="F268" s="28"/>
      <c r="I268" s="28"/>
    </row>
    <row r="269" spans="6:9" x14ac:dyDescent="0.25">
      <c r="F269" s="28"/>
      <c r="I269" s="28"/>
    </row>
    <row r="270" spans="6:9" x14ac:dyDescent="0.25">
      <c r="F270" s="28"/>
      <c r="I270" s="28"/>
    </row>
    <row r="271" spans="6:9" x14ac:dyDescent="0.25">
      <c r="F271" s="28"/>
      <c r="I271" s="28"/>
    </row>
    <row r="272" spans="6:9" x14ac:dyDescent="0.25">
      <c r="F272" s="28"/>
      <c r="I272" s="28"/>
    </row>
    <row r="273" spans="6:9" x14ac:dyDescent="0.25">
      <c r="F273" s="28"/>
      <c r="I273" s="28"/>
    </row>
    <row r="274" spans="6:9" x14ac:dyDescent="0.25">
      <c r="F274" s="28"/>
      <c r="I274" s="28"/>
    </row>
    <row r="275" spans="6:9" x14ac:dyDescent="0.25">
      <c r="F275" s="28"/>
      <c r="I275" s="28"/>
    </row>
    <row r="276" spans="6:9" x14ac:dyDescent="0.25">
      <c r="F276" s="28"/>
      <c r="I276" s="28"/>
    </row>
    <row r="277" spans="6:9" x14ac:dyDescent="0.25">
      <c r="F277" s="28"/>
      <c r="I277" s="28"/>
    </row>
    <row r="278" spans="6:9" x14ac:dyDescent="0.25">
      <c r="F278" s="28"/>
      <c r="I278" s="28"/>
    </row>
    <row r="279" spans="6:9" x14ac:dyDescent="0.25">
      <c r="F279" s="28"/>
      <c r="I279" s="28"/>
    </row>
    <row r="280" spans="6:9" x14ac:dyDescent="0.25">
      <c r="F280" s="28"/>
      <c r="I280" s="28"/>
    </row>
    <row r="281" spans="6:9" x14ac:dyDescent="0.25">
      <c r="F281" s="28"/>
      <c r="I281" s="28"/>
    </row>
    <row r="282" spans="6:9" x14ac:dyDescent="0.25">
      <c r="F282" s="28"/>
      <c r="I282" s="28"/>
    </row>
    <row r="283" spans="6:9" x14ac:dyDescent="0.25">
      <c r="F283" s="28"/>
      <c r="I283" s="28"/>
    </row>
    <row r="284" spans="6:9" x14ac:dyDescent="0.25">
      <c r="F284" s="28"/>
      <c r="I284" s="28"/>
    </row>
    <row r="285" spans="6:9" x14ac:dyDescent="0.25">
      <c r="F285" s="28"/>
      <c r="I285" s="28"/>
    </row>
    <row r="286" spans="6:9" x14ac:dyDescent="0.25">
      <c r="F286" s="28"/>
      <c r="I286" s="28"/>
    </row>
    <row r="287" spans="6:9" x14ac:dyDescent="0.25">
      <c r="F287" s="28"/>
      <c r="I287" s="28"/>
    </row>
    <row r="288" spans="6:9" x14ac:dyDescent="0.25">
      <c r="F288" s="28"/>
      <c r="I288" s="28"/>
    </row>
    <row r="289" spans="6:9" x14ac:dyDescent="0.25">
      <c r="F289" s="28"/>
      <c r="I289" s="28"/>
    </row>
    <row r="290" spans="6:9" x14ac:dyDescent="0.25">
      <c r="F290" s="28"/>
      <c r="I290" s="28"/>
    </row>
    <row r="291" spans="6:9" x14ac:dyDescent="0.25">
      <c r="F291" s="28"/>
      <c r="I291" s="28"/>
    </row>
    <row r="292" spans="6:9" x14ac:dyDescent="0.25">
      <c r="F292" s="28"/>
      <c r="I292" s="28"/>
    </row>
    <row r="293" spans="6:9" x14ac:dyDescent="0.25">
      <c r="F293" s="28"/>
      <c r="I293" s="28"/>
    </row>
    <row r="294" spans="6:9" x14ac:dyDescent="0.25">
      <c r="F294" s="28"/>
      <c r="I294" s="28"/>
    </row>
    <row r="295" spans="6:9" x14ac:dyDescent="0.25">
      <c r="F295" s="28"/>
      <c r="I295" s="28"/>
    </row>
    <row r="296" spans="6:9" x14ac:dyDescent="0.25">
      <c r="F296" s="28"/>
      <c r="I296" s="28"/>
    </row>
    <row r="297" spans="6:9" x14ac:dyDescent="0.25">
      <c r="F297" s="28"/>
      <c r="I297" s="28"/>
    </row>
    <row r="298" spans="6:9" x14ac:dyDescent="0.25">
      <c r="F298" s="28"/>
      <c r="I298" s="28"/>
    </row>
    <row r="299" spans="6:9" x14ac:dyDescent="0.25">
      <c r="F299" s="28"/>
      <c r="I299" s="28"/>
    </row>
    <row r="300" spans="6:9" x14ac:dyDescent="0.25">
      <c r="F300" s="28"/>
      <c r="I300" s="28"/>
    </row>
    <row r="301" spans="6:9" x14ac:dyDescent="0.25">
      <c r="F301" s="28"/>
      <c r="I301" s="28"/>
    </row>
    <row r="302" spans="6:9" x14ac:dyDescent="0.25">
      <c r="F302" s="28"/>
      <c r="I302" s="28"/>
    </row>
    <row r="303" spans="6:9" x14ac:dyDescent="0.25">
      <c r="F303" s="28"/>
      <c r="I303" s="28"/>
    </row>
    <row r="304" spans="6:9" x14ac:dyDescent="0.25">
      <c r="F304" s="28"/>
      <c r="I304" s="28"/>
    </row>
    <row r="305" spans="6:9" x14ac:dyDescent="0.25">
      <c r="F305" s="28"/>
      <c r="I305" s="28"/>
    </row>
    <row r="306" spans="6:9" x14ac:dyDescent="0.25">
      <c r="F306" s="28"/>
      <c r="I306" s="28"/>
    </row>
    <row r="307" spans="6:9" x14ac:dyDescent="0.25">
      <c r="F307" s="28"/>
      <c r="I307" s="28"/>
    </row>
    <row r="308" spans="6:9" x14ac:dyDescent="0.25">
      <c r="F308" s="28"/>
      <c r="I308" s="28"/>
    </row>
    <row r="309" spans="6:9" x14ac:dyDescent="0.25">
      <c r="F309" s="28"/>
      <c r="I309" s="28"/>
    </row>
    <row r="310" spans="6:9" x14ac:dyDescent="0.25">
      <c r="F310" s="28"/>
      <c r="I310" s="28"/>
    </row>
    <row r="311" spans="6:9" x14ac:dyDescent="0.25">
      <c r="F311" s="28"/>
      <c r="I311" s="28"/>
    </row>
    <row r="312" spans="6:9" x14ac:dyDescent="0.25">
      <c r="F312" s="28"/>
      <c r="I312" s="28"/>
    </row>
    <row r="313" spans="6:9" x14ac:dyDescent="0.25">
      <c r="F313" s="28"/>
      <c r="I313" s="28"/>
    </row>
    <row r="314" spans="6:9" x14ac:dyDescent="0.25">
      <c r="F314" s="28"/>
      <c r="I314" s="28"/>
    </row>
    <row r="315" spans="6:9" x14ac:dyDescent="0.25">
      <c r="F315" s="28"/>
      <c r="I315" s="28"/>
    </row>
    <row r="316" spans="6:9" x14ac:dyDescent="0.25">
      <c r="F316" s="28"/>
      <c r="I316" s="28"/>
    </row>
    <row r="317" spans="6:9" x14ac:dyDescent="0.25">
      <c r="F317" s="28"/>
      <c r="I317" s="28"/>
    </row>
    <row r="318" spans="6:9" x14ac:dyDescent="0.25">
      <c r="F318" s="28"/>
      <c r="I318" s="28"/>
    </row>
    <row r="319" spans="6:9" x14ac:dyDescent="0.25">
      <c r="F319" s="28"/>
      <c r="I319" s="28"/>
    </row>
    <row r="320" spans="6:9" x14ac:dyDescent="0.25">
      <c r="F320" s="28"/>
      <c r="I320" s="28"/>
    </row>
    <row r="321" spans="6:9" x14ac:dyDescent="0.25">
      <c r="F321" s="28"/>
      <c r="I321" s="28"/>
    </row>
    <row r="322" spans="6:9" x14ac:dyDescent="0.25">
      <c r="F322" s="28"/>
      <c r="I322" s="28"/>
    </row>
    <row r="323" spans="6:9" x14ac:dyDescent="0.25">
      <c r="F323" s="28"/>
      <c r="I323" s="28"/>
    </row>
    <row r="324" spans="6:9" x14ac:dyDescent="0.25">
      <c r="F324" s="28"/>
      <c r="I324" s="28"/>
    </row>
    <row r="325" spans="6:9" x14ac:dyDescent="0.25">
      <c r="F325" s="28"/>
      <c r="I325" s="28"/>
    </row>
    <row r="326" spans="6:9" x14ac:dyDescent="0.25">
      <c r="F326" s="28"/>
      <c r="I326" s="28"/>
    </row>
    <row r="327" spans="6:9" x14ac:dyDescent="0.25">
      <c r="F327" s="28"/>
      <c r="I327" s="28"/>
    </row>
    <row r="328" spans="6:9" x14ac:dyDescent="0.25">
      <c r="F328" s="28"/>
      <c r="I328" s="28"/>
    </row>
    <row r="329" spans="6:9" x14ac:dyDescent="0.25">
      <c r="F329" s="28"/>
      <c r="I329" s="28"/>
    </row>
    <row r="330" spans="6:9" x14ac:dyDescent="0.25">
      <c r="F330" s="28"/>
      <c r="I330" s="28"/>
    </row>
    <row r="331" spans="6:9" x14ac:dyDescent="0.25">
      <c r="F331" s="28"/>
      <c r="I331" s="28"/>
    </row>
    <row r="332" spans="6:9" x14ac:dyDescent="0.25">
      <c r="F332" s="28"/>
      <c r="I332" s="28"/>
    </row>
    <row r="333" spans="6:9" x14ac:dyDescent="0.25">
      <c r="F333" s="28"/>
      <c r="I333" s="28"/>
    </row>
    <row r="334" spans="6:9" x14ac:dyDescent="0.25">
      <c r="F334" s="28"/>
      <c r="I334" s="28"/>
    </row>
    <row r="335" spans="6:9" x14ac:dyDescent="0.25">
      <c r="F335" s="28"/>
      <c r="I335" s="28"/>
    </row>
    <row r="336" spans="6:9" x14ac:dyDescent="0.25">
      <c r="F336" s="28"/>
      <c r="I336" s="28"/>
    </row>
    <row r="337" spans="6:9" x14ac:dyDescent="0.25">
      <c r="F337" s="28"/>
      <c r="I337" s="28"/>
    </row>
    <row r="338" spans="6:9" x14ac:dyDescent="0.25">
      <c r="F338" s="28"/>
      <c r="I338" s="28"/>
    </row>
    <row r="339" spans="6:9" x14ac:dyDescent="0.25">
      <c r="F339" s="28"/>
      <c r="I339" s="28"/>
    </row>
    <row r="340" spans="6:9" x14ac:dyDescent="0.25">
      <c r="F340" s="28"/>
      <c r="I340" s="28"/>
    </row>
    <row r="341" spans="6:9" x14ac:dyDescent="0.25">
      <c r="F341" s="28"/>
      <c r="I341" s="28"/>
    </row>
    <row r="342" spans="6:9" x14ac:dyDescent="0.25">
      <c r="F342" s="28"/>
      <c r="I342" s="28"/>
    </row>
    <row r="343" spans="6:9" x14ac:dyDescent="0.25">
      <c r="F343" s="28"/>
      <c r="I343" s="28"/>
    </row>
    <row r="344" spans="6:9" x14ac:dyDescent="0.25">
      <c r="F344" s="28"/>
      <c r="I344" s="28"/>
    </row>
    <row r="345" spans="6:9" x14ac:dyDescent="0.25">
      <c r="F345" s="28"/>
      <c r="I345" s="28"/>
    </row>
    <row r="346" spans="6:9" x14ac:dyDescent="0.25">
      <c r="F346" s="28"/>
      <c r="I346" s="28"/>
    </row>
    <row r="347" spans="6:9" x14ac:dyDescent="0.25">
      <c r="F347" s="28"/>
      <c r="I347" s="28"/>
    </row>
    <row r="348" spans="6:9" x14ac:dyDescent="0.25">
      <c r="F348" s="28"/>
      <c r="I348" s="28"/>
    </row>
    <row r="349" spans="6:9" x14ac:dyDescent="0.25">
      <c r="F349" s="28"/>
      <c r="I349" s="28"/>
    </row>
    <row r="350" spans="6:9" x14ac:dyDescent="0.25">
      <c r="F350" s="28"/>
      <c r="I350" s="28"/>
    </row>
    <row r="351" spans="6:9" x14ac:dyDescent="0.25">
      <c r="F351" s="28"/>
      <c r="I351" s="28"/>
    </row>
    <row r="352" spans="6:9" x14ac:dyDescent="0.25">
      <c r="F352" s="28"/>
      <c r="I352" s="28"/>
    </row>
    <row r="353" spans="6:9" x14ac:dyDescent="0.25">
      <c r="F353" s="28"/>
      <c r="I353" s="28"/>
    </row>
    <row r="354" spans="6:9" x14ac:dyDescent="0.25">
      <c r="F354" s="28"/>
      <c r="I354" s="28"/>
    </row>
    <row r="355" spans="6:9" x14ac:dyDescent="0.25">
      <c r="F355" s="28"/>
      <c r="I355" s="28"/>
    </row>
    <row r="356" spans="6:9" x14ac:dyDescent="0.25">
      <c r="F356" s="28"/>
      <c r="I356" s="28"/>
    </row>
    <row r="357" spans="6:9" x14ac:dyDescent="0.25">
      <c r="F357" s="28"/>
      <c r="I357" s="28"/>
    </row>
    <row r="358" spans="6:9" x14ac:dyDescent="0.25">
      <c r="F358" s="28"/>
      <c r="I358" s="28"/>
    </row>
    <row r="359" spans="6:9" x14ac:dyDescent="0.25">
      <c r="F359" s="28"/>
      <c r="I359" s="28"/>
    </row>
    <row r="360" spans="6:9" x14ac:dyDescent="0.25">
      <c r="F360" s="28"/>
      <c r="I360" s="28"/>
    </row>
    <row r="361" spans="6:9" x14ac:dyDescent="0.25">
      <c r="F361" s="28"/>
      <c r="I361" s="28"/>
    </row>
    <row r="362" spans="6:9" x14ac:dyDescent="0.25">
      <c r="F362" s="28"/>
      <c r="I362" s="28"/>
    </row>
    <row r="363" spans="6:9" x14ac:dyDescent="0.25">
      <c r="F363" s="28"/>
      <c r="I363" s="28"/>
    </row>
    <row r="364" spans="6:9" x14ac:dyDescent="0.25">
      <c r="F364" s="28"/>
      <c r="I364" s="28"/>
    </row>
    <row r="365" spans="6:9" x14ac:dyDescent="0.25">
      <c r="F365" s="28"/>
      <c r="I365" s="28"/>
    </row>
    <row r="366" spans="6:9" x14ac:dyDescent="0.25">
      <c r="F366" s="28"/>
      <c r="I366" s="28"/>
    </row>
    <row r="367" spans="6:9" x14ac:dyDescent="0.25">
      <c r="F367" s="28"/>
      <c r="I367" s="28"/>
    </row>
    <row r="368" spans="6:9" x14ac:dyDescent="0.25">
      <c r="F368" s="28"/>
      <c r="I368" s="28"/>
    </row>
    <row r="369" spans="6:9" x14ac:dyDescent="0.25">
      <c r="F369" s="28"/>
      <c r="I369" s="28"/>
    </row>
    <row r="370" spans="6:9" x14ac:dyDescent="0.25">
      <c r="F370" s="28"/>
      <c r="I370" s="28"/>
    </row>
    <row r="371" spans="6:9" x14ac:dyDescent="0.25">
      <c r="F371" s="28"/>
      <c r="I371" s="28"/>
    </row>
    <row r="372" spans="6:9" x14ac:dyDescent="0.25">
      <c r="F372" s="28"/>
      <c r="I372" s="28"/>
    </row>
    <row r="373" spans="6:9" x14ac:dyDescent="0.25">
      <c r="F373" s="28"/>
      <c r="I373" s="28"/>
    </row>
    <row r="374" spans="6:9" x14ac:dyDescent="0.25">
      <c r="F374" s="28"/>
      <c r="I374" s="28"/>
    </row>
    <row r="375" spans="6:9" x14ac:dyDescent="0.25">
      <c r="F375" s="28"/>
      <c r="I375" s="28"/>
    </row>
    <row r="376" spans="6:9" x14ac:dyDescent="0.25">
      <c r="F376" s="28"/>
      <c r="I376" s="28"/>
    </row>
    <row r="377" spans="6:9" x14ac:dyDescent="0.25">
      <c r="F377" s="28"/>
      <c r="I377" s="28"/>
    </row>
    <row r="378" spans="6:9" x14ac:dyDescent="0.25">
      <c r="F378" s="28"/>
      <c r="I378" s="28"/>
    </row>
    <row r="379" spans="6:9" x14ac:dyDescent="0.25">
      <c r="F379" s="28"/>
      <c r="I379" s="28"/>
    </row>
    <row r="380" spans="6:9" x14ac:dyDescent="0.25">
      <c r="F380" s="28"/>
      <c r="I380" s="28"/>
    </row>
    <row r="381" spans="6:9" x14ac:dyDescent="0.25">
      <c r="F381" s="28"/>
      <c r="I381" s="28"/>
    </row>
    <row r="382" spans="6:9" x14ac:dyDescent="0.25">
      <c r="F382" s="28"/>
      <c r="I382" s="28"/>
    </row>
    <row r="383" spans="6:9" x14ac:dyDescent="0.25">
      <c r="F383" s="28"/>
      <c r="I383" s="28"/>
    </row>
    <row r="384" spans="6:9" x14ac:dyDescent="0.25">
      <c r="F384" s="28"/>
      <c r="I384" s="28"/>
    </row>
    <row r="385" spans="6:9" x14ac:dyDescent="0.25">
      <c r="F385" s="28"/>
      <c r="I385" s="28"/>
    </row>
    <row r="386" spans="6:9" x14ac:dyDescent="0.25">
      <c r="F386" s="28"/>
      <c r="I386" s="28"/>
    </row>
    <row r="387" spans="6:9" x14ac:dyDescent="0.25">
      <c r="F387" s="28"/>
      <c r="I387" s="28"/>
    </row>
    <row r="388" spans="6:9" x14ac:dyDescent="0.25">
      <c r="F388" s="28"/>
      <c r="I388" s="28"/>
    </row>
    <row r="389" spans="6:9" x14ac:dyDescent="0.25">
      <c r="F389" s="28"/>
      <c r="I389" s="28"/>
    </row>
    <row r="390" spans="6:9" x14ac:dyDescent="0.25">
      <c r="F390" s="28"/>
      <c r="I390" s="28"/>
    </row>
    <row r="391" spans="6:9" x14ac:dyDescent="0.25">
      <c r="F391" s="28"/>
      <c r="I391" s="28"/>
    </row>
    <row r="392" spans="6:9" x14ac:dyDescent="0.25">
      <c r="F392" s="28"/>
      <c r="I392" s="28"/>
    </row>
    <row r="393" spans="6:9" x14ac:dyDescent="0.25">
      <c r="F393" s="28"/>
      <c r="I393" s="28"/>
    </row>
    <row r="394" spans="6:9" x14ac:dyDescent="0.25">
      <c r="F394" s="28"/>
      <c r="I394" s="28"/>
    </row>
    <row r="395" spans="6:9" x14ac:dyDescent="0.25">
      <c r="F395" s="28"/>
      <c r="I395" s="28"/>
    </row>
    <row r="396" spans="6:9" x14ac:dyDescent="0.25">
      <c r="F396" s="28"/>
      <c r="I396" s="28"/>
    </row>
    <row r="397" spans="6:9" x14ac:dyDescent="0.25">
      <c r="F397" s="28"/>
      <c r="I397" s="28"/>
    </row>
    <row r="398" spans="6:9" x14ac:dyDescent="0.25">
      <c r="F398" s="28"/>
      <c r="I398" s="28"/>
    </row>
    <row r="399" spans="6:9" x14ac:dyDescent="0.25">
      <c r="F399" s="28"/>
      <c r="I399" s="28"/>
    </row>
    <row r="400" spans="6:9" x14ac:dyDescent="0.25">
      <c r="F400" s="28"/>
      <c r="I400" s="28"/>
    </row>
    <row r="401" spans="6:9" x14ac:dyDescent="0.25">
      <c r="F401" s="28"/>
      <c r="I401" s="28"/>
    </row>
    <row r="402" spans="6:9" x14ac:dyDescent="0.25">
      <c r="F402" s="28"/>
      <c r="I402" s="28"/>
    </row>
    <row r="403" spans="6:9" x14ac:dyDescent="0.25">
      <c r="F403" s="28"/>
      <c r="I403" s="28"/>
    </row>
    <row r="404" spans="6:9" x14ac:dyDescent="0.25">
      <c r="F404" s="28"/>
      <c r="I404" s="28"/>
    </row>
    <row r="405" spans="6:9" x14ac:dyDescent="0.25">
      <c r="F405" s="28"/>
      <c r="I405" s="28"/>
    </row>
    <row r="406" spans="6:9" x14ac:dyDescent="0.25">
      <c r="F406" s="28"/>
      <c r="I406" s="28"/>
    </row>
    <row r="407" spans="6:9" x14ac:dyDescent="0.25">
      <c r="F407" s="28"/>
      <c r="I407" s="28"/>
    </row>
    <row r="408" spans="6:9" x14ac:dyDescent="0.25">
      <c r="F408" s="28"/>
      <c r="I408" s="28"/>
    </row>
    <row r="409" spans="6:9" x14ac:dyDescent="0.25">
      <c r="F409" s="28"/>
      <c r="I409" s="28"/>
    </row>
    <row r="410" spans="6:9" x14ac:dyDescent="0.25">
      <c r="F410" s="28"/>
      <c r="I410" s="28"/>
    </row>
    <row r="411" spans="6:9" x14ac:dyDescent="0.25">
      <c r="F411" s="28"/>
      <c r="I411" s="28"/>
    </row>
    <row r="412" spans="6:9" x14ac:dyDescent="0.25">
      <c r="F412" s="28"/>
      <c r="I412" s="28"/>
    </row>
    <row r="413" spans="6:9" x14ac:dyDescent="0.25">
      <c r="F413" s="28"/>
      <c r="I413" s="28"/>
    </row>
    <row r="414" spans="6:9" x14ac:dyDescent="0.25">
      <c r="F414" s="28"/>
      <c r="I414" s="28"/>
    </row>
    <row r="415" spans="6:9" x14ac:dyDescent="0.25">
      <c r="F415" s="28"/>
      <c r="I415" s="28"/>
    </row>
    <row r="416" spans="6:9" x14ac:dyDescent="0.25">
      <c r="F416" s="28"/>
      <c r="I416" s="28"/>
    </row>
    <row r="417" spans="6:9" x14ac:dyDescent="0.25">
      <c r="F417" s="28"/>
      <c r="I417" s="28"/>
    </row>
    <row r="418" spans="6:9" x14ac:dyDescent="0.25">
      <c r="F418" s="28"/>
      <c r="I418" s="28"/>
    </row>
    <row r="419" spans="6:9" x14ac:dyDescent="0.25">
      <c r="F419" s="28"/>
      <c r="I419" s="28"/>
    </row>
    <row r="420" spans="6:9" x14ac:dyDescent="0.25">
      <c r="F420" s="28"/>
      <c r="I420" s="28"/>
    </row>
    <row r="421" spans="6:9" x14ac:dyDescent="0.25">
      <c r="F421" s="28"/>
      <c r="I421" s="28"/>
    </row>
    <row r="422" spans="6:9" x14ac:dyDescent="0.25">
      <c r="F422" s="28"/>
      <c r="I422" s="28"/>
    </row>
    <row r="423" spans="6:9" x14ac:dyDescent="0.25">
      <c r="F423" s="28"/>
      <c r="I423" s="28"/>
    </row>
    <row r="424" spans="6:9" x14ac:dyDescent="0.25">
      <c r="F424" s="28"/>
      <c r="I424" s="28"/>
    </row>
    <row r="425" spans="6:9" x14ac:dyDescent="0.25">
      <c r="F425" s="28"/>
      <c r="I425" s="28"/>
    </row>
    <row r="426" spans="6:9" x14ac:dyDescent="0.25">
      <c r="F426" s="28"/>
      <c r="I426" s="28"/>
    </row>
    <row r="427" spans="6:9" x14ac:dyDescent="0.25">
      <c r="F427" s="28"/>
      <c r="I427" s="28"/>
    </row>
    <row r="428" spans="6:9" x14ac:dyDescent="0.25">
      <c r="F428" s="28"/>
      <c r="I428" s="28"/>
    </row>
    <row r="429" spans="6:9" x14ac:dyDescent="0.25">
      <c r="F429" s="28"/>
      <c r="I429" s="28"/>
    </row>
    <row r="430" spans="6:9" x14ac:dyDescent="0.25">
      <c r="F430" s="28"/>
      <c r="I430" s="28"/>
    </row>
    <row r="431" spans="6:9" x14ac:dyDescent="0.25">
      <c r="F431" s="28"/>
      <c r="I431" s="28"/>
    </row>
    <row r="432" spans="6:9" x14ac:dyDescent="0.25">
      <c r="F432" s="28"/>
      <c r="I432" s="28"/>
    </row>
    <row r="433" spans="6:9" x14ac:dyDescent="0.25">
      <c r="F433" s="28"/>
      <c r="I433" s="28"/>
    </row>
    <row r="434" spans="6:9" x14ac:dyDescent="0.25">
      <c r="F434" s="28"/>
      <c r="I434" s="28"/>
    </row>
    <row r="435" spans="6:9" x14ac:dyDescent="0.25">
      <c r="F435" s="28"/>
      <c r="I435" s="28"/>
    </row>
    <row r="436" spans="6:9" x14ac:dyDescent="0.25">
      <c r="F436" s="28"/>
      <c r="I436" s="28"/>
    </row>
    <row r="437" spans="6:9" x14ac:dyDescent="0.25">
      <c r="F437" s="28"/>
      <c r="I437" s="28"/>
    </row>
    <row r="438" spans="6:9" x14ac:dyDescent="0.25">
      <c r="F438" s="28"/>
      <c r="I438" s="28"/>
    </row>
    <row r="439" spans="6:9" x14ac:dyDescent="0.25">
      <c r="F439" s="28"/>
      <c r="I439" s="28"/>
    </row>
    <row r="440" spans="6:9" x14ac:dyDescent="0.25">
      <c r="F440" s="28"/>
      <c r="I440" s="28"/>
    </row>
    <row r="441" spans="6:9" x14ac:dyDescent="0.25">
      <c r="F441" s="28"/>
      <c r="I441" s="28"/>
    </row>
    <row r="442" spans="6:9" x14ac:dyDescent="0.25">
      <c r="F442" s="28"/>
      <c r="I442" s="28"/>
    </row>
    <row r="443" spans="6:9" x14ac:dyDescent="0.25">
      <c r="F443" s="28"/>
      <c r="I443" s="28"/>
    </row>
    <row r="444" spans="6:9" x14ac:dyDescent="0.25">
      <c r="F444" s="28"/>
      <c r="I444" s="28"/>
    </row>
    <row r="445" spans="6:9" x14ac:dyDescent="0.25">
      <c r="F445" s="28"/>
      <c r="I445" s="28"/>
    </row>
    <row r="446" spans="6:9" x14ac:dyDescent="0.25">
      <c r="F446" s="28"/>
      <c r="I446" s="28"/>
    </row>
    <row r="447" spans="6:9" x14ac:dyDescent="0.25">
      <c r="F447" s="28"/>
      <c r="I447" s="28"/>
    </row>
    <row r="448" spans="6:9" x14ac:dyDescent="0.25">
      <c r="F448" s="28"/>
      <c r="I448" s="28"/>
    </row>
    <row r="449" spans="6:9" x14ac:dyDescent="0.25">
      <c r="F449" s="28"/>
      <c r="I449" s="28"/>
    </row>
    <row r="450" spans="6:9" x14ac:dyDescent="0.25">
      <c r="F450" s="28"/>
      <c r="I450" s="28"/>
    </row>
    <row r="451" spans="6:9" x14ac:dyDescent="0.25">
      <c r="F451" s="28"/>
      <c r="I451" s="28"/>
    </row>
    <row r="452" spans="6:9" x14ac:dyDescent="0.25">
      <c r="F452" s="28"/>
      <c r="I452" s="28"/>
    </row>
    <row r="453" spans="6:9" x14ac:dyDescent="0.25">
      <c r="F453" s="28"/>
      <c r="I453" s="28"/>
    </row>
    <row r="454" spans="6:9" x14ac:dyDescent="0.25">
      <c r="F454" s="28"/>
      <c r="I454" s="28"/>
    </row>
    <row r="455" spans="6:9" x14ac:dyDescent="0.25">
      <c r="F455" s="28"/>
      <c r="I455" s="28"/>
    </row>
    <row r="456" spans="6:9" x14ac:dyDescent="0.25">
      <c r="F456" s="28"/>
      <c r="I456" s="28"/>
    </row>
    <row r="457" spans="6:9" x14ac:dyDescent="0.25">
      <c r="F457" s="28"/>
      <c r="I457" s="28"/>
    </row>
    <row r="458" spans="6:9" x14ac:dyDescent="0.25">
      <c r="F458" s="28"/>
      <c r="I458" s="28"/>
    </row>
    <row r="459" spans="6:9" x14ac:dyDescent="0.25">
      <c r="F459" s="28"/>
      <c r="I459" s="28"/>
    </row>
    <row r="460" spans="6:9" x14ac:dyDescent="0.25">
      <c r="F460" s="28"/>
      <c r="I460" s="28"/>
    </row>
    <row r="461" spans="6:9" x14ac:dyDescent="0.25">
      <c r="F461" s="28"/>
      <c r="I461" s="28"/>
    </row>
    <row r="462" spans="6:9" x14ac:dyDescent="0.25">
      <c r="F462" s="28"/>
      <c r="I462" s="28"/>
    </row>
    <row r="463" spans="6:9" x14ac:dyDescent="0.25">
      <c r="F463" s="28"/>
      <c r="I463" s="28"/>
    </row>
    <row r="464" spans="6:9" x14ac:dyDescent="0.25">
      <c r="F464" s="28"/>
      <c r="I464" s="28"/>
    </row>
    <row r="465" spans="6:9" x14ac:dyDescent="0.25">
      <c r="F465" s="28"/>
      <c r="I465" s="28"/>
    </row>
    <row r="466" spans="6:9" x14ac:dyDescent="0.25">
      <c r="F466" s="28"/>
      <c r="I466" s="28"/>
    </row>
    <row r="467" spans="6:9" x14ac:dyDescent="0.25">
      <c r="F467" s="28"/>
      <c r="I467" s="28"/>
    </row>
    <row r="468" spans="6:9" x14ac:dyDescent="0.25">
      <c r="F468" s="28"/>
      <c r="I468" s="28"/>
    </row>
    <row r="469" spans="6:9" x14ac:dyDescent="0.25">
      <c r="F469" s="28"/>
      <c r="I469" s="28"/>
    </row>
    <row r="470" spans="6:9" x14ac:dyDescent="0.25">
      <c r="F470" s="28"/>
      <c r="I470" s="28"/>
    </row>
    <row r="471" spans="6:9" x14ac:dyDescent="0.25">
      <c r="F471" s="28"/>
      <c r="I471" s="28"/>
    </row>
    <row r="472" spans="6:9" x14ac:dyDescent="0.25">
      <c r="F472" s="28"/>
      <c r="I472" s="28"/>
    </row>
    <row r="473" spans="6:9" x14ac:dyDescent="0.25">
      <c r="F473" s="28"/>
      <c r="I473" s="28"/>
    </row>
    <row r="474" spans="6:9" x14ac:dyDescent="0.25">
      <c r="F474" s="28"/>
      <c r="I474" s="28"/>
    </row>
    <row r="475" spans="6:9" x14ac:dyDescent="0.25">
      <c r="F475" s="28"/>
      <c r="I475" s="28"/>
    </row>
    <row r="476" spans="6:9" x14ac:dyDescent="0.25">
      <c r="F476" s="28"/>
      <c r="I476" s="28"/>
    </row>
    <row r="477" spans="6:9" x14ac:dyDescent="0.25">
      <c r="F477" s="28"/>
      <c r="I477" s="28"/>
    </row>
    <row r="478" spans="6:9" x14ac:dyDescent="0.25">
      <c r="F478" s="28"/>
      <c r="I478" s="28"/>
    </row>
    <row r="479" spans="6:9" x14ac:dyDescent="0.25">
      <c r="F479" s="28"/>
      <c r="I479" s="28"/>
    </row>
    <row r="480" spans="6:9" x14ac:dyDescent="0.25">
      <c r="F480" s="28"/>
      <c r="I480" s="28"/>
    </row>
    <row r="481" spans="6:9" x14ac:dyDescent="0.25">
      <c r="F481" s="28"/>
      <c r="I481" s="28"/>
    </row>
    <row r="482" spans="6:9" x14ac:dyDescent="0.25">
      <c r="F482" s="28"/>
      <c r="I482" s="28"/>
    </row>
    <row r="483" spans="6:9" x14ac:dyDescent="0.25">
      <c r="F483" s="28"/>
      <c r="I483" s="28"/>
    </row>
    <row r="484" spans="6:9" x14ac:dyDescent="0.25">
      <c r="F484" s="28"/>
      <c r="I484" s="28"/>
    </row>
    <row r="485" spans="6:9" x14ac:dyDescent="0.25">
      <c r="F485" s="28"/>
      <c r="I485" s="28"/>
    </row>
    <row r="486" spans="6:9" x14ac:dyDescent="0.25">
      <c r="F486" s="28"/>
      <c r="I486" s="28"/>
    </row>
    <row r="487" spans="6:9" x14ac:dyDescent="0.25">
      <c r="F487" s="28"/>
      <c r="I487" s="28"/>
    </row>
    <row r="488" spans="6:9" x14ac:dyDescent="0.25">
      <c r="F488" s="28"/>
      <c r="I488" s="28"/>
    </row>
    <row r="489" spans="6:9" x14ac:dyDescent="0.25">
      <c r="F489" s="28"/>
      <c r="I489" s="28"/>
    </row>
    <row r="490" spans="6:9" x14ac:dyDescent="0.25">
      <c r="F490" s="28"/>
      <c r="I490" s="28"/>
    </row>
    <row r="491" spans="6:9" x14ac:dyDescent="0.25">
      <c r="F491" s="28"/>
      <c r="I491" s="28"/>
    </row>
    <row r="492" spans="6:9" x14ac:dyDescent="0.25">
      <c r="F492" s="28"/>
      <c r="I492" s="28"/>
    </row>
    <row r="493" spans="6:9" x14ac:dyDescent="0.25">
      <c r="F493" s="28"/>
      <c r="I493" s="28"/>
    </row>
    <row r="494" spans="6:9" x14ac:dyDescent="0.25">
      <c r="F494" s="28"/>
      <c r="I494" s="28"/>
    </row>
    <row r="495" spans="6:9" x14ac:dyDescent="0.25">
      <c r="F495" s="28"/>
      <c r="I495" s="28"/>
    </row>
    <row r="496" spans="6:9" x14ac:dyDescent="0.25">
      <c r="F496" s="28"/>
      <c r="I496" s="28"/>
    </row>
    <row r="497" spans="6:9" x14ac:dyDescent="0.25">
      <c r="F497" s="28"/>
      <c r="I497" s="28"/>
    </row>
    <row r="498" spans="6:9" x14ac:dyDescent="0.25">
      <c r="F498" s="28"/>
      <c r="I498" s="28"/>
    </row>
    <row r="499" spans="6:9" x14ac:dyDescent="0.25">
      <c r="F499" s="28"/>
      <c r="I499" s="28"/>
    </row>
    <row r="500" spans="6:9" x14ac:dyDescent="0.25">
      <c r="F500" s="28"/>
      <c r="I500" s="28"/>
    </row>
    <row r="501" spans="6:9" x14ac:dyDescent="0.25">
      <c r="F501" s="28"/>
      <c r="I501" s="28"/>
    </row>
    <row r="502" spans="6:9" x14ac:dyDescent="0.25">
      <c r="F502" s="28"/>
      <c r="I502" s="28"/>
    </row>
    <row r="503" spans="6:9" x14ac:dyDescent="0.25">
      <c r="F503" s="28"/>
      <c r="I503" s="28"/>
    </row>
    <row r="504" spans="6:9" x14ac:dyDescent="0.25">
      <c r="F504" s="28"/>
      <c r="I504" s="28"/>
    </row>
    <row r="505" spans="6:9" x14ac:dyDescent="0.25">
      <c r="F505" s="28"/>
      <c r="I505" s="28"/>
    </row>
    <row r="506" spans="6:9" x14ac:dyDescent="0.25">
      <c r="F506" s="28"/>
      <c r="I506" s="28"/>
    </row>
    <row r="507" spans="6:9" x14ac:dyDescent="0.25">
      <c r="F507" s="28"/>
      <c r="I507" s="28"/>
    </row>
    <row r="508" spans="6:9" x14ac:dyDescent="0.25">
      <c r="F508" s="28"/>
      <c r="I508" s="28"/>
    </row>
    <row r="509" spans="6:9" x14ac:dyDescent="0.25">
      <c r="F509" s="28"/>
      <c r="I509" s="28"/>
    </row>
    <row r="510" spans="6:9" x14ac:dyDescent="0.25">
      <c r="F510" s="28"/>
      <c r="I510" s="28"/>
    </row>
    <row r="511" spans="6:9" x14ac:dyDescent="0.25">
      <c r="F511" s="28"/>
      <c r="I511" s="28"/>
    </row>
    <row r="512" spans="6:9" x14ac:dyDescent="0.25">
      <c r="F512" s="28"/>
      <c r="I512" s="28"/>
    </row>
    <row r="513" spans="6:9" x14ac:dyDescent="0.25">
      <c r="F513" s="28"/>
      <c r="I513" s="28"/>
    </row>
    <row r="514" spans="6:9" x14ac:dyDescent="0.25">
      <c r="F514" s="28"/>
      <c r="I514" s="28"/>
    </row>
    <row r="515" spans="6:9" x14ac:dyDescent="0.25">
      <c r="F515" s="28"/>
      <c r="I515" s="28"/>
    </row>
    <row r="516" spans="6:9" x14ac:dyDescent="0.25">
      <c r="F516" s="28"/>
      <c r="I516" s="28"/>
    </row>
    <row r="517" spans="6:9" x14ac:dyDescent="0.25">
      <c r="F517" s="28"/>
      <c r="I517" s="28"/>
    </row>
    <row r="518" spans="6:9" x14ac:dyDescent="0.25">
      <c r="F518" s="28"/>
      <c r="I518" s="28"/>
    </row>
    <row r="519" spans="6:9" x14ac:dyDescent="0.25">
      <c r="F519" s="28"/>
      <c r="I519" s="28"/>
    </row>
    <row r="520" spans="6:9" x14ac:dyDescent="0.25">
      <c r="F520" s="28"/>
      <c r="I520" s="28"/>
    </row>
    <row r="521" spans="6:9" x14ac:dyDescent="0.25">
      <c r="F521" s="28"/>
      <c r="I521" s="28"/>
    </row>
    <row r="522" spans="6:9" x14ac:dyDescent="0.25">
      <c r="F522" s="28"/>
      <c r="I522" s="28"/>
    </row>
    <row r="523" spans="6:9" x14ac:dyDescent="0.25">
      <c r="F523" s="28"/>
      <c r="I523" s="28"/>
    </row>
    <row r="524" spans="6:9" x14ac:dyDescent="0.25">
      <c r="F524" s="28"/>
      <c r="I524" s="28"/>
    </row>
    <row r="525" spans="6:9" x14ac:dyDescent="0.25">
      <c r="F525" s="28"/>
      <c r="I525" s="28"/>
    </row>
    <row r="526" spans="6:9" x14ac:dyDescent="0.25">
      <c r="F526" s="28"/>
      <c r="I526" s="28"/>
    </row>
    <row r="527" spans="6:9" x14ac:dyDescent="0.25">
      <c r="F527" s="28"/>
      <c r="I527" s="28"/>
    </row>
    <row r="528" spans="6:9" x14ac:dyDescent="0.25">
      <c r="F528" s="28"/>
      <c r="I528" s="28"/>
    </row>
    <row r="529" spans="6:9" x14ac:dyDescent="0.25">
      <c r="F529" s="28"/>
      <c r="I529" s="28"/>
    </row>
    <row r="530" spans="6:9" x14ac:dyDescent="0.25">
      <c r="F530" s="28"/>
      <c r="I530" s="28"/>
    </row>
    <row r="531" spans="6:9" x14ac:dyDescent="0.25">
      <c r="F531" s="28"/>
      <c r="I531" s="28"/>
    </row>
    <row r="532" spans="6:9" x14ac:dyDescent="0.25">
      <c r="F532" s="28"/>
      <c r="I532" s="28"/>
    </row>
    <row r="533" spans="6:9" x14ac:dyDescent="0.25">
      <c r="F533" s="28"/>
      <c r="I533" s="28"/>
    </row>
    <row r="534" spans="6:9" x14ac:dyDescent="0.25">
      <c r="F534" s="28"/>
      <c r="I534" s="28"/>
    </row>
    <row r="535" spans="6:9" x14ac:dyDescent="0.25">
      <c r="F535" s="28"/>
      <c r="I535" s="28"/>
    </row>
    <row r="536" spans="6:9" x14ac:dyDescent="0.25">
      <c r="F536" s="28"/>
      <c r="I536" s="28"/>
    </row>
    <row r="537" spans="6:9" x14ac:dyDescent="0.25">
      <c r="F537" s="28"/>
      <c r="I537" s="28"/>
    </row>
    <row r="538" spans="6:9" x14ac:dyDescent="0.25">
      <c r="F538" s="28"/>
      <c r="I538" s="28"/>
    </row>
    <row r="539" spans="6:9" x14ac:dyDescent="0.25">
      <c r="F539" s="28"/>
      <c r="I539" s="28"/>
    </row>
    <row r="540" spans="6:9" x14ac:dyDescent="0.25">
      <c r="F540" s="28"/>
      <c r="I540" s="28"/>
    </row>
    <row r="541" spans="6:9" x14ac:dyDescent="0.25">
      <c r="F541" s="28"/>
      <c r="I541" s="28"/>
    </row>
    <row r="542" spans="6:9" x14ac:dyDescent="0.25">
      <c r="F542" s="28"/>
      <c r="I542" s="28"/>
    </row>
    <row r="543" spans="6:9" x14ac:dyDescent="0.25">
      <c r="F543" s="28"/>
      <c r="I543" s="28"/>
    </row>
    <row r="544" spans="6:9" x14ac:dyDescent="0.25">
      <c r="F544" s="28"/>
      <c r="I544" s="28"/>
    </row>
    <row r="545" spans="6:9" x14ac:dyDescent="0.25">
      <c r="F545" s="28"/>
      <c r="I545" s="28"/>
    </row>
    <row r="546" spans="6:9" x14ac:dyDescent="0.25">
      <c r="F546" s="28"/>
      <c r="I546" s="28"/>
    </row>
    <row r="547" spans="6:9" x14ac:dyDescent="0.25">
      <c r="F547" s="28"/>
      <c r="I547" s="28"/>
    </row>
    <row r="548" spans="6:9" x14ac:dyDescent="0.25">
      <c r="F548" s="28"/>
      <c r="I548" s="28"/>
    </row>
    <row r="549" spans="6:9" x14ac:dyDescent="0.25">
      <c r="F549" s="28"/>
      <c r="I549" s="28"/>
    </row>
    <row r="550" spans="6:9" x14ac:dyDescent="0.25">
      <c r="F550" s="28"/>
      <c r="I550" s="28"/>
    </row>
    <row r="551" spans="6:9" x14ac:dyDescent="0.25">
      <c r="F551" s="28"/>
      <c r="I551" s="28"/>
    </row>
    <row r="552" spans="6:9" x14ac:dyDescent="0.25">
      <c r="F552" s="28"/>
      <c r="I552" s="28"/>
    </row>
    <row r="553" spans="6:9" x14ac:dyDescent="0.25">
      <c r="F553" s="28"/>
      <c r="I553" s="28"/>
    </row>
    <row r="554" spans="6:9" x14ac:dyDescent="0.25">
      <c r="F554" s="28"/>
      <c r="I554" s="28"/>
    </row>
    <row r="555" spans="6:9" x14ac:dyDescent="0.25">
      <c r="F555" s="28"/>
      <c r="I555" s="28"/>
    </row>
    <row r="556" spans="6:9" x14ac:dyDescent="0.25">
      <c r="F556" s="28"/>
      <c r="I556" s="28"/>
    </row>
    <row r="557" spans="6:9" x14ac:dyDescent="0.25">
      <c r="F557" s="28"/>
      <c r="I557" s="28"/>
    </row>
    <row r="558" spans="6:9" x14ac:dyDescent="0.25">
      <c r="F558" s="28"/>
      <c r="I558" s="28"/>
    </row>
    <row r="559" spans="6:9" x14ac:dyDescent="0.25">
      <c r="F559" s="28"/>
      <c r="I559" s="28"/>
    </row>
    <row r="560" spans="6:9" x14ac:dyDescent="0.25">
      <c r="F560" s="28"/>
      <c r="I560" s="28"/>
    </row>
    <row r="561" spans="6:9" x14ac:dyDescent="0.25">
      <c r="F561" s="28"/>
      <c r="I561" s="28"/>
    </row>
    <row r="562" spans="6:9" x14ac:dyDescent="0.25">
      <c r="F562" s="28"/>
      <c r="I562" s="28"/>
    </row>
    <row r="563" spans="6:9" x14ac:dyDescent="0.25">
      <c r="F563" s="28"/>
      <c r="I563" s="28"/>
    </row>
    <row r="564" spans="6:9" x14ac:dyDescent="0.25">
      <c r="F564" s="28"/>
      <c r="I564" s="28"/>
    </row>
    <row r="565" spans="6:9" x14ac:dyDescent="0.25">
      <c r="F565" s="28"/>
      <c r="I565" s="28"/>
    </row>
    <row r="566" spans="6:9" x14ac:dyDescent="0.25">
      <c r="F566" s="28"/>
      <c r="I566" s="28"/>
    </row>
    <row r="567" spans="6:9" x14ac:dyDescent="0.25">
      <c r="F567" s="28"/>
      <c r="I567" s="28"/>
    </row>
    <row r="568" spans="6:9" x14ac:dyDescent="0.25">
      <c r="F568" s="28"/>
      <c r="I568" s="28"/>
    </row>
    <row r="569" spans="6:9" x14ac:dyDescent="0.25">
      <c r="F569" s="28"/>
      <c r="I569" s="28"/>
    </row>
    <row r="570" spans="6:9" x14ac:dyDescent="0.25">
      <c r="F570" s="28"/>
      <c r="I570" s="28"/>
    </row>
    <row r="571" spans="6:9" x14ac:dyDescent="0.25">
      <c r="F571" s="28"/>
      <c r="I571" s="28"/>
    </row>
    <row r="572" spans="6:9" x14ac:dyDescent="0.25">
      <c r="F572" s="28"/>
      <c r="I572" s="28"/>
    </row>
    <row r="573" spans="6:9" x14ac:dyDescent="0.25">
      <c r="F573" s="28"/>
      <c r="I573" s="28"/>
    </row>
    <row r="574" spans="6:9" x14ac:dyDescent="0.25">
      <c r="F574" s="28"/>
      <c r="I574" s="28"/>
    </row>
    <row r="575" spans="6:9" x14ac:dyDescent="0.25">
      <c r="F575" s="28"/>
      <c r="I575" s="28"/>
    </row>
    <row r="576" spans="6:9" x14ac:dyDescent="0.25">
      <c r="F576" s="28"/>
      <c r="I576" s="28"/>
    </row>
    <row r="577" spans="6:9" x14ac:dyDescent="0.25">
      <c r="F577" s="28"/>
      <c r="I577" s="28"/>
    </row>
    <row r="578" spans="6:9" x14ac:dyDescent="0.25">
      <c r="F578" s="28"/>
      <c r="I578" s="28"/>
    </row>
    <row r="579" spans="6:9" x14ac:dyDescent="0.25">
      <c r="F579" s="28"/>
      <c r="I579" s="28"/>
    </row>
    <row r="580" spans="6:9" x14ac:dyDescent="0.25">
      <c r="F580" s="28"/>
      <c r="I580" s="28"/>
    </row>
    <row r="581" spans="6:9" x14ac:dyDescent="0.25">
      <c r="F581" s="28"/>
      <c r="I581" s="28"/>
    </row>
    <row r="582" spans="6:9" x14ac:dyDescent="0.25">
      <c r="F582" s="28"/>
      <c r="I582" s="28"/>
    </row>
    <row r="583" spans="6:9" x14ac:dyDescent="0.25">
      <c r="F583" s="28"/>
      <c r="I583" s="28"/>
    </row>
    <row r="584" spans="6:9" x14ac:dyDescent="0.25">
      <c r="F584" s="28"/>
      <c r="I584" s="28"/>
    </row>
    <row r="585" spans="6:9" x14ac:dyDescent="0.25">
      <c r="F585" s="28"/>
      <c r="I585" s="28"/>
    </row>
    <row r="586" spans="6:9" x14ac:dyDescent="0.25">
      <c r="F586" s="28"/>
      <c r="I586" s="28"/>
    </row>
    <row r="587" spans="6:9" x14ac:dyDescent="0.25">
      <c r="F587" s="28"/>
      <c r="I587" s="28"/>
    </row>
    <row r="588" spans="6:9" x14ac:dyDescent="0.25">
      <c r="F588" s="28"/>
      <c r="I588" s="28"/>
    </row>
    <row r="589" spans="6:9" x14ac:dyDescent="0.25">
      <c r="F589" s="28"/>
      <c r="I589" s="28"/>
    </row>
    <row r="590" spans="6:9" x14ac:dyDescent="0.25">
      <c r="F590" s="28"/>
      <c r="I590" s="28"/>
    </row>
    <row r="591" spans="6:9" x14ac:dyDescent="0.25">
      <c r="F591" s="28"/>
      <c r="I591" s="28"/>
    </row>
    <row r="592" spans="6:9" x14ac:dyDescent="0.25">
      <c r="F592" s="28"/>
      <c r="I592" s="28"/>
    </row>
    <row r="593" spans="6:9" x14ac:dyDescent="0.25">
      <c r="F593" s="28"/>
      <c r="I593" s="28"/>
    </row>
    <row r="594" spans="6:9" x14ac:dyDescent="0.25">
      <c r="F594" s="28"/>
      <c r="I594" s="28"/>
    </row>
    <row r="595" spans="6:9" x14ac:dyDescent="0.25">
      <c r="F595" s="28"/>
      <c r="I595" s="28"/>
    </row>
    <row r="596" spans="6:9" x14ac:dyDescent="0.25">
      <c r="F596" s="28"/>
      <c r="I596" s="28"/>
    </row>
    <row r="597" spans="6:9" x14ac:dyDescent="0.25">
      <c r="F597" s="28"/>
      <c r="I597" s="28"/>
    </row>
    <row r="598" spans="6:9" x14ac:dyDescent="0.25">
      <c r="F598" s="28"/>
      <c r="I598" s="28"/>
    </row>
    <row r="599" spans="6:9" x14ac:dyDescent="0.25">
      <c r="F599" s="28"/>
      <c r="I599" s="28"/>
    </row>
    <row r="600" spans="6:9" x14ac:dyDescent="0.25">
      <c r="F600" s="28"/>
      <c r="I600" s="28"/>
    </row>
    <row r="601" spans="6:9" x14ac:dyDescent="0.25">
      <c r="F601" s="28"/>
      <c r="I601" s="28"/>
    </row>
    <row r="602" spans="6:9" x14ac:dyDescent="0.25">
      <c r="F602" s="28"/>
      <c r="I602" s="28"/>
    </row>
    <row r="603" spans="6:9" x14ac:dyDescent="0.25">
      <c r="F603" s="28"/>
      <c r="I603" s="28"/>
    </row>
    <row r="604" spans="6:9" x14ac:dyDescent="0.25">
      <c r="F604" s="28"/>
      <c r="I604" s="28"/>
    </row>
    <row r="605" spans="6:9" x14ac:dyDescent="0.25">
      <c r="F605" s="28"/>
      <c r="I605" s="28"/>
    </row>
    <row r="606" spans="6:9" x14ac:dyDescent="0.25">
      <c r="F606" s="28"/>
      <c r="I606" s="28"/>
    </row>
    <row r="607" spans="6:9" x14ac:dyDescent="0.25">
      <c r="F607" s="28"/>
      <c r="I607" s="28"/>
    </row>
    <row r="608" spans="6:9" x14ac:dyDescent="0.25">
      <c r="F608" s="28"/>
      <c r="I608" s="28"/>
    </row>
    <row r="609" spans="6:9" x14ac:dyDescent="0.25">
      <c r="F609" s="28"/>
      <c r="I609" s="28"/>
    </row>
    <row r="610" spans="6:9" x14ac:dyDescent="0.25">
      <c r="F610" s="28"/>
      <c r="I610" s="28"/>
    </row>
    <row r="611" spans="6:9" x14ac:dyDescent="0.25">
      <c r="F611" s="28"/>
      <c r="I611" s="28"/>
    </row>
    <row r="612" spans="6:9" x14ac:dyDescent="0.25">
      <c r="F612" s="28"/>
      <c r="I612" s="28"/>
    </row>
    <row r="613" spans="6:9" x14ac:dyDescent="0.25">
      <c r="F613" s="28"/>
      <c r="I613" s="28"/>
    </row>
    <row r="614" spans="6:9" x14ac:dyDescent="0.25">
      <c r="F614" s="28"/>
      <c r="I614" s="28"/>
    </row>
    <row r="615" spans="6:9" x14ac:dyDescent="0.25">
      <c r="F615" s="28"/>
      <c r="I615" s="28"/>
    </row>
    <row r="616" spans="6:9" x14ac:dyDescent="0.25">
      <c r="F616" s="28"/>
      <c r="I616" s="28"/>
    </row>
    <row r="617" spans="6:9" x14ac:dyDescent="0.25">
      <c r="F617" s="28"/>
      <c r="I617" s="28"/>
    </row>
    <row r="618" spans="6:9" x14ac:dyDescent="0.25">
      <c r="F618" s="28"/>
      <c r="I618" s="28"/>
    </row>
    <row r="619" spans="6:9" x14ac:dyDescent="0.25">
      <c r="F619" s="28"/>
      <c r="I619" s="28"/>
    </row>
    <row r="620" spans="6:9" x14ac:dyDescent="0.25">
      <c r="F620" s="28"/>
      <c r="I620" s="28"/>
    </row>
    <row r="621" spans="6:9" x14ac:dyDescent="0.25">
      <c r="F621" s="28"/>
      <c r="I621" s="28"/>
    </row>
    <row r="622" spans="6:9" x14ac:dyDescent="0.25">
      <c r="F622" s="28"/>
      <c r="I622" s="28"/>
    </row>
    <row r="623" spans="6:9" x14ac:dyDescent="0.25">
      <c r="F623" s="28"/>
      <c r="I623" s="28"/>
    </row>
    <row r="624" spans="6:9" x14ac:dyDescent="0.25">
      <c r="F624" s="28"/>
      <c r="I624" s="28"/>
    </row>
    <row r="625" spans="6:9" x14ac:dyDescent="0.25">
      <c r="F625" s="28"/>
      <c r="I625" s="28"/>
    </row>
    <row r="626" spans="6:9" x14ac:dyDescent="0.25">
      <c r="F626" s="28"/>
      <c r="I626" s="28"/>
    </row>
    <row r="627" spans="6:9" x14ac:dyDescent="0.25">
      <c r="F627" s="28"/>
      <c r="I627" s="28"/>
    </row>
    <row r="628" spans="6:9" x14ac:dyDescent="0.25">
      <c r="F628" s="28"/>
      <c r="I628" s="28"/>
    </row>
    <row r="629" spans="6:9" x14ac:dyDescent="0.25">
      <c r="F629" s="28"/>
      <c r="I629" s="28"/>
    </row>
    <row r="630" spans="6:9" x14ac:dyDescent="0.25">
      <c r="F630" s="28"/>
      <c r="I630" s="28"/>
    </row>
    <row r="631" spans="6:9" x14ac:dyDescent="0.25">
      <c r="F631" s="28"/>
      <c r="I631" s="28"/>
    </row>
    <row r="632" spans="6:9" x14ac:dyDescent="0.25">
      <c r="F632" s="28"/>
      <c r="I632" s="28"/>
    </row>
    <row r="633" spans="6:9" x14ac:dyDescent="0.25">
      <c r="F633" s="28"/>
      <c r="I633" s="28"/>
    </row>
    <row r="634" spans="6:9" x14ac:dyDescent="0.25">
      <c r="F634" s="28"/>
      <c r="I634" s="28"/>
    </row>
    <row r="635" spans="6:9" x14ac:dyDescent="0.25">
      <c r="F635" s="28"/>
      <c r="I635" s="28"/>
    </row>
    <row r="636" spans="6:9" x14ac:dyDescent="0.25">
      <c r="F636" s="28"/>
      <c r="I636" s="28"/>
    </row>
    <row r="637" spans="6:9" x14ac:dyDescent="0.25">
      <c r="F637" s="28"/>
      <c r="I637" s="28"/>
    </row>
    <row r="638" spans="6:9" x14ac:dyDescent="0.25">
      <c r="F638" s="28"/>
      <c r="I638" s="28"/>
    </row>
    <row r="639" spans="6:9" x14ac:dyDescent="0.25">
      <c r="F639" s="28"/>
      <c r="I639" s="28"/>
    </row>
    <row r="640" spans="6:9" x14ac:dyDescent="0.25">
      <c r="F640" s="28"/>
      <c r="I640" s="28"/>
    </row>
    <row r="641" spans="6:9" x14ac:dyDescent="0.25">
      <c r="F641" s="28"/>
      <c r="I641" s="28"/>
    </row>
    <row r="642" spans="6:9" x14ac:dyDescent="0.25">
      <c r="F642" s="28"/>
      <c r="I642" s="28"/>
    </row>
    <row r="643" spans="6:9" x14ac:dyDescent="0.25">
      <c r="F643" s="28"/>
      <c r="I643" s="28"/>
    </row>
    <row r="644" spans="6:9" x14ac:dyDescent="0.25">
      <c r="F644" s="28"/>
      <c r="I644" s="28"/>
    </row>
    <row r="645" spans="6:9" x14ac:dyDescent="0.25">
      <c r="F645" s="28"/>
      <c r="I645" s="28"/>
    </row>
    <row r="646" spans="6:9" x14ac:dyDescent="0.25">
      <c r="F646" s="28"/>
      <c r="I646" s="28"/>
    </row>
    <row r="647" spans="6:9" x14ac:dyDescent="0.25">
      <c r="F647" s="28"/>
      <c r="I647" s="28"/>
    </row>
    <row r="648" spans="6:9" x14ac:dyDescent="0.25">
      <c r="F648" s="28"/>
      <c r="I648" s="28"/>
    </row>
    <row r="649" spans="6:9" x14ac:dyDescent="0.25">
      <c r="F649" s="28"/>
      <c r="I649" s="28"/>
    </row>
    <row r="650" spans="6:9" x14ac:dyDescent="0.25">
      <c r="F650" s="28"/>
      <c r="I650" s="28"/>
    </row>
    <row r="651" spans="6:9" x14ac:dyDescent="0.25">
      <c r="F651" s="28"/>
      <c r="I651" s="28"/>
    </row>
    <row r="652" spans="6:9" x14ac:dyDescent="0.25">
      <c r="F652" s="28"/>
      <c r="I652" s="28"/>
    </row>
    <row r="653" spans="6:9" x14ac:dyDescent="0.25">
      <c r="F653" s="28"/>
      <c r="I653" s="28"/>
    </row>
    <row r="654" spans="6:9" x14ac:dyDescent="0.25">
      <c r="F654" s="28"/>
      <c r="I654" s="28"/>
    </row>
    <row r="655" spans="6:9" x14ac:dyDescent="0.25">
      <c r="F655" s="28"/>
      <c r="I655" s="28"/>
    </row>
    <row r="656" spans="6:9" x14ac:dyDescent="0.25">
      <c r="F656" s="28"/>
      <c r="I656" s="28"/>
    </row>
    <row r="657" spans="6:9" x14ac:dyDescent="0.25">
      <c r="F657" s="28"/>
      <c r="I657" s="28"/>
    </row>
    <row r="658" spans="6:9" x14ac:dyDescent="0.25">
      <c r="F658" s="28"/>
      <c r="I658" s="28"/>
    </row>
    <row r="659" spans="6:9" x14ac:dyDescent="0.25">
      <c r="F659" s="28"/>
      <c r="I659" s="28"/>
    </row>
    <row r="660" spans="6:9" x14ac:dyDescent="0.25">
      <c r="F660" s="28"/>
      <c r="I660" s="28"/>
    </row>
    <row r="661" spans="6:9" x14ac:dyDescent="0.25">
      <c r="F661" s="28"/>
      <c r="I661" s="28"/>
    </row>
    <row r="662" spans="6:9" x14ac:dyDescent="0.25">
      <c r="F662" s="28"/>
      <c r="I662" s="28"/>
    </row>
    <row r="663" spans="6:9" x14ac:dyDescent="0.25">
      <c r="F663" s="28"/>
      <c r="I663" s="28"/>
    </row>
    <row r="664" spans="6:9" x14ac:dyDescent="0.25">
      <c r="F664" s="28"/>
      <c r="I664" s="28"/>
    </row>
    <row r="665" spans="6:9" x14ac:dyDescent="0.25">
      <c r="F665" s="28"/>
      <c r="I665" s="28"/>
    </row>
    <row r="666" spans="6:9" x14ac:dyDescent="0.25">
      <c r="F666" s="28"/>
      <c r="I666" s="28"/>
    </row>
    <row r="667" spans="6:9" x14ac:dyDescent="0.25">
      <c r="F667" s="28"/>
      <c r="I667" s="28"/>
    </row>
    <row r="668" spans="6:9" x14ac:dyDescent="0.25">
      <c r="F668" s="28"/>
      <c r="I668" s="28"/>
    </row>
    <row r="669" spans="6:9" x14ac:dyDescent="0.25">
      <c r="F669" s="28"/>
      <c r="I669" s="28"/>
    </row>
    <row r="670" spans="6:9" x14ac:dyDescent="0.25">
      <c r="F670" s="28"/>
      <c r="I670" s="28"/>
    </row>
    <row r="671" spans="6:9" x14ac:dyDescent="0.25">
      <c r="F671" s="28"/>
      <c r="I671" s="28"/>
    </row>
    <row r="672" spans="6:9" x14ac:dyDescent="0.25">
      <c r="F672" s="28"/>
      <c r="I672" s="28"/>
    </row>
    <row r="673" spans="6:9" x14ac:dyDescent="0.25">
      <c r="F673" s="28"/>
      <c r="I673" s="28"/>
    </row>
    <row r="674" spans="6:9" x14ac:dyDescent="0.25">
      <c r="F674" s="28"/>
      <c r="I674" s="28"/>
    </row>
    <row r="675" spans="6:9" x14ac:dyDescent="0.25">
      <c r="F675" s="28"/>
      <c r="I675" s="28"/>
    </row>
    <row r="676" spans="6:9" x14ac:dyDescent="0.25">
      <c r="F676" s="28"/>
      <c r="I676" s="28"/>
    </row>
    <row r="677" spans="6:9" x14ac:dyDescent="0.25">
      <c r="F677" s="28"/>
      <c r="I677" s="28"/>
    </row>
    <row r="678" spans="6:9" x14ac:dyDescent="0.25">
      <c r="F678" s="28"/>
      <c r="I678" s="28"/>
    </row>
    <row r="679" spans="6:9" x14ac:dyDescent="0.25">
      <c r="F679" s="28"/>
      <c r="I679" s="28"/>
    </row>
    <row r="680" spans="6:9" x14ac:dyDescent="0.25">
      <c r="F680" s="28"/>
      <c r="I680" s="28"/>
    </row>
    <row r="681" spans="6:9" x14ac:dyDescent="0.25">
      <c r="F681" s="28"/>
      <c r="I681" s="28"/>
    </row>
    <row r="682" spans="6:9" x14ac:dyDescent="0.25">
      <c r="F682" s="28"/>
      <c r="I682" s="28"/>
    </row>
    <row r="683" spans="6:9" x14ac:dyDescent="0.25">
      <c r="F683" s="28"/>
      <c r="I683" s="28"/>
    </row>
    <row r="684" spans="6:9" x14ac:dyDescent="0.25">
      <c r="F684" s="28"/>
      <c r="I684" s="28"/>
    </row>
    <row r="685" spans="6:9" x14ac:dyDescent="0.25">
      <c r="F685" s="28"/>
      <c r="I685" s="28"/>
    </row>
    <row r="686" spans="6:9" x14ac:dyDescent="0.25">
      <c r="F686" s="28"/>
      <c r="I686" s="28"/>
    </row>
    <row r="687" spans="6:9" x14ac:dyDescent="0.25">
      <c r="F687" s="28"/>
      <c r="I687" s="28"/>
    </row>
    <row r="688" spans="6:9" x14ac:dyDescent="0.25">
      <c r="F688" s="28"/>
      <c r="I688" s="28"/>
    </row>
    <row r="689" spans="6:9" x14ac:dyDescent="0.25">
      <c r="F689" s="28"/>
      <c r="I689" s="28"/>
    </row>
    <row r="690" spans="6:9" x14ac:dyDescent="0.25">
      <c r="F690" s="28"/>
      <c r="I690" s="28"/>
    </row>
    <row r="691" spans="6:9" x14ac:dyDescent="0.25">
      <c r="F691" s="28"/>
      <c r="I691" s="28"/>
    </row>
    <row r="692" spans="6:9" x14ac:dyDescent="0.25">
      <c r="F692" s="28"/>
      <c r="I692" s="28"/>
    </row>
    <row r="693" spans="6:9" x14ac:dyDescent="0.25">
      <c r="F693" s="28"/>
      <c r="I693" s="28"/>
    </row>
    <row r="694" spans="6:9" x14ac:dyDescent="0.25">
      <c r="F694" s="28"/>
      <c r="I694" s="28"/>
    </row>
    <row r="695" spans="6:9" x14ac:dyDescent="0.25">
      <c r="F695" s="28"/>
      <c r="I695" s="28"/>
    </row>
    <row r="696" spans="6:9" x14ac:dyDescent="0.25">
      <c r="F696" s="28"/>
      <c r="I696" s="28"/>
    </row>
    <row r="697" spans="6:9" x14ac:dyDescent="0.25">
      <c r="F697" s="28"/>
      <c r="I697" s="28"/>
    </row>
    <row r="698" spans="6:9" x14ac:dyDescent="0.25">
      <c r="F698" s="28"/>
      <c r="I698" s="28"/>
    </row>
    <row r="699" spans="6:9" x14ac:dyDescent="0.25">
      <c r="F699" s="28"/>
      <c r="I699" s="28"/>
    </row>
    <row r="700" spans="6:9" x14ac:dyDescent="0.25">
      <c r="F700" s="28"/>
      <c r="I700" s="28"/>
    </row>
    <row r="701" spans="6:9" x14ac:dyDescent="0.25">
      <c r="F701" s="28"/>
      <c r="I701" s="28"/>
    </row>
    <row r="702" spans="6:9" x14ac:dyDescent="0.25">
      <c r="F702" s="28"/>
      <c r="I702" s="28"/>
    </row>
    <row r="703" spans="6:9" x14ac:dyDescent="0.25">
      <c r="F703" s="28"/>
      <c r="I703" s="28"/>
    </row>
    <row r="704" spans="6:9" x14ac:dyDescent="0.25">
      <c r="F704" s="28"/>
      <c r="I704" s="28"/>
    </row>
    <row r="705" spans="6:9" x14ac:dyDescent="0.25">
      <c r="F705" s="28"/>
      <c r="I705" s="28"/>
    </row>
    <row r="706" spans="6:9" x14ac:dyDescent="0.25">
      <c r="F706" s="28"/>
      <c r="I706" s="28"/>
    </row>
    <row r="707" spans="6:9" x14ac:dyDescent="0.25">
      <c r="F707" s="28"/>
      <c r="I707" s="28"/>
    </row>
    <row r="708" spans="6:9" x14ac:dyDescent="0.25">
      <c r="F708" s="28"/>
      <c r="I708" s="28"/>
    </row>
    <row r="709" spans="6:9" x14ac:dyDescent="0.25">
      <c r="F709" s="28"/>
      <c r="I709" s="28"/>
    </row>
    <row r="710" spans="6:9" x14ac:dyDescent="0.25">
      <c r="F710" s="28"/>
      <c r="I710" s="28"/>
    </row>
    <row r="711" spans="6:9" x14ac:dyDescent="0.25">
      <c r="F711" s="28"/>
      <c r="I711" s="28"/>
    </row>
    <row r="712" spans="6:9" x14ac:dyDescent="0.25">
      <c r="F712" s="28"/>
      <c r="I712" s="28"/>
    </row>
    <row r="713" spans="6:9" x14ac:dyDescent="0.25">
      <c r="F713" s="28"/>
      <c r="I713" s="28"/>
    </row>
    <row r="714" spans="6:9" x14ac:dyDescent="0.25">
      <c r="F714" s="28"/>
      <c r="I714" s="28"/>
    </row>
    <row r="715" spans="6:9" x14ac:dyDescent="0.25">
      <c r="F715" s="28"/>
      <c r="I715" s="28"/>
    </row>
    <row r="716" spans="6:9" x14ac:dyDescent="0.25">
      <c r="F716" s="28"/>
      <c r="I716" s="28"/>
    </row>
    <row r="717" spans="6:9" x14ac:dyDescent="0.25">
      <c r="F717" s="28"/>
      <c r="I717" s="28"/>
    </row>
    <row r="718" spans="6:9" x14ac:dyDescent="0.25">
      <c r="F718" s="28"/>
      <c r="I718" s="28"/>
    </row>
    <row r="719" spans="6:9" x14ac:dyDescent="0.25">
      <c r="F719" s="28"/>
      <c r="I719" s="28"/>
    </row>
    <row r="720" spans="6:9" x14ac:dyDescent="0.25">
      <c r="F720" s="28"/>
      <c r="I720" s="28"/>
    </row>
    <row r="721" spans="6:9" x14ac:dyDescent="0.25">
      <c r="F721" s="28"/>
      <c r="I721" s="28"/>
    </row>
    <row r="722" spans="6:9" x14ac:dyDescent="0.25">
      <c r="F722" s="28"/>
      <c r="I722" s="28"/>
    </row>
    <row r="723" spans="6:9" x14ac:dyDescent="0.25">
      <c r="F723" s="28"/>
      <c r="I723" s="28"/>
    </row>
    <row r="724" spans="6:9" x14ac:dyDescent="0.25">
      <c r="F724" s="28"/>
      <c r="I724" s="28"/>
    </row>
    <row r="725" spans="6:9" x14ac:dyDescent="0.25">
      <c r="F725" s="28"/>
      <c r="I725" s="28"/>
    </row>
    <row r="726" spans="6:9" x14ac:dyDescent="0.25">
      <c r="F726" s="28"/>
      <c r="I726" s="28"/>
    </row>
    <row r="727" spans="6:9" x14ac:dyDescent="0.25">
      <c r="F727" s="28"/>
      <c r="I727" s="28"/>
    </row>
    <row r="728" spans="6:9" x14ac:dyDescent="0.25">
      <c r="F728" s="28"/>
      <c r="I728" s="28"/>
    </row>
    <row r="729" spans="6:9" x14ac:dyDescent="0.25">
      <c r="F729" s="28"/>
      <c r="I729" s="28"/>
    </row>
    <row r="730" spans="6:9" x14ac:dyDescent="0.25">
      <c r="F730" s="28"/>
      <c r="I730" s="28"/>
    </row>
    <row r="731" spans="6:9" x14ac:dyDescent="0.25">
      <c r="F731" s="28"/>
      <c r="I731" s="28"/>
    </row>
    <row r="732" spans="6:9" x14ac:dyDescent="0.25">
      <c r="F732" s="28"/>
      <c r="I732" s="28"/>
    </row>
    <row r="733" spans="6:9" x14ac:dyDescent="0.25">
      <c r="F733" s="28"/>
      <c r="I733" s="28"/>
    </row>
    <row r="734" spans="6:9" x14ac:dyDescent="0.25">
      <c r="F734" s="28"/>
      <c r="I734" s="28"/>
    </row>
    <row r="735" spans="6:9" x14ac:dyDescent="0.25">
      <c r="F735" s="28"/>
      <c r="I735" s="28"/>
    </row>
    <row r="736" spans="6:9" x14ac:dyDescent="0.25">
      <c r="F736" s="28"/>
      <c r="I736" s="28"/>
    </row>
    <row r="737" spans="6:9" x14ac:dyDescent="0.25">
      <c r="F737" s="28"/>
      <c r="I737" s="28"/>
    </row>
    <row r="738" spans="6:9" x14ac:dyDescent="0.25">
      <c r="F738" s="28"/>
      <c r="I738" s="28"/>
    </row>
    <row r="739" spans="6:9" x14ac:dyDescent="0.25">
      <c r="F739" s="28"/>
      <c r="I739" s="28"/>
    </row>
    <row r="740" spans="6:9" x14ac:dyDescent="0.25">
      <c r="F740" s="28"/>
      <c r="I740" s="28"/>
    </row>
    <row r="741" spans="6:9" x14ac:dyDescent="0.25">
      <c r="F741" s="28"/>
      <c r="I741" s="28"/>
    </row>
    <row r="742" spans="6:9" x14ac:dyDescent="0.25">
      <c r="F742" s="28"/>
      <c r="I742" s="28"/>
    </row>
    <row r="743" spans="6:9" x14ac:dyDescent="0.25">
      <c r="F743" s="28"/>
      <c r="I743" s="28"/>
    </row>
    <row r="744" spans="6:9" x14ac:dyDescent="0.25">
      <c r="F744" s="28"/>
      <c r="I744" s="28"/>
    </row>
    <row r="745" spans="6:9" x14ac:dyDescent="0.25">
      <c r="F745" s="28"/>
      <c r="I745" s="28"/>
    </row>
    <row r="746" spans="6:9" x14ac:dyDescent="0.25">
      <c r="F746" s="28"/>
      <c r="I746" s="28"/>
    </row>
    <row r="747" spans="6:9" x14ac:dyDescent="0.25">
      <c r="F747" s="28"/>
      <c r="I747" s="28"/>
    </row>
    <row r="748" spans="6:9" x14ac:dyDescent="0.25">
      <c r="F748" s="28"/>
      <c r="I748" s="28"/>
    </row>
    <row r="749" spans="6:9" x14ac:dyDescent="0.25">
      <c r="F749" s="28"/>
      <c r="I749" s="28"/>
    </row>
    <row r="750" spans="6:9" x14ac:dyDescent="0.25">
      <c r="F750" s="28"/>
      <c r="I750" s="28"/>
    </row>
    <row r="751" spans="6:9" x14ac:dyDescent="0.25">
      <c r="F751" s="28"/>
      <c r="I751" s="28"/>
    </row>
    <row r="752" spans="6:9" x14ac:dyDescent="0.25">
      <c r="F752" s="28"/>
      <c r="I752" s="28"/>
    </row>
    <row r="753" spans="6:9" x14ac:dyDescent="0.25">
      <c r="F753" s="28"/>
      <c r="I753" s="28"/>
    </row>
    <row r="754" spans="6:9" x14ac:dyDescent="0.25">
      <c r="F754" s="28"/>
      <c r="I754" s="28"/>
    </row>
    <row r="755" spans="6:9" x14ac:dyDescent="0.25">
      <c r="F755" s="28"/>
      <c r="I755" s="28"/>
    </row>
    <row r="756" spans="6:9" x14ac:dyDescent="0.25">
      <c r="F756" s="28"/>
      <c r="I756" s="28"/>
    </row>
    <row r="757" spans="6:9" x14ac:dyDescent="0.25">
      <c r="F757" s="28"/>
      <c r="I757" s="28"/>
    </row>
    <row r="758" spans="6:9" x14ac:dyDescent="0.25">
      <c r="F758" s="28"/>
      <c r="I758" s="28"/>
    </row>
    <row r="759" spans="6:9" x14ac:dyDescent="0.25">
      <c r="F759" s="28"/>
      <c r="I759" s="28"/>
    </row>
    <row r="760" spans="6:9" x14ac:dyDescent="0.25">
      <c r="F760" s="28"/>
      <c r="I760" s="28"/>
    </row>
    <row r="761" spans="6:9" x14ac:dyDescent="0.25">
      <c r="F761" s="28"/>
      <c r="I761" s="28"/>
    </row>
    <row r="762" spans="6:9" x14ac:dyDescent="0.25">
      <c r="F762" s="28"/>
      <c r="I762" s="28"/>
    </row>
    <row r="763" spans="6:9" x14ac:dyDescent="0.25">
      <c r="F763" s="28"/>
      <c r="I763" s="28"/>
    </row>
    <row r="764" spans="6:9" x14ac:dyDescent="0.25">
      <c r="F764" s="28"/>
      <c r="I764" s="28"/>
    </row>
    <row r="765" spans="6:9" x14ac:dyDescent="0.25">
      <c r="F765" s="28"/>
      <c r="I765" s="28"/>
    </row>
    <row r="766" spans="6:9" x14ac:dyDescent="0.25">
      <c r="F766" s="28"/>
      <c r="I766" s="28"/>
    </row>
    <row r="767" spans="6:9" x14ac:dyDescent="0.25">
      <c r="F767" s="28"/>
      <c r="I767" s="28"/>
    </row>
    <row r="768" spans="6:9" x14ac:dyDescent="0.25">
      <c r="F768" s="28"/>
      <c r="I768" s="28"/>
    </row>
    <row r="769" spans="6:9" x14ac:dyDescent="0.25">
      <c r="F769" s="28"/>
      <c r="I769" s="28"/>
    </row>
    <row r="770" spans="6:9" x14ac:dyDescent="0.25">
      <c r="F770" s="28"/>
      <c r="I770" s="28"/>
    </row>
    <row r="771" spans="6:9" x14ac:dyDescent="0.25">
      <c r="F771" s="28"/>
      <c r="I771" s="28"/>
    </row>
    <row r="772" spans="6:9" x14ac:dyDescent="0.25">
      <c r="F772" s="28"/>
      <c r="I772" s="28"/>
    </row>
    <row r="773" spans="6:9" x14ac:dyDescent="0.25">
      <c r="F773" s="28"/>
      <c r="I773" s="28"/>
    </row>
    <row r="774" spans="6:9" x14ac:dyDescent="0.25">
      <c r="F774" s="28"/>
      <c r="I774" s="28"/>
    </row>
    <row r="775" spans="6:9" x14ac:dyDescent="0.25">
      <c r="F775" s="28"/>
      <c r="I775" s="28"/>
    </row>
    <row r="776" spans="6:9" x14ac:dyDescent="0.25">
      <c r="F776" s="28"/>
      <c r="I776" s="28"/>
    </row>
    <row r="777" spans="6:9" x14ac:dyDescent="0.25">
      <c r="F777" s="28"/>
      <c r="I777" s="28"/>
    </row>
    <row r="778" spans="6:9" x14ac:dyDescent="0.25">
      <c r="F778" s="28"/>
      <c r="I778" s="28"/>
    </row>
    <row r="779" spans="6:9" x14ac:dyDescent="0.25">
      <c r="F779" s="28"/>
      <c r="I779" s="28"/>
    </row>
    <row r="780" spans="6:9" x14ac:dyDescent="0.25">
      <c r="F780" s="28"/>
      <c r="I780" s="28"/>
    </row>
    <row r="781" spans="6:9" x14ac:dyDescent="0.25">
      <c r="F781" s="28"/>
      <c r="I781" s="28"/>
    </row>
    <row r="782" spans="6:9" x14ac:dyDescent="0.25">
      <c r="F782" s="28"/>
      <c r="I782" s="28"/>
    </row>
    <row r="783" spans="6:9" x14ac:dyDescent="0.25">
      <c r="F783" s="28"/>
      <c r="I783" s="28"/>
    </row>
    <row r="784" spans="6:9" x14ac:dyDescent="0.25">
      <c r="F784" s="28"/>
      <c r="I784" s="28"/>
    </row>
    <row r="785" spans="6:9" x14ac:dyDescent="0.25">
      <c r="F785" s="28"/>
      <c r="I785" s="28"/>
    </row>
    <row r="786" spans="6:9" x14ac:dyDescent="0.25">
      <c r="F786" s="28"/>
      <c r="I786" s="28"/>
    </row>
    <row r="787" spans="6:9" x14ac:dyDescent="0.25">
      <c r="F787" s="28"/>
      <c r="I787" s="28"/>
    </row>
    <row r="788" spans="6:9" x14ac:dyDescent="0.25">
      <c r="F788" s="28"/>
      <c r="I788" s="28"/>
    </row>
    <row r="789" spans="6:9" x14ac:dyDescent="0.25">
      <c r="F789" s="28"/>
      <c r="I789" s="28"/>
    </row>
    <row r="790" spans="6:9" x14ac:dyDescent="0.25">
      <c r="F790" s="28"/>
      <c r="I790" s="28"/>
    </row>
    <row r="791" spans="6:9" x14ac:dyDescent="0.25">
      <c r="F791" s="28"/>
      <c r="I791" s="28"/>
    </row>
    <row r="792" spans="6:9" x14ac:dyDescent="0.25">
      <c r="F792" s="28"/>
      <c r="I792" s="28"/>
    </row>
    <row r="793" spans="6:9" x14ac:dyDescent="0.25">
      <c r="F793" s="28"/>
      <c r="I793" s="28"/>
    </row>
    <row r="794" spans="6:9" x14ac:dyDescent="0.25">
      <c r="F794" s="28"/>
      <c r="I794" s="28"/>
    </row>
    <row r="795" spans="6:9" x14ac:dyDescent="0.25">
      <c r="F795" s="28"/>
      <c r="I795" s="28"/>
    </row>
    <row r="796" spans="6:9" x14ac:dyDescent="0.25">
      <c r="F796" s="28"/>
      <c r="I796" s="28"/>
    </row>
    <row r="797" spans="6:9" x14ac:dyDescent="0.25">
      <c r="F797" s="28"/>
      <c r="I797" s="28"/>
    </row>
    <row r="798" spans="6:9" x14ac:dyDescent="0.25">
      <c r="F798" s="28"/>
      <c r="I798" s="28"/>
    </row>
    <row r="799" spans="6:9" x14ac:dyDescent="0.25">
      <c r="F799" s="28"/>
      <c r="I799" s="28"/>
    </row>
    <row r="800" spans="6:9" x14ac:dyDescent="0.25">
      <c r="F800" s="28"/>
      <c r="I800" s="28"/>
    </row>
    <row r="801" spans="6:9" x14ac:dyDescent="0.25">
      <c r="F801" s="28"/>
      <c r="I801" s="28"/>
    </row>
    <row r="802" spans="6:9" x14ac:dyDescent="0.25">
      <c r="F802" s="28"/>
      <c r="I802" s="28"/>
    </row>
    <row r="803" spans="6:9" x14ac:dyDescent="0.25">
      <c r="F803" s="28"/>
      <c r="I803" s="28"/>
    </row>
    <row r="804" spans="6:9" x14ac:dyDescent="0.25">
      <c r="F804" s="28"/>
      <c r="I804" s="28"/>
    </row>
    <row r="805" spans="6:9" x14ac:dyDescent="0.25">
      <c r="F805" s="28"/>
      <c r="I805" s="28"/>
    </row>
    <row r="806" spans="6:9" x14ac:dyDescent="0.25">
      <c r="F806" s="28"/>
      <c r="I806" s="28"/>
    </row>
    <row r="807" spans="6:9" x14ac:dyDescent="0.25">
      <c r="F807" s="28"/>
      <c r="I807" s="28"/>
    </row>
    <row r="808" spans="6:9" x14ac:dyDescent="0.25">
      <c r="F808" s="28"/>
      <c r="I808" s="28"/>
    </row>
    <row r="809" spans="6:9" x14ac:dyDescent="0.25">
      <c r="F809" s="28"/>
      <c r="I809" s="28"/>
    </row>
    <row r="810" spans="6:9" x14ac:dyDescent="0.25">
      <c r="F810" s="28"/>
      <c r="I810" s="28"/>
    </row>
    <row r="811" spans="6:9" x14ac:dyDescent="0.25">
      <c r="F811" s="28"/>
      <c r="I811" s="28"/>
    </row>
    <row r="812" spans="6:9" x14ac:dyDescent="0.25">
      <c r="F812" s="28"/>
      <c r="I812" s="28"/>
    </row>
    <row r="813" spans="6:9" x14ac:dyDescent="0.25">
      <c r="F813" s="28"/>
      <c r="I813" s="28"/>
    </row>
    <row r="814" spans="6:9" x14ac:dyDescent="0.25">
      <c r="F814" s="28"/>
      <c r="I814" s="28"/>
    </row>
    <row r="815" spans="6:9" x14ac:dyDescent="0.25">
      <c r="F815" s="28"/>
      <c r="I815" s="28"/>
    </row>
    <row r="816" spans="6:9" x14ac:dyDescent="0.25">
      <c r="F816" s="28"/>
      <c r="I816" s="28"/>
    </row>
    <row r="817" spans="6:9" x14ac:dyDescent="0.25">
      <c r="F817" s="28"/>
      <c r="I817" s="28"/>
    </row>
    <row r="818" spans="6:9" x14ac:dyDescent="0.25">
      <c r="F818" s="28"/>
      <c r="I818" s="28"/>
    </row>
    <row r="819" spans="6:9" x14ac:dyDescent="0.25">
      <c r="F819" s="28"/>
      <c r="I819" s="28"/>
    </row>
    <row r="820" spans="6:9" x14ac:dyDescent="0.25">
      <c r="F820" s="28"/>
      <c r="I820" s="28"/>
    </row>
    <row r="821" spans="6:9" x14ac:dyDescent="0.25">
      <c r="F821" s="28"/>
      <c r="I821" s="28"/>
    </row>
    <row r="822" spans="6:9" x14ac:dyDescent="0.25">
      <c r="F822" s="28"/>
      <c r="I822" s="28"/>
    </row>
    <row r="823" spans="6:9" x14ac:dyDescent="0.25">
      <c r="F823" s="28"/>
      <c r="I823" s="28"/>
    </row>
    <row r="824" spans="6:9" x14ac:dyDescent="0.25">
      <c r="F824" s="28"/>
      <c r="I824" s="28"/>
    </row>
    <row r="825" spans="6:9" x14ac:dyDescent="0.25">
      <c r="F825" s="28"/>
      <c r="I825" s="28"/>
    </row>
    <row r="826" spans="6:9" x14ac:dyDescent="0.25">
      <c r="F826" s="28"/>
      <c r="I826" s="28"/>
    </row>
    <row r="827" spans="6:9" x14ac:dyDescent="0.25">
      <c r="F827" s="28"/>
      <c r="I827" s="28"/>
    </row>
    <row r="828" spans="6:9" x14ac:dyDescent="0.25">
      <c r="F828" s="28"/>
      <c r="I828" s="28"/>
    </row>
    <row r="829" spans="6:9" x14ac:dyDescent="0.25">
      <c r="F829" s="28"/>
      <c r="I829" s="28"/>
    </row>
    <row r="830" spans="6:9" x14ac:dyDescent="0.25">
      <c r="F830" s="28"/>
      <c r="I830" s="28"/>
    </row>
    <row r="831" spans="6:9" x14ac:dyDescent="0.25">
      <c r="F831" s="28"/>
      <c r="I831" s="28"/>
    </row>
    <row r="832" spans="6:9" x14ac:dyDescent="0.25">
      <c r="F832" s="28"/>
      <c r="I832" s="28"/>
    </row>
    <row r="833" spans="6:9" x14ac:dyDescent="0.25">
      <c r="F833" s="28"/>
      <c r="I833" s="28"/>
    </row>
    <row r="834" spans="6:9" x14ac:dyDescent="0.25">
      <c r="F834" s="28"/>
      <c r="I834" s="28"/>
    </row>
    <row r="835" spans="6:9" x14ac:dyDescent="0.25">
      <c r="F835" s="28"/>
      <c r="I835" s="28"/>
    </row>
    <row r="836" spans="6:9" x14ac:dyDescent="0.25">
      <c r="F836" s="28"/>
      <c r="I836" s="28"/>
    </row>
    <row r="837" spans="6:9" x14ac:dyDescent="0.25">
      <c r="F837" s="28"/>
      <c r="I837" s="28"/>
    </row>
    <row r="838" spans="6:9" x14ac:dyDescent="0.25">
      <c r="F838" s="28"/>
      <c r="I838" s="28"/>
    </row>
    <row r="839" spans="6:9" x14ac:dyDescent="0.25">
      <c r="F839" s="28"/>
      <c r="I839" s="28"/>
    </row>
    <row r="840" spans="6:9" x14ac:dyDescent="0.25">
      <c r="F840" s="28"/>
      <c r="I840" s="28"/>
    </row>
    <row r="841" spans="6:9" x14ac:dyDescent="0.25">
      <c r="F841" s="28"/>
      <c r="I841" s="28"/>
    </row>
    <row r="842" spans="6:9" x14ac:dyDescent="0.25">
      <c r="F842" s="28"/>
      <c r="I842" s="28"/>
    </row>
    <row r="843" spans="6:9" x14ac:dyDescent="0.25">
      <c r="F843" s="28"/>
      <c r="I843" s="28"/>
    </row>
    <row r="844" spans="6:9" x14ac:dyDescent="0.25">
      <c r="F844" s="28"/>
      <c r="I844" s="28"/>
    </row>
    <row r="845" spans="6:9" x14ac:dyDescent="0.25">
      <c r="F845" s="28"/>
      <c r="I845" s="28"/>
    </row>
    <row r="846" spans="6:9" x14ac:dyDescent="0.25">
      <c r="F846" s="28"/>
      <c r="I846" s="28"/>
    </row>
    <row r="847" spans="6:9" x14ac:dyDescent="0.25">
      <c r="F847" s="28"/>
      <c r="I847" s="28"/>
    </row>
    <row r="848" spans="6:9" x14ac:dyDescent="0.25">
      <c r="F848" s="28"/>
      <c r="I848" s="28"/>
    </row>
    <row r="849" spans="6:9" x14ac:dyDescent="0.25">
      <c r="F849" s="28"/>
      <c r="I849" s="28"/>
    </row>
    <row r="850" spans="6:9" x14ac:dyDescent="0.25">
      <c r="F850" s="28"/>
      <c r="I850" s="28"/>
    </row>
    <row r="851" spans="6:9" x14ac:dyDescent="0.25">
      <c r="F851" s="28"/>
      <c r="I851" s="28"/>
    </row>
    <row r="852" spans="6:9" x14ac:dyDescent="0.25">
      <c r="F852" s="28"/>
      <c r="I852" s="28"/>
    </row>
    <row r="853" spans="6:9" x14ac:dyDescent="0.25">
      <c r="F853" s="28"/>
      <c r="I853" s="28"/>
    </row>
    <row r="854" spans="6:9" x14ac:dyDescent="0.25">
      <c r="F854" s="28"/>
      <c r="I854" s="28"/>
    </row>
    <row r="855" spans="6:9" x14ac:dyDescent="0.25">
      <c r="F855" s="28"/>
      <c r="I855" s="28"/>
    </row>
    <row r="856" spans="6:9" x14ac:dyDescent="0.25">
      <c r="F856" s="28"/>
      <c r="I856" s="28"/>
    </row>
    <row r="857" spans="6:9" x14ac:dyDescent="0.25">
      <c r="F857" s="28"/>
      <c r="I857" s="28"/>
    </row>
    <row r="858" spans="6:9" x14ac:dyDescent="0.25">
      <c r="F858" s="28"/>
      <c r="I858" s="28"/>
    </row>
    <row r="859" spans="6:9" x14ac:dyDescent="0.25">
      <c r="F859" s="28"/>
      <c r="I859" s="28"/>
    </row>
    <row r="860" spans="6:9" x14ac:dyDescent="0.25">
      <c r="F860" s="28"/>
      <c r="I860" s="28"/>
    </row>
    <row r="861" spans="6:9" x14ac:dyDescent="0.25">
      <c r="F861" s="28"/>
      <c r="I861" s="28"/>
    </row>
    <row r="862" spans="6:9" x14ac:dyDescent="0.25">
      <c r="F862" s="28"/>
      <c r="I862" s="28"/>
    </row>
    <row r="863" spans="6:9" x14ac:dyDescent="0.25">
      <c r="F863" s="28"/>
      <c r="I863" s="28"/>
    </row>
    <row r="864" spans="6:9" x14ac:dyDescent="0.25">
      <c r="F864" s="28"/>
      <c r="I864" s="28"/>
    </row>
    <row r="865" spans="6:9" x14ac:dyDescent="0.25">
      <c r="F865" s="28"/>
      <c r="I865" s="28"/>
    </row>
    <row r="866" spans="6:9" x14ac:dyDescent="0.25">
      <c r="F866" s="28"/>
      <c r="I866" s="28"/>
    </row>
    <row r="867" spans="6:9" x14ac:dyDescent="0.25">
      <c r="F867" s="28"/>
      <c r="I867" s="28"/>
    </row>
    <row r="868" spans="6:9" x14ac:dyDescent="0.25">
      <c r="F868" s="28"/>
      <c r="I868" s="28"/>
    </row>
    <row r="869" spans="6:9" x14ac:dyDescent="0.25">
      <c r="F869" s="28"/>
      <c r="I869" s="28"/>
    </row>
    <row r="870" spans="6:9" x14ac:dyDescent="0.25">
      <c r="F870" s="28"/>
      <c r="I870" s="28"/>
    </row>
    <row r="871" spans="6:9" x14ac:dyDescent="0.25">
      <c r="F871" s="28"/>
      <c r="I871" s="28"/>
    </row>
    <row r="872" spans="6:9" x14ac:dyDescent="0.25">
      <c r="F872" s="28"/>
      <c r="I872" s="28"/>
    </row>
    <row r="873" spans="6:9" x14ac:dyDescent="0.25">
      <c r="F873" s="28"/>
      <c r="I873" s="28"/>
    </row>
    <row r="874" spans="6:9" x14ac:dyDescent="0.25">
      <c r="F874" s="28"/>
      <c r="I874" s="28"/>
    </row>
    <row r="875" spans="6:9" x14ac:dyDescent="0.25">
      <c r="F875" s="28"/>
      <c r="I875" s="28"/>
    </row>
    <row r="876" spans="6:9" x14ac:dyDescent="0.25">
      <c r="F876" s="28"/>
      <c r="I876" s="28"/>
    </row>
    <row r="877" spans="6:9" x14ac:dyDescent="0.25">
      <c r="F877" s="28"/>
      <c r="I877" s="28"/>
    </row>
    <row r="878" spans="6:9" x14ac:dyDescent="0.25">
      <c r="F878" s="28"/>
      <c r="I878" s="28"/>
    </row>
    <row r="879" spans="6:9" x14ac:dyDescent="0.25">
      <c r="F879" s="28"/>
      <c r="I879" s="28"/>
    </row>
    <row r="880" spans="6:9" x14ac:dyDescent="0.25">
      <c r="F880" s="28"/>
      <c r="I880" s="28"/>
    </row>
    <row r="881" spans="6:9" x14ac:dyDescent="0.25">
      <c r="F881" s="28"/>
      <c r="I881" s="28"/>
    </row>
    <row r="882" spans="6:9" x14ac:dyDescent="0.25">
      <c r="F882" s="28"/>
      <c r="I882" s="28"/>
    </row>
    <row r="883" spans="6:9" x14ac:dyDescent="0.25">
      <c r="F883" s="28"/>
      <c r="I883" s="28"/>
    </row>
    <row r="884" spans="6:9" x14ac:dyDescent="0.25">
      <c r="F884" s="28"/>
      <c r="I884" s="28"/>
    </row>
    <row r="885" spans="6:9" x14ac:dyDescent="0.25">
      <c r="F885" s="28"/>
      <c r="I885" s="28"/>
    </row>
    <row r="886" spans="6:9" x14ac:dyDescent="0.25">
      <c r="F886" s="28"/>
      <c r="I886" s="28"/>
    </row>
    <row r="887" spans="6:9" x14ac:dyDescent="0.25">
      <c r="F887" s="28"/>
      <c r="I887" s="28"/>
    </row>
    <row r="888" spans="6:9" x14ac:dyDescent="0.25">
      <c r="F888" s="28"/>
      <c r="I888" s="28"/>
    </row>
    <row r="889" spans="6:9" x14ac:dyDescent="0.25">
      <c r="F889" s="28"/>
      <c r="I889" s="28"/>
    </row>
    <row r="890" spans="6:9" x14ac:dyDescent="0.25">
      <c r="F890" s="28"/>
      <c r="I890" s="28"/>
    </row>
    <row r="891" spans="6:9" x14ac:dyDescent="0.25">
      <c r="F891" s="28"/>
      <c r="I891" s="28"/>
    </row>
    <row r="892" spans="6:9" x14ac:dyDescent="0.25">
      <c r="F892" s="28"/>
      <c r="I892" s="28"/>
    </row>
    <row r="893" spans="6:9" x14ac:dyDescent="0.25">
      <c r="F893" s="28"/>
      <c r="I893" s="28"/>
    </row>
    <row r="894" spans="6:9" x14ac:dyDescent="0.25">
      <c r="F894" s="28"/>
      <c r="I894" s="28"/>
    </row>
    <row r="895" spans="6:9" x14ac:dyDescent="0.25">
      <c r="F895" s="28"/>
      <c r="I895" s="28"/>
    </row>
    <row r="896" spans="6:9" x14ac:dyDescent="0.25">
      <c r="F896" s="28"/>
      <c r="I896" s="28"/>
    </row>
    <row r="897" spans="6:9" x14ac:dyDescent="0.25">
      <c r="F897" s="28"/>
      <c r="I897" s="28"/>
    </row>
    <row r="898" spans="6:9" x14ac:dyDescent="0.25">
      <c r="F898" s="28"/>
      <c r="I898" s="28"/>
    </row>
    <row r="899" spans="6:9" x14ac:dyDescent="0.25">
      <c r="F899" s="28"/>
      <c r="I899" s="28"/>
    </row>
    <row r="900" spans="6:9" x14ac:dyDescent="0.25">
      <c r="F900" s="28"/>
      <c r="I900" s="28"/>
    </row>
    <row r="901" spans="6:9" x14ac:dyDescent="0.25">
      <c r="F901" s="28"/>
      <c r="I901" s="28"/>
    </row>
    <row r="902" spans="6:9" x14ac:dyDescent="0.25">
      <c r="F902" s="28"/>
      <c r="I902" s="28"/>
    </row>
    <row r="903" spans="6:9" x14ac:dyDescent="0.25">
      <c r="F903" s="28"/>
      <c r="I903" s="28"/>
    </row>
    <row r="904" spans="6:9" x14ac:dyDescent="0.25">
      <c r="F904" s="28"/>
      <c r="I904" s="28"/>
    </row>
    <row r="905" spans="6:9" x14ac:dyDescent="0.25">
      <c r="F905" s="28"/>
      <c r="I905" s="28"/>
    </row>
    <row r="906" spans="6:9" x14ac:dyDescent="0.25">
      <c r="F906" s="28"/>
      <c r="I906" s="28"/>
    </row>
    <row r="907" spans="6:9" x14ac:dyDescent="0.25">
      <c r="F907" s="28"/>
      <c r="I907" s="28"/>
    </row>
    <row r="908" spans="6:9" x14ac:dyDescent="0.25">
      <c r="F908" s="28"/>
      <c r="I908" s="28"/>
    </row>
    <row r="909" spans="6:9" x14ac:dyDescent="0.25">
      <c r="F909" s="28"/>
      <c r="I909" s="28"/>
    </row>
    <row r="910" spans="6:9" x14ac:dyDescent="0.25">
      <c r="F910" s="28"/>
      <c r="I910" s="28"/>
    </row>
    <row r="911" spans="6:9" x14ac:dyDescent="0.25">
      <c r="F911" s="28"/>
      <c r="I911" s="28"/>
    </row>
    <row r="912" spans="6:9" x14ac:dyDescent="0.25">
      <c r="F912" s="28"/>
      <c r="I912" s="28"/>
    </row>
    <row r="913" spans="6:9" x14ac:dyDescent="0.25">
      <c r="F913" s="28"/>
      <c r="I913" s="28"/>
    </row>
    <row r="914" spans="6:9" x14ac:dyDescent="0.25">
      <c r="F914" s="28"/>
      <c r="I914" s="28"/>
    </row>
    <row r="915" spans="6:9" x14ac:dyDescent="0.25">
      <c r="F915" s="28"/>
      <c r="I915" s="28"/>
    </row>
    <row r="916" spans="6:9" x14ac:dyDescent="0.25">
      <c r="F916" s="28"/>
      <c r="I916" s="28"/>
    </row>
    <row r="917" spans="6:9" x14ac:dyDescent="0.25">
      <c r="F917" s="28"/>
      <c r="I917" s="28"/>
    </row>
    <row r="918" spans="6:9" x14ac:dyDescent="0.25">
      <c r="F918" s="28"/>
      <c r="I918" s="28"/>
    </row>
    <row r="919" spans="6:9" x14ac:dyDescent="0.25">
      <c r="F919" s="28"/>
      <c r="I919" s="28"/>
    </row>
    <row r="920" spans="6:9" x14ac:dyDescent="0.25">
      <c r="F920" s="28"/>
      <c r="I920" s="28"/>
    </row>
    <row r="921" spans="6:9" x14ac:dyDescent="0.25">
      <c r="F921" s="28"/>
      <c r="I921" s="28"/>
    </row>
    <row r="922" spans="6:9" x14ac:dyDescent="0.25">
      <c r="F922" s="28"/>
      <c r="I922" s="28"/>
    </row>
    <row r="923" spans="6:9" x14ac:dyDescent="0.25">
      <c r="F923" s="28"/>
      <c r="I923" s="28"/>
    </row>
    <row r="924" spans="6:9" x14ac:dyDescent="0.25">
      <c r="F924" s="28"/>
      <c r="I924" s="28"/>
    </row>
    <row r="925" spans="6:9" x14ac:dyDescent="0.25">
      <c r="F925" s="28"/>
      <c r="I925" s="28"/>
    </row>
    <row r="926" spans="6:9" x14ac:dyDescent="0.25">
      <c r="F926" s="28"/>
      <c r="I926" s="28"/>
    </row>
    <row r="927" spans="6:9" x14ac:dyDescent="0.25">
      <c r="F927" s="28"/>
      <c r="I927" s="28"/>
    </row>
    <row r="928" spans="6:9" x14ac:dyDescent="0.25">
      <c r="F928" s="28"/>
      <c r="I928" s="28"/>
    </row>
    <row r="929" spans="6:9" x14ac:dyDescent="0.25">
      <c r="F929" s="28"/>
      <c r="I929" s="28"/>
    </row>
    <row r="930" spans="6:9" x14ac:dyDescent="0.25">
      <c r="F930" s="28"/>
      <c r="I930" s="28"/>
    </row>
    <row r="931" spans="6:9" x14ac:dyDescent="0.25">
      <c r="F931" s="28"/>
      <c r="I931" s="28"/>
    </row>
    <row r="932" spans="6:9" x14ac:dyDescent="0.25">
      <c r="F932" s="28"/>
      <c r="I932" s="28"/>
    </row>
    <row r="933" spans="6:9" x14ac:dyDescent="0.25">
      <c r="F933" s="28"/>
      <c r="I933" s="28"/>
    </row>
    <row r="934" spans="6:9" x14ac:dyDescent="0.25">
      <c r="F934" s="28"/>
      <c r="I934" s="28"/>
    </row>
    <row r="935" spans="6:9" x14ac:dyDescent="0.25">
      <c r="F935" s="28"/>
      <c r="I935" s="28"/>
    </row>
    <row r="936" spans="6:9" x14ac:dyDescent="0.25">
      <c r="F936" s="28"/>
      <c r="I936" s="28"/>
    </row>
    <row r="937" spans="6:9" x14ac:dyDescent="0.25">
      <c r="F937" s="28"/>
      <c r="I937" s="28"/>
    </row>
    <row r="938" spans="6:9" x14ac:dyDescent="0.25">
      <c r="F938" s="28"/>
      <c r="I938" s="28"/>
    </row>
    <row r="939" spans="6:9" x14ac:dyDescent="0.25">
      <c r="F939" s="28"/>
      <c r="I939" s="28"/>
    </row>
    <row r="940" spans="6:9" x14ac:dyDescent="0.25">
      <c r="F940" s="28"/>
      <c r="I940" s="28"/>
    </row>
    <row r="941" spans="6:9" x14ac:dyDescent="0.25">
      <c r="F941" s="28"/>
      <c r="I941" s="28"/>
    </row>
    <row r="942" spans="6:9" x14ac:dyDescent="0.25">
      <c r="F942" s="28"/>
      <c r="I942" s="28"/>
    </row>
    <row r="943" spans="6:9" x14ac:dyDescent="0.25">
      <c r="F943" s="28"/>
      <c r="I943" s="28"/>
    </row>
    <row r="944" spans="6:9" x14ac:dyDescent="0.25">
      <c r="F944" s="28"/>
      <c r="I944" s="28"/>
    </row>
    <row r="945" spans="6:9" x14ac:dyDescent="0.25">
      <c r="F945" s="28"/>
      <c r="I945" s="28"/>
    </row>
    <row r="946" spans="6:9" x14ac:dyDescent="0.25">
      <c r="F946" s="28"/>
      <c r="I946" s="28"/>
    </row>
    <row r="947" spans="6:9" x14ac:dyDescent="0.25">
      <c r="F947" s="28"/>
      <c r="I947" s="28"/>
    </row>
    <row r="948" spans="6:9" x14ac:dyDescent="0.25">
      <c r="F948" s="28"/>
      <c r="I948" s="28"/>
    </row>
    <row r="949" spans="6:9" x14ac:dyDescent="0.25">
      <c r="F949" s="28"/>
      <c r="I949" s="28"/>
    </row>
    <row r="950" spans="6:9" x14ac:dyDescent="0.25">
      <c r="F950" s="28"/>
      <c r="I950" s="28"/>
    </row>
    <row r="951" spans="6:9" x14ac:dyDescent="0.25">
      <c r="F951" s="28"/>
      <c r="I951" s="28"/>
    </row>
    <row r="952" spans="6:9" x14ac:dyDescent="0.25">
      <c r="F952" s="28"/>
      <c r="I952" s="28"/>
    </row>
    <row r="953" spans="6:9" x14ac:dyDescent="0.25">
      <c r="F953" s="28"/>
      <c r="I953" s="28"/>
    </row>
    <row r="954" spans="6:9" x14ac:dyDescent="0.25">
      <c r="F954" s="28"/>
      <c r="I954" s="28"/>
    </row>
    <row r="955" spans="6:9" x14ac:dyDescent="0.25">
      <c r="F955" s="28"/>
      <c r="I955" s="28"/>
    </row>
    <row r="956" spans="6:9" x14ac:dyDescent="0.25">
      <c r="F956" s="28"/>
      <c r="I956" s="28"/>
    </row>
    <row r="957" spans="6:9" x14ac:dyDescent="0.25">
      <c r="F957" s="28"/>
      <c r="I957" s="28"/>
    </row>
    <row r="958" spans="6:9" x14ac:dyDescent="0.25">
      <c r="F958" s="28"/>
      <c r="I958" s="28"/>
    </row>
    <row r="959" spans="6:9" x14ac:dyDescent="0.25">
      <c r="F959" s="28"/>
      <c r="I959" s="28"/>
    </row>
    <row r="960" spans="6:9" x14ac:dyDescent="0.25">
      <c r="F960" s="28"/>
      <c r="I960" s="28"/>
    </row>
    <row r="961" spans="6:9" x14ac:dyDescent="0.25">
      <c r="F961" s="28"/>
      <c r="I961" s="28"/>
    </row>
    <row r="962" spans="6:9" x14ac:dyDescent="0.25">
      <c r="F962" s="28"/>
      <c r="I962" s="28"/>
    </row>
    <row r="963" spans="6:9" x14ac:dyDescent="0.25">
      <c r="F963" s="28"/>
      <c r="I963" s="28"/>
    </row>
    <row r="964" spans="6:9" x14ac:dyDescent="0.25">
      <c r="F964" s="28"/>
      <c r="I964" s="28"/>
    </row>
    <row r="965" spans="6:9" x14ac:dyDescent="0.25">
      <c r="F965" s="28"/>
      <c r="I965" s="28"/>
    </row>
    <row r="966" spans="6:9" x14ac:dyDescent="0.25">
      <c r="F966" s="28"/>
      <c r="I966" s="28"/>
    </row>
    <row r="967" spans="6:9" x14ac:dyDescent="0.25">
      <c r="F967" s="28"/>
      <c r="I967" s="28"/>
    </row>
    <row r="968" spans="6:9" x14ac:dyDescent="0.25">
      <c r="F968" s="28"/>
      <c r="I968" s="28"/>
    </row>
    <row r="969" spans="6:9" x14ac:dyDescent="0.25">
      <c r="F969" s="28"/>
      <c r="I969" s="28"/>
    </row>
    <row r="970" spans="6:9" x14ac:dyDescent="0.25">
      <c r="F970" s="28"/>
      <c r="I970" s="28"/>
    </row>
    <row r="971" spans="6:9" x14ac:dyDescent="0.25">
      <c r="F971" s="28"/>
      <c r="I971" s="28"/>
    </row>
    <row r="972" spans="6:9" x14ac:dyDescent="0.25">
      <c r="F972" s="28"/>
      <c r="I972" s="28"/>
    </row>
    <row r="973" spans="6:9" x14ac:dyDescent="0.25">
      <c r="F973" s="28"/>
      <c r="I973" s="28"/>
    </row>
    <row r="974" spans="6:9" x14ac:dyDescent="0.25">
      <c r="F974" s="28"/>
      <c r="I974" s="28"/>
    </row>
    <row r="975" spans="6:9" x14ac:dyDescent="0.25">
      <c r="F975" s="28"/>
      <c r="I975" s="28"/>
    </row>
    <row r="976" spans="6:9" x14ac:dyDescent="0.25">
      <c r="F976" s="28"/>
      <c r="I976" s="28"/>
    </row>
    <row r="977" spans="6:9" x14ac:dyDescent="0.25">
      <c r="F977" s="28"/>
      <c r="I977" s="28"/>
    </row>
    <row r="978" spans="6:9" x14ac:dyDescent="0.25">
      <c r="F978" s="28"/>
      <c r="I978" s="28"/>
    </row>
    <row r="979" spans="6:9" x14ac:dyDescent="0.25">
      <c r="F979" s="28"/>
      <c r="I979" s="28"/>
    </row>
    <row r="980" spans="6:9" x14ac:dyDescent="0.25">
      <c r="F980" s="28"/>
      <c r="I980" s="28"/>
    </row>
    <row r="981" spans="6:9" x14ac:dyDescent="0.25">
      <c r="F981" s="28"/>
      <c r="I981" s="28"/>
    </row>
    <row r="982" spans="6:9" x14ac:dyDescent="0.25">
      <c r="F982" s="28"/>
      <c r="I982" s="28"/>
    </row>
    <row r="983" spans="6:9" x14ac:dyDescent="0.25">
      <c r="F983" s="28"/>
      <c r="I983" s="28"/>
    </row>
    <row r="984" spans="6:9" x14ac:dyDescent="0.25">
      <c r="F984" s="28"/>
      <c r="I984" s="28"/>
    </row>
    <row r="985" spans="6:9" x14ac:dyDescent="0.25">
      <c r="F985" s="28"/>
      <c r="I985" s="28"/>
    </row>
    <row r="986" spans="6:9" x14ac:dyDescent="0.25">
      <c r="F986" s="28"/>
      <c r="I986" s="28"/>
    </row>
    <row r="987" spans="6:9" x14ac:dyDescent="0.25">
      <c r="F987" s="28"/>
      <c r="I987" s="28"/>
    </row>
    <row r="988" spans="6:9" x14ac:dyDescent="0.25">
      <c r="F988" s="28"/>
      <c r="I988" s="28"/>
    </row>
    <row r="989" spans="6:9" x14ac:dyDescent="0.25">
      <c r="F989" s="28"/>
      <c r="I989" s="28"/>
    </row>
    <row r="990" spans="6:9" x14ac:dyDescent="0.25">
      <c r="F990" s="28"/>
      <c r="I990" s="28"/>
    </row>
    <row r="991" spans="6:9" x14ac:dyDescent="0.25">
      <c r="F991" s="28"/>
      <c r="I991" s="28"/>
    </row>
    <row r="992" spans="6:9" x14ac:dyDescent="0.25">
      <c r="F992" s="28"/>
      <c r="I992" s="28"/>
    </row>
    <row r="993" spans="6:9" x14ac:dyDescent="0.25">
      <c r="F993" s="28"/>
      <c r="I993" s="28"/>
    </row>
    <row r="994" spans="6:9" x14ac:dyDescent="0.25">
      <c r="F994" s="28"/>
      <c r="I994" s="28"/>
    </row>
    <row r="995" spans="6:9" x14ac:dyDescent="0.25">
      <c r="F995" s="28"/>
      <c r="I995" s="28"/>
    </row>
    <row r="996" spans="6:9" x14ac:dyDescent="0.25">
      <c r="F996" s="28"/>
      <c r="I996" s="28"/>
    </row>
    <row r="997" spans="6:9" x14ac:dyDescent="0.25">
      <c r="F997" s="28"/>
      <c r="I997" s="28"/>
    </row>
    <row r="998" spans="6:9" x14ac:dyDescent="0.25">
      <c r="F998" s="28"/>
      <c r="I998" s="28"/>
    </row>
    <row r="999" spans="6:9" x14ac:dyDescent="0.25">
      <c r="F999" s="28"/>
      <c r="I999" s="28"/>
    </row>
    <row r="1000" spans="6:9" x14ac:dyDescent="0.25">
      <c r="F1000" s="28"/>
      <c r="I1000" s="28"/>
    </row>
    <row r="1001" spans="6:9" x14ac:dyDescent="0.25">
      <c r="F1001" s="28"/>
      <c r="I1001" s="28"/>
    </row>
    <row r="1002" spans="6:9" x14ac:dyDescent="0.25">
      <c r="F1002" s="28"/>
      <c r="I1002" s="28"/>
    </row>
    <row r="1003" spans="6:9" x14ac:dyDescent="0.25">
      <c r="F1003" s="28"/>
      <c r="I1003" s="28"/>
    </row>
    <row r="1004" spans="6:9" x14ac:dyDescent="0.25">
      <c r="F1004" s="28"/>
      <c r="I1004" s="28"/>
    </row>
    <row r="1005" spans="6:9" x14ac:dyDescent="0.25">
      <c r="F1005" s="28"/>
      <c r="I1005" s="28"/>
    </row>
    <row r="1006" spans="6:9" x14ac:dyDescent="0.25">
      <c r="F1006" s="28"/>
      <c r="I1006" s="28"/>
    </row>
    <row r="1007" spans="6:9" x14ac:dyDescent="0.25">
      <c r="F1007" s="28"/>
      <c r="I1007" s="28"/>
    </row>
    <row r="1008" spans="6:9" x14ac:dyDescent="0.25">
      <c r="F1008" s="28"/>
      <c r="I1008" s="28"/>
    </row>
    <row r="1009" spans="6:9" x14ac:dyDescent="0.25">
      <c r="F1009" s="28"/>
      <c r="I1009" s="28"/>
    </row>
    <row r="1010" spans="6:9" x14ac:dyDescent="0.25">
      <c r="F1010" s="28"/>
      <c r="I1010" s="28"/>
    </row>
    <row r="1011" spans="6:9" x14ac:dyDescent="0.25">
      <c r="F1011" s="28"/>
      <c r="I1011" s="28"/>
    </row>
    <row r="1012" spans="6:9" x14ac:dyDescent="0.25">
      <c r="F1012" s="28"/>
      <c r="I1012" s="28"/>
    </row>
    <row r="1013" spans="6:9" x14ac:dyDescent="0.25">
      <c r="F1013" s="28"/>
      <c r="I1013" s="28"/>
    </row>
    <row r="1014" spans="6:9" x14ac:dyDescent="0.25">
      <c r="F1014" s="28"/>
      <c r="I1014" s="28"/>
    </row>
    <row r="1015" spans="6:9" x14ac:dyDescent="0.25">
      <c r="F1015" s="28"/>
      <c r="I1015" s="28"/>
    </row>
    <row r="1016" spans="6:9" x14ac:dyDescent="0.25">
      <c r="F1016" s="28"/>
      <c r="I1016" s="28"/>
    </row>
    <row r="1017" spans="6:9" x14ac:dyDescent="0.25">
      <c r="F1017" s="28"/>
      <c r="I1017" s="28"/>
    </row>
    <row r="1018" spans="6:9" x14ac:dyDescent="0.25">
      <c r="F1018" s="28"/>
      <c r="I1018" s="28"/>
    </row>
    <row r="1019" spans="6:9" x14ac:dyDescent="0.25">
      <c r="F1019" s="28"/>
      <c r="I1019" s="28"/>
    </row>
    <row r="1020" spans="6:9" x14ac:dyDescent="0.25">
      <c r="F1020" s="28"/>
      <c r="I1020" s="28"/>
    </row>
    <row r="1021" spans="6:9" x14ac:dyDescent="0.25">
      <c r="F1021" s="28"/>
      <c r="I1021" s="28"/>
    </row>
    <row r="1022" spans="6:9" x14ac:dyDescent="0.25">
      <c r="F1022" s="28"/>
      <c r="I1022" s="28"/>
    </row>
    <row r="1023" spans="6:9" x14ac:dyDescent="0.25">
      <c r="F1023" s="28"/>
      <c r="I1023" s="28"/>
    </row>
    <row r="1024" spans="6:9" x14ac:dyDescent="0.25">
      <c r="F1024" s="28"/>
      <c r="I1024" s="28"/>
    </row>
    <row r="1025" spans="6:9" x14ac:dyDescent="0.25">
      <c r="F1025" s="28"/>
      <c r="I1025" s="28"/>
    </row>
    <row r="1026" spans="6:9" x14ac:dyDescent="0.25">
      <c r="F1026" s="28"/>
      <c r="I1026" s="28"/>
    </row>
    <row r="1027" spans="6:9" x14ac:dyDescent="0.25">
      <c r="F1027" s="28"/>
      <c r="I1027" s="28"/>
    </row>
    <row r="1028" spans="6:9" x14ac:dyDescent="0.25">
      <c r="F1028" s="28"/>
      <c r="I1028" s="28"/>
    </row>
    <row r="1029" spans="6:9" x14ac:dyDescent="0.25">
      <c r="F1029" s="28"/>
      <c r="I1029" s="28"/>
    </row>
    <row r="1030" spans="6:9" x14ac:dyDescent="0.25">
      <c r="F1030" s="28"/>
      <c r="I1030" s="28"/>
    </row>
    <row r="1031" spans="6:9" x14ac:dyDescent="0.25">
      <c r="F1031" s="28"/>
      <c r="I1031" s="28"/>
    </row>
    <row r="1032" spans="6:9" x14ac:dyDescent="0.25">
      <c r="F1032" s="28"/>
      <c r="I1032" s="28"/>
    </row>
    <row r="1033" spans="6:9" x14ac:dyDescent="0.25">
      <c r="F1033" s="28"/>
      <c r="I1033" s="28"/>
    </row>
    <row r="1034" spans="6:9" x14ac:dyDescent="0.25">
      <c r="F1034" s="28"/>
      <c r="I1034" s="28"/>
    </row>
    <row r="1035" spans="6:9" x14ac:dyDescent="0.25">
      <c r="F1035" s="28"/>
      <c r="I1035" s="28"/>
    </row>
    <row r="1036" spans="6:9" x14ac:dyDescent="0.25">
      <c r="F1036" s="28"/>
      <c r="I1036" s="28"/>
    </row>
    <row r="1037" spans="6:9" x14ac:dyDescent="0.25">
      <c r="F1037" s="28"/>
      <c r="I1037" s="28"/>
    </row>
    <row r="1038" spans="6:9" x14ac:dyDescent="0.25">
      <c r="F1038" s="28"/>
      <c r="I1038" s="28"/>
    </row>
    <row r="1039" spans="6:9" x14ac:dyDescent="0.25">
      <c r="F1039" s="28"/>
      <c r="I1039" s="28"/>
    </row>
    <row r="1040" spans="6:9" x14ac:dyDescent="0.25">
      <c r="F1040" s="28"/>
      <c r="I1040" s="28"/>
    </row>
    <row r="1041" spans="6:9" x14ac:dyDescent="0.25">
      <c r="F1041" s="28"/>
      <c r="I1041" s="28"/>
    </row>
    <row r="1042" spans="6:9" x14ac:dyDescent="0.25">
      <c r="F1042" s="28"/>
      <c r="I1042" s="28"/>
    </row>
    <row r="1043" spans="6:9" x14ac:dyDescent="0.25">
      <c r="F1043" s="28"/>
      <c r="I1043" s="28"/>
    </row>
    <row r="1044" spans="6:9" x14ac:dyDescent="0.25">
      <c r="F1044" s="28"/>
      <c r="I1044" s="28"/>
    </row>
    <row r="1045" spans="6:9" x14ac:dyDescent="0.25">
      <c r="F1045" s="28"/>
      <c r="I1045" s="28"/>
    </row>
    <row r="1046" spans="6:9" x14ac:dyDescent="0.25">
      <c r="F1046" s="28"/>
      <c r="I1046" s="28"/>
    </row>
    <row r="1047" spans="6:9" x14ac:dyDescent="0.25">
      <c r="F1047" s="28"/>
      <c r="I1047" s="28"/>
    </row>
    <row r="1048" spans="6:9" x14ac:dyDescent="0.25">
      <c r="F1048" s="28"/>
      <c r="I1048" s="28"/>
    </row>
    <row r="1049" spans="6:9" x14ac:dyDescent="0.25">
      <c r="F1049" s="28"/>
      <c r="I1049" s="28"/>
    </row>
    <row r="1050" spans="6:9" x14ac:dyDescent="0.25">
      <c r="F1050" s="28"/>
      <c r="I1050" s="28"/>
    </row>
    <row r="1051" spans="6:9" x14ac:dyDescent="0.25">
      <c r="F1051" s="28"/>
      <c r="I1051" s="28"/>
    </row>
    <row r="1052" spans="6:9" x14ac:dyDescent="0.25">
      <c r="F1052" s="28"/>
      <c r="I1052" s="28"/>
    </row>
    <row r="1053" spans="6:9" x14ac:dyDescent="0.25">
      <c r="F1053" s="28"/>
      <c r="I1053" s="28"/>
    </row>
    <row r="1054" spans="6:9" x14ac:dyDescent="0.25">
      <c r="F1054" s="28"/>
      <c r="I1054" s="28"/>
    </row>
    <row r="1055" spans="6:9" x14ac:dyDescent="0.25">
      <c r="F1055" s="28"/>
      <c r="I1055" s="28"/>
    </row>
    <row r="1056" spans="6:9" x14ac:dyDescent="0.25">
      <c r="F1056" s="28"/>
      <c r="I1056" s="28"/>
    </row>
    <row r="1057" spans="6:9" x14ac:dyDescent="0.25">
      <c r="F1057" s="28"/>
      <c r="I1057" s="28"/>
    </row>
    <row r="1058" spans="6:9" x14ac:dyDescent="0.25">
      <c r="F1058" s="28"/>
      <c r="I1058" s="28"/>
    </row>
    <row r="1059" spans="6:9" x14ac:dyDescent="0.25">
      <c r="F1059" s="28"/>
      <c r="I1059" s="28"/>
    </row>
    <row r="1060" spans="6:9" x14ac:dyDescent="0.25">
      <c r="F1060" s="28"/>
      <c r="I1060" s="28"/>
    </row>
    <row r="1061" spans="6:9" x14ac:dyDescent="0.25">
      <c r="F1061" s="28"/>
      <c r="I1061" s="28"/>
    </row>
    <row r="1062" spans="6:9" x14ac:dyDescent="0.25">
      <c r="F1062" s="28"/>
      <c r="I1062" s="28"/>
    </row>
    <row r="1063" spans="6:9" x14ac:dyDescent="0.25">
      <c r="F1063" s="28"/>
      <c r="I1063" s="28"/>
    </row>
    <row r="1064" spans="6:9" x14ac:dyDescent="0.25">
      <c r="F1064" s="28"/>
      <c r="I1064" s="28"/>
    </row>
    <row r="1065" spans="6:9" x14ac:dyDescent="0.25">
      <c r="F1065" s="28"/>
      <c r="I1065" s="28"/>
    </row>
    <row r="1066" spans="6:9" x14ac:dyDescent="0.25">
      <c r="F1066" s="28"/>
      <c r="I1066" s="28"/>
    </row>
    <row r="1067" spans="6:9" x14ac:dyDescent="0.25">
      <c r="F1067" s="28"/>
      <c r="I1067" s="28"/>
    </row>
    <row r="1068" spans="6:9" x14ac:dyDescent="0.25">
      <c r="F1068" s="28"/>
      <c r="I1068" s="28"/>
    </row>
    <row r="1069" spans="6:9" x14ac:dyDescent="0.25">
      <c r="F1069" s="28"/>
      <c r="I1069" s="28"/>
    </row>
    <row r="1070" spans="6:9" x14ac:dyDescent="0.25">
      <c r="F1070" s="28"/>
      <c r="I1070" s="28"/>
    </row>
    <row r="1071" spans="6:9" x14ac:dyDescent="0.25">
      <c r="F1071" s="28"/>
      <c r="I1071" s="28"/>
    </row>
    <row r="1072" spans="6:9" x14ac:dyDescent="0.25">
      <c r="F1072" s="28"/>
      <c r="I1072" s="28"/>
    </row>
    <row r="1073" spans="6:9" x14ac:dyDescent="0.25">
      <c r="F1073" s="28"/>
      <c r="I1073" s="28"/>
    </row>
    <row r="1074" spans="6:9" x14ac:dyDescent="0.25">
      <c r="F1074" s="28"/>
      <c r="I1074" s="28"/>
    </row>
    <row r="1075" spans="6:9" x14ac:dyDescent="0.25">
      <c r="F1075" s="28"/>
      <c r="I1075" s="28"/>
    </row>
    <row r="1076" spans="6:9" x14ac:dyDescent="0.25">
      <c r="F1076" s="28"/>
      <c r="I1076" s="28"/>
    </row>
    <row r="1077" spans="6:9" x14ac:dyDescent="0.25">
      <c r="F1077" s="28"/>
      <c r="I1077" s="28"/>
    </row>
    <row r="1078" spans="6:9" x14ac:dyDescent="0.25">
      <c r="F1078" s="28"/>
      <c r="I1078" s="28"/>
    </row>
    <row r="1079" spans="6:9" x14ac:dyDescent="0.25">
      <c r="F1079" s="28"/>
      <c r="I1079" s="28"/>
    </row>
    <row r="1080" spans="6:9" x14ac:dyDescent="0.25">
      <c r="F1080" s="28"/>
      <c r="I1080" s="28"/>
    </row>
    <row r="1081" spans="6:9" x14ac:dyDescent="0.25">
      <c r="F1081" s="28"/>
      <c r="I1081" s="28"/>
    </row>
    <row r="1082" spans="6:9" x14ac:dyDescent="0.25">
      <c r="F1082" s="28"/>
      <c r="I1082" s="28"/>
    </row>
    <row r="1083" spans="6:9" x14ac:dyDescent="0.25">
      <c r="F1083" s="28"/>
      <c r="I1083" s="28"/>
    </row>
    <row r="1084" spans="6:9" x14ac:dyDescent="0.25">
      <c r="F1084" s="28"/>
      <c r="I1084" s="28"/>
    </row>
    <row r="1085" spans="6:9" x14ac:dyDescent="0.25">
      <c r="F1085" s="28"/>
      <c r="I1085" s="28"/>
    </row>
    <row r="1086" spans="6:9" x14ac:dyDescent="0.25">
      <c r="F1086" s="28"/>
      <c r="I1086" s="28"/>
    </row>
    <row r="1087" spans="6:9" x14ac:dyDescent="0.25">
      <c r="F1087" s="28"/>
      <c r="I1087" s="28"/>
    </row>
    <row r="1088" spans="6:9" x14ac:dyDescent="0.25">
      <c r="F1088" s="28"/>
      <c r="I1088" s="28"/>
    </row>
    <row r="1089" spans="6:9" x14ac:dyDescent="0.25">
      <c r="F1089" s="28"/>
      <c r="I1089" s="28"/>
    </row>
    <row r="1090" spans="6:9" x14ac:dyDescent="0.25">
      <c r="F1090" s="28"/>
      <c r="I1090" s="28"/>
    </row>
    <row r="1091" spans="6:9" x14ac:dyDescent="0.25">
      <c r="F1091" s="28"/>
      <c r="I1091" s="28"/>
    </row>
    <row r="1092" spans="6:9" x14ac:dyDescent="0.25">
      <c r="F1092" s="28"/>
      <c r="I1092" s="28"/>
    </row>
    <row r="1093" spans="6:9" x14ac:dyDescent="0.25">
      <c r="F1093" s="28"/>
      <c r="I1093" s="28"/>
    </row>
    <row r="1094" spans="6:9" x14ac:dyDescent="0.25">
      <c r="F1094" s="28"/>
      <c r="I1094" s="28"/>
    </row>
    <row r="1095" spans="6:9" x14ac:dyDescent="0.25">
      <c r="F1095" s="28"/>
      <c r="I1095" s="28"/>
    </row>
    <row r="1096" spans="6:9" x14ac:dyDescent="0.25">
      <c r="F1096" s="28"/>
      <c r="I1096" s="28"/>
    </row>
    <row r="1097" spans="6:9" x14ac:dyDescent="0.25">
      <c r="F1097" s="28"/>
      <c r="I1097" s="28"/>
    </row>
    <row r="1098" spans="6:9" x14ac:dyDescent="0.25">
      <c r="F1098" s="28"/>
      <c r="I1098" s="28"/>
    </row>
    <row r="1099" spans="6:9" x14ac:dyDescent="0.25">
      <c r="F1099" s="28"/>
      <c r="I1099" s="28"/>
    </row>
    <row r="1100" spans="6:9" x14ac:dyDescent="0.25">
      <c r="F1100" s="28"/>
      <c r="I1100" s="28"/>
    </row>
    <row r="1101" spans="6:9" x14ac:dyDescent="0.25">
      <c r="F1101" s="28"/>
      <c r="I1101" s="28"/>
    </row>
    <row r="1102" spans="6:9" x14ac:dyDescent="0.25">
      <c r="F1102" s="28"/>
      <c r="I1102" s="28"/>
    </row>
    <row r="1103" spans="6:9" x14ac:dyDescent="0.25">
      <c r="F1103" s="28"/>
      <c r="I1103" s="28"/>
    </row>
    <row r="1104" spans="6:9" x14ac:dyDescent="0.25">
      <c r="F1104" s="28"/>
      <c r="I1104" s="28"/>
    </row>
    <row r="1105" spans="6:9" x14ac:dyDescent="0.25">
      <c r="F1105" s="28"/>
      <c r="I1105" s="28"/>
    </row>
    <row r="1106" spans="6:9" x14ac:dyDescent="0.25">
      <c r="F1106" s="28"/>
      <c r="I1106" s="28"/>
    </row>
    <row r="1107" spans="6:9" x14ac:dyDescent="0.25">
      <c r="F1107" s="28"/>
      <c r="I1107" s="28"/>
    </row>
    <row r="1108" spans="6:9" x14ac:dyDescent="0.25">
      <c r="F1108" s="28"/>
      <c r="I1108" s="28"/>
    </row>
    <row r="1109" spans="6:9" x14ac:dyDescent="0.25">
      <c r="F1109" s="28"/>
      <c r="I1109" s="28"/>
    </row>
    <row r="1110" spans="6:9" x14ac:dyDescent="0.25">
      <c r="F1110" s="28"/>
      <c r="I1110" s="28"/>
    </row>
    <row r="1111" spans="6:9" x14ac:dyDescent="0.25">
      <c r="F1111" s="28"/>
      <c r="I1111" s="28"/>
    </row>
    <row r="1112" spans="6:9" x14ac:dyDescent="0.25">
      <c r="F1112" s="28"/>
      <c r="I1112" s="28"/>
    </row>
    <row r="1113" spans="6:9" x14ac:dyDescent="0.25">
      <c r="F1113" s="28"/>
      <c r="I1113" s="28"/>
    </row>
    <row r="1114" spans="6:9" x14ac:dyDescent="0.25">
      <c r="F1114" s="28"/>
      <c r="I1114" s="28"/>
    </row>
    <row r="1115" spans="6:9" x14ac:dyDescent="0.25">
      <c r="F1115" s="28"/>
      <c r="I1115" s="28"/>
    </row>
    <row r="1116" spans="6:9" x14ac:dyDescent="0.25">
      <c r="F1116" s="28"/>
      <c r="I1116" s="28"/>
    </row>
    <row r="1117" spans="6:9" x14ac:dyDescent="0.25">
      <c r="F1117" s="28"/>
      <c r="I1117" s="28"/>
    </row>
    <row r="1118" spans="6:9" x14ac:dyDescent="0.25">
      <c r="F1118" s="28"/>
      <c r="I1118" s="28"/>
    </row>
    <row r="1119" spans="6:9" x14ac:dyDescent="0.25">
      <c r="F1119" s="28"/>
      <c r="I1119" s="28"/>
    </row>
    <row r="1120" spans="6:9" x14ac:dyDescent="0.25">
      <c r="F1120" s="28"/>
      <c r="I1120" s="28"/>
    </row>
    <row r="1121" spans="6:9" x14ac:dyDescent="0.25">
      <c r="F1121" s="28"/>
      <c r="I1121" s="28"/>
    </row>
    <row r="1122" spans="6:9" x14ac:dyDescent="0.25">
      <c r="F1122" s="28"/>
      <c r="I1122" s="28"/>
    </row>
    <row r="1123" spans="6:9" x14ac:dyDescent="0.25">
      <c r="F1123" s="28"/>
      <c r="I1123" s="28"/>
    </row>
    <row r="1124" spans="6:9" x14ac:dyDescent="0.25">
      <c r="F1124" s="28"/>
      <c r="I1124" s="28"/>
    </row>
    <row r="1125" spans="6:9" x14ac:dyDescent="0.25">
      <c r="F1125" s="28"/>
      <c r="I1125" s="28"/>
    </row>
    <row r="1126" spans="6:9" x14ac:dyDescent="0.25">
      <c r="F1126" s="28"/>
      <c r="I1126" s="28"/>
    </row>
    <row r="1127" spans="6:9" x14ac:dyDescent="0.25">
      <c r="F1127" s="28"/>
      <c r="I1127" s="28"/>
    </row>
    <row r="1128" spans="6:9" x14ac:dyDescent="0.25">
      <c r="F1128" s="28"/>
      <c r="I1128" s="28"/>
    </row>
    <row r="1129" spans="6:9" x14ac:dyDescent="0.25">
      <c r="F1129" s="28"/>
      <c r="I1129" s="28"/>
    </row>
    <row r="1130" spans="6:9" x14ac:dyDescent="0.25">
      <c r="F1130" s="28"/>
      <c r="I1130" s="28"/>
    </row>
    <row r="1131" spans="6:9" x14ac:dyDescent="0.25">
      <c r="F1131" s="28"/>
      <c r="I1131" s="28"/>
    </row>
    <row r="1132" spans="6:9" x14ac:dyDescent="0.25">
      <c r="F1132" s="28"/>
      <c r="I1132" s="28"/>
    </row>
    <row r="1133" spans="6:9" x14ac:dyDescent="0.25">
      <c r="F1133" s="28"/>
      <c r="I1133" s="28"/>
    </row>
    <row r="1134" spans="6:9" x14ac:dyDescent="0.25">
      <c r="F1134" s="28"/>
      <c r="I1134" s="28"/>
    </row>
    <row r="1135" spans="6:9" x14ac:dyDescent="0.25">
      <c r="F1135" s="28"/>
      <c r="I1135" s="28"/>
    </row>
    <row r="1136" spans="6:9" x14ac:dyDescent="0.25">
      <c r="F1136" s="28"/>
      <c r="I1136" s="28"/>
    </row>
    <row r="1137" spans="6:9" x14ac:dyDescent="0.25">
      <c r="F1137" s="28"/>
      <c r="I1137" s="28"/>
    </row>
    <row r="1138" spans="6:9" x14ac:dyDescent="0.25">
      <c r="F1138" s="28"/>
      <c r="I1138" s="28"/>
    </row>
    <row r="1139" spans="6:9" x14ac:dyDescent="0.25">
      <c r="F1139" s="28"/>
      <c r="I1139" s="28"/>
    </row>
    <row r="1140" spans="6:9" x14ac:dyDescent="0.25">
      <c r="F1140" s="28"/>
      <c r="I1140" s="28"/>
    </row>
    <row r="1141" spans="6:9" x14ac:dyDescent="0.25">
      <c r="F1141" s="28"/>
      <c r="I1141" s="28"/>
    </row>
    <row r="1142" spans="6:9" x14ac:dyDescent="0.25">
      <c r="F1142" s="28"/>
      <c r="I1142" s="28"/>
    </row>
    <row r="1143" spans="6:9" x14ac:dyDescent="0.25">
      <c r="F1143" s="28"/>
      <c r="I1143" s="28"/>
    </row>
    <row r="1144" spans="6:9" x14ac:dyDescent="0.25">
      <c r="F1144" s="28"/>
      <c r="I1144" s="28"/>
    </row>
    <row r="1145" spans="6:9" x14ac:dyDescent="0.25">
      <c r="F1145" s="28"/>
      <c r="I1145" s="28"/>
    </row>
    <row r="1146" spans="6:9" x14ac:dyDescent="0.25">
      <c r="F1146" s="28"/>
      <c r="I1146" s="28"/>
    </row>
    <row r="1147" spans="6:9" x14ac:dyDescent="0.25">
      <c r="F1147" s="28"/>
      <c r="I1147" s="28"/>
    </row>
    <row r="1148" spans="6:9" x14ac:dyDescent="0.25">
      <c r="F1148" s="28"/>
      <c r="I1148" s="28"/>
    </row>
    <row r="1149" spans="6:9" x14ac:dyDescent="0.25">
      <c r="F1149" s="28"/>
      <c r="I1149" s="28"/>
    </row>
    <row r="1150" spans="6:9" x14ac:dyDescent="0.25">
      <c r="F1150" s="28"/>
      <c r="I1150" s="28"/>
    </row>
    <row r="1151" spans="6:9" x14ac:dyDescent="0.25">
      <c r="F1151" s="28"/>
      <c r="I1151" s="28"/>
    </row>
    <row r="1152" spans="6:9" x14ac:dyDescent="0.25">
      <c r="F1152" s="28"/>
      <c r="I1152" s="28"/>
    </row>
    <row r="1153" spans="6:9" x14ac:dyDescent="0.25">
      <c r="F1153" s="28"/>
      <c r="I1153" s="28"/>
    </row>
    <row r="1154" spans="6:9" x14ac:dyDescent="0.25">
      <c r="F1154" s="28"/>
      <c r="I1154" s="28"/>
    </row>
    <row r="1155" spans="6:9" x14ac:dyDescent="0.25">
      <c r="F1155" s="28"/>
      <c r="I1155" s="28"/>
    </row>
    <row r="1156" spans="6:9" x14ac:dyDescent="0.25">
      <c r="F1156" s="28"/>
      <c r="I1156" s="28"/>
    </row>
    <row r="1157" spans="6:9" x14ac:dyDescent="0.25">
      <c r="F1157" s="28"/>
      <c r="I1157" s="28"/>
    </row>
    <row r="1158" spans="6:9" x14ac:dyDescent="0.25">
      <c r="F1158" s="28"/>
      <c r="I1158" s="28"/>
    </row>
    <row r="1159" spans="6:9" x14ac:dyDescent="0.25">
      <c r="F1159" s="28"/>
      <c r="I1159" s="28"/>
    </row>
    <row r="1160" spans="6:9" x14ac:dyDescent="0.25">
      <c r="F1160" s="28"/>
      <c r="I1160" s="28"/>
    </row>
    <row r="1161" spans="6:9" x14ac:dyDescent="0.25">
      <c r="F1161" s="28"/>
      <c r="I1161" s="28"/>
    </row>
    <row r="1162" spans="6:9" x14ac:dyDescent="0.25">
      <c r="F1162" s="28"/>
      <c r="I1162" s="28"/>
    </row>
    <row r="1163" spans="6:9" x14ac:dyDescent="0.25">
      <c r="F1163" s="28"/>
      <c r="I1163" s="28"/>
    </row>
    <row r="1164" spans="6:9" x14ac:dyDescent="0.25">
      <c r="F1164" s="28"/>
      <c r="I1164" s="28"/>
    </row>
    <row r="1165" spans="6:9" x14ac:dyDescent="0.25">
      <c r="F1165" s="28"/>
      <c r="I1165" s="28"/>
    </row>
    <row r="1166" spans="6:9" x14ac:dyDescent="0.25">
      <c r="F1166" s="28"/>
      <c r="I1166" s="28"/>
    </row>
    <row r="1167" spans="6:9" x14ac:dyDescent="0.25">
      <c r="F1167" s="28"/>
      <c r="I1167" s="28"/>
    </row>
    <row r="1168" spans="6:9" x14ac:dyDescent="0.25">
      <c r="F1168" s="28"/>
      <c r="I1168" s="28"/>
    </row>
    <row r="1169" spans="6:9" x14ac:dyDescent="0.25">
      <c r="F1169" s="28"/>
      <c r="I1169" s="28"/>
    </row>
    <row r="1170" spans="6:9" x14ac:dyDescent="0.25">
      <c r="F1170" s="28"/>
      <c r="I1170" s="28"/>
    </row>
    <row r="1171" spans="6:9" x14ac:dyDescent="0.25">
      <c r="F1171" s="28"/>
      <c r="I1171" s="28"/>
    </row>
    <row r="1172" spans="6:9" x14ac:dyDescent="0.25">
      <c r="F1172" s="28"/>
      <c r="I1172" s="28"/>
    </row>
    <row r="1173" spans="6:9" x14ac:dyDescent="0.25">
      <c r="F1173" s="28"/>
      <c r="I1173" s="28"/>
    </row>
    <row r="1174" spans="6:9" x14ac:dyDescent="0.25">
      <c r="F1174" s="28"/>
      <c r="I1174" s="28"/>
    </row>
    <row r="1175" spans="6:9" x14ac:dyDescent="0.25">
      <c r="F1175" s="28"/>
      <c r="I1175" s="28"/>
    </row>
    <row r="1176" spans="6:9" x14ac:dyDescent="0.25">
      <c r="F1176" s="28"/>
      <c r="I1176" s="28"/>
    </row>
    <row r="1177" spans="6:9" x14ac:dyDescent="0.25">
      <c r="F1177" s="28"/>
      <c r="I1177" s="28"/>
    </row>
    <row r="1178" spans="6:9" x14ac:dyDescent="0.25">
      <c r="F1178" s="28"/>
      <c r="I1178" s="28"/>
    </row>
    <row r="1179" spans="6:9" x14ac:dyDescent="0.25">
      <c r="F1179" s="28"/>
      <c r="I1179" s="28"/>
    </row>
    <row r="1180" spans="6:9" x14ac:dyDescent="0.25">
      <c r="F1180" s="28"/>
      <c r="I1180" s="28"/>
    </row>
    <row r="1181" spans="6:9" x14ac:dyDescent="0.25">
      <c r="F1181" s="28"/>
      <c r="I1181" s="28"/>
    </row>
    <row r="1182" spans="6:9" x14ac:dyDescent="0.25">
      <c r="F1182" s="28"/>
      <c r="I1182" s="28"/>
    </row>
    <row r="1183" spans="6:9" x14ac:dyDescent="0.25">
      <c r="F1183" s="28"/>
      <c r="I1183" s="28"/>
    </row>
    <row r="1184" spans="6:9" x14ac:dyDescent="0.25">
      <c r="F1184" s="28"/>
      <c r="I1184" s="28"/>
    </row>
    <row r="1185" spans="6:9" x14ac:dyDescent="0.25">
      <c r="F1185" s="28"/>
      <c r="I1185" s="28"/>
    </row>
    <row r="1186" spans="6:9" x14ac:dyDescent="0.25">
      <c r="F1186" s="28"/>
      <c r="I1186" s="28"/>
    </row>
    <row r="1187" spans="6:9" x14ac:dyDescent="0.25">
      <c r="F1187" s="28"/>
      <c r="I1187" s="28"/>
    </row>
    <row r="1188" spans="6:9" x14ac:dyDescent="0.25">
      <c r="F1188" s="28"/>
      <c r="I1188" s="28"/>
    </row>
    <row r="1189" spans="6:9" x14ac:dyDescent="0.25">
      <c r="F1189" s="28"/>
      <c r="I1189" s="28"/>
    </row>
    <row r="1190" spans="6:9" x14ac:dyDescent="0.25">
      <c r="F1190" s="28"/>
      <c r="I1190" s="28"/>
    </row>
    <row r="1191" spans="6:9" x14ac:dyDescent="0.25">
      <c r="F1191" s="28"/>
      <c r="I1191" s="28"/>
    </row>
    <row r="1192" spans="6:9" x14ac:dyDescent="0.25">
      <c r="F1192" s="28"/>
      <c r="I1192" s="28"/>
    </row>
    <row r="1193" spans="6:9" x14ac:dyDescent="0.25">
      <c r="F1193" s="28"/>
      <c r="I1193" s="28"/>
    </row>
    <row r="1194" spans="6:9" x14ac:dyDescent="0.25">
      <c r="F1194" s="28"/>
      <c r="I1194" s="28"/>
    </row>
    <row r="1195" spans="6:9" x14ac:dyDescent="0.25">
      <c r="F1195" s="28"/>
      <c r="I1195" s="28"/>
    </row>
    <row r="1196" spans="6:9" x14ac:dyDescent="0.25">
      <c r="F1196" s="28"/>
      <c r="I1196" s="28"/>
    </row>
    <row r="1197" spans="6:9" x14ac:dyDescent="0.25">
      <c r="F1197" s="28"/>
      <c r="I1197" s="28"/>
    </row>
    <row r="1198" spans="6:9" x14ac:dyDescent="0.25">
      <c r="F1198" s="28"/>
      <c r="I1198" s="28"/>
    </row>
    <row r="1199" spans="6:9" x14ac:dyDescent="0.25">
      <c r="F1199" s="28"/>
      <c r="I1199" s="28"/>
    </row>
    <row r="1200" spans="6:9" x14ac:dyDescent="0.25">
      <c r="F1200" s="28"/>
      <c r="I1200" s="28"/>
    </row>
    <row r="1201" spans="6:9" x14ac:dyDescent="0.25">
      <c r="F1201" s="28"/>
      <c r="I1201" s="28"/>
    </row>
    <row r="1202" spans="6:9" x14ac:dyDescent="0.25">
      <c r="F1202" s="28"/>
      <c r="I1202" s="28"/>
    </row>
    <row r="1203" spans="6:9" x14ac:dyDescent="0.25">
      <c r="F1203" s="28"/>
      <c r="I1203" s="28"/>
    </row>
    <row r="1204" spans="6:9" x14ac:dyDescent="0.25">
      <c r="F1204" s="28"/>
      <c r="I1204" s="28"/>
    </row>
    <row r="1205" spans="6:9" x14ac:dyDescent="0.25">
      <c r="F1205" s="28"/>
      <c r="I1205" s="28"/>
    </row>
    <row r="1206" spans="6:9" x14ac:dyDescent="0.25">
      <c r="F1206" s="28"/>
      <c r="I1206" s="28"/>
    </row>
    <row r="1207" spans="6:9" x14ac:dyDescent="0.25">
      <c r="F1207" s="28"/>
      <c r="I1207" s="28"/>
    </row>
    <row r="1208" spans="6:9" x14ac:dyDescent="0.25">
      <c r="F1208" s="28"/>
      <c r="I1208" s="28"/>
    </row>
    <row r="1209" spans="6:9" x14ac:dyDescent="0.25">
      <c r="F1209" s="28"/>
      <c r="I1209" s="28"/>
    </row>
    <row r="1210" spans="6:9" x14ac:dyDescent="0.25">
      <c r="F1210" s="28"/>
      <c r="I1210" s="28"/>
    </row>
    <row r="1211" spans="6:9" x14ac:dyDescent="0.25">
      <c r="F1211" s="28"/>
      <c r="I1211" s="28"/>
    </row>
    <row r="1212" spans="6:9" x14ac:dyDescent="0.25">
      <c r="F1212" s="28"/>
      <c r="I1212" s="28"/>
    </row>
    <row r="1213" spans="6:9" x14ac:dyDescent="0.25">
      <c r="F1213" s="28"/>
      <c r="I1213" s="28"/>
    </row>
    <row r="1214" spans="6:9" x14ac:dyDescent="0.25">
      <c r="F1214" s="28"/>
      <c r="I1214" s="28"/>
    </row>
    <row r="1215" spans="6:9" x14ac:dyDescent="0.25">
      <c r="F1215" s="28"/>
      <c r="I1215" s="28"/>
    </row>
    <row r="1216" spans="6:9" x14ac:dyDescent="0.25">
      <c r="F1216" s="28"/>
      <c r="I1216" s="28"/>
    </row>
    <row r="1217" spans="6:9" x14ac:dyDescent="0.25">
      <c r="F1217" s="28"/>
      <c r="I1217" s="28"/>
    </row>
    <row r="1218" spans="6:9" x14ac:dyDescent="0.25">
      <c r="F1218" s="28"/>
      <c r="I1218" s="28"/>
    </row>
    <row r="1219" spans="6:9" x14ac:dyDescent="0.25">
      <c r="F1219" s="28"/>
      <c r="I1219" s="28"/>
    </row>
    <row r="1220" spans="6:9" x14ac:dyDescent="0.25">
      <c r="F1220" s="28"/>
      <c r="I1220" s="28"/>
    </row>
    <row r="1221" spans="6:9" x14ac:dyDescent="0.25">
      <c r="F1221" s="28"/>
      <c r="I1221" s="28"/>
    </row>
    <row r="1222" spans="6:9" x14ac:dyDescent="0.25">
      <c r="F1222" s="28"/>
      <c r="I1222" s="28"/>
    </row>
    <row r="1223" spans="6:9" x14ac:dyDescent="0.25">
      <c r="F1223" s="28"/>
      <c r="I1223" s="28"/>
    </row>
    <row r="1224" spans="6:9" x14ac:dyDescent="0.25">
      <c r="F1224" s="28"/>
      <c r="I1224" s="28"/>
    </row>
    <row r="1225" spans="6:9" x14ac:dyDescent="0.25">
      <c r="F1225" s="28"/>
      <c r="I1225" s="28"/>
    </row>
    <row r="1226" spans="6:9" x14ac:dyDescent="0.25">
      <c r="F1226" s="28"/>
      <c r="I1226" s="28"/>
    </row>
    <row r="1227" spans="6:9" x14ac:dyDescent="0.25">
      <c r="F1227" s="28"/>
      <c r="I1227" s="28"/>
    </row>
    <row r="1228" spans="6:9" x14ac:dyDescent="0.25">
      <c r="F1228" s="28"/>
      <c r="I1228" s="28"/>
    </row>
    <row r="1229" spans="6:9" x14ac:dyDescent="0.25">
      <c r="F1229" s="28"/>
      <c r="I1229" s="28"/>
    </row>
    <row r="1230" spans="6:9" x14ac:dyDescent="0.25">
      <c r="F1230" s="28"/>
      <c r="I1230" s="28"/>
    </row>
    <row r="1231" spans="6:9" x14ac:dyDescent="0.25">
      <c r="F1231" s="28"/>
      <c r="I1231" s="28"/>
    </row>
    <row r="1232" spans="6:9" x14ac:dyDescent="0.25">
      <c r="F1232" s="28"/>
      <c r="I1232" s="28"/>
    </row>
    <row r="1233" spans="6:9" x14ac:dyDescent="0.25">
      <c r="F1233" s="28"/>
      <c r="I1233" s="28"/>
    </row>
    <row r="1234" spans="6:9" x14ac:dyDescent="0.25">
      <c r="F1234" s="28"/>
      <c r="I1234" s="28"/>
    </row>
    <row r="1235" spans="6:9" x14ac:dyDescent="0.25">
      <c r="F1235" s="28"/>
      <c r="I1235" s="28"/>
    </row>
    <row r="1236" spans="6:9" x14ac:dyDescent="0.25">
      <c r="F1236" s="28"/>
      <c r="I1236" s="28"/>
    </row>
    <row r="1237" spans="6:9" x14ac:dyDescent="0.25">
      <c r="F1237" s="28"/>
      <c r="I1237" s="28"/>
    </row>
    <row r="1238" spans="6:9" x14ac:dyDescent="0.25">
      <c r="F1238" s="28"/>
      <c r="I1238" s="28"/>
    </row>
    <row r="1239" spans="6:9" x14ac:dyDescent="0.25">
      <c r="F1239" s="28"/>
      <c r="I1239" s="28"/>
    </row>
    <row r="1240" spans="6:9" x14ac:dyDescent="0.25">
      <c r="F1240" s="28"/>
      <c r="I1240" s="28"/>
    </row>
    <row r="1241" spans="6:9" x14ac:dyDescent="0.25">
      <c r="F1241" s="28"/>
      <c r="I1241" s="28"/>
    </row>
    <row r="1242" spans="6:9" x14ac:dyDescent="0.25">
      <c r="F1242" s="28"/>
      <c r="I1242" s="28"/>
    </row>
    <row r="1243" spans="6:9" x14ac:dyDescent="0.25">
      <c r="F1243" s="28"/>
      <c r="I1243" s="28"/>
    </row>
    <row r="1244" spans="6:9" x14ac:dyDescent="0.25">
      <c r="F1244" s="28"/>
      <c r="I1244" s="28"/>
    </row>
    <row r="1245" spans="6:9" x14ac:dyDescent="0.25">
      <c r="F1245" s="28"/>
      <c r="I1245" s="28"/>
    </row>
    <row r="1246" spans="6:9" x14ac:dyDescent="0.25">
      <c r="F1246" s="28"/>
      <c r="I1246" s="28"/>
    </row>
    <row r="1247" spans="6:9" x14ac:dyDescent="0.25">
      <c r="F1247" s="28"/>
      <c r="I1247" s="28"/>
    </row>
    <row r="1248" spans="6:9" x14ac:dyDescent="0.25">
      <c r="F1248" s="28"/>
      <c r="I1248" s="28"/>
    </row>
    <row r="1249" spans="6:9" x14ac:dyDescent="0.25">
      <c r="F1249" s="28"/>
      <c r="I1249" s="28"/>
    </row>
    <row r="1250" spans="6:9" x14ac:dyDescent="0.25">
      <c r="F1250" s="28"/>
      <c r="I1250" s="28"/>
    </row>
    <row r="1251" spans="6:9" x14ac:dyDescent="0.25">
      <c r="F1251" s="28"/>
      <c r="I1251" s="28"/>
    </row>
    <row r="1252" spans="6:9" x14ac:dyDescent="0.25">
      <c r="F1252" s="28"/>
      <c r="I1252" s="28"/>
    </row>
    <row r="1253" spans="6:9" x14ac:dyDescent="0.25">
      <c r="F1253" s="28"/>
      <c r="I1253" s="28"/>
    </row>
    <row r="1254" spans="6:9" x14ac:dyDescent="0.25">
      <c r="F1254" s="28"/>
      <c r="I1254" s="28"/>
    </row>
    <row r="1255" spans="6:9" x14ac:dyDescent="0.25">
      <c r="F1255" s="28"/>
      <c r="I1255" s="28"/>
    </row>
    <row r="1256" spans="6:9" x14ac:dyDescent="0.25">
      <c r="F1256" s="28"/>
      <c r="I1256" s="28"/>
    </row>
    <row r="1257" spans="6:9" x14ac:dyDescent="0.25">
      <c r="F1257" s="28"/>
      <c r="I1257" s="28"/>
    </row>
    <row r="1258" spans="6:9" x14ac:dyDescent="0.25">
      <c r="F1258" s="28"/>
      <c r="I1258" s="28"/>
    </row>
    <row r="1259" spans="6:9" x14ac:dyDescent="0.25">
      <c r="F1259" s="28"/>
      <c r="I1259" s="28"/>
    </row>
    <row r="1260" spans="6:9" x14ac:dyDescent="0.25">
      <c r="F1260" s="28"/>
      <c r="I1260" s="28"/>
    </row>
    <row r="1261" spans="6:9" x14ac:dyDescent="0.25">
      <c r="F1261" s="28"/>
      <c r="I1261" s="28"/>
    </row>
    <row r="1262" spans="6:9" x14ac:dyDescent="0.25">
      <c r="F1262" s="28"/>
      <c r="I1262" s="28"/>
    </row>
    <row r="1263" spans="6:9" x14ac:dyDescent="0.25">
      <c r="F1263" s="28"/>
      <c r="I1263" s="28"/>
    </row>
    <row r="1264" spans="6:9" x14ac:dyDescent="0.25">
      <c r="F1264" s="28"/>
      <c r="I1264" s="28"/>
    </row>
    <row r="1265" spans="6:9" x14ac:dyDescent="0.25">
      <c r="F1265" s="28"/>
      <c r="I1265" s="28"/>
    </row>
    <row r="1266" spans="6:9" x14ac:dyDescent="0.25">
      <c r="F1266" s="28"/>
      <c r="I1266" s="28"/>
    </row>
    <row r="1267" spans="6:9" x14ac:dyDescent="0.25">
      <c r="F1267" s="28"/>
      <c r="I1267" s="28"/>
    </row>
    <row r="1268" spans="6:9" x14ac:dyDescent="0.25">
      <c r="F1268" s="28"/>
      <c r="I1268" s="28"/>
    </row>
    <row r="1269" spans="6:9" x14ac:dyDescent="0.25">
      <c r="F1269" s="28"/>
      <c r="I1269" s="28"/>
    </row>
    <row r="1270" spans="6:9" x14ac:dyDescent="0.25">
      <c r="F1270" s="28"/>
      <c r="I1270" s="28"/>
    </row>
    <row r="1271" spans="6:9" x14ac:dyDescent="0.25">
      <c r="F1271" s="28"/>
      <c r="I1271" s="28"/>
    </row>
    <row r="1272" spans="6:9" x14ac:dyDescent="0.25">
      <c r="F1272" s="28"/>
      <c r="I1272" s="28"/>
    </row>
    <row r="1273" spans="6:9" x14ac:dyDescent="0.25">
      <c r="F1273" s="28"/>
      <c r="I1273" s="28"/>
    </row>
    <row r="1274" spans="6:9" x14ac:dyDescent="0.25">
      <c r="F1274" s="28"/>
      <c r="I1274" s="28"/>
    </row>
    <row r="1275" spans="6:9" x14ac:dyDescent="0.25">
      <c r="F1275" s="28"/>
      <c r="I1275" s="28"/>
    </row>
    <row r="1276" spans="6:9" x14ac:dyDescent="0.25">
      <c r="F1276" s="28"/>
      <c r="I1276" s="28"/>
    </row>
    <row r="1277" spans="6:9" x14ac:dyDescent="0.25">
      <c r="F1277" s="28"/>
      <c r="I1277" s="28"/>
    </row>
    <row r="1278" spans="6:9" x14ac:dyDescent="0.25">
      <c r="F1278" s="28"/>
      <c r="I1278" s="28"/>
    </row>
    <row r="1279" spans="6:9" x14ac:dyDescent="0.25">
      <c r="F1279" s="28"/>
      <c r="I1279" s="28"/>
    </row>
    <row r="1280" spans="6:9" x14ac:dyDescent="0.25">
      <c r="F1280" s="28"/>
      <c r="I1280" s="28"/>
    </row>
    <row r="1281" spans="6:9" x14ac:dyDescent="0.25">
      <c r="F1281" s="28"/>
      <c r="I1281" s="28"/>
    </row>
    <row r="1282" spans="6:9" x14ac:dyDescent="0.25">
      <c r="F1282" s="28"/>
      <c r="I1282" s="28"/>
    </row>
    <row r="1283" spans="6:9" x14ac:dyDescent="0.25">
      <c r="F1283" s="28"/>
      <c r="I1283" s="28"/>
    </row>
    <row r="1284" spans="6:9" x14ac:dyDescent="0.25">
      <c r="F1284" s="28"/>
      <c r="I1284" s="28"/>
    </row>
    <row r="1285" spans="6:9" x14ac:dyDescent="0.25">
      <c r="F1285" s="28"/>
      <c r="I1285" s="28"/>
    </row>
    <row r="1286" spans="6:9" x14ac:dyDescent="0.25">
      <c r="F1286" s="28"/>
      <c r="I1286" s="28"/>
    </row>
    <row r="1287" spans="6:9" x14ac:dyDescent="0.25">
      <c r="F1287" s="28"/>
      <c r="I1287" s="28"/>
    </row>
    <row r="1288" spans="6:9" x14ac:dyDescent="0.25">
      <c r="F1288" s="28"/>
      <c r="I1288" s="28"/>
    </row>
    <row r="1289" spans="6:9" x14ac:dyDescent="0.25">
      <c r="F1289" s="28"/>
      <c r="I1289" s="28"/>
    </row>
    <row r="1290" spans="6:9" x14ac:dyDescent="0.25">
      <c r="F1290" s="28"/>
      <c r="I1290" s="28"/>
    </row>
    <row r="1291" spans="6:9" x14ac:dyDescent="0.25">
      <c r="F1291" s="28"/>
      <c r="I1291" s="28"/>
    </row>
    <row r="1292" spans="6:9" x14ac:dyDescent="0.25">
      <c r="F1292" s="28"/>
      <c r="I1292" s="28"/>
    </row>
    <row r="1293" spans="6:9" x14ac:dyDescent="0.25">
      <c r="F1293" s="28"/>
      <c r="I1293" s="28"/>
    </row>
    <row r="1294" spans="6:9" x14ac:dyDescent="0.25">
      <c r="F1294" s="28"/>
      <c r="I1294" s="28"/>
    </row>
    <row r="1295" spans="6:9" x14ac:dyDescent="0.25">
      <c r="F1295" s="28"/>
      <c r="I1295" s="28"/>
    </row>
    <row r="1296" spans="6:9" x14ac:dyDescent="0.25">
      <c r="F1296" s="28"/>
      <c r="I1296" s="28"/>
    </row>
    <row r="1297" spans="6:9" x14ac:dyDescent="0.25">
      <c r="F1297" s="28"/>
      <c r="I1297" s="28"/>
    </row>
    <row r="1298" spans="6:9" x14ac:dyDescent="0.25">
      <c r="F1298" s="28"/>
      <c r="I1298" s="28"/>
    </row>
    <row r="1299" spans="6:9" x14ac:dyDescent="0.25">
      <c r="F1299" s="28"/>
      <c r="I1299" s="28"/>
    </row>
    <row r="1300" spans="6:9" x14ac:dyDescent="0.25">
      <c r="F1300" s="28"/>
      <c r="I1300" s="28"/>
    </row>
    <row r="1301" spans="6:9" x14ac:dyDescent="0.25">
      <c r="F1301" s="28"/>
      <c r="I1301" s="28"/>
    </row>
    <row r="1302" spans="6:9" x14ac:dyDescent="0.25">
      <c r="F1302" s="28"/>
      <c r="I1302" s="28"/>
    </row>
    <row r="1303" spans="6:9" x14ac:dyDescent="0.25">
      <c r="F1303" s="28"/>
      <c r="I1303" s="28"/>
    </row>
    <row r="1304" spans="6:9" x14ac:dyDescent="0.25">
      <c r="F1304" s="28"/>
      <c r="I1304" s="28"/>
    </row>
    <row r="1305" spans="6:9" x14ac:dyDescent="0.25">
      <c r="F1305" s="28"/>
      <c r="I1305" s="28"/>
    </row>
    <row r="1306" spans="6:9" x14ac:dyDescent="0.25">
      <c r="F1306" s="28"/>
      <c r="I1306" s="28"/>
    </row>
    <row r="1307" spans="6:9" x14ac:dyDescent="0.25">
      <c r="F1307" s="28"/>
      <c r="I1307" s="28"/>
    </row>
    <row r="1308" spans="6:9" x14ac:dyDescent="0.25">
      <c r="F1308" s="28"/>
      <c r="I1308" s="28"/>
    </row>
    <row r="1309" spans="6:9" x14ac:dyDescent="0.25">
      <c r="F1309" s="28"/>
      <c r="I1309" s="28"/>
    </row>
    <row r="1310" spans="6:9" x14ac:dyDescent="0.25">
      <c r="F1310" s="28"/>
      <c r="I1310" s="28"/>
    </row>
    <row r="1311" spans="6:9" x14ac:dyDescent="0.25">
      <c r="F1311" s="28"/>
      <c r="I1311" s="28"/>
    </row>
    <row r="1312" spans="6:9" x14ac:dyDescent="0.25">
      <c r="F1312" s="28"/>
      <c r="I1312" s="28"/>
    </row>
    <row r="1313" spans="6:9" x14ac:dyDescent="0.25">
      <c r="F1313" s="28"/>
      <c r="I1313" s="28"/>
    </row>
    <row r="1314" spans="6:9" x14ac:dyDescent="0.25">
      <c r="F1314" s="28"/>
      <c r="I1314" s="28"/>
    </row>
    <row r="1315" spans="6:9" x14ac:dyDescent="0.25">
      <c r="F1315" s="28"/>
      <c r="I1315" s="28"/>
    </row>
    <row r="1316" spans="6:9" x14ac:dyDescent="0.25">
      <c r="F1316" s="28"/>
      <c r="I1316" s="28"/>
    </row>
    <row r="1317" spans="6:9" x14ac:dyDescent="0.25">
      <c r="F1317" s="28"/>
      <c r="I1317" s="28"/>
    </row>
    <row r="1318" spans="6:9" x14ac:dyDescent="0.25">
      <c r="F1318" s="28"/>
      <c r="I1318" s="28"/>
    </row>
    <row r="1319" spans="6:9" x14ac:dyDescent="0.25">
      <c r="F1319" s="28"/>
      <c r="I1319" s="28"/>
    </row>
    <row r="1320" spans="6:9" x14ac:dyDescent="0.25">
      <c r="F1320" s="28"/>
      <c r="I1320" s="28"/>
    </row>
    <row r="1321" spans="6:9" x14ac:dyDescent="0.25">
      <c r="F1321" s="28"/>
      <c r="I1321" s="28"/>
    </row>
    <row r="1322" spans="6:9" x14ac:dyDescent="0.25">
      <c r="F1322" s="28"/>
      <c r="I1322" s="28"/>
    </row>
    <row r="1323" spans="6:9" x14ac:dyDescent="0.25">
      <c r="F1323" s="28"/>
      <c r="I1323" s="28"/>
    </row>
    <row r="1324" spans="6:9" x14ac:dyDescent="0.25">
      <c r="F1324" s="28"/>
      <c r="I1324" s="28"/>
    </row>
    <row r="1325" spans="6:9" x14ac:dyDescent="0.25">
      <c r="F1325" s="28"/>
      <c r="I1325" s="28"/>
    </row>
    <row r="1326" spans="6:9" x14ac:dyDescent="0.25">
      <c r="F1326" s="28"/>
      <c r="I1326" s="28"/>
    </row>
    <row r="1327" spans="6:9" x14ac:dyDescent="0.25">
      <c r="F1327" s="28"/>
      <c r="I1327" s="28"/>
    </row>
    <row r="1328" spans="6:9" x14ac:dyDescent="0.25">
      <c r="F1328" s="28"/>
      <c r="I1328" s="28"/>
    </row>
    <row r="1329" spans="6:9" x14ac:dyDescent="0.25">
      <c r="F1329" s="28"/>
      <c r="I1329" s="28"/>
    </row>
    <row r="1330" spans="6:9" x14ac:dyDescent="0.25">
      <c r="F1330" s="28"/>
      <c r="I1330" s="28"/>
    </row>
    <row r="1331" spans="6:9" x14ac:dyDescent="0.25">
      <c r="F1331" s="28"/>
      <c r="I1331" s="28"/>
    </row>
    <row r="1332" spans="6:9" x14ac:dyDescent="0.25">
      <c r="F1332" s="28"/>
      <c r="I1332" s="28"/>
    </row>
    <row r="1333" spans="6:9" x14ac:dyDescent="0.25">
      <c r="F1333" s="28"/>
      <c r="I1333" s="28"/>
    </row>
    <row r="1334" spans="6:9" x14ac:dyDescent="0.25">
      <c r="F1334" s="28"/>
      <c r="I1334" s="28"/>
    </row>
    <row r="1335" spans="6:9" x14ac:dyDescent="0.25">
      <c r="F1335" s="28"/>
      <c r="I1335" s="28"/>
    </row>
    <row r="1336" spans="6:9" x14ac:dyDescent="0.25">
      <c r="F1336" s="28"/>
      <c r="I1336" s="28"/>
    </row>
    <row r="1337" spans="6:9" x14ac:dyDescent="0.25">
      <c r="F1337" s="28"/>
      <c r="I1337" s="28"/>
    </row>
    <row r="1338" spans="6:9" x14ac:dyDescent="0.25">
      <c r="F1338" s="28"/>
      <c r="I1338" s="28"/>
    </row>
    <row r="1339" spans="6:9" x14ac:dyDescent="0.25">
      <c r="F1339" s="28"/>
      <c r="I1339" s="28"/>
    </row>
    <row r="1340" spans="6:9" x14ac:dyDescent="0.25">
      <c r="F1340" s="28"/>
      <c r="I1340" s="28"/>
    </row>
    <row r="1341" spans="6:9" x14ac:dyDescent="0.25">
      <c r="F1341" s="28"/>
      <c r="I1341" s="28"/>
    </row>
    <row r="1342" spans="6:9" x14ac:dyDescent="0.25">
      <c r="F1342" s="28"/>
      <c r="I1342" s="28"/>
    </row>
    <row r="1343" spans="6:9" x14ac:dyDescent="0.25">
      <c r="F1343" s="28"/>
      <c r="I1343" s="28"/>
    </row>
    <row r="1344" spans="6:9" x14ac:dyDescent="0.25">
      <c r="F1344" s="28"/>
      <c r="I1344" s="28"/>
    </row>
    <row r="1345" spans="6:9" x14ac:dyDescent="0.25">
      <c r="F1345" s="28"/>
      <c r="I1345" s="28"/>
    </row>
    <row r="1346" spans="6:9" x14ac:dyDescent="0.25">
      <c r="F1346" s="28"/>
      <c r="I1346" s="28"/>
    </row>
    <row r="1347" spans="6:9" x14ac:dyDescent="0.25">
      <c r="F1347" s="28"/>
      <c r="I1347" s="28"/>
    </row>
    <row r="1348" spans="6:9" x14ac:dyDescent="0.25">
      <c r="F1348" s="28"/>
      <c r="I1348" s="28"/>
    </row>
    <row r="1349" spans="6:9" x14ac:dyDescent="0.25">
      <c r="F1349" s="28"/>
      <c r="I1349" s="28"/>
    </row>
    <row r="1350" spans="6:9" x14ac:dyDescent="0.25">
      <c r="F1350" s="28"/>
      <c r="I1350" s="28"/>
    </row>
    <row r="1351" spans="6:9" x14ac:dyDescent="0.25">
      <c r="F1351" s="28"/>
      <c r="I1351" s="28"/>
    </row>
    <row r="1352" spans="6:9" x14ac:dyDescent="0.25">
      <c r="F1352" s="28"/>
      <c r="I1352" s="28"/>
    </row>
    <row r="1353" spans="6:9" x14ac:dyDescent="0.25">
      <c r="F1353" s="28"/>
      <c r="I1353" s="28"/>
    </row>
    <row r="1354" spans="6:9" x14ac:dyDescent="0.25">
      <c r="F1354" s="28"/>
      <c r="I1354" s="28"/>
    </row>
    <row r="1355" spans="6:9" x14ac:dyDescent="0.25">
      <c r="F1355" s="28"/>
      <c r="I1355" s="28"/>
    </row>
    <row r="1356" spans="6:9" x14ac:dyDescent="0.25">
      <c r="F1356" s="28"/>
      <c r="I1356" s="28"/>
    </row>
    <row r="1357" spans="6:9" x14ac:dyDescent="0.25">
      <c r="F1357" s="28"/>
      <c r="I1357" s="28"/>
    </row>
    <row r="1358" spans="6:9" x14ac:dyDescent="0.25">
      <c r="F1358" s="28"/>
      <c r="I1358" s="28"/>
    </row>
    <row r="1359" spans="6:9" x14ac:dyDescent="0.25">
      <c r="F1359" s="28"/>
      <c r="I1359" s="28"/>
    </row>
    <row r="1360" spans="6:9" x14ac:dyDescent="0.25">
      <c r="F1360" s="28"/>
      <c r="I1360" s="28"/>
    </row>
    <row r="1361" spans="6:9" x14ac:dyDescent="0.25">
      <c r="F1361" s="28"/>
      <c r="I1361" s="28"/>
    </row>
    <row r="1362" spans="6:9" x14ac:dyDescent="0.25">
      <c r="F1362" s="28"/>
      <c r="I1362" s="28"/>
    </row>
    <row r="1363" spans="6:9" x14ac:dyDescent="0.25">
      <c r="F1363" s="28"/>
      <c r="I1363" s="28"/>
    </row>
    <row r="1364" spans="6:9" x14ac:dyDescent="0.25">
      <c r="F1364" s="28"/>
      <c r="I1364" s="28"/>
    </row>
    <row r="1365" spans="6:9" x14ac:dyDescent="0.25">
      <c r="F1365" s="28"/>
      <c r="I1365" s="28"/>
    </row>
    <row r="1366" spans="6:9" x14ac:dyDescent="0.25">
      <c r="F1366" s="28"/>
      <c r="I1366" s="28"/>
    </row>
    <row r="1367" spans="6:9" x14ac:dyDescent="0.25">
      <c r="F1367" s="28"/>
      <c r="I1367" s="28"/>
    </row>
    <row r="1368" spans="6:9" x14ac:dyDescent="0.25">
      <c r="F1368" s="28"/>
      <c r="I1368" s="28"/>
    </row>
    <row r="1369" spans="6:9" x14ac:dyDescent="0.25">
      <c r="F1369" s="28"/>
      <c r="I1369" s="28"/>
    </row>
    <row r="1370" spans="6:9" x14ac:dyDescent="0.25">
      <c r="F1370" s="28"/>
      <c r="I1370" s="28"/>
    </row>
    <row r="1371" spans="6:9" x14ac:dyDescent="0.25">
      <c r="F1371" s="28"/>
      <c r="I1371" s="28"/>
    </row>
    <row r="1372" spans="6:9" x14ac:dyDescent="0.25">
      <c r="F1372" s="28"/>
      <c r="I1372" s="28"/>
    </row>
    <row r="1373" spans="6:9" x14ac:dyDescent="0.25">
      <c r="F1373" s="28"/>
      <c r="I1373" s="28"/>
    </row>
    <row r="1374" spans="6:9" x14ac:dyDescent="0.25">
      <c r="F1374" s="28"/>
      <c r="I1374" s="28"/>
    </row>
    <row r="1375" spans="6:9" x14ac:dyDescent="0.25">
      <c r="F1375" s="28"/>
      <c r="I1375" s="28"/>
    </row>
    <row r="1376" spans="6:9" x14ac:dyDescent="0.25">
      <c r="F1376" s="28"/>
      <c r="I1376" s="28"/>
    </row>
    <row r="1377" spans="6:9" x14ac:dyDescent="0.25">
      <c r="F1377" s="28"/>
      <c r="I1377" s="28"/>
    </row>
    <row r="1378" spans="6:9" x14ac:dyDescent="0.25">
      <c r="F1378" s="28"/>
      <c r="I1378" s="28"/>
    </row>
    <row r="1379" spans="6:9" x14ac:dyDescent="0.25">
      <c r="F1379" s="28"/>
      <c r="I1379" s="28"/>
    </row>
    <row r="1380" spans="6:9" x14ac:dyDescent="0.25">
      <c r="F1380" s="28"/>
      <c r="I1380" s="28"/>
    </row>
    <row r="1381" spans="6:9" x14ac:dyDescent="0.25">
      <c r="F1381" s="28"/>
      <c r="I1381" s="28"/>
    </row>
    <row r="1382" spans="6:9" x14ac:dyDescent="0.25">
      <c r="F1382" s="28"/>
      <c r="I1382" s="28"/>
    </row>
    <row r="1383" spans="6:9" x14ac:dyDescent="0.25">
      <c r="F1383" s="28"/>
      <c r="I1383" s="28"/>
    </row>
    <row r="1384" spans="6:9" x14ac:dyDescent="0.25">
      <c r="F1384" s="28"/>
      <c r="I1384" s="28"/>
    </row>
    <row r="1385" spans="6:9" x14ac:dyDescent="0.25">
      <c r="F1385" s="28"/>
      <c r="I1385" s="28"/>
    </row>
    <row r="1386" spans="6:9" x14ac:dyDescent="0.25">
      <c r="F1386" s="28"/>
      <c r="I1386" s="28"/>
    </row>
    <row r="1387" spans="6:9" x14ac:dyDescent="0.25">
      <c r="F1387" s="28"/>
      <c r="I1387" s="28"/>
    </row>
    <row r="1388" spans="6:9" x14ac:dyDescent="0.25">
      <c r="F1388" s="28"/>
      <c r="I1388" s="28"/>
    </row>
    <row r="1389" spans="6:9" x14ac:dyDescent="0.25">
      <c r="F1389" s="28"/>
      <c r="I1389" s="28"/>
    </row>
    <row r="1390" spans="6:9" x14ac:dyDescent="0.25">
      <c r="F1390" s="28"/>
      <c r="I1390" s="28"/>
    </row>
    <row r="1391" spans="6:9" x14ac:dyDescent="0.25">
      <c r="F1391" s="28"/>
      <c r="I1391" s="28"/>
    </row>
    <row r="1392" spans="6:9" x14ac:dyDescent="0.25">
      <c r="F1392" s="28"/>
      <c r="I1392" s="28"/>
    </row>
    <row r="1393" spans="6:9" x14ac:dyDescent="0.25">
      <c r="F1393" s="28"/>
      <c r="I1393" s="28"/>
    </row>
    <row r="1394" spans="6:9" x14ac:dyDescent="0.25">
      <c r="F1394" s="28"/>
      <c r="I1394" s="28"/>
    </row>
    <row r="1395" spans="6:9" x14ac:dyDescent="0.25">
      <c r="F1395" s="28"/>
      <c r="I1395" s="28"/>
    </row>
    <row r="1396" spans="6:9" x14ac:dyDescent="0.25">
      <c r="F1396" s="28"/>
      <c r="I1396" s="28"/>
    </row>
    <row r="1397" spans="6:9" x14ac:dyDescent="0.25">
      <c r="F1397" s="28"/>
      <c r="I1397" s="28"/>
    </row>
    <row r="1398" spans="6:9" x14ac:dyDescent="0.25">
      <c r="F1398" s="28"/>
      <c r="I1398" s="28"/>
    </row>
    <row r="1399" spans="6:9" x14ac:dyDescent="0.25">
      <c r="F1399" s="28"/>
      <c r="I1399" s="28"/>
    </row>
    <row r="1400" spans="6:9" x14ac:dyDescent="0.25">
      <c r="F1400" s="28"/>
      <c r="I1400" s="28"/>
    </row>
    <row r="1401" spans="6:9" x14ac:dyDescent="0.25">
      <c r="F1401" s="28"/>
      <c r="I1401" s="28"/>
    </row>
    <row r="1402" spans="6:9" x14ac:dyDescent="0.25">
      <c r="F1402" s="28"/>
      <c r="I1402" s="28"/>
    </row>
    <row r="1403" spans="6:9" x14ac:dyDescent="0.25">
      <c r="F1403" s="28"/>
      <c r="I1403" s="28"/>
    </row>
    <row r="1404" spans="6:9" x14ac:dyDescent="0.25">
      <c r="F1404" s="28"/>
      <c r="I1404" s="28"/>
    </row>
    <row r="1405" spans="6:9" x14ac:dyDescent="0.25">
      <c r="F1405" s="28"/>
      <c r="I1405" s="28"/>
    </row>
    <row r="1406" spans="6:9" x14ac:dyDescent="0.25">
      <c r="F1406" s="28"/>
      <c r="I1406" s="28"/>
    </row>
    <row r="1407" spans="6:9" x14ac:dyDescent="0.25">
      <c r="F1407" s="28"/>
      <c r="I1407" s="28"/>
    </row>
    <row r="1408" spans="6:9" x14ac:dyDescent="0.25">
      <c r="F1408" s="28"/>
      <c r="I1408" s="28"/>
    </row>
    <row r="1409" spans="6:9" x14ac:dyDescent="0.25">
      <c r="F1409" s="28"/>
      <c r="I1409" s="28"/>
    </row>
    <row r="1410" spans="6:9" x14ac:dyDescent="0.25">
      <c r="F1410" s="28"/>
      <c r="I1410" s="28"/>
    </row>
    <row r="1411" spans="6:9" x14ac:dyDescent="0.25">
      <c r="F1411" s="28"/>
      <c r="I1411" s="28"/>
    </row>
    <row r="1412" spans="6:9" x14ac:dyDescent="0.25">
      <c r="F1412" s="28"/>
      <c r="I1412" s="28"/>
    </row>
    <row r="1413" spans="6:9" x14ac:dyDescent="0.25">
      <c r="F1413" s="28"/>
      <c r="I1413" s="28"/>
    </row>
    <row r="1414" spans="6:9" x14ac:dyDescent="0.25">
      <c r="F1414" s="28"/>
      <c r="I1414" s="28"/>
    </row>
    <row r="1415" spans="6:9" x14ac:dyDescent="0.25">
      <c r="F1415" s="28"/>
      <c r="I1415" s="28"/>
    </row>
    <row r="1416" spans="6:9" x14ac:dyDescent="0.25">
      <c r="F1416" s="28"/>
      <c r="I1416" s="28"/>
    </row>
    <row r="1417" spans="6:9" x14ac:dyDescent="0.25">
      <c r="F1417" s="28"/>
      <c r="I1417" s="28"/>
    </row>
    <row r="1418" spans="6:9" x14ac:dyDescent="0.25">
      <c r="F1418" s="28"/>
      <c r="I1418" s="28"/>
    </row>
    <row r="1419" spans="6:9" x14ac:dyDescent="0.25">
      <c r="F1419" s="28"/>
      <c r="I1419" s="28"/>
    </row>
    <row r="1420" spans="6:9" x14ac:dyDescent="0.25">
      <c r="F1420" s="28"/>
      <c r="I1420" s="28"/>
    </row>
    <row r="1421" spans="6:9" x14ac:dyDescent="0.25">
      <c r="F1421" s="28"/>
      <c r="I1421" s="28"/>
    </row>
    <row r="1422" spans="6:9" x14ac:dyDescent="0.25">
      <c r="F1422" s="28"/>
      <c r="I1422" s="28"/>
    </row>
    <row r="1423" spans="6:9" x14ac:dyDescent="0.25">
      <c r="F1423" s="28"/>
      <c r="I1423" s="28"/>
    </row>
    <row r="1424" spans="6:9" x14ac:dyDescent="0.25">
      <c r="F1424" s="28"/>
      <c r="I1424" s="28"/>
    </row>
    <row r="1425" spans="6:9" x14ac:dyDescent="0.25">
      <c r="F1425" s="28"/>
      <c r="I1425" s="28"/>
    </row>
    <row r="1426" spans="6:9" x14ac:dyDescent="0.25">
      <c r="F1426" s="28"/>
      <c r="I1426" s="28"/>
    </row>
    <row r="1427" spans="6:9" x14ac:dyDescent="0.25">
      <c r="F1427" s="28"/>
      <c r="I1427" s="28"/>
    </row>
    <row r="1428" spans="6:9" x14ac:dyDescent="0.25">
      <c r="F1428" s="28"/>
      <c r="I1428" s="28"/>
    </row>
    <row r="1429" spans="6:9" x14ac:dyDescent="0.25">
      <c r="F1429" s="28"/>
      <c r="I1429" s="28"/>
    </row>
    <row r="1430" spans="6:9" x14ac:dyDescent="0.25">
      <c r="F1430" s="28"/>
      <c r="I1430" s="28"/>
    </row>
    <row r="1431" spans="6:9" x14ac:dyDescent="0.25">
      <c r="F1431" s="28"/>
      <c r="I1431" s="28"/>
    </row>
    <row r="1432" spans="6:9" x14ac:dyDescent="0.25">
      <c r="F1432" s="28"/>
      <c r="I1432" s="28"/>
    </row>
    <row r="1433" spans="6:9" x14ac:dyDescent="0.25">
      <c r="F1433" s="28"/>
      <c r="I1433" s="28"/>
    </row>
    <row r="1434" spans="6:9" x14ac:dyDescent="0.25">
      <c r="F1434" s="28"/>
      <c r="I1434" s="28"/>
    </row>
    <row r="1435" spans="6:9" x14ac:dyDescent="0.25">
      <c r="F1435" s="28"/>
      <c r="I1435" s="28"/>
    </row>
    <row r="1436" spans="6:9" x14ac:dyDescent="0.25">
      <c r="F1436" s="28"/>
      <c r="I1436" s="28"/>
    </row>
    <row r="1437" spans="6:9" x14ac:dyDescent="0.25">
      <c r="F1437" s="28"/>
      <c r="I1437" s="28"/>
    </row>
    <row r="1438" spans="6:9" x14ac:dyDescent="0.25">
      <c r="F1438" s="28"/>
      <c r="I1438" s="28"/>
    </row>
    <row r="1439" spans="6:9" x14ac:dyDescent="0.25">
      <c r="F1439" s="28"/>
      <c r="I1439" s="28"/>
    </row>
    <row r="1440" spans="6:9" x14ac:dyDescent="0.25">
      <c r="F1440" s="28"/>
      <c r="I1440" s="28"/>
    </row>
    <row r="1441" spans="6:9" x14ac:dyDescent="0.25">
      <c r="F1441" s="28"/>
      <c r="I1441" s="28"/>
    </row>
    <row r="1442" spans="6:9" x14ac:dyDescent="0.25">
      <c r="F1442" s="28"/>
      <c r="I1442" s="28"/>
    </row>
    <row r="1443" spans="6:9" x14ac:dyDescent="0.25">
      <c r="F1443" s="28"/>
      <c r="I1443" s="28"/>
    </row>
    <row r="1444" spans="6:9" x14ac:dyDescent="0.25">
      <c r="F1444" s="28"/>
      <c r="I1444" s="28"/>
    </row>
    <row r="1445" spans="6:9" x14ac:dyDescent="0.25">
      <c r="F1445" s="28"/>
      <c r="I1445" s="28"/>
    </row>
    <row r="1446" spans="6:9" x14ac:dyDescent="0.25">
      <c r="F1446" s="28"/>
      <c r="I1446" s="28"/>
    </row>
    <row r="1447" spans="6:9" x14ac:dyDescent="0.25">
      <c r="F1447" s="28"/>
      <c r="I1447" s="28"/>
    </row>
    <row r="1448" spans="6:9" x14ac:dyDescent="0.25">
      <c r="F1448" s="28"/>
      <c r="I1448" s="28"/>
    </row>
    <row r="1449" spans="6:9" x14ac:dyDescent="0.25">
      <c r="F1449" s="28"/>
      <c r="I1449" s="28"/>
    </row>
    <row r="1450" spans="6:9" x14ac:dyDescent="0.25">
      <c r="F1450" s="28"/>
      <c r="I1450" s="28"/>
    </row>
    <row r="1451" spans="6:9" x14ac:dyDescent="0.25">
      <c r="F1451" s="28"/>
      <c r="I1451" s="28"/>
    </row>
    <row r="1452" spans="6:9" x14ac:dyDescent="0.25">
      <c r="F1452" s="28"/>
      <c r="I1452" s="28"/>
    </row>
    <row r="1453" spans="6:9" x14ac:dyDescent="0.25">
      <c r="F1453" s="28"/>
      <c r="I1453" s="28"/>
    </row>
    <row r="1454" spans="6:9" x14ac:dyDescent="0.25">
      <c r="F1454" s="28"/>
      <c r="I1454" s="28"/>
    </row>
    <row r="1455" spans="6:9" x14ac:dyDescent="0.25">
      <c r="F1455" s="28"/>
      <c r="I1455" s="28"/>
    </row>
    <row r="1456" spans="6:9" x14ac:dyDescent="0.25">
      <c r="F1456" s="28"/>
      <c r="I1456" s="28"/>
    </row>
    <row r="1457" spans="6:9" x14ac:dyDescent="0.25">
      <c r="F1457" s="28"/>
      <c r="I1457" s="28"/>
    </row>
    <row r="1458" spans="6:9" x14ac:dyDescent="0.25">
      <c r="F1458" s="28"/>
      <c r="I1458" s="28"/>
    </row>
    <row r="1459" spans="6:9" x14ac:dyDescent="0.25">
      <c r="F1459" s="28"/>
      <c r="I1459" s="28"/>
    </row>
    <row r="1460" spans="6:9" x14ac:dyDescent="0.25">
      <c r="F1460" s="28"/>
      <c r="I1460" s="28"/>
    </row>
    <row r="1461" spans="6:9" x14ac:dyDescent="0.25">
      <c r="F1461" s="28"/>
      <c r="I1461" s="28"/>
    </row>
    <row r="1462" spans="6:9" x14ac:dyDescent="0.25">
      <c r="F1462" s="28"/>
      <c r="I1462" s="28"/>
    </row>
    <row r="1463" spans="6:9" x14ac:dyDescent="0.25">
      <c r="F1463" s="28"/>
      <c r="I1463" s="28"/>
    </row>
    <row r="1464" spans="6:9" x14ac:dyDescent="0.25">
      <c r="F1464" s="28"/>
      <c r="I1464" s="28"/>
    </row>
    <row r="1465" spans="6:9" x14ac:dyDescent="0.25">
      <c r="F1465" s="28"/>
      <c r="I1465" s="28"/>
    </row>
    <row r="1466" spans="6:9" x14ac:dyDescent="0.25">
      <c r="F1466" s="28"/>
      <c r="I1466" s="28"/>
    </row>
    <row r="1467" spans="6:9" x14ac:dyDescent="0.25">
      <c r="F1467" s="28"/>
      <c r="I1467" s="28"/>
    </row>
    <row r="1468" spans="6:9" x14ac:dyDescent="0.25">
      <c r="F1468" s="28"/>
      <c r="I1468" s="28"/>
    </row>
    <row r="1469" spans="6:9" x14ac:dyDescent="0.25">
      <c r="F1469" s="28"/>
      <c r="I1469" s="28"/>
    </row>
    <row r="1470" spans="6:9" x14ac:dyDescent="0.25">
      <c r="F1470" s="28"/>
      <c r="I1470" s="28"/>
    </row>
    <row r="1471" spans="6:9" x14ac:dyDescent="0.25">
      <c r="F1471" s="28"/>
      <c r="I1471" s="28"/>
    </row>
    <row r="1472" spans="6:9" x14ac:dyDescent="0.25">
      <c r="F1472" s="28"/>
      <c r="I1472" s="28"/>
    </row>
    <row r="1473" spans="6:9" x14ac:dyDescent="0.25">
      <c r="F1473" s="28"/>
      <c r="I1473" s="28"/>
    </row>
    <row r="1474" spans="6:9" x14ac:dyDescent="0.25">
      <c r="F1474" s="28"/>
      <c r="I1474" s="28"/>
    </row>
    <row r="1475" spans="6:9" x14ac:dyDescent="0.25">
      <c r="F1475" s="28"/>
      <c r="I1475" s="28"/>
    </row>
    <row r="1476" spans="6:9" x14ac:dyDescent="0.25">
      <c r="F1476" s="28"/>
      <c r="I1476" s="28"/>
    </row>
    <row r="1477" spans="6:9" x14ac:dyDescent="0.25">
      <c r="F1477" s="28"/>
      <c r="I1477" s="28"/>
    </row>
    <row r="1478" spans="6:9" x14ac:dyDescent="0.25">
      <c r="F1478" s="28"/>
      <c r="I1478" s="28"/>
    </row>
    <row r="1479" spans="6:9" x14ac:dyDescent="0.25">
      <c r="F1479" s="28"/>
      <c r="I1479" s="28"/>
    </row>
    <row r="1480" spans="6:9" x14ac:dyDescent="0.25">
      <c r="F1480" s="28"/>
      <c r="I1480" s="28"/>
    </row>
    <row r="1481" spans="6:9" x14ac:dyDescent="0.25">
      <c r="F1481" s="28"/>
      <c r="I1481" s="28"/>
    </row>
    <row r="1482" spans="6:9" x14ac:dyDescent="0.25">
      <c r="F1482" s="28"/>
      <c r="I1482" s="28"/>
    </row>
    <row r="1483" spans="6:9" x14ac:dyDescent="0.25">
      <c r="F1483" s="28"/>
      <c r="I1483" s="28"/>
    </row>
    <row r="1484" spans="6:9" x14ac:dyDescent="0.25">
      <c r="F1484" s="28"/>
      <c r="I1484" s="28"/>
    </row>
    <row r="1485" spans="6:9" x14ac:dyDescent="0.25">
      <c r="F1485" s="28"/>
      <c r="I1485" s="28"/>
    </row>
    <row r="1486" spans="6:9" x14ac:dyDescent="0.25">
      <c r="F1486" s="28"/>
      <c r="I1486" s="28"/>
    </row>
    <row r="1487" spans="6:9" x14ac:dyDescent="0.25">
      <c r="F1487" s="28"/>
      <c r="I1487" s="28"/>
    </row>
    <row r="1488" spans="6:9" x14ac:dyDescent="0.25">
      <c r="F1488" s="28"/>
      <c r="I1488" s="28"/>
    </row>
    <row r="1489" spans="6:9" x14ac:dyDescent="0.25">
      <c r="F1489" s="28"/>
      <c r="I1489" s="28"/>
    </row>
    <row r="1490" spans="6:9" x14ac:dyDescent="0.25">
      <c r="F1490" s="28"/>
      <c r="I1490" s="28"/>
    </row>
    <row r="1491" spans="6:9" x14ac:dyDescent="0.25">
      <c r="F1491" s="28"/>
      <c r="I1491" s="28"/>
    </row>
    <row r="1492" spans="6:9" x14ac:dyDescent="0.25">
      <c r="F1492" s="28"/>
      <c r="I1492" s="28"/>
    </row>
    <row r="1493" spans="6:9" x14ac:dyDescent="0.25">
      <c r="F1493" s="28"/>
      <c r="I1493" s="28"/>
    </row>
    <row r="1494" spans="6:9" x14ac:dyDescent="0.25">
      <c r="F1494" s="28"/>
      <c r="I1494" s="28"/>
    </row>
    <row r="1495" spans="6:9" x14ac:dyDescent="0.25">
      <c r="F1495" s="28"/>
      <c r="I1495" s="28"/>
    </row>
    <row r="1496" spans="6:9" x14ac:dyDescent="0.25">
      <c r="F1496" s="28"/>
      <c r="I1496" s="28"/>
    </row>
    <row r="1497" spans="6:9" x14ac:dyDescent="0.25">
      <c r="F1497" s="28"/>
      <c r="I1497" s="28"/>
    </row>
    <row r="1498" spans="6:9" x14ac:dyDescent="0.25">
      <c r="F1498" s="28"/>
      <c r="I1498" s="28"/>
    </row>
    <row r="1499" spans="6:9" x14ac:dyDescent="0.25">
      <c r="F1499" s="28"/>
      <c r="I1499" s="28"/>
    </row>
    <row r="1500" spans="6:9" x14ac:dyDescent="0.25">
      <c r="F1500" s="28"/>
      <c r="I1500" s="28"/>
    </row>
    <row r="1501" spans="6:9" x14ac:dyDescent="0.25">
      <c r="F1501" s="28"/>
      <c r="I1501" s="28"/>
    </row>
    <row r="1502" spans="6:9" x14ac:dyDescent="0.25">
      <c r="F1502" s="28"/>
      <c r="I1502" s="28"/>
    </row>
    <row r="1503" spans="6:9" x14ac:dyDescent="0.25">
      <c r="F1503" s="28"/>
      <c r="I1503" s="28"/>
    </row>
    <row r="1504" spans="6:9" x14ac:dyDescent="0.25">
      <c r="F1504" s="28"/>
      <c r="I1504" s="28"/>
    </row>
    <row r="1505" spans="6:9" x14ac:dyDescent="0.25">
      <c r="F1505" s="28"/>
      <c r="I1505" s="28"/>
    </row>
    <row r="1506" spans="6:9" x14ac:dyDescent="0.25">
      <c r="F1506" s="28"/>
      <c r="I1506" s="28"/>
    </row>
    <row r="1507" spans="6:9" x14ac:dyDescent="0.25">
      <c r="F1507" s="28"/>
      <c r="I1507" s="28"/>
    </row>
    <row r="1508" spans="6:9" x14ac:dyDescent="0.25">
      <c r="F1508" s="28"/>
      <c r="I1508" s="28"/>
    </row>
    <row r="1509" spans="6:9" x14ac:dyDescent="0.25">
      <c r="F1509" s="28"/>
      <c r="I1509" s="28"/>
    </row>
    <row r="1510" spans="6:9" x14ac:dyDescent="0.25">
      <c r="F1510" s="28"/>
      <c r="I1510" s="28"/>
    </row>
    <row r="1511" spans="6:9" x14ac:dyDescent="0.25">
      <c r="F1511" s="28"/>
      <c r="I1511" s="28"/>
    </row>
    <row r="1512" spans="6:9" x14ac:dyDescent="0.25">
      <c r="F1512" s="28"/>
      <c r="I1512" s="28"/>
    </row>
    <row r="1513" spans="6:9" x14ac:dyDescent="0.25">
      <c r="F1513" s="28"/>
      <c r="I1513" s="28"/>
    </row>
    <row r="1514" spans="6:9" x14ac:dyDescent="0.25">
      <c r="F1514" s="28"/>
      <c r="I1514" s="28"/>
    </row>
    <row r="1515" spans="6:9" x14ac:dyDescent="0.25">
      <c r="F1515" s="28"/>
      <c r="I1515" s="28"/>
    </row>
    <row r="1516" spans="6:9" x14ac:dyDescent="0.25">
      <c r="F1516" s="28"/>
      <c r="I1516" s="28"/>
    </row>
    <row r="1517" spans="6:9" x14ac:dyDescent="0.25">
      <c r="F1517" s="28"/>
      <c r="I1517" s="28"/>
    </row>
    <row r="1518" spans="6:9" x14ac:dyDescent="0.25">
      <c r="F1518" s="28"/>
      <c r="I1518" s="28"/>
    </row>
    <row r="1519" spans="6:9" x14ac:dyDescent="0.25">
      <c r="F1519" s="28"/>
      <c r="I1519" s="28"/>
    </row>
    <row r="1520" spans="6:9" x14ac:dyDescent="0.25">
      <c r="F1520" s="28"/>
      <c r="I1520" s="28"/>
    </row>
    <row r="1521" spans="6:9" x14ac:dyDescent="0.25">
      <c r="F1521" s="28"/>
      <c r="I1521" s="28"/>
    </row>
    <row r="1522" spans="6:9" x14ac:dyDescent="0.25">
      <c r="F1522" s="28"/>
      <c r="I1522" s="28"/>
    </row>
    <row r="1523" spans="6:9" x14ac:dyDescent="0.25">
      <c r="F1523" s="28"/>
      <c r="I1523" s="28"/>
    </row>
    <row r="1524" spans="6:9" x14ac:dyDescent="0.25">
      <c r="F1524" s="28"/>
      <c r="I1524" s="28"/>
    </row>
    <row r="1525" spans="6:9" x14ac:dyDescent="0.25">
      <c r="F1525" s="28"/>
      <c r="I1525" s="28"/>
    </row>
    <row r="1526" spans="6:9" x14ac:dyDescent="0.25">
      <c r="F1526" s="28"/>
      <c r="I1526" s="28"/>
    </row>
    <row r="1527" spans="6:9" x14ac:dyDescent="0.25">
      <c r="F1527" s="28"/>
      <c r="I1527" s="28"/>
    </row>
    <row r="1528" spans="6:9" x14ac:dyDescent="0.25">
      <c r="F1528" s="28"/>
      <c r="I1528" s="28"/>
    </row>
    <row r="1529" spans="6:9" x14ac:dyDescent="0.25">
      <c r="F1529" s="28"/>
      <c r="I1529" s="28"/>
    </row>
    <row r="1530" spans="6:9" x14ac:dyDescent="0.25">
      <c r="F1530" s="28"/>
      <c r="I1530" s="28"/>
    </row>
    <row r="1531" spans="6:9" x14ac:dyDescent="0.25">
      <c r="F1531" s="28"/>
      <c r="I1531" s="28"/>
    </row>
    <row r="1532" spans="6:9" x14ac:dyDescent="0.25">
      <c r="F1532" s="28"/>
      <c r="I1532" s="28"/>
    </row>
    <row r="1533" spans="6:9" x14ac:dyDescent="0.25">
      <c r="F1533" s="28"/>
      <c r="I1533" s="28"/>
    </row>
    <row r="1534" spans="6:9" x14ac:dyDescent="0.25">
      <c r="F1534" s="28"/>
      <c r="I1534" s="28"/>
    </row>
    <row r="1535" spans="6:9" x14ac:dyDescent="0.25">
      <c r="F1535" s="28"/>
      <c r="I1535" s="28"/>
    </row>
    <row r="1536" spans="6:9" x14ac:dyDescent="0.25">
      <c r="F1536" s="28"/>
      <c r="I1536" s="28"/>
    </row>
    <row r="1537" spans="6:9" x14ac:dyDescent="0.25">
      <c r="F1537" s="28"/>
      <c r="I1537" s="28"/>
    </row>
    <row r="1538" spans="6:9" x14ac:dyDescent="0.25">
      <c r="F1538" s="28"/>
      <c r="I1538" s="28"/>
    </row>
    <row r="1539" spans="6:9" x14ac:dyDescent="0.25">
      <c r="F1539" s="28"/>
      <c r="I1539" s="28"/>
    </row>
    <row r="1540" spans="6:9" x14ac:dyDescent="0.25">
      <c r="F1540" s="28"/>
      <c r="I1540" s="28"/>
    </row>
    <row r="1541" spans="6:9" x14ac:dyDescent="0.25">
      <c r="F1541" s="28"/>
      <c r="I1541" s="28"/>
    </row>
    <row r="1542" spans="6:9" x14ac:dyDescent="0.25">
      <c r="F1542" s="28"/>
      <c r="I1542" s="28"/>
    </row>
    <row r="1543" spans="6:9" x14ac:dyDescent="0.25">
      <c r="F1543" s="28"/>
      <c r="I1543" s="28"/>
    </row>
    <row r="1544" spans="6:9" x14ac:dyDescent="0.25">
      <c r="F1544" s="28"/>
      <c r="I1544" s="28"/>
    </row>
    <row r="1545" spans="6:9" x14ac:dyDescent="0.25">
      <c r="F1545" s="28"/>
      <c r="I1545" s="28"/>
    </row>
    <row r="1546" spans="6:9" x14ac:dyDescent="0.25">
      <c r="F1546" s="28"/>
      <c r="I1546" s="28"/>
    </row>
    <row r="1547" spans="6:9" x14ac:dyDescent="0.25">
      <c r="F1547" s="28"/>
      <c r="I1547" s="28"/>
    </row>
    <row r="1548" spans="6:9" x14ac:dyDescent="0.25">
      <c r="F1548" s="28"/>
      <c r="I1548" s="28"/>
    </row>
    <row r="1549" spans="6:9" x14ac:dyDescent="0.25">
      <c r="F1549" s="28"/>
      <c r="I1549" s="28"/>
    </row>
    <row r="1550" spans="6:9" x14ac:dyDescent="0.25">
      <c r="F1550" s="28"/>
      <c r="I1550" s="28"/>
    </row>
    <row r="1551" spans="6:9" x14ac:dyDescent="0.25">
      <c r="F1551" s="28"/>
      <c r="I1551" s="28"/>
    </row>
    <row r="1552" spans="6:9" x14ac:dyDescent="0.25">
      <c r="F1552" s="28"/>
      <c r="I1552" s="28"/>
    </row>
    <row r="1553" spans="6:9" x14ac:dyDescent="0.25">
      <c r="F1553" s="28"/>
      <c r="I1553" s="28"/>
    </row>
    <row r="1554" spans="6:9" x14ac:dyDescent="0.25">
      <c r="F1554" s="28"/>
      <c r="I1554" s="28"/>
    </row>
    <row r="1555" spans="6:9" x14ac:dyDescent="0.25">
      <c r="F1555" s="28"/>
      <c r="I1555" s="28"/>
    </row>
    <row r="1556" spans="6:9" x14ac:dyDescent="0.25">
      <c r="F1556" s="28"/>
      <c r="I1556" s="28"/>
    </row>
    <row r="1557" spans="6:9" x14ac:dyDescent="0.25">
      <c r="F1557" s="28"/>
      <c r="I1557" s="28"/>
    </row>
    <row r="1558" spans="6:9" x14ac:dyDescent="0.25">
      <c r="F1558" s="28"/>
      <c r="I1558" s="28"/>
    </row>
    <row r="1559" spans="6:9" x14ac:dyDescent="0.25">
      <c r="F1559" s="28"/>
      <c r="I1559" s="28"/>
    </row>
    <row r="1560" spans="6:9" x14ac:dyDescent="0.25">
      <c r="F1560" s="28"/>
      <c r="I1560" s="28"/>
    </row>
    <row r="1561" spans="6:9" x14ac:dyDescent="0.25">
      <c r="F1561" s="28"/>
      <c r="I1561" s="28"/>
    </row>
    <row r="1562" spans="6:9" x14ac:dyDescent="0.25">
      <c r="F1562" s="28"/>
      <c r="I1562" s="28"/>
    </row>
    <row r="1563" spans="6:9" x14ac:dyDescent="0.25">
      <c r="F1563" s="28"/>
      <c r="I1563" s="28"/>
    </row>
    <row r="1564" spans="6:9" x14ac:dyDescent="0.25">
      <c r="F1564" s="28"/>
      <c r="I1564" s="28"/>
    </row>
    <row r="1565" spans="6:9" x14ac:dyDescent="0.25">
      <c r="F1565" s="28"/>
      <c r="I1565" s="28"/>
    </row>
    <row r="1566" spans="6:9" x14ac:dyDescent="0.25">
      <c r="F1566" s="28"/>
      <c r="I1566" s="28"/>
    </row>
    <row r="1567" spans="6:9" x14ac:dyDescent="0.25">
      <c r="F1567" s="28"/>
      <c r="I1567" s="28"/>
    </row>
    <row r="1568" spans="6:9" x14ac:dyDescent="0.25">
      <c r="F1568" s="28"/>
      <c r="I1568" s="28"/>
    </row>
    <row r="1569" spans="6:9" x14ac:dyDescent="0.25">
      <c r="F1569" s="28"/>
      <c r="I1569" s="28"/>
    </row>
    <row r="1570" spans="6:9" x14ac:dyDescent="0.25">
      <c r="F1570" s="28"/>
      <c r="I1570" s="28"/>
    </row>
    <row r="1571" spans="6:9" x14ac:dyDescent="0.25">
      <c r="F1571" s="28"/>
      <c r="I1571" s="28"/>
    </row>
    <row r="1572" spans="6:9" x14ac:dyDescent="0.25">
      <c r="F1572" s="28"/>
      <c r="I1572" s="28"/>
    </row>
    <row r="1573" spans="6:9" x14ac:dyDescent="0.25">
      <c r="F1573" s="28"/>
      <c r="I1573" s="28"/>
    </row>
    <row r="1574" spans="6:9" x14ac:dyDescent="0.25">
      <c r="F1574" s="28"/>
      <c r="I1574" s="28"/>
    </row>
    <row r="1575" spans="6:9" x14ac:dyDescent="0.25">
      <c r="F1575" s="28"/>
      <c r="I1575" s="28"/>
    </row>
    <row r="1576" spans="6:9" x14ac:dyDescent="0.25">
      <c r="F1576" s="28"/>
      <c r="I1576" s="28"/>
    </row>
    <row r="1577" spans="6:9" x14ac:dyDescent="0.25">
      <c r="F1577" s="28"/>
      <c r="I1577" s="28"/>
    </row>
    <row r="1578" spans="6:9" x14ac:dyDescent="0.25">
      <c r="F1578" s="28"/>
      <c r="I1578" s="28"/>
    </row>
    <row r="1579" spans="6:9" x14ac:dyDescent="0.25">
      <c r="F1579" s="28"/>
      <c r="I1579" s="28"/>
    </row>
    <row r="1580" spans="6:9" x14ac:dyDescent="0.25">
      <c r="F1580" s="28"/>
      <c r="I1580" s="28"/>
    </row>
    <row r="1581" spans="6:9" x14ac:dyDescent="0.25">
      <c r="F1581" s="28"/>
      <c r="I1581" s="28"/>
    </row>
    <row r="1582" spans="6:9" x14ac:dyDescent="0.25">
      <c r="F1582" s="28"/>
      <c r="I1582" s="28"/>
    </row>
    <row r="1583" spans="6:9" x14ac:dyDescent="0.25">
      <c r="F1583" s="28"/>
      <c r="I1583" s="28"/>
    </row>
    <row r="1584" spans="6:9" x14ac:dyDescent="0.25">
      <c r="F1584" s="28"/>
      <c r="I1584" s="28"/>
    </row>
    <row r="1585" spans="6:9" x14ac:dyDescent="0.25">
      <c r="F1585" s="28"/>
      <c r="I1585" s="28"/>
    </row>
    <row r="1586" spans="6:9" x14ac:dyDescent="0.25">
      <c r="F1586" s="28"/>
      <c r="I1586" s="28"/>
    </row>
    <row r="1587" spans="6:9" x14ac:dyDescent="0.25">
      <c r="F1587" s="28"/>
      <c r="I1587" s="28"/>
    </row>
    <row r="1588" spans="6:9" x14ac:dyDescent="0.25">
      <c r="F1588" s="28"/>
      <c r="I1588" s="28"/>
    </row>
    <row r="1589" spans="6:9" x14ac:dyDescent="0.25">
      <c r="F1589" s="28"/>
      <c r="I1589" s="28"/>
    </row>
    <row r="1590" spans="6:9" x14ac:dyDescent="0.25">
      <c r="F1590" s="28"/>
      <c r="I1590" s="28"/>
    </row>
    <row r="1591" spans="6:9" x14ac:dyDescent="0.25">
      <c r="F1591" s="28"/>
      <c r="I1591" s="28"/>
    </row>
    <row r="1592" spans="6:9" x14ac:dyDescent="0.25">
      <c r="F1592" s="28"/>
      <c r="I1592" s="28"/>
    </row>
    <row r="1593" spans="6:9" x14ac:dyDescent="0.25">
      <c r="F1593" s="28"/>
      <c r="I1593" s="28"/>
    </row>
    <row r="1594" spans="6:9" x14ac:dyDescent="0.25">
      <c r="F1594" s="28"/>
      <c r="I1594" s="28"/>
    </row>
    <row r="1595" spans="6:9" x14ac:dyDescent="0.25">
      <c r="F1595" s="28"/>
      <c r="I1595" s="28"/>
    </row>
    <row r="1596" spans="6:9" x14ac:dyDescent="0.25">
      <c r="F1596" s="28"/>
      <c r="I1596" s="28"/>
    </row>
    <row r="1597" spans="6:9" x14ac:dyDescent="0.25">
      <c r="F1597" s="28"/>
      <c r="I1597" s="28"/>
    </row>
    <row r="1598" spans="6:9" x14ac:dyDescent="0.25">
      <c r="F1598" s="28"/>
      <c r="I1598" s="28"/>
    </row>
    <row r="1599" spans="6:9" x14ac:dyDescent="0.25">
      <c r="F1599" s="28"/>
      <c r="I1599" s="28"/>
    </row>
    <row r="1600" spans="6:9" x14ac:dyDescent="0.25">
      <c r="F1600" s="28"/>
      <c r="I1600" s="28"/>
    </row>
    <row r="1601" spans="6:9" x14ac:dyDescent="0.25">
      <c r="F1601" s="28"/>
      <c r="I1601" s="28"/>
    </row>
    <row r="1602" spans="6:9" x14ac:dyDescent="0.25">
      <c r="F1602" s="28"/>
      <c r="I1602" s="28"/>
    </row>
    <row r="1603" spans="6:9" x14ac:dyDescent="0.25">
      <c r="F1603" s="28"/>
      <c r="I1603" s="28"/>
    </row>
    <row r="1604" spans="6:9" x14ac:dyDescent="0.25">
      <c r="F1604" s="28"/>
      <c r="I1604" s="28"/>
    </row>
    <row r="1605" spans="6:9" x14ac:dyDescent="0.25">
      <c r="F1605" s="28"/>
      <c r="I1605" s="28"/>
    </row>
    <row r="1606" spans="6:9" x14ac:dyDescent="0.25">
      <c r="F1606" s="28"/>
      <c r="I1606" s="28"/>
    </row>
    <row r="1607" spans="6:9" x14ac:dyDescent="0.25">
      <c r="F1607" s="28"/>
      <c r="I1607" s="28"/>
    </row>
    <row r="1608" spans="6:9" x14ac:dyDescent="0.25">
      <c r="F1608" s="28"/>
      <c r="I1608" s="28"/>
    </row>
    <row r="1609" spans="6:9" x14ac:dyDescent="0.25">
      <c r="F1609" s="28"/>
      <c r="I1609" s="28"/>
    </row>
    <row r="1610" spans="6:9" x14ac:dyDescent="0.25">
      <c r="F1610" s="28"/>
      <c r="I1610" s="28"/>
    </row>
    <row r="1611" spans="6:9" x14ac:dyDescent="0.25">
      <c r="F1611" s="28"/>
      <c r="I1611" s="28"/>
    </row>
    <row r="1612" spans="6:9" x14ac:dyDescent="0.25">
      <c r="F1612" s="28"/>
      <c r="I1612" s="28"/>
    </row>
    <row r="1613" spans="6:9" x14ac:dyDescent="0.25">
      <c r="F1613" s="28"/>
      <c r="I1613" s="28"/>
    </row>
    <row r="1614" spans="6:9" x14ac:dyDescent="0.25">
      <c r="F1614" s="28"/>
      <c r="I1614" s="28"/>
    </row>
    <row r="1615" spans="6:9" x14ac:dyDescent="0.25">
      <c r="F1615" s="28"/>
      <c r="I1615" s="28"/>
    </row>
    <row r="1616" spans="6:9" x14ac:dyDescent="0.25">
      <c r="F1616" s="28"/>
      <c r="I1616" s="28"/>
    </row>
    <row r="1617" spans="6:9" x14ac:dyDescent="0.25">
      <c r="F1617" s="28"/>
      <c r="I1617" s="28"/>
    </row>
    <row r="1618" spans="6:9" x14ac:dyDescent="0.25">
      <c r="F1618" s="28"/>
      <c r="I1618" s="28"/>
    </row>
    <row r="1619" spans="6:9" x14ac:dyDescent="0.25">
      <c r="F1619" s="28"/>
      <c r="I1619" s="28"/>
    </row>
    <row r="1620" spans="6:9" x14ac:dyDescent="0.25">
      <c r="F1620" s="28"/>
      <c r="I1620" s="28"/>
    </row>
    <row r="1621" spans="6:9" x14ac:dyDescent="0.25">
      <c r="F1621" s="28"/>
      <c r="I1621" s="28"/>
    </row>
    <row r="1622" spans="6:9" x14ac:dyDescent="0.25">
      <c r="F1622" s="28"/>
      <c r="I1622" s="28"/>
    </row>
    <row r="1623" spans="6:9" x14ac:dyDescent="0.25">
      <c r="F1623" s="28"/>
      <c r="I1623" s="28"/>
    </row>
    <row r="1624" spans="6:9" x14ac:dyDescent="0.25">
      <c r="F1624" s="28"/>
      <c r="I1624" s="28"/>
    </row>
    <row r="1625" spans="6:9" x14ac:dyDescent="0.25">
      <c r="F1625" s="28"/>
      <c r="I1625" s="28"/>
    </row>
    <row r="1626" spans="6:9" x14ac:dyDescent="0.25">
      <c r="F1626" s="28"/>
      <c r="I1626" s="28"/>
    </row>
    <row r="1627" spans="6:9" x14ac:dyDescent="0.25">
      <c r="F1627" s="28"/>
      <c r="I1627" s="28"/>
    </row>
    <row r="1628" spans="6:9" x14ac:dyDescent="0.25">
      <c r="F1628" s="28"/>
      <c r="I1628" s="28"/>
    </row>
    <row r="1629" spans="6:9" x14ac:dyDescent="0.25">
      <c r="F1629" s="28"/>
      <c r="I1629" s="28"/>
    </row>
    <row r="1630" spans="6:9" x14ac:dyDescent="0.25">
      <c r="F1630" s="28"/>
      <c r="I1630" s="28"/>
    </row>
    <row r="1631" spans="6:9" x14ac:dyDescent="0.25">
      <c r="F1631" s="28"/>
      <c r="I1631" s="28"/>
    </row>
    <row r="1632" spans="6:9" x14ac:dyDescent="0.25">
      <c r="F1632" s="28"/>
      <c r="I1632" s="28"/>
    </row>
    <row r="1633" spans="6:9" x14ac:dyDescent="0.25">
      <c r="F1633" s="28"/>
      <c r="I1633" s="28"/>
    </row>
    <row r="1634" spans="6:9" x14ac:dyDescent="0.25">
      <c r="F1634" s="28"/>
      <c r="I1634" s="28"/>
    </row>
    <row r="1635" spans="6:9" x14ac:dyDescent="0.25">
      <c r="F1635" s="28"/>
      <c r="I1635" s="28"/>
    </row>
    <row r="1636" spans="6:9" x14ac:dyDescent="0.25">
      <c r="F1636" s="28"/>
      <c r="I1636" s="28"/>
    </row>
    <row r="1637" spans="6:9" x14ac:dyDescent="0.25">
      <c r="F1637" s="28"/>
      <c r="I1637" s="28"/>
    </row>
    <row r="1638" spans="6:9" x14ac:dyDescent="0.25">
      <c r="F1638" s="28"/>
      <c r="I1638" s="28"/>
    </row>
    <row r="1639" spans="6:9" x14ac:dyDescent="0.25">
      <c r="F1639" s="28"/>
      <c r="I1639" s="28"/>
    </row>
    <row r="1640" spans="6:9" x14ac:dyDescent="0.25">
      <c r="F1640" s="28"/>
      <c r="I1640" s="28"/>
    </row>
    <row r="1641" spans="6:9" x14ac:dyDescent="0.25">
      <c r="F1641" s="28"/>
      <c r="I1641" s="28"/>
    </row>
    <row r="1642" spans="6:9" x14ac:dyDescent="0.25">
      <c r="F1642" s="28"/>
      <c r="I1642" s="28"/>
    </row>
    <row r="1643" spans="6:9" x14ac:dyDescent="0.25">
      <c r="F1643" s="28"/>
      <c r="I1643" s="28"/>
    </row>
    <row r="1644" spans="6:9" x14ac:dyDescent="0.25">
      <c r="F1644" s="28"/>
      <c r="I1644" s="28"/>
    </row>
    <row r="1645" spans="6:9" x14ac:dyDescent="0.25">
      <c r="F1645" s="28"/>
      <c r="I1645" s="28"/>
    </row>
    <row r="1646" spans="6:9" x14ac:dyDescent="0.25">
      <c r="F1646" s="28"/>
      <c r="I1646" s="28"/>
    </row>
    <row r="1647" spans="6:9" x14ac:dyDescent="0.25">
      <c r="F1647" s="28"/>
      <c r="I1647" s="28"/>
    </row>
    <row r="1648" spans="6:9" x14ac:dyDescent="0.25">
      <c r="F1648" s="28"/>
      <c r="I1648" s="28"/>
    </row>
    <row r="1649" spans="6:9" x14ac:dyDescent="0.25">
      <c r="F1649" s="28"/>
      <c r="I1649" s="28"/>
    </row>
    <row r="1650" spans="6:9" x14ac:dyDescent="0.25">
      <c r="F1650" s="28"/>
      <c r="I1650" s="28"/>
    </row>
    <row r="1651" spans="6:9" x14ac:dyDescent="0.25">
      <c r="F1651" s="28"/>
      <c r="I1651" s="28"/>
    </row>
    <row r="1652" spans="6:9" x14ac:dyDescent="0.25">
      <c r="F1652" s="28"/>
      <c r="I1652" s="28"/>
    </row>
    <row r="1653" spans="6:9" x14ac:dyDescent="0.25">
      <c r="F1653" s="28"/>
      <c r="I1653" s="28"/>
    </row>
    <row r="1654" spans="6:9" x14ac:dyDescent="0.25">
      <c r="F1654" s="28"/>
      <c r="I1654" s="28"/>
    </row>
    <row r="1655" spans="6:9" x14ac:dyDescent="0.25">
      <c r="F1655" s="28"/>
      <c r="I1655" s="28"/>
    </row>
    <row r="1656" spans="6:9" x14ac:dyDescent="0.25">
      <c r="F1656" s="28"/>
      <c r="I1656" s="28"/>
    </row>
    <row r="1657" spans="6:9" x14ac:dyDescent="0.25">
      <c r="F1657" s="28"/>
      <c r="I1657" s="28"/>
    </row>
    <row r="1658" spans="6:9" x14ac:dyDescent="0.25">
      <c r="F1658" s="28"/>
      <c r="I1658" s="28"/>
    </row>
    <row r="1659" spans="6:9" x14ac:dyDescent="0.25">
      <c r="F1659" s="28"/>
      <c r="I1659" s="28"/>
    </row>
    <row r="1660" spans="6:9" x14ac:dyDescent="0.25">
      <c r="F1660" s="28"/>
      <c r="I1660" s="28"/>
    </row>
    <row r="1661" spans="6:9" x14ac:dyDescent="0.25">
      <c r="F1661" s="28"/>
      <c r="I1661" s="28"/>
    </row>
    <row r="1662" spans="6:9" x14ac:dyDescent="0.25">
      <c r="F1662" s="28"/>
      <c r="I1662" s="28"/>
    </row>
    <row r="1663" spans="6:9" x14ac:dyDescent="0.25">
      <c r="F1663" s="28"/>
      <c r="I1663" s="28"/>
    </row>
    <row r="1664" spans="6:9" x14ac:dyDescent="0.25">
      <c r="F1664" s="28"/>
      <c r="I1664" s="28"/>
    </row>
    <row r="1665" spans="6:9" x14ac:dyDescent="0.25">
      <c r="F1665" s="28"/>
      <c r="I1665" s="28"/>
    </row>
    <row r="1666" spans="6:9" x14ac:dyDescent="0.25">
      <c r="F1666" s="28"/>
      <c r="I1666" s="28"/>
    </row>
    <row r="1667" spans="6:9" x14ac:dyDescent="0.25">
      <c r="F1667" s="28"/>
      <c r="I1667" s="28"/>
    </row>
    <row r="1668" spans="6:9" x14ac:dyDescent="0.25">
      <c r="F1668" s="28"/>
      <c r="I1668" s="28"/>
    </row>
    <row r="1669" spans="6:9" x14ac:dyDescent="0.25">
      <c r="F1669" s="28"/>
      <c r="I1669" s="28"/>
    </row>
    <row r="1670" spans="6:9" x14ac:dyDescent="0.25">
      <c r="F1670" s="28"/>
      <c r="I1670" s="28"/>
    </row>
    <row r="1671" spans="6:9" x14ac:dyDescent="0.25">
      <c r="F1671" s="28"/>
      <c r="I1671" s="28"/>
    </row>
    <row r="1672" spans="6:9" x14ac:dyDescent="0.25">
      <c r="F1672" s="28"/>
      <c r="I1672" s="28"/>
    </row>
    <row r="1673" spans="6:9" x14ac:dyDescent="0.25">
      <c r="F1673" s="28"/>
      <c r="I1673" s="28"/>
    </row>
    <row r="1674" spans="6:9" x14ac:dyDescent="0.25">
      <c r="F1674" s="28"/>
      <c r="I1674" s="28"/>
    </row>
    <row r="1675" spans="6:9" x14ac:dyDescent="0.25">
      <c r="F1675" s="28"/>
      <c r="I1675" s="28"/>
    </row>
    <row r="1676" spans="6:9" x14ac:dyDescent="0.25">
      <c r="F1676" s="28"/>
      <c r="I1676" s="28"/>
    </row>
    <row r="1677" spans="6:9" x14ac:dyDescent="0.25">
      <c r="F1677" s="28"/>
      <c r="I1677" s="28"/>
    </row>
    <row r="1678" spans="6:9" x14ac:dyDescent="0.25">
      <c r="F1678" s="28"/>
      <c r="I1678" s="28"/>
    </row>
    <row r="1679" spans="6:9" x14ac:dyDescent="0.25">
      <c r="F1679" s="28"/>
      <c r="I1679" s="28"/>
    </row>
    <row r="1680" spans="6:9" x14ac:dyDescent="0.25">
      <c r="F1680" s="28"/>
      <c r="I1680" s="28"/>
    </row>
    <row r="1681" spans="6:9" x14ac:dyDescent="0.25">
      <c r="F1681" s="28"/>
      <c r="I1681" s="28"/>
    </row>
    <row r="1682" spans="6:9" x14ac:dyDescent="0.25">
      <c r="F1682" s="28"/>
      <c r="I1682" s="28"/>
    </row>
    <row r="1683" spans="6:9" x14ac:dyDescent="0.25">
      <c r="F1683" s="28"/>
      <c r="I1683" s="28"/>
    </row>
    <row r="1684" spans="6:9" x14ac:dyDescent="0.25">
      <c r="F1684" s="28"/>
      <c r="I1684" s="28"/>
    </row>
    <row r="1685" spans="6:9" x14ac:dyDescent="0.25">
      <c r="F1685" s="28"/>
      <c r="I1685" s="28"/>
    </row>
    <row r="1686" spans="6:9" x14ac:dyDescent="0.25">
      <c r="F1686" s="28"/>
      <c r="I1686" s="28"/>
    </row>
    <row r="1687" spans="6:9" x14ac:dyDescent="0.25">
      <c r="F1687" s="28"/>
      <c r="I1687" s="28"/>
    </row>
    <row r="1688" spans="6:9" x14ac:dyDescent="0.25">
      <c r="F1688" s="28"/>
      <c r="I1688" s="28"/>
    </row>
    <row r="1689" spans="6:9" x14ac:dyDescent="0.25">
      <c r="F1689" s="28"/>
      <c r="I1689" s="28"/>
    </row>
    <row r="1690" spans="6:9" x14ac:dyDescent="0.25">
      <c r="F1690" s="28"/>
      <c r="I1690" s="28"/>
    </row>
    <row r="1691" spans="6:9" x14ac:dyDescent="0.25">
      <c r="F1691" s="28"/>
      <c r="I1691" s="28"/>
    </row>
    <row r="1692" spans="6:9" x14ac:dyDescent="0.25">
      <c r="F1692" s="28"/>
      <c r="I1692" s="28"/>
    </row>
    <row r="1693" spans="6:9" x14ac:dyDescent="0.25">
      <c r="F1693" s="28"/>
      <c r="I1693" s="28"/>
    </row>
    <row r="1694" spans="6:9" x14ac:dyDescent="0.25">
      <c r="F1694" s="28"/>
      <c r="I1694" s="28"/>
    </row>
    <row r="1695" spans="6:9" x14ac:dyDescent="0.25">
      <c r="F1695" s="28"/>
      <c r="I1695" s="28"/>
    </row>
    <row r="1696" spans="6:9" x14ac:dyDescent="0.25">
      <c r="F1696" s="28"/>
      <c r="I1696" s="28"/>
    </row>
    <row r="1697" spans="6:9" x14ac:dyDescent="0.25">
      <c r="F1697" s="28"/>
      <c r="I1697" s="28"/>
    </row>
    <row r="1698" spans="6:9" x14ac:dyDescent="0.25">
      <c r="F1698" s="28"/>
      <c r="I1698" s="28"/>
    </row>
    <row r="1699" spans="6:9" x14ac:dyDescent="0.25">
      <c r="F1699" s="28"/>
      <c r="I1699" s="28"/>
    </row>
    <row r="1700" spans="6:9" x14ac:dyDescent="0.25">
      <c r="F1700" s="28"/>
      <c r="I1700" s="28"/>
    </row>
    <row r="1701" spans="6:9" x14ac:dyDescent="0.25">
      <c r="F1701" s="28"/>
      <c r="I1701" s="28"/>
    </row>
    <row r="1702" spans="6:9" x14ac:dyDescent="0.25">
      <c r="F1702" s="28"/>
      <c r="I1702" s="28"/>
    </row>
    <row r="1703" spans="6:9" x14ac:dyDescent="0.25">
      <c r="F1703" s="28"/>
      <c r="I1703" s="28"/>
    </row>
    <row r="1704" spans="6:9" x14ac:dyDescent="0.25">
      <c r="F1704" s="28"/>
      <c r="I1704" s="28"/>
    </row>
    <row r="1705" spans="6:9" x14ac:dyDescent="0.25">
      <c r="F1705" s="28"/>
      <c r="I1705" s="28"/>
    </row>
    <row r="1706" spans="6:9" x14ac:dyDescent="0.25">
      <c r="F1706" s="28"/>
      <c r="I1706" s="28"/>
    </row>
    <row r="1707" spans="6:9" x14ac:dyDescent="0.25">
      <c r="F1707" s="28"/>
      <c r="I1707" s="28"/>
    </row>
    <row r="1708" spans="6:9" x14ac:dyDescent="0.25">
      <c r="F1708" s="28"/>
      <c r="I1708" s="28"/>
    </row>
    <row r="1709" spans="6:9" x14ac:dyDescent="0.25">
      <c r="F1709" s="28"/>
      <c r="I1709" s="28"/>
    </row>
    <row r="1710" spans="6:9" x14ac:dyDescent="0.25">
      <c r="F1710" s="28"/>
      <c r="I1710" s="28"/>
    </row>
    <row r="1711" spans="6:9" x14ac:dyDescent="0.25">
      <c r="F1711" s="28"/>
      <c r="I1711" s="28"/>
    </row>
    <row r="1712" spans="6:9" x14ac:dyDescent="0.25">
      <c r="F1712" s="28"/>
      <c r="I1712" s="28"/>
    </row>
    <row r="1713" spans="6:9" x14ac:dyDescent="0.25">
      <c r="F1713" s="28"/>
      <c r="I1713" s="28"/>
    </row>
    <row r="1714" spans="6:9" x14ac:dyDescent="0.25">
      <c r="F1714" s="28"/>
      <c r="I1714" s="28"/>
    </row>
    <row r="1715" spans="6:9" x14ac:dyDescent="0.25">
      <c r="F1715" s="28"/>
      <c r="I1715" s="28"/>
    </row>
    <row r="1716" spans="6:9" x14ac:dyDescent="0.25">
      <c r="F1716" s="28"/>
      <c r="I1716" s="28"/>
    </row>
    <row r="1717" spans="6:9" x14ac:dyDescent="0.25">
      <c r="F1717" s="28"/>
      <c r="I1717" s="28"/>
    </row>
    <row r="1718" spans="6:9" x14ac:dyDescent="0.25">
      <c r="F1718" s="28"/>
      <c r="I1718" s="28"/>
    </row>
    <row r="1719" spans="6:9" x14ac:dyDescent="0.25">
      <c r="F1719" s="28"/>
      <c r="I1719" s="28"/>
    </row>
    <row r="1720" spans="6:9" x14ac:dyDescent="0.25">
      <c r="F1720" s="28"/>
      <c r="I1720" s="28"/>
    </row>
    <row r="1721" spans="6:9" x14ac:dyDescent="0.25">
      <c r="F1721" s="28"/>
      <c r="I1721" s="28"/>
    </row>
    <row r="1722" spans="6:9" x14ac:dyDescent="0.25">
      <c r="F1722" s="28"/>
      <c r="I1722" s="28"/>
    </row>
    <row r="1723" spans="6:9" x14ac:dyDescent="0.25">
      <c r="F1723" s="28"/>
      <c r="I1723" s="28"/>
    </row>
    <row r="1724" spans="6:9" x14ac:dyDescent="0.25">
      <c r="F1724" s="28"/>
      <c r="I1724" s="28"/>
    </row>
    <row r="1725" spans="6:9" x14ac:dyDescent="0.25">
      <c r="F1725" s="28"/>
      <c r="I1725" s="28"/>
    </row>
    <row r="1726" spans="6:9" x14ac:dyDescent="0.25">
      <c r="F1726" s="28"/>
      <c r="I1726" s="28"/>
    </row>
    <row r="1727" spans="6:9" x14ac:dyDescent="0.25">
      <c r="F1727" s="28"/>
      <c r="I1727" s="28"/>
    </row>
    <row r="1728" spans="6:9" x14ac:dyDescent="0.25">
      <c r="F1728" s="28"/>
      <c r="I1728" s="28"/>
    </row>
    <row r="1729" spans="6:9" x14ac:dyDescent="0.25">
      <c r="F1729" s="28"/>
      <c r="I1729" s="28"/>
    </row>
    <row r="1730" spans="6:9" x14ac:dyDescent="0.25">
      <c r="F1730" s="28"/>
      <c r="I1730" s="28"/>
    </row>
    <row r="1731" spans="6:9" x14ac:dyDescent="0.25">
      <c r="F1731" s="28"/>
      <c r="I1731" s="28"/>
    </row>
    <row r="1732" spans="6:9" x14ac:dyDescent="0.25">
      <c r="F1732" s="28"/>
      <c r="I1732" s="28"/>
    </row>
    <row r="1733" spans="6:9" x14ac:dyDescent="0.25">
      <c r="F1733" s="28"/>
      <c r="I1733" s="28"/>
    </row>
    <row r="1734" spans="6:9" x14ac:dyDescent="0.25">
      <c r="F1734" s="28"/>
      <c r="I1734" s="28"/>
    </row>
    <row r="1735" spans="6:9" x14ac:dyDescent="0.25">
      <c r="F1735" s="28"/>
      <c r="I1735" s="28"/>
    </row>
    <row r="1736" spans="6:9" x14ac:dyDescent="0.25">
      <c r="F1736" s="28"/>
      <c r="I1736" s="28"/>
    </row>
    <row r="1737" spans="6:9" x14ac:dyDescent="0.25">
      <c r="F1737" s="28"/>
      <c r="I1737" s="28"/>
    </row>
    <row r="1738" spans="6:9" x14ac:dyDescent="0.25">
      <c r="F1738" s="28"/>
      <c r="I1738" s="28"/>
    </row>
    <row r="1739" spans="6:9" x14ac:dyDescent="0.25">
      <c r="F1739" s="28"/>
      <c r="I1739" s="28"/>
    </row>
    <row r="1740" spans="6:9" x14ac:dyDescent="0.25">
      <c r="F1740" s="28"/>
      <c r="I1740" s="28"/>
    </row>
    <row r="1741" spans="6:9" x14ac:dyDescent="0.25">
      <c r="F1741" s="28"/>
      <c r="I1741" s="28"/>
    </row>
    <row r="1742" spans="6:9" x14ac:dyDescent="0.25">
      <c r="F1742" s="28"/>
      <c r="I1742" s="28"/>
    </row>
    <row r="1743" spans="6:9" x14ac:dyDescent="0.25">
      <c r="F1743" s="28"/>
      <c r="I1743" s="28"/>
    </row>
    <row r="1744" spans="6:9" x14ac:dyDescent="0.25">
      <c r="F1744" s="28"/>
      <c r="I1744" s="28"/>
    </row>
    <row r="1745" spans="6:9" x14ac:dyDescent="0.25">
      <c r="F1745" s="28"/>
      <c r="I1745" s="28"/>
    </row>
    <row r="1746" spans="6:9" x14ac:dyDescent="0.25">
      <c r="F1746" s="28"/>
      <c r="I1746" s="28"/>
    </row>
    <row r="1747" spans="6:9" x14ac:dyDescent="0.25">
      <c r="F1747" s="28"/>
      <c r="I1747" s="28"/>
    </row>
    <row r="1748" spans="6:9" x14ac:dyDescent="0.25">
      <c r="F1748" s="28"/>
      <c r="I1748" s="28"/>
    </row>
    <row r="1749" spans="6:9" x14ac:dyDescent="0.25">
      <c r="F1749" s="28"/>
      <c r="I1749" s="28"/>
    </row>
    <row r="1750" spans="6:9" x14ac:dyDescent="0.25">
      <c r="F1750" s="28"/>
      <c r="I1750" s="28"/>
    </row>
    <row r="1751" spans="6:9" x14ac:dyDescent="0.25">
      <c r="F1751" s="28"/>
      <c r="I1751" s="28"/>
    </row>
    <row r="1752" spans="6:9" x14ac:dyDescent="0.25">
      <c r="F1752" s="28"/>
      <c r="I1752" s="28"/>
    </row>
    <row r="1753" spans="6:9" x14ac:dyDescent="0.25">
      <c r="F1753" s="28"/>
      <c r="I1753" s="28"/>
    </row>
    <row r="1754" spans="6:9" x14ac:dyDescent="0.25">
      <c r="F1754" s="28"/>
      <c r="I1754" s="28"/>
    </row>
    <row r="1755" spans="6:9" x14ac:dyDescent="0.25">
      <c r="F1755" s="28"/>
      <c r="I1755" s="28"/>
    </row>
    <row r="1756" spans="6:9" x14ac:dyDescent="0.25">
      <c r="F1756" s="28"/>
      <c r="I1756" s="28"/>
    </row>
    <row r="1757" spans="6:9" x14ac:dyDescent="0.25">
      <c r="F1757" s="28"/>
      <c r="I1757" s="28"/>
    </row>
    <row r="1758" spans="6:9" x14ac:dyDescent="0.25">
      <c r="F1758" s="28"/>
      <c r="I1758" s="28"/>
    </row>
    <row r="1759" spans="6:9" x14ac:dyDescent="0.25">
      <c r="F1759" s="28"/>
      <c r="I1759" s="28"/>
    </row>
    <row r="1760" spans="6:9" x14ac:dyDescent="0.25">
      <c r="F1760" s="28"/>
      <c r="I1760" s="28"/>
    </row>
    <row r="1761" spans="6:9" x14ac:dyDescent="0.25">
      <c r="F1761" s="28"/>
      <c r="I1761" s="28"/>
    </row>
    <row r="1762" spans="6:9" x14ac:dyDescent="0.25">
      <c r="F1762" s="28"/>
      <c r="I1762" s="28"/>
    </row>
    <row r="1763" spans="6:9" x14ac:dyDescent="0.25">
      <c r="F1763" s="28"/>
      <c r="I1763" s="28"/>
    </row>
    <row r="1764" spans="6:9" x14ac:dyDescent="0.25">
      <c r="F1764" s="28"/>
      <c r="I1764" s="28"/>
    </row>
    <row r="1765" spans="6:9" x14ac:dyDescent="0.25">
      <c r="F1765" s="28"/>
      <c r="I1765" s="28"/>
    </row>
    <row r="1766" spans="6:9" x14ac:dyDescent="0.25">
      <c r="F1766" s="28"/>
      <c r="I1766" s="28"/>
    </row>
    <row r="1767" spans="6:9" x14ac:dyDescent="0.25">
      <c r="F1767" s="28"/>
      <c r="I1767" s="28"/>
    </row>
    <row r="1768" spans="6:9" x14ac:dyDescent="0.25">
      <c r="F1768" s="28"/>
      <c r="I1768" s="28"/>
    </row>
    <row r="1769" spans="6:9" x14ac:dyDescent="0.25">
      <c r="F1769" s="28"/>
      <c r="I1769" s="28"/>
    </row>
    <row r="1770" spans="6:9" x14ac:dyDescent="0.25">
      <c r="F1770" s="28"/>
      <c r="I1770" s="28"/>
    </row>
    <row r="1771" spans="6:9" x14ac:dyDescent="0.25">
      <c r="F1771" s="28"/>
      <c r="I1771" s="28"/>
    </row>
    <row r="1772" spans="6:9" x14ac:dyDescent="0.25">
      <c r="F1772" s="28"/>
      <c r="I1772" s="28"/>
    </row>
    <row r="1773" spans="6:9" x14ac:dyDescent="0.25">
      <c r="F1773" s="28"/>
      <c r="I1773" s="28"/>
    </row>
    <row r="1774" spans="6:9" x14ac:dyDescent="0.25">
      <c r="F1774" s="28"/>
      <c r="I1774" s="28"/>
    </row>
    <row r="1775" spans="6:9" x14ac:dyDescent="0.25">
      <c r="F1775" s="28"/>
      <c r="I1775" s="28"/>
    </row>
    <row r="1776" spans="6:9" x14ac:dyDescent="0.25">
      <c r="F1776" s="28"/>
      <c r="I1776" s="28"/>
    </row>
    <row r="1777" spans="6:9" x14ac:dyDescent="0.25">
      <c r="F1777" s="28"/>
      <c r="I1777" s="28"/>
    </row>
    <row r="1778" spans="6:9" x14ac:dyDescent="0.25">
      <c r="F1778" s="28"/>
      <c r="I1778" s="28"/>
    </row>
    <row r="1779" spans="6:9" x14ac:dyDescent="0.25">
      <c r="F1779" s="28"/>
      <c r="I1779" s="28"/>
    </row>
    <row r="1780" spans="6:9" x14ac:dyDescent="0.25">
      <c r="F1780" s="28"/>
      <c r="I1780" s="28"/>
    </row>
    <row r="1781" spans="6:9" x14ac:dyDescent="0.25">
      <c r="F1781" s="28"/>
      <c r="I1781" s="28"/>
    </row>
    <row r="1782" spans="6:9" x14ac:dyDescent="0.25">
      <c r="F1782" s="28"/>
      <c r="I1782" s="28"/>
    </row>
    <row r="1783" spans="6:9" x14ac:dyDescent="0.25">
      <c r="F1783" s="28"/>
      <c r="I1783" s="28"/>
    </row>
    <row r="1784" spans="6:9" x14ac:dyDescent="0.25">
      <c r="F1784" s="28"/>
      <c r="I1784" s="28"/>
    </row>
    <row r="1785" spans="6:9" x14ac:dyDescent="0.25">
      <c r="F1785" s="28"/>
      <c r="I1785" s="28"/>
    </row>
    <row r="1786" spans="6:9" x14ac:dyDescent="0.25">
      <c r="F1786" s="28"/>
      <c r="I1786" s="28"/>
    </row>
    <row r="1787" spans="6:9" x14ac:dyDescent="0.25">
      <c r="F1787" s="28"/>
      <c r="I1787" s="28"/>
    </row>
    <row r="1788" spans="6:9" x14ac:dyDescent="0.25">
      <c r="F1788" s="28"/>
      <c r="I1788" s="28"/>
    </row>
    <row r="1789" spans="6:9" x14ac:dyDescent="0.25">
      <c r="F1789" s="28"/>
      <c r="I1789" s="28"/>
    </row>
    <row r="1790" spans="6:9" x14ac:dyDescent="0.25">
      <c r="F1790" s="28"/>
      <c r="I1790" s="28"/>
    </row>
    <row r="1791" spans="6:9" x14ac:dyDescent="0.25">
      <c r="F1791" s="28"/>
      <c r="I1791" s="28"/>
    </row>
    <row r="1792" spans="6:9" x14ac:dyDescent="0.25">
      <c r="F1792" s="28"/>
      <c r="I1792" s="28"/>
    </row>
    <row r="1793" spans="6:9" x14ac:dyDescent="0.25">
      <c r="F1793" s="28"/>
      <c r="I1793" s="28"/>
    </row>
    <row r="1794" spans="6:9" x14ac:dyDescent="0.25">
      <c r="F1794" s="28"/>
      <c r="I1794" s="28"/>
    </row>
    <row r="1795" spans="6:9" x14ac:dyDescent="0.25">
      <c r="F1795" s="28"/>
      <c r="I1795" s="28"/>
    </row>
    <row r="1796" spans="6:9" x14ac:dyDescent="0.25">
      <c r="F1796" s="28"/>
      <c r="I1796" s="28"/>
    </row>
    <row r="1797" spans="6:9" x14ac:dyDescent="0.25">
      <c r="F1797" s="28"/>
      <c r="I1797" s="28"/>
    </row>
    <row r="1798" spans="6:9" x14ac:dyDescent="0.25">
      <c r="F1798" s="28"/>
      <c r="I1798" s="28"/>
    </row>
    <row r="1799" spans="6:9" x14ac:dyDescent="0.25">
      <c r="F1799" s="28"/>
      <c r="I1799" s="28"/>
    </row>
    <row r="1800" spans="6:9" x14ac:dyDescent="0.25">
      <c r="F1800" s="28"/>
      <c r="I1800" s="28"/>
    </row>
    <row r="1801" spans="6:9" x14ac:dyDescent="0.25">
      <c r="F1801" s="28"/>
      <c r="I1801" s="28"/>
    </row>
    <row r="1802" spans="6:9" x14ac:dyDescent="0.25">
      <c r="F1802" s="28"/>
      <c r="I1802" s="28"/>
    </row>
    <row r="1803" spans="6:9" x14ac:dyDescent="0.25">
      <c r="F1803" s="28"/>
      <c r="I1803" s="28"/>
    </row>
    <row r="1804" spans="6:9" x14ac:dyDescent="0.25">
      <c r="F1804" s="28"/>
      <c r="I1804" s="28"/>
    </row>
    <row r="1805" spans="6:9" x14ac:dyDescent="0.25">
      <c r="F1805" s="28"/>
      <c r="I1805" s="28"/>
    </row>
    <row r="1806" spans="6:9" x14ac:dyDescent="0.25">
      <c r="F1806" s="28"/>
      <c r="I1806" s="28"/>
    </row>
    <row r="1807" spans="6:9" x14ac:dyDescent="0.25">
      <c r="F1807" s="28"/>
      <c r="I1807" s="28"/>
    </row>
    <row r="1808" spans="6:9" x14ac:dyDescent="0.25">
      <c r="F1808" s="28"/>
      <c r="I1808" s="28"/>
    </row>
    <row r="1809" spans="6:9" x14ac:dyDescent="0.25">
      <c r="F1809" s="28"/>
      <c r="I1809" s="28"/>
    </row>
    <row r="1810" spans="6:9" x14ac:dyDescent="0.25">
      <c r="F1810" s="28"/>
      <c r="I1810" s="28"/>
    </row>
    <row r="1811" spans="6:9" x14ac:dyDescent="0.25">
      <c r="F1811" s="28"/>
      <c r="I1811" s="28"/>
    </row>
    <row r="1812" spans="6:9" x14ac:dyDescent="0.25">
      <c r="F1812" s="28"/>
      <c r="I1812" s="28"/>
    </row>
    <row r="1813" spans="6:9" x14ac:dyDescent="0.25">
      <c r="F1813" s="28"/>
      <c r="I1813" s="28"/>
    </row>
    <row r="1814" spans="6:9" x14ac:dyDescent="0.25">
      <c r="F1814" s="28"/>
      <c r="I1814" s="28"/>
    </row>
    <row r="1815" spans="6:9" x14ac:dyDescent="0.25">
      <c r="F1815" s="28"/>
      <c r="I1815" s="28"/>
    </row>
    <row r="1816" spans="6:9" x14ac:dyDescent="0.25">
      <c r="F1816" s="28"/>
      <c r="I1816" s="28"/>
    </row>
    <row r="1817" spans="6:9" x14ac:dyDescent="0.25">
      <c r="F1817" s="28"/>
      <c r="I1817" s="28"/>
    </row>
    <row r="1818" spans="6:9" x14ac:dyDescent="0.25">
      <c r="F1818" s="28"/>
      <c r="I1818" s="28"/>
    </row>
    <row r="1819" spans="6:9" x14ac:dyDescent="0.25">
      <c r="F1819" s="28"/>
      <c r="I1819" s="28"/>
    </row>
    <row r="1820" spans="6:9" x14ac:dyDescent="0.25">
      <c r="F1820" s="28"/>
      <c r="I1820" s="28"/>
    </row>
    <row r="1821" spans="6:9" x14ac:dyDescent="0.25">
      <c r="F1821" s="28"/>
      <c r="I1821" s="28"/>
    </row>
    <row r="1822" spans="6:9" x14ac:dyDescent="0.25">
      <c r="F1822" s="28"/>
      <c r="I1822" s="28"/>
    </row>
    <row r="1823" spans="6:9" x14ac:dyDescent="0.25">
      <c r="F1823" s="28"/>
      <c r="I1823" s="28"/>
    </row>
    <row r="1824" spans="6:9" x14ac:dyDescent="0.25">
      <c r="F1824" s="28"/>
      <c r="I1824" s="28"/>
    </row>
    <row r="1825" spans="6:9" x14ac:dyDescent="0.25">
      <c r="F1825" s="28"/>
      <c r="I1825" s="28"/>
    </row>
    <row r="1826" spans="6:9" x14ac:dyDescent="0.25">
      <c r="F1826" s="28"/>
      <c r="I1826" s="28"/>
    </row>
    <row r="1827" spans="6:9" x14ac:dyDescent="0.25">
      <c r="F1827" s="28"/>
      <c r="I1827" s="28"/>
    </row>
    <row r="1828" spans="6:9" x14ac:dyDescent="0.25">
      <c r="F1828" s="28"/>
      <c r="I1828" s="28"/>
    </row>
    <row r="1829" spans="6:9" x14ac:dyDescent="0.25">
      <c r="F1829" s="28"/>
      <c r="I1829" s="28"/>
    </row>
    <row r="1830" spans="6:9" x14ac:dyDescent="0.25">
      <c r="F1830" s="28"/>
      <c r="I1830" s="28"/>
    </row>
    <row r="1831" spans="6:9" x14ac:dyDescent="0.25">
      <c r="F1831" s="28"/>
      <c r="I1831" s="28"/>
    </row>
    <row r="1832" spans="6:9" x14ac:dyDescent="0.25">
      <c r="F1832" s="28"/>
      <c r="I1832" s="28"/>
    </row>
    <row r="1833" spans="6:9" x14ac:dyDescent="0.25">
      <c r="F1833" s="28"/>
      <c r="I1833" s="28"/>
    </row>
    <row r="1834" spans="6:9" x14ac:dyDescent="0.25">
      <c r="F1834" s="28"/>
      <c r="I1834" s="28"/>
    </row>
    <row r="1835" spans="6:9" x14ac:dyDescent="0.25">
      <c r="F1835" s="28"/>
      <c r="I1835" s="28"/>
    </row>
    <row r="1836" spans="6:9" x14ac:dyDescent="0.25">
      <c r="F1836" s="28"/>
      <c r="I1836" s="28"/>
    </row>
    <row r="1837" spans="6:9" x14ac:dyDescent="0.25">
      <c r="F1837" s="28"/>
      <c r="I1837" s="28"/>
    </row>
    <row r="1838" spans="6:9" x14ac:dyDescent="0.25">
      <c r="F1838" s="28"/>
      <c r="I1838" s="28"/>
    </row>
    <row r="1839" spans="6:9" x14ac:dyDescent="0.25">
      <c r="F1839" s="28"/>
      <c r="I1839" s="28"/>
    </row>
    <row r="1840" spans="6:9" x14ac:dyDescent="0.25">
      <c r="F1840" s="28"/>
      <c r="I1840" s="28"/>
    </row>
    <row r="1841" spans="6:9" x14ac:dyDescent="0.25">
      <c r="F1841" s="28"/>
      <c r="I1841" s="28"/>
    </row>
    <row r="1842" spans="6:9" x14ac:dyDescent="0.25">
      <c r="F1842" s="28"/>
      <c r="I1842" s="28"/>
    </row>
    <row r="1843" spans="6:9" x14ac:dyDescent="0.25">
      <c r="F1843" s="28"/>
      <c r="I1843" s="28"/>
    </row>
    <row r="1844" spans="6:9" x14ac:dyDescent="0.25">
      <c r="F1844" s="28"/>
      <c r="I1844" s="28"/>
    </row>
    <row r="1845" spans="6:9" x14ac:dyDescent="0.25">
      <c r="F1845" s="28"/>
      <c r="I1845" s="28"/>
    </row>
    <row r="1846" spans="6:9" x14ac:dyDescent="0.25">
      <c r="F1846" s="28"/>
      <c r="I1846" s="28"/>
    </row>
    <row r="1847" spans="6:9" x14ac:dyDescent="0.25">
      <c r="F1847" s="28"/>
      <c r="I1847" s="28"/>
    </row>
    <row r="1848" spans="6:9" x14ac:dyDescent="0.25">
      <c r="F1848" s="28"/>
      <c r="I1848" s="28"/>
    </row>
    <row r="1849" spans="6:9" x14ac:dyDescent="0.25">
      <c r="F1849" s="28"/>
      <c r="I1849" s="28"/>
    </row>
    <row r="1850" spans="6:9" x14ac:dyDescent="0.25">
      <c r="F1850" s="28"/>
      <c r="I1850" s="28"/>
    </row>
    <row r="1851" spans="6:9" x14ac:dyDescent="0.25">
      <c r="F1851" s="28"/>
      <c r="I1851" s="28"/>
    </row>
    <row r="1852" spans="6:9" x14ac:dyDescent="0.25">
      <c r="F1852" s="28"/>
      <c r="I1852" s="28"/>
    </row>
    <row r="1853" spans="6:9" x14ac:dyDescent="0.25">
      <c r="F1853" s="28"/>
      <c r="I1853" s="28"/>
    </row>
    <row r="1854" spans="6:9" x14ac:dyDescent="0.25">
      <c r="F1854" s="28"/>
      <c r="I1854" s="28"/>
    </row>
    <row r="1855" spans="6:9" x14ac:dyDescent="0.25">
      <c r="F1855" s="28"/>
      <c r="I1855" s="28"/>
    </row>
    <row r="1856" spans="6:9" x14ac:dyDescent="0.25">
      <c r="F1856" s="28"/>
      <c r="I1856" s="28"/>
    </row>
    <row r="1857" spans="6:9" x14ac:dyDescent="0.25">
      <c r="F1857" s="28"/>
      <c r="I1857" s="28"/>
    </row>
    <row r="1858" spans="6:9" x14ac:dyDescent="0.25">
      <c r="F1858" s="28"/>
      <c r="I1858" s="28"/>
    </row>
    <row r="1859" spans="6:9" x14ac:dyDescent="0.25">
      <c r="F1859" s="28"/>
      <c r="I1859" s="28"/>
    </row>
    <row r="1860" spans="6:9" x14ac:dyDescent="0.25">
      <c r="F1860" s="28"/>
      <c r="I1860" s="28"/>
    </row>
    <row r="1861" spans="6:9" x14ac:dyDescent="0.25">
      <c r="F1861" s="28"/>
      <c r="I1861" s="28"/>
    </row>
    <row r="1862" spans="6:9" x14ac:dyDescent="0.25">
      <c r="F1862" s="28"/>
      <c r="I1862" s="28"/>
    </row>
    <row r="1863" spans="6:9" x14ac:dyDescent="0.25">
      <c r="F1863" s="28"/>
      <c r="I1863" s="28"/>
    </row>
    <row r="1864" spans="6:9" x14ac:dyDescent="0.25">
      <c r="F1864" s="28"/>
      <c r="I1864" s="28"/>
    </row>
    <row r="1865" spans="6:9" x14ac:dyDescent="0.25">
      <c r="F1865" s="28"/>
      <c r="I1865" s="28"/>
    </row>
    <row r="1866" spans="6:9" x14ac:dyDescent="0.25">
      <c r="F1866" s="28"/>
      <c r="I1866" s="28"/>
    </row>
    <row r="1867" spans="6:9" x14ac:dyDescent="0.25">
      <c r="F1867" s="28"/>
      <c r="I1867" s="28"/>
    </row>
    <row r="1868" spans="6:9" x14ac:dyDescent="0.25">
      <c r="F1868" s="28"/>
      <c r="I1868" s="28"/>
    </row>
    <row r="1869" spans="6:9" x14ac:dyDescent="0.25">
      <c r="F1869" s="28"/>
      <c r="I1869" s="28"/>
    </row>
    <row r="1870" spans="6:9" x14ac:dyDescent="0.25">
      <c r="F1870" s="28"/>
      <c r="I1870" s="28"/>
    </row>
    <row r="1871" spans="6:9" x14ac:dyDescent="0.25">
      <c r="F1871" s="28"/>
      <c r="I1871" s="28"/>
    </row>
    <row r="1872" spans="6:9" x14ac:dyDescent="0.25">
      <c r="F1872" s="28"/>
      <c r="I1872" s="28"/>
    </row>
    <row r="1873" spans="6:9" x14ac:dyDescent="0.25">
      <c r="F1873" s="28"/>
      <c r="I1873" s="28"/>
    </row>
    <row r="1874" spans="6:9" x14ac:dyDescent="0.25">
      <c r="F1874" s="28"/>
      <c r="I1874" s="28"/>
    </row>
    <row r="1875" spans="6:9" x14ac:dyDescent="0.25">
      <c r="F1875" s="28"/>
      <c r="I1875" s="28"/>
    </row>
    <row r="1876" spans="6:9" x14ac:dyDescent="0.25">
      <c r="F1876" s="28"/>
      <c r="I1876" s="28"/>
    </row>
    <row r="1877" spans="6:9" x14ac:dyDescent="0.25">
      <c r="F1877" s="28"/>
      <c r="I1877" s="28"/>
    </row>
    <row r="1878" spans="6:9" x14ac:dyDescent="0.25">
      <c r="F1878" s="28"/>
      <c r="I1878" s="28"/>
    </row>
    <row r="1879" spans="6:9" x14ac:dyDescent="0.25">
      <c r="F1879" s="28"/>
      <c r="I1879" s="28"/>
    </row>
    <row r="1880" spans="6:9" x14ac:dyDescent="0.25">
      <c r="F1880" s="28"/>
      <c r="I1880" s="28"/>
    </row>
    <row r="1881" spans="6:9" x14ac:dyDescent="0.25">
      <c r="F1881" s="28"/>
      <c r="I1881" s="28"/>
    </row>
    <row r="1882" spans="6:9" x14ac:dyDescent="0.25">
      <c r="F1882" s="28"/>
      <c r="I1882" s="28"/>
    </row>
    <row r="1883" spans="6:9" x14ac:dyDescent="0.25">
      <c r="F1883" s="28"/>
      <c r="I1883" s="28"/>
    </row>
    <row r="1884" spans="6:9" x14ac:dyDescent="0.25">
      <c r="F1884" s="28"/>
      <c r="I1884" s="28"/>
    </row>
    <row r="1885" spans="6:9" x14ac:dyDescent="0.25">
      <c r="F1885" s="28"/>
      <c r="I1885" s="28"/>
    </row>
    <row r="1886" spans="6:9" x14ac:dyDescent="0.25">
      <c r="F1886" s="28"/>
      <c r="I1886" s="28"/>
    </row>
    <row r="1887" spans="6:9" x14ac:dyDescent="0.25">
      <c r="F1887" s="28"/>
      <c r="I1887" s="28"/>
    </row>
    <row r="1888" spans="6:9" x14ac:dyDescent="0.25">
      <c r="F1888" s="28"/>
      <c r="I1888" s="28"/>
    </row>
    <row r="1889" spans="6:9" x14ac:dyDescent="0.25">
      <c r="F1889" s="28"/>
      <c r="I1889" s="28"/>
    </row>
    <row r="1890" spans="6:9" x14ac:dyDescent="0.25">
      <c r="F1890" s="28"/>
      <c r="I1890" s="28"/>
    </row>
    <row r="1891" spans="6:9" x14ac:dyDescent="0.25">
      <c r="F1891" s="28"/>
      <c r="I1891" s="28"/>
    </row>
    <row r="1892" spans="6:9" x14ac:dyDescent="0.25">
      <c r="F1892" s="28"/>
      <c r="I1892" s="28"/>
    </row>
    <row r="1893" spans="6:9" x14ac:dyDescent="0.25">
      <c r="F1893" s="28"/>
      <c r="I1893" s="28"/>
    </row>
    <row r="1894" spans="6:9" x14ac:dyDescent="0.25">
      <c r="F1894" s="28"/>
      <c r="I1894" s="28"/>
    </row>
    <row r="1895" spans="6:9" x14ac:dyDescent="0.25">
      <c r="F1895" s="28"/>
      <c r="I1895" s="28"/>
    </row>
    <row r="1896" spans="6:9" x14ac:dyDescent="0.25">
      <c r="F1896" s="28"/>
      <c r="I1896" s="28"/>
    </row>
    <row r="1897" spans="6:9" x14ac:dyDescent="0.25">
      <c r="F1897" s="28"/>
      <c r="I1897" s="28"/>
    </row>
    <row r="1898" spans="6:9" x14ac:dyDescent="0.25">
      <c r="F1898" s="28"/>
      <c r="I1898" s="28"/>
    </row>
    <row r="1899" spans="6:9" x14ac:dyDescent="0.25">
      <c r="F1899" s="28"/>
      <c r="I1899" s="28"/>
    </row>
    <row r="1900" spans="6:9" x14ac:dyDescent="0.25">
      <c r="F1900" s="28"/>
      <c r="I1900" s="28"/>
    </row>
    <row r="1901" spans="6:9" x14ac:dyDescent="0.25">
      <c r="F1901" s="28"/>
      <c r="I1901" s="28"/>
    </row>
    <row r="1902" spans="6:9" x14ac:dyDescent="0.25">
      <c r="F1902" s="28"/>
      <c r="I1902" s="28"/>
    </row>
    <row r="1903" spans="6:9" x14ac:dyDescent="0.25">
      <c r="F1903" s="28"/>
      <c r="I1903" s="28"/>
    </row>
    <row r="1904" spans="6:9" x14ac:dyDescent="0.25">
      <c r="F1904" s="28"/>
      <c r="I1904" s="28"/>
    </row>
    <row r="1905" spans="6:9" x14ac:dyDescent="0.25">
      <c r="F1905" s="28"/>
      <c r="I1905" s="28"/>
    </row>
    <row r="1906" spans="6:9" x14ac:dyDescent="0.25">
      <c r="F1906" s="28"/>
      <c r="I1906" s="28"/>
    </row>
    <row r="1907" spans="6:9" x14ac:dyDescent="0.25">
      <c r="F1907" s="28"/>
      <c r="I1907" s="28"/>
    </row>
    <row r="1908" spans="6:9" x14ac:dyDescent="0.25">
      <c r="F1908" s="28"/>
      <c r="I1908" s="28"/>
    </row>
    <row r="1909" spans="6:9" x14ac:dyDescent="0.25">
      <c r="F1909" s="28"/>
      <c r="I1909" s="28"/>
    </row>
    <row r="1910" spans="6:9" x14ac:dyDescent="0.25">
      <c r="F1910" s="28"/>
      <c r="I1910" s="28"/>
    </row>
    <row r="1911" spans="6:9" x14ac:dyDescent="0.25">
      <c r="F1911" s="28"/>
      <c r="I1911" s="28"/>
    </row>
    <row r="1912" spans="6:9" x14ac:dyDescent="0.25">
      <c r="F1912" s="28"/>
      <c r="I1912" s="28"/>
    </row>
    <row r="1913" spans="6:9" x14ac:dyDescent="0.25">
      <c r="F1913" s="28"/>
      <c r="I1913" s="28"/>
    </row>
    <row r="1914" spans="6:9" x14ac:dyDescent="0.25">
      <c r="F1914" s="28"/>
      <c r="I1914" s="28"/>
    </row>
    <row r="1915" spans="6:9" x14ac:dyDescent="0.25">
      <c r="F1915" s="28"/>
      <c r="I1915" s="28"/>
    </row>
    <row r="1916" spans="6:9" x14ac:dyDescent="0.25">
      <c r="F1916" s="28"/>
      <c r="I1916" s="28"/>
    </row>
    <row r="1917" spans="6:9" x14ac:dyDescent="0.25">
      <c r="F1917" s="28"/>
      <c r="I1917" s="28"/>
    </row>
    <row r="1918" spans="6:9" x14ac:dyDescent="0.25">
      <c r="F1918" s="28"/>
      <c r="I1918" s="28"/>
    </row>
    <row r="1919" spans="6:9" x14ac:dyDescent="0.25">
      <c r="F1919" s="28"/>
      <c r="I1919" s="28"/>
    </row>
    <row r="1920" spans="6:9" x14ac:dyDescent="0.25">
      <c r="F1920" s="28"/>
      <c r="I1920" s="28"/>
    </row>
    <row r="1921" spans="6:9" x14ac:dyDescent="0.25">
      <c r="F1921" s="28"/>
      <c r="I1921" s="28"/>
    </row>
    <row r="1922" spans="6:9" x14ac:dyDescent="0.25">
      <c r="F1922" s="28"/>
      <c r="I1922" s="28"/>
    </row>
    <row r="1923" spans="6:9" x14ac:dyDescent="0.25">
      <c r="F1923" s="28"/>
      <c r="I1923" s="28"/>
    </row>
    <row r="1924" spans="6:9" x14ac:dyDescent="0.25">
      <c r="F1924" s="28"/>
      <c r="I1924" s="28"/>
    </row>
    <row r="1925" spans="6:9" x14ac:dyDescent="0.25">
      <c r="F1925" s="28"/>
      <c r="I1925" s="28"/>
    </row>
    <row r="1926" spans="6:9" x14ac:dyDescent="0.25">
      <c r="F1926" s="28"/>
      <c r="I1926" s="28"/>
    </row>
    <row r="1927" spans="6:9" x14ac:dyDescent="0.25">
      <c r="F1927" s="28"/>
      <c r="I1927" s="28"/>
    </row>
    <row r="1928" spans="6:9" x14ac:dyDescent="0.25">
      <c r="F1928" s="28"/>
      <c r="I1928" s="28"/>
    </row>
    <row r="1929" spans="6:9" x14ac:dyDescent="0.25">
      <c r="F1929" s="28"/>
      <c r="I1929" s="28"/>
    </row>
    <row r="1930" spans="6:9" x14ac:dyDescent="0.25">
      <c r="F1930" s="28"/>
      <c r="I1930" s="28"/>
    </row>
    <row r="1931" spans="6:9" x14ac:dyDescent="0.25">
      <c r="F1931" s="28"/>
      <c r="I1931" s="28"/>
    </row>
    <row r="1932" spans="6:9" x14ac:dyDescent="0.25">
      <c r="F1932" s="28"/>
      <c r="I1932" s="28"/>
    </row>
    <row r="1933" spans="6:9" x14ac:dyDescent="0.25">
      <c r="F1933" s="28"/>
      <c r="I1933" s="28"/>
    </row>
    <row r="1934" spans="6:9" x14ac:dyDescent="0.25">
      <c r="F1934" s="28"/>
      <c r="I1934" s="28"/>
    </row>
    <row r="1935" spans="6:9" x14ac:dyDescent="0.25">
      <c r="F1935" s="28"/>
      <c r="I1935" s="28"/>
    </row>
    <row r="1936" spans="6:9" x14ac:dyDescent="0.25">
      <c r="F1936" s="28"/>
      <c r="I1936" s="28"/>
    </row>
    <row r="1937" spans="6:9" x14ac:dyDescent="0.25">
      <c r="F1937" s="28"/>
      <c r="I1937" s="28"/>
    </row>
    <row r="1938" spans="6:9" x14ac:dyDescent="0.25">
      <c r="F1938" s="28"/>
      <c r="I1938" s="28"/>
    </row>
    <row r="1939" spans="6:9" x14ac:dyDescent="0.25">
      <c r="F1939" s="28"/>
      <c r="I1939" s="28"/>
    </row>
    <row r="1940" spans="6:9" x14ac:dyDescent="0.25">
      <c r="F1940" s="28"/>
      <c r="I1940" s="28"/>
    </row>
    <row r="1941" spans="6:9" x14ac:dyDescent="0.25">
      <c r="F1941" s="28"/>
      <c r="I1941" s="28"/>
    </row>
    <row r="1942" spans="6:9" x14ac:dyDescent="0.25">
      <c r="F1942" s="28"/>
      <c r="I1942" s="28"/>
    </row>
    <row r="1943" spans="6:9" x14ac:dyDescent="0.25">
      <c r="F1943" s="28"/>
      <c r="I1943" s="28"/>
    </row>
    <row r="1944" spans="6:9" x14ac:dyDescent="0.25">
      <c r="F1944" s="28"/>
      <c r="I1944" s="28"/>
    </row>
    <row r="1945" spans="6:9" x14ac:dyDescent="0.25">
      <c r="F1945" s="28"/>
      <c r="I1945" s="28"/>
    </row>
    <row r="1946" spans="6:9" x14ac:dyDescent="0.25">
      <c r="F1946" s="28"/>
      <c r="I1946" s="28"/>
    </row>
    <row r="1947" spans="6:9" x14ac:dyDescent="0.25">
      <c r="F1947" s="28"/>
      <c r="I1947" s="28"/>
    </row>
    <row r="1948" spans="6:9" x14ac:dyDescent="0.25">
      <c r="F1948" s="28"/>
      <c r="I1948" s="28"/>
    </row>
    <row r="1949" spans="6:9" x14ac:dyDescent="0.25">
      <c r="F1949" s="28"/>
      <c r="I1949" s="28"/>
    </row>
    <row r="1950" spans="6:9" x14ac:dyDescent="0.25">
      <c r="F1950" s="28"/>
      <c r="I1950" s="28"/>
    </row>
    <row r="1951" spans="6:9" x14ac:dyDescent="0.25">
      <c r="F1951" s="28"/>
      <c r="I1951" s="28"/>
    </row>
    <row r="1952" spans="6:9" x14ac:dyDescent="0.25">
      <c r="F1952" s="28"/>
      <c r="I1952" s="28"/>
    </row>
    <row r="1953" spans="6:9" x14ac:dyDescent="0.25">
      <c r="F1953" s="28"/>
      <c r="I1953" s="28"/>
    </row>
    <row r="1954" spans="6:9" x14ac:dyDescent="0.25">
      <c r="F1954" s="28"/>
      <c r="I1954" s="28"/>
    </row>
    <row r="1955" spans="6:9" x14ac:dyDescent="0.25">
      <c r="F1955" s="28"/>
      <c r="I1955" s="28"/>
    </row>
    <row r="1956" spans="6:9" x14ac:dyDescent="0.25">
      <c r="F1956" s="28"/>
      <c r="I1956" s="28"/>
    </row>
    <row r="1957" spans="6:9" x14ac:dyDescent="0.25">
      <c r="F1957" s="28"/>
      <c r="I1957" s="28"/>
    </row>
    <row r="1958" spans="6:9" x14ac:dyDescent="0.25">
      <c r="F1958" s="28"/>
      <c r="I1958" s="28"/>
    </row>
    <row r="1959" spans="6:9" x14ac:dyDescent="0.25">
      <c r="F1959" s="28"/>
      <c r="I1959" s="28"/>
    </row>
    <row r="1960" spans="6:9" x14ac:dyDescent="0.25">
      <c r="F1960" s="28"/>
      <c r="I1960" s="28"/>
    </row>
    <row r="1961" spans="6:9" x14ac:dyDescent="0.25">
      <c r="F1961" s="28"/>
      <c r="I1961" s="28"/>
    </row>
    <row r="1962" spans="6:9" x14ac:dyDescent="0.25">
      <c r="F1962" s="28"/>
      <c r="I1962" s="28"/>
    </row>
    <row r="1963" spans="6:9" x14ac:dyDescent="0.25">
      <c r="F1963" s="28"/>
      <c r="I1963" s="28"/>
    </row>
    <row r="1964" spans="6:9" x14ac:dyDescent="0.25">
      <c r="F1964" s="28"/>
      <c r="I1964" s="28"/>
    </row>
    <row r="1965" spans="6:9" x14ac:dyDescent="0.25">
      <c r="F1965" s="28"/>
      <c r="I1965" s="28"/>
    </row>
    <row r="1966" spans="6:9" x14ac:dyDescent="0.25">
      <c r="F1966" s="28"/>
      <c r="I1966" s="28"/>
    </row>
    <row r="1967" spans="6:9" x14ac:dyDescent="0.25">
      <c r="F1967" s="28"/>
      <c r="I1967" s="28"/>
    </row>
    <row r="1968" spans="6:9" x14ac:dyDescent="0.25">
      <c r="F1968" s="28"/>
      <c r="I1968" s="28"/>
    </row>
    <row r="1969" spans="6:9" x14ac:dyDescent="0.25">
      <c r="F1969" s="28"/>
      <c r="I1969" s="28"/>
    </row>
    <row r="1970" spans="6:9" x14ac:dyDescent="0.25">
      <c r="F1970" s="28"/>
      <c r="I1970" s="28"/>
    </row>
    <row r="1971" spans="6:9" x14ac:dyDescent="0.25">
      <c r="F1971" s="28"/>
      <c r="I1971" s="28"/>
    </row>
    <row r="1972" spans="6:9" x14ac:dyDescent="0.25">
      <c r="F1972" s="28"/>
      <c r="I1972" s="28"/>
    </row>
    <row r="1973" spans="6:9" x14ac:dyDescent="0.25">
      <c r="F1973" s="28"/>
      <c r="I1973" s="28"/>
    </row>
    <row r="1974" spans="6:9" x14ac:dyDescent="0.25">
      <c r="F1974" s="28"/>
      <c r="I1974" s="28"/>
    </row>
    <row r="1975" spans="6:9" x14ac:dyDescent="0.25">
      <c r="F1975" s="28"/>
      <c r="I1975" s="28"/>
    </row>
    <row r="1976" spans="6:9" x14ac:dyDescent="0.25">
      <c r="F1976" s="28"/>
      <c r="I1976" s="28"/>
    </row>
    <row r="1977" spans="6:9" x14ac:dyDescent="0.25">
      <c r="F1977" s="28"/>
      <c r="I1977" s="28"/>
    </row>
    <row r="1978" spans="6:9" x14ac:dyDescent="0.25">
      <c r="F1978" s="28"/>
      <c r="I1978" s="28"/>
    </row>
    <row r="1979" spans="6:9" x14ac:dyDescent="0.25">
      <c r="F1979" s="28"/>
      <c r="I1979" s="28"/>
    </row>
    <row r="1980" spans="6:9" x14ac:dyDescent="0.25">
      <c r="F1980" s="28"/>
      <c r="I1980" s="28"/>
    </row>
    <row r="1981" spans="6:9" x14ac:dyDescent="0.25">
      <c r="F1981" s="28"/>
      <c r="I1981" s="28"/>
    </row>
    <row r="1982" spans="6:9" x14ac:dyDescent="0.25">
      <c r="F1982" s="28"/>
      <c r="I1982" s="28"/>
    </row>
    <row r="1983" spans="6:9" x14ac:dyDescent="0.25">
      <c r="F1983" s="28"/>
      <c r="I1983" s="28"/>
    </row>
    <row r="1984" spans="6:9" x14ac:dyDescent="0.25">
      <c r="F1984" s="28"/>
      <c r="I1984" s="28"/>
    </row>
    <row r="1985" spans="6:9" x14ac:dyDescent="0.25">
      <c r="F1985" s="28"/>
      <c r="I1985" s="28"/>
    </row>
    <row r="1986" spans="6:9" x14ac:dyDescent="0.25">
      <c r="F1986" s="28"/>
      <c r="I1986" s="28"/>
    </row>
    <row r="1987" spans="6:9" x14ac:dyDescent="0.25">
      <c r="F1987" s="28"/>
      <c r="I1987" s="28"/>
    </row>
    <row r="1988" spans="6:9" x14ac:dyDescent="0.25">
      <c r="F1988" s="28"/>
      <c r="I1988" s="28"/>
    </row>
    <row r="1989" spans="6:9" x14ac:dyDescent="0.25">
      <c r="F1989" s="28"/>
      <c r="I1989" s="28"/>
    </row>
    <row r="1990" spans="6:9" x14ac:dyDescent="0.25">
      <c r="F1990" s="28"/>
      <c r="I1990" s="28"/>
    </row>
    <row r="1991" spans="6:9" x14ac:dyDescent="0.25">
      <c r="F1991" s="28"/>
      <c r="I1991" s="28"/>
    </row>
    <row r="1992" spans="6:9" x14ac:dyDescent="0.25">
      <c r="F1992" s="28"/>
      <c r="I1992" s="28"/>
    </row>
    <row r="1993" spans="6:9" x14ac:dyDescent="0.25">
      <c r="F1993" s="28"/>
      <c r="I1993" s="28"/>
    </row>
    <row r="1994" spans="6:9" x14ac:dyDescent="0.25">
      <c r="F1994" s="28"/>
      <c r="I1994" s="28"/>
    </row>
    <row r="1995" spans="6:9" x14ac:dyDescent="0.25">
      <c r="F1995" s="28"/>
      <c r="I1995" s="28"/>
    </row>
    <row r="1996" spans="6:9" x14ac:dyDescent="0.25">
      <c r="F1996" s="28"/>
      <c r="I1996" s="28"/>
    </row>
    <row r="1997" spans="6:9" x14ac:dyDescent="0.25">
      <c r="F1997" s="28"/>
      <c r="I1997" s="28"/>
    </row>
    <row r="1998" spans="6:9" x14ac:dyDescent="0.25">
      <c r="F1998" s="28"/>
      <c r="I1998" s="28"/>
    </row>
    <row r="1999" spans="6:9" x14ac:dyDescent="0.25">
      <c r="F1999" s="28"/>
      <c r="I1999" s="28"/>
    </row>
    <row r="2000" spans="6:9" x14ac:dyDescent="0.25">
      <c r="F2000" s="28"/>
      <c r="I2000" s="28"/>
    </row>
    <row r="2001" spans="6:9" x14ac:dyDescent="0.25">
      <c r="F2001" s="28"/>
      <c r="I2001" s="28"/>
    </row>
    <row r="2002" spans="6:9" x14ac:dyDescent="0.25">
      <c r="F2002" s="28"/>
      <c r="I2002" s="28"/>
    </row>
    <row r="2003" spans="6:9" x14ac:dyDescent="0.25">
      <c r="F2003" s="28"/>
      <c r="I2003" s="28"/>
    </row>
    <row r="2004" spans="6:9" x14ac:dyDescent="0.25">
      <c r="F2004" s="28"/>
      <c r="I2004" s="28"/>
    </row>
    <row r="2005" spans="6:9" x14ac:dyDescent="0.25">
      <c r="F2005" s="28"/>
      <c r="I2005" s="28"/>
    </row>
    <row r="2006" spans="6:9" x14ac:dyDescent="0.25">
      <c r="F2006" s="28"/>
      <c r="I2006" s="28"/>
    </row>
    <row r="2007" spans="6:9" x14ac:dyDescent="0.25">
      <c r="F2007" s="28"/>
      <c r="I2007" s="28"/>
    </row>
    <row r="2008" spans="6:9" x14ac:dyDescent="0.25">
      <c r="F2008" s="28"/>
      <c r="I2008" s="28"/>
    </row>
    <row r="2009" spans="6:9" x14ac:dyDescent="0.25">
      <c r="F2009" s="28"/>
      <c r="I2009" s="28"/>
    </row>
    <row r="2010" spans="6:9" x14ac:dyDescent="0.25">
      <c r="F2010" s="28"/>
      <c r="I2010" s="28"/>
    </row>
    <row r="2011" spans="6:9" x14ac:dyDescent="0.25">
      <c r="F2011" s="28"/>
      <c r="I2011" s="28"/>
    </row>
    <row r="2012" spans="6:9" x14ac:dyDescent="0.25">
      <c r="F2012" s="28"/>
      <c r="I2012" s="28"/>
    </row>
    <row r="2013" spans="6:9" x14ac:dyDescent="0.25">
      <c r="F2013" s="28"/>
      <c r="I2013" s="28"/>
    </row>
    <row r="2014" spans="6:9" x14ac:dyDescent="0.25">
      <c r="F2014" s="28"/>
      <c r="I2014" s="28"/>
    </row>
    <row r="2015" spans="6:9" x14ac:dyDescent="0.25">
      <c r="F2015" s="28"/>
      <c r="I2015" s="28"/>
    </row>
    <row r="2016" spans="6:9" x14ac:dyDescent="0.25">
      <c r="F2016" s="28"/>
      <c r="I2016" s="28"/>
    </row>
    <row r="2017" spans="6:9" x14ac:dyDescent="0.25">
      <c r="F2017" s="28"/>
      <c r="I2017" s="28"/>
    </row>
    <row r="2018" spans="6:9" x14ac:dyDescent="0.25">
      <c r="F2018" s="28"/>
      <c r="I2018" s="28"/>
    </row>
    <row r="2019" spans="6:9" x14ac:dyDescent="0.25">
      <c r="F2019" s="28"/>
      <c r="I2019" s="28"/>
    </row>
    <row r="2020" spans="6:9" x14ac:dyDescent="0.25">
      <c r="F2020" s="28"/>
      <c r="I2020" s="28"/>
    </row>
    <row r="2021" spans="6:9" x14ac:dyDescent="0.25">
      <c r="F2021" s="28"/>
      <c r="I2021" s="28"/>
    </row>
    <row r="2022" spans="6:9" x14ac:dyDescent="0.25">
      <c r="F2022" s="28"/>
      <c r="I2022" s="28"/>
    </row>
    <row r="2023" spans="6:9" x14ac:dyDescent="0.25">
      <c r="F2023" s="28"/>
      <c r="I2023" s="28"/>
    </row>
    <row r="2024" spans="6:9" x14ac:dyDescent="0.25">
      <c r="F2024" s="28"/>
      <c r="I2024" s="28"/>
    </row>
    <row r="2025" spans="6:9" x14ac:dyDescent="0.25">
      <c r="F2025" s="28"/>
      <c r="I2025" s="28"/>
    </row>
    <row r="2026" spans="6:9" x14ac:dyDescent="0.25">
      <c r="F2026" s="28"/>
      <c r="I2026" s="28"/>
    </row>
    <row r="2027" spans="6:9" x14ac:dyDescent="0.25">
      <c r="F2027" s="28"/>
      <c r="I2027" s="28"/>
    </row>
    <row r="2028" spans="6:9" x14ac:dyDescent="0.25">
      <c r="F2028" s="28"/>
      <c r="I2028" s="28"/>
    </row>
    <row r="2029" spans="6:9" x14ac:dyDescent="0.25">
      <c r="F2029" s="28"/>
      <c r="I2029" s="28"/>
    </row>
    <row r="2030" spans="6:9" x14ac:dyDescent="0.25">
      <c r="F2030" s="28"/>
      <c r="I2030" s="28"/>
    </row>
    <row r="2031" spans="6:9" x14ac:dyDescent="0.25">
      <c r="F2031" s="28"/>
      <c r="I2031" s="28"/>
    </row>
    <row r="2032" spans="6:9" x14ac:dyDescent="0.25">
      <c r="F2032" s="28"/>
      <c r="I2032" s="28"/>
    </row>
    <row r="2033" spans="6:9" x14ac:dyDescent="0.25">
      <c r="F2033" s="28"/>
      <c r="I2033" s="28"/>
    </row>
    <row r="2034" spans="6:9" x14ac:dyDescent="0.25">
      <c r="F2034" s="28"/>
      <c r="I2034" s="28"/>
    </row>
    <row r="2035" spans="6:9" x14ac:dyDescent="0.25">
      <c r="F2035" s="28"/>
      <c r="I2035" s="28"/>
    </row>
    <row r="2036" spans="6:9" x14ac:dyDescent="0.25">
      <c r="F2036" s="28"/>
      <c r="I2036" s="28"/>
    </row>
    <row r="2037" spans="6:9" x14ac:dyDescent="0.25">
      <c r="F2037" s="28"/>
      <c r="I2037" s="28"/>
    </row>
    <row r="2038" spans="6:9" x14ac:dyDescent="0.25">
      <c r="F2038" s="28"/>
      <c r="I2038" s="28"/>
    </row>
    <row r="2039" spans="6:9" x14ac:dyDescent="0.25">
      <c r="F2039" s="28"/>
      <c r="I2039" s="28"/>
    </row>
    <row r="2040" spans="6:9" x14ac:dyDescent="0.25">
      <c r="F2040" s="28"/>
      <c r="I2040" s="28"/>
    </row>
    <row r="2041" spans="6:9" x14ac:dyDescent="0.25">
      <c r="F2041" s="28"/>
      <c r="I2041" s="28"/>
    </row>
    <row r="2042" spans="6:9" x14ac:dyDescent="0.25">
      <c r="F2042" s="28"/>
      <c r="I2042" s="28"/>
    </row>
    <row r="2043" spans="6:9" x14ac:dyDescent="0.25">
      <c r="F2043" s="28"/>
      <c r="I2043" s="28"/>
    </row>
    <row r="2044" spans="6:9" x14ac:dyDescent="0.25">
      <c r="F2044" s="28"/>
      <c r="I2044" s="28"/>
    </row>
    <row r="2045" spans="6:9" x14ac:dyDescent="0.25">
      <c r="F2045" s="28"/>
      <c r="I2045" s="28"/>
    </row>
    <row r="2046" spans="6:9" x14ac:dyDescent="0.25">
      <c r="F2046" s="28"/>
      <c r="I2046" s="28"/>
    </row>
    <row r="2047" spans="6:9" x14ac:dyDescent="0.25">
      <c r="F2047" s="28"/>
      <c r="I2047" s="28"/>
    </row>
    <row r="2048" spans="6:9" x14ac:dyDescent="0.25">
      <c r="F2048" s="28"/>
      <c r="I2048" s="28"/>
    </row>
    <row r="2049" spans="6:9" x14ac:dyDescent="0.25">
      <c r="F2049" s="28"/>
      <c r="I2049" s="28"/>
    </row>
    <row r="2050" spans="6:9" x14ac:dyDescent="0.25">
      <c r="F2050" s="28"/>
      <c r="I2050" s="28"/>
    </row>
    <row r="2051" spans="6:9" x14ac:dyDescent="0.25">
      <c r="F2051" s="28"/>
      <c r="I2051" s="28"/>
    </row>
    <row r="2052" spans="6:9" x14ac:dyDescent="0.25">
      <c r="F2052" s="28"/>
      <c r="I2052" s="28"/>
    </row>
    <row r="2053" spans="6:9" x14ac:dyDescent="0.25">
      <c r="F2053" s="28"/>
      <c r="I2053" s="28"/>
    </row>
    <row r="2054" spans="6:9" x14ac:dyDescent="0.25">
      <c r="F2054" s="28"/>
      <c r="I2054" s="28"/>
    </row>
    <row r="2055" spans="6:9" x14ac:dyDescent="0.25">
      <c r="F2055" s="28"/>
      <c r="I2055" s="28"/>
    </row>
    <row r="2056" spans="6:9" x14ac:dyDescent="0.25">
      <c r="F2056" s="28"/>
      <c r="I2056" s="28"/>
    </row>
    <row r="2057" spans="6:9" x14ac:dyDescent="0.25">
      <c r="F2057" s="28"/>
      <c r="I2057" s="28"/>
    </row>
    <row r="2058" spans="6:9" x14ac:dyDescent="0.25">
      <c r="F2058" s="28"/>
      <c r="I2058" s="28"/>
    </row>
    <row r="2059" spans="6:9" x14ac:dyDescent="0.25">
      <c r="F2059" s="28"/>
      <c r="I2059" s="28"/>
    </row>
    <row r="2060" spans="6:9" x14ac:dyDescent="0.25">
      <c r="F2060" s="28"/>
      <c r="I2060" s="28"/>
    </row>
    <row r="2061" spans="6:9" x14ac:dyDescent="0.25">
      <c r="F2061" s="28"/>
      <c r="I2061" s="28"/>
    </row>
    <row r="2062" spans="6:9" x14ac:dyDescent="0.25">
      <c r="F2062" s="28"/>
      <c r="I2062" s="28"/>
    </row>
    <row r="2063" spans="6:9" x14ac:dyDescent="0.25">
      <c r="F2063" s="28"/>
      <c r="I2063" s="28"/>
    </row>
    <row r="2064" spans="6:9" x14ac:dyDescent="0.25">
      <c r="F2064" s="28"/>
      <c r="I2064" s="28"/>
    </row>
    <row r="2065" spans="6:9" x14ac:dyDescent="0.25">
      <c r="F2065" s="28"/>
      <c r="I2065" s="28"/>
    </row>
    <row r="2066" spans="6:9" x14ac:dyDescent="0.25">
      <c r="F2066" s="28"/>
      <c r="I2066" s="28"/>
    </row>
    <row r="2067" spans="6:9" x14ac:dyDescent="0.25">
      <c r="F2067" s="28"/>
      <c r="I2067" s="28"/>
    </row>
    <row r="2068" spans="6:9" x14ac:dyDescent="0.25">
      <c r="F2068" s="28"/>
      <c r="I2068" s="28"/>
    </row>
    <row r="2069" spans="6:9" x14ac:dyDescent="0.25">
      <c r="F2069" s="28"/>
      <c r="I2069" s="28"/>
    </row>
    <row r="2070" spans="6:9" x14ac:dyDescent="0.25">
      <c r="F2070" s="28"/>
      <c r="I2070" s="28"/>
    </row>
    <row r="2071" spans="6:9" x14ac:dyDescent="0.25">
      <c r="F2071" s="28"/>
      <c r="I2071" s="28"/>
    </row>
    <row r="2072" spans="6:9" x14ac:dyDescent="0.25">
      <c r="F2072" s="28"/>
      <c r="I2072" s="28"/>
    </row>
    <row r="2073" spans="6:9" x14ac:dyDescent="0.25">
      <c r="F2073" s="28"/>
      <c r="I2073" s="28"/>
    </row>
    <row r="2074" spans="6:9" x14ac:dyDescent="0.25">
      <c r="F2074" s="28"/>
      <c r="I2074" s="28"/>
    </row>
    <row r="2075" spans="6:9" x14ac:dyDescent="0.25">
      <c r="F2075" s="28"/>
      <c r="I2075" s="28"/>
    </row>
    <row r="2076" spans="6:9" x14ac:dyDescent="0.25">
      <c r="F2076" s="28"/>
      <c r="I2076" s="28"/>
    </row>
    <row r="2077" spans="6:9" x14ac:dyDescent="0.25">
      <c r="F2077" s="28"/>
      <c r="I2077" s="28"/>
    </row>
    <row r="2078" spans="6:9" x14ac:dyDescent="0.25">
      <c r="F2078" s="28"/>
      <c r="I2078" s="28"/>
    </row>
    <row r="2079" spans="6:9" x14ac:dyDescent="0.25">
      <c r="F2079" s="28"/>
      <c r="I2079" s="28"/>
    </row>
    <row r="2080" spans="6:9" x14ac:dyDescent="0.25">
      <c r="F2080" s="28"/>
      <c r="I2080" s="28"/>
    </row>
    <row r="2081" spans="6:9" x14ac:dyDescent="0.25">
      <c r="F2081" s="28"/>
      <c r="I2081" s="28"/>
    </row>
    <row r="2082" spans="6:9" x14ac:dyDescent="0.25">
      <c r="F2082" s="28"/>
      <c r="I2082" s="28"/>
    </row>
    <row r="2083" spans="6:9" x14ac:dyDescent="0.25">
      <c r="F2083" s="28"/>
      <c r="I2083" s="28"/>
    </row>
    <row r="2084" spans="6:9" x14ac:dyDescent="0.25">
      <c r="F2084" s="28"/>
      <c r="I2084" s="28"/>
    </row>
    <row r="2085" spans="6:9" x14ac:dyDescent="0.25">
      <c r="F2085" s="28"/>
      <c r="I2085" s="28"/>
    </row>
    <row r="2086" spans="6:9" x14ac:dyDescent="0.25">
      <c r="F2086" s="28"/>
      <c r="I2086" s="28"/>
    </row>
    <row r="2087" spans="6:9" x14ac:dyDescent="0.25">
      <c r="F2087" s="28"/>
      <c r="I2087" s="28"/>
    </row>
    <row r="2088" spans="6:9" x14ac:dyDescent="0.25">
      <c r="F2088" s="28"/>
      <c r="I2088" s="28"/>
    </row>
    <row r="2089" spans="6:9" x14ac:dyDescent="0.25">
      <c r="F2089" s="28"/>
      <c r="I2089" s="28"/>
    </row>
    <row r="2090" spans="6:9" x14ac:dyDescent="0.25">
      <c r="F2090" s="28"/>
      <c r="I2090" s="28"/>
    </row>
    <row r="2091" spans="6:9" x14ac:dyDescent="0.25">
      <c r="F2091" s="28"/>
      <c r="I2091" s="28"/>
    </row>
    <row r="2092" spans="6:9" x14ac:dyDescent="0.25">
      <c r="F2092" s="28"/>
      <c r="I2092" s="28"/>
    </row>
    <row r="2093" spans="6:9" x14ac:dyDescent="0.25">
      <c r="F2093" s="28"/>
      <c r="I2093" s="28"/>
    </row>
    <row r="2094" spans="6:9" x14ac:dyDescent="0.25">
      <c r="F2094" s="28"/>
      <c r="I2094" s="28"/>
    </row>
    <row r="2095" spans="6:9" x14ac:dyDescent="0.25">
      <c r="F2095" s="28"/>
      <c r="I2095" s="28"/>
    </row>
    <row r="2096" spans="6:9" x14ac:dyDescent="0.25">
      <c r="F2096" s="28"/>
      <c r="I2096" s="28"/>
    </row>
    <row r="2097" spans="6:9" x14ac:dyDescent="0.25">
      <c r="F2097" s="28"/>
      <c r="I2097" s="28"/>
    </row>
    <row r="2098" spans="6:9" x14ac:dyDescent="0.25">
      <c r="F2098" s="28"/>
      <c r="I2098" s="28"/>
    </row>
    <row r="2099" spans="6:9" x14ac:dyDescent="0.25">
      <c r="F2099" s="28"/>
      <c r="I2099" s="28"/>
    </row>
    <row r="2100" spans="6:9" x14ac:dyDescent="0.25">
      <c r="F2100" s="28"/>
      <c r="I2100" s="28"/>
    </row>
    <row r="2101" spans="6:9" x14ac:dyDescent="0.25">
      <c r="F2101" s="28"/>
      <c r="I2101" s="28"/>
    </row>
    <row r="2102" spans="6:9" x14ac:dyDescent="0.25">
      <c r="F2102" s="28"/>
      <c r="I2102" s="28"/>
    </row>
    <row r="2103" spans="6:9" x14ac:dyDescent="0.25">
      <c r="F2103" s="28"/>
      <c r="I2103" s="28"/>
    </row>
    <row r="2104" spans="6:9" x14ac:dyDescent="0.25">
      <c r="F2104" s="28"/>
      <c r="I2104" s="28"/>
    </row>
    <row r="2105" spans="6:9" x14ac:dyDescent="0.25">
      <c r="F2105" s="28"/>
      <c r="I2105" s="28"/>
    </row>
    <row r="2106" spans="6:9" x14ac:dyDescent="0.25">
      <c r="F2106" s="28"/>
      <c r="I2106" s="28"/>
    </row>
    <row r="2107" spans="6:9" x14ac:dyDescent="0.25">
      <c r="F2107" s="28"/>
      <c r="I2107" s="28"/>
    </row>
    <row r="2108" spans="6:9" x14ac:dyDescent="0.25">
      <c r="F2108" s="28"/>
      <c r="I2108" s="28"/>
    </row>
    <row r="2109" spans="6:9" x14ac:dyDescent="0.25">
      <c r="F2109" s="28"/>
      <c r="I2109" s="28"/>
    </row>
    <row r="2110" spans="6:9" x14ac:dyDescent="0.25">
      <c r="F2110" s="28"/>
      <c r="I2110" s="28"/>
    </row>
    <row r="2111" spans="6:9" x14ac:dyDescent="0.25">
      <c r="F2111" s="28"/>
      <c r="I2111" s="28"/>
    </row>
    <row r="2112" spans="6:9" x14ac:dyDescent="0.25">
      <c r="F2112" s="28"/>
      <c r="I2112" s="28"/>
    </row>
    <row r="2113" spans="6:9" x14ac:dyDescent="0.25">
      <c r="F2113" s="28"/>
      <c r="I2113" s="28"/>
    </row>
    <row r="2114" spans="6:9" x14ac:dyDescent="0.25">
      <c r="F2114" s="28"/>
      <c r="I2114" s="28"/>
    </row>
    <row r="2115" spans="6:9" x14ac:dyDescent="0.25">
      <c r="F2115" s="28"/>
      <c r="I2115" s="28"/>
    </row>
    <row r="2116" spans="6:9" x14ac:dyDescent="0.25">
      <c r="F2116" s="28"/>
      <c r="I2116" s="28"/>
    </row>
    <row r="2117" spans="6:9" x14ac:dyDescent="0.25">
      <c r="F2117" s="28"/>
      <c r="I2117" s="28"/>
    </row>
    <row r="2118" spans="6:9" x14ac:dyDescent="0.25">
      <c r="F2118" s="28"/>
      <c r="I2118" s="28"/>
    </row>
    <row r="2119" spans="6:9" x14ac:dyDescent="0.25">
      <c r="F2119" s="28"/>
      <c r="I2119" s="28"/>
    </row>
    <row r="2120" spans="6:9" x14ac:dyDescent="0.25">
      <c r="F2120" s="28"/>
      <c r="I2120" s="28"/>
    </row>
    <row r="2121" spans="6:9" x14ac:dyDescent="0.25">
      <c r="F2121" s="28"/>
      <c r="I2121" s="28"/>
    </row>
    <row r="2122" spans="6:9" x14ac:dyDescent="0.25">
      <c r="F2122" s="28"/>
      <c r="I2122" s="28"/>
    </row>
    <row r="2123" spans="6:9" x14ac:dyDescent="0.25">
      <c r="F2123" s="28"/>
      <c r="I2123" s="28"/>
    </row>
    <row r="2124" spans="6:9" x14ac:dyDescent="0.25">
      <c r="F2124" s="28"/>
      <c r="I2124" s="28"/>
    </row>
    <row r="2125" spans="6:9" x14ac:dyDescent="0.25">
      <c r="F2125" s="28"/>
      <c r="I2125" s="28"/>
    </row>
    <row r="2126" spans="6:9" x14ac:dyDescent="0.25">
      <c r="F2126" s="28"/>
      <c r="I2126" s="28"/>
    </row>
    <row r="2127" spans="6:9" x14ac:dyDescent="0.25">
      <c r="F2127" s="28"/>
      <c r="I2127" s="28"/>
    </row>
    <row r="2128" spans="6:9" x14ac:dyDescent="0.25">
      <c r="F2128" s="28"/>
      <c r="I2128" s="28"/>
    </row>
    <row r="2129" spans="6:9" x14ac:dyDescent="0.25">
      <c r="F2129" s="28"/>
      <c r="I2129" s="28"/>
    </row>
    <row r="2130" spans="6:9" x14ac:dyDescent="0.25">
      <c r="F2130" s="28"/>
      <c r="I2130" s="28"/>
    </row>
    <row r="2131" spans="6:9" x14ac:dyDescent="0.25">
      <c r="F2131" s="28"/>
      <c r="I2131" s="28"/>
    </row>
    <row r="2132" spans="6:9" x14ac:dyDescent="0.25">
      <c r="F2132" s="28"/>
      <c r="I2132" s="28"/>
    </row>
    <row r="2133" spans="6:9" x14ac:dyDescent="0.25">
      <c r="F2133" s="28"/>
      <c r="I2133" s="28"/>
    </row>
    <row r="2134" spans="6:9" x14ac:dyDescent="0.25">
      <c r="F2134" s="28"/>
      <c r="I2134" s="28"/>
    </row>
    <row r="2135" spans="6:9" x14ac:dyDescent="0.25">
      <c r="F2135" s="28"/>
      <c r="I2135" s="28"/>
    </row>
    <row r="2136" spans="6:9" x14ac:dyDescent="0.25">
      <c r="F2136" s="28"/>
      <c r="I2136" s="28"/>
    </row>
    <row r="2137" spans="6:9" x14ac:dyDescent="0.25">
      <c r="F2137" s="28"/>
      <c r="I2137" s="28"/>
    </row>
    <row r="2138" spans="6:9" x14ac:dyDescent="0.25">
      <c r="F2138" s="28"/>
      <c r="I2138" s="28"/>
    </row>
    <row r="2139" spans="6:9" x14ac:dyDescent="0.25">
      <c r="F2139" s="28"/>
      <c r="I2139" s="28"/>
    </row>
    <row r="2140" spans="6:9" x14ac:dyDescent="0.25">
      <c r="F2140" s="28"/>
      <c r="I2140" s="28"/>
    </row>
    <row r="2141" spans="6:9" x14ac:dyDescent="0.25">
      <c r="F2141" s="28"/>
      <c r="I2141" s="28"/>
    </row>
    <row r="2142" spans="6:9" x14ac:dyDescent="0.25">
      <c r="F2142" s="28"/>
      <c r="I2142" s="28"/>
    </row>
    <row r="2143" spans="6:9" x14ac:dyDescent="0.25">
      <c r="F2143" s="28"/>
      <c r="I2143" s="28"/>
    </row>
    <row r="2144" spans="6:9" x14ac:dyDescent="0.25">
      <c r="F2144" s="28"/>
      <c r="I2144" s="28"/>
    </row>
    <row r="2145" spans="6:9" x14ac:dyDescent="0.25">
      <c r="F2145" s="28"/>
      <c r="I2145" s="28"/>
    </row>
    <row r="2146" spans="6:9" x14ac:dyDescent="0.25">
      <c r="F2146" s="28"/>
      <c r="I2146" s="28"/>
    </row>
    <row r="2147" spans="6:9" x14ac:dyDescent="0.25">
      <c r="F2147" s="28"/>
      <c r="I2147" s="28"/>
    </row>
    <row r="2148" spans="6:9" x14ac:dyDescent="0.25">
      <c r="F2148" s="28"/>
      <c r="I2148" s="28"/>
    </row>
    <row r="2149" spans="6:9" x14ac:dyDescent="0.25">
      <c r="F2149" s="28"/>
      <c r="I2149" s="28"/>
    </row>
    <row r="2150" spans="6:9" x14ac:dyDescent="0.25">
      <c r="F2150" s="28"/>
      <c r="I2150" s="28"/>
    </row>
    <row r="2151" spans="6:9" x14ac:dyDescent="0.25">
      <c r="F2151" s="28"/>
      <c r="I2151" s="28"/>
    </row>
    <row r="2152" spans="6:9" x14ac:dyDescent="0.25">
      <c r="F2152" s="28"/>
      <c r="I2152" s="28"/>
    </row>
    <row r="2153" spans="6:9" x14ac:dyDescent="0.25">
      <c r="F2153" s="28"/>
      <c r="I2153" s="28"/>
    </row>
    <row r="2154" spans="6:9" x14ac:dyDescent="0.25">
      <c r="F2154" s="28"/>
      <c r="I2154" s="28"/>
    </row>
    <row r="2155" spans="6:9" x14ac:dyDescent="0.25">
      <c r="F2155" s="28"/>
      <c r="I2155" s="28"/>
    </row>
    <row r="2156" spans="6:9" x14ac:dyDescent="0.25">
      <c r="F2156" s="28"/>
      <c r="I2156" s="28"/>
    </row>
    <row r="2157" spans="6:9" x14ac:dyDescent="0.25">
      <c r="F2157" s="28"/>
      <c r="I2157" s="28"/>
    </row>
    <row r="2158" spans="6:9" x14ac:dyDescent="0.25">
      <c r="F2158" s="28"/>
      <c r="I2158" s="28"/>
    </row>
    <row r="2159" spans="6:9" x14ac:dyDescent="0.25">
      <c r="F2159" s="28"/>
      <c r="I2159" s="28"/>
    </row>
    <row r="2160" spans="6:9" x14ac:dyDescent="0.25">
      <c r="F2160" s="28"/>
      <c r="I2160" s="28"/>
    </row>
    <row r="2161" spans="6:9" x14ac:dyDescent="0.25">
      <c r="F2161" s="28"/>
      <c r="I2161" s="28"/>
    </row>
    <row r="2162" spans="6:9" x14ac:dyDescent="0.25">
      <c r="F2162" s="28"/>
      <c r="I2162" s="28"/>
    </row>
    <row r="2163" spans="6:9" x14ac:dyDescent="0.25">
      <c r="F2163" s="28"/>
      <c r="I2163" s="28"/>
    </row>
    <row r="2164" spans="6:9" x14ac:dyDescent="0.25">
      <c r="F2164" s="28"/>
      <c r="I2164" s="28"/>
    </row>
    <row r="2165" spans="6:9" x14ac:dyDescent="0.25">
      <c r="F2165" s="28"/>
      <c r="I2165" s="28"/>
    </row>
    <row r="2166" spans="6:9" x14ac:dyDescent="0.25">
      <c r="F2166" s="28"/>
      <c r="I2166" s="28"/>
    </row>
    <row r="2167" spans="6:9" x14ac:dyDescent="0.25">
      <c r="F2167" s="28"/>
      <c r="I2167" s="28"/>
    </row>
    <row r="2168" spans="6:9" x14ac:dyDescent="0.25">
      <c r="F2168" s="28"/>
      <c r="I2168" s="28"/>
    </row>
    <row r="2169" spans="6:9" x14ac:dyDescent="0.25">
      <c r="F2169" s="28"/>
      <c r="I2169" s="28"/>
    </row>
    <row r="2170" spans="6:9" x14ac:dyDescent="0.25">
      <c r="F2170" s="28"/>
      <c r="I2170" s="28"/>
    </row>
    <row r="2171" spans="6:9" x14ac:dyDescent="0.25">
      <c r="F2171" s="28"/>
      <c r="I2171" s="28"/>
    </row>
    <row r="2172" spans="6:9" x14ac:dyDescent="0.25">
      <c r="F2172" s="28"/>
      <c r="I2172" s="28"/>
    </row>
    <row r="2173" spans="6:9" x14ac:dyDescent="0.25">
      <c r="F2173" s="28"/>
      <c r="I2173" s="28"/>
    </row>
    <row r="2174" spans="6:9" x14ac:dyDescent="0.25">
      <c r="F2174" s="28"/>
      <c r="I2174" s="28"/>
    </row>
    <row r="2175" spans="6:9" x14ac:dyDescent="0.25">
      <c r="F2175" s="28"/>
      <c r="I2175" s="28"/>
    </row>
    <row r="2176" spans="6:9" x14ac:dyDescent="0.25">
      <c r="F2176" s="28"/>
      <c r="I2176" s="28"/>
    </row>
    <row r="2177" spans="6:9" x14ac:dyDescent="0.25">
      <c r="F2177" s="28"/>
      <c r="I2177" s="28"/>
    </row>
    <row r="2178" spans="6:9" x14ac:dyDescent="0.25">
      <c r="F2178" s="28"/>
      <c r="I2178" s="28"/>
    </row>
    <row r="2179" spans="6:9" x14ac:dyDescent="0.25">
      <c r="F2179" s="28"/>
      <c r="I2179" s="28"/>
    </row>
    <row r="2180" spans="6:9" x14ac:dyDescent="0.25">
      <c r="F2180" s="28"/>
      <c r="I2180" s="28"/>
    </row>
    <row r="2181" spans="6:9" x14ac:dyDescent="0.25">
      <c r="F2181" s="28"/>
      <c r="I2181" s="28"/>
    </row>
    <row r="2182" spans="6:9" x14ac:dyDescent="0.25">
      <c r="F2182" s="28"/>
      <c r="I2182" s="28"/>
    </row>
    <row r="2183" spans="6:9" x14ac:dyDescent="0.25">
      <c r="F2183" s="28"/>
      <c r="I2183" s="28"/>
    </row>
    <row r="2184" spans="6:9" x14ac:dyDescent="0.25">
      <c r="F2184" s="28"/>
      <c r="I2184" s="28"/>
    </row>
    <row r="2185" spans="6:9" x14ac:dyDescent="0.25">
      <c r="F2185" s="28"/>
      <c r="I2185" s="28"/>
    </row>
    <row r="2186" spans="6:9" x14ac:dyDescent="0.25">
      <c r="F2186" s="28"/>
      <c r="I2186" s="28"/>
    </row>
    <row r="2187" spans="6:9" x14ac:dyDescent="0.25">
      <c r="F2187" s="28"/>
      <c r="I2187" s="28"/>
    </row>
    <row r="2188" spans="6:9" x14ac:dyDescent="0.25">
      <c r="F2188" s="28"/>
      <c r="I2188" s="28"/>
    </row>
    <row r="2189" spans="6:9" x14ac:dyDescent="0.25">
      <c r="F2189" s="28"/>
      <c r="I2189" s="28"/>
    </row>
    <row r="2190" spans="6:9" x14ac:dyDescent="0.25">
      <c r="F2190" s="28"/>
      <c r="I2190" s="28"/>
    </row>
    <row r="2191" spans="6:9" x14ac:dyDescent="0.25">
      <c r="F2191" s="28"/>
      <c r="I2191" s="28"/>
    </row>
    <row r="2192" spans="6:9" x14ac:dyDescent="0.25">
      <c r="F2192" s="28"/>
      <c r="I2192" s="28"/>
    </row>
    <row r="2193" spans="6:9" x14ac:dyDescent="0.25">
      <c r="F2193" s="28"/>
      <c r="I2193" s="28"/>
    </row>
    <row r="2194" spans="6:9" x14ac:dyDescent="0.25">
      <c r="F2194" s="28"/>
      <c r="I2194" s="28"/>
    </row>
    <row r="2195" spans="6:9" x14ac:dyDescent="0.25">
      <c r="F2195" s="28"/>
      <c r="I2195" s="28"/>
    </row>
    <row r="2196" spans="6:9" x14ac:dyDescent="0.25">
      <c r="F2196" s="28"/>
      <c r="I2196" s="28"/>
    </row>
    <row r="2197" spans="6:9" x14ac:dyDescent="0.25">
      <c r="F2197" s="28"/>
      <c r="I2197" s="28"/>
    </row>
    <row r="2198" spans="6:9" x14ac:dyDescent="0.25">
      <c r="F2198" s="28"/>
      <c r="I2198" s="28"/>
    </row>
    <row r="2199" spans="6:9" x14ac:dyDescent="0.25">
      <c r="F2199" s="28"/>
      <c r="I2199" s="28"/>
    </row>
    <row r="2200" spans="6:9" x14ac:dyDescent="0.25">
      <c r="F2200" s="28"/>
      <c r="I2200" s="28"/>
    </row>
    <row r="2201" spans="6:9" x14ac:dyDescent="0.25">
      <c r="F2201" s="28"/>
      <c r="I2201" s="28"/>
    </row>
    <row r="2202" spans="6:9" x14ac:dyDescent="0.25">
      <c r="F2202" s="28"/>
      <c r="I2202" s="28"/>
    </row>
    <row r="2203" spans="6:9" x14ac:dyDescent="0.25">
      <c r="F2203" s="28"/>
      <c r="I2203" s="28"/>
    </row>
    <row r="2204" spans="6:9" x14ac:dyDescent="0.25">
      <c r="F2204" s="28"/>
      <c r="I2204" s="28"/>
    </row>
    <row r="2205" spans="6:9" x14ac:dyDescent="0.25">
      <c r="F2205" s="28"/>
      <c r="I2205" s="28"/>
    </row>
    <row r="2206" spans="6:9" x14ac:dyDescent="0.25">
      <c r="F2206" s="28"/>
      <c r="I2206" s="28"/>
    </row>
    <row r="2207" spans="6:9" x14ac:dyDescent="0.25">
      <c r="F2207" s="28"/>
      <c r="I2207" s="28"/>
    </row>
    <row r="2208" spans="6:9" x14ac:dyDescent="0.25">
      <c r="F2208" s="28"/>
      <c r="I2208" s="28"/>
    </row>
    <row r="2209" spans="6:9" x14ac:dyDescent="0.25">
      <c r="F2209" s="28"/>
      <c r="I2209" s="28"/>
    </row>
    <row r="2210" spans="6:9" x14ac:dyDescent="0.25">
      <c r="F2210" s="28"/>
      <c r="I2210" s="28"/>
    </row>
    <row r="2211" spans="6:9" x14ac:dyDescent="0.25">
      <c r="F2211" s="28"/>
      <c r="I2211" s="28"/>
    </row>
    <row r="2212" spans="6:9" x14ac:dyDescent="0.25">
      <c r="F2212" s="28"/>
      <c r="I2212" s="28"/>
    </row>
    <row r="2213" spans="6:9" x14ac:dyDescent="0.25">
      <c r="F2213" s="28"/>
      <c r="I2213" s="28"/>
    </row>
    <row r="2214" spans="6:9" x14ac:dyDescent="0.25">
      <c r="F2214" s="28"/>
      <c r="I2214" s="28"/>
    </row>
    <row r="2215" spans="6:9" x14ac:dyDescent="0.25">
      <c r="F2215" s="28"/>
      <c r="I2215" s="28"/>
    </row>
    <row r="2216" spans="6:9" x14ac:dyDescent="0.25">
      <c r="F2216" s="28"/>
      <c r="I2216" s="28"/>
    </row>
    <row r="2217" spans="6:9" x14ac:dyDescent="0.25">
      <c r="F2217" s="28"/>
      <c r="I2217" s="28"/>
    </row>
    <row r="2218" spans="6:9" x14ac:dyDescent="0.25">
      <c r="F2218" s="28"/>
      <c r="I2218" s="28"/>
    </row>
    <row r="2219" spans="6:9" x14ac:dyDescent="0.25">
      <c r="F2219" s="28"/>
      <c r="I2219" s="28"/>
    </row>
    <row r="2220" spans="6:9" x14ac:dyDescent="0.25">
      <c r="F2220" s="28"/>
      <c r="I2220" s="28"/>
    </row>
    <row r="2221" spans="6:9" x14ac:dyDescent="0.25">
      <c r="F2221" s="28"/>
      <c r="I2221" s="28"/>
    </row>
    <row r="2222" spans="6:9" x14ac:dyDescent="0.25">
      <c r="F2222" s="28"/>
      <c r="I2222" s="28"/>
    </row>
    <row r="2223" spans="6:9" x14ac:dyDescent="0.25">
      <c r="F2223" s="28"/>
      <c r="I2223" s="28"/>
    </row>
    <row r="2224" spans="6:9" x14ac:dyDescent="0.25">
      <c r="F2224" s="28"/>
      <c r="I2224" s="28"/>
    </row>
    <row r="2225" spans="6:9" x14ac:dyDescent="0.25">
      <c r="F2225" s="28"/>
      <c r="I2225" s="28"/>
    </row>
    <row r="2226" spans="6:9" x14ac:dyDescent="0.25">
      <c r="F2226" s="28"/>
      <c r="I2226" s="28"/>
    </row>
    <row r="2227" spans="6:9" x14ac:dyDescent="0.25">
      <c r="F2227" s="28"/>
      <c r="I2227" s="28"/>
    </row>
    <row r="2228" spans="6:9" x14ac:dyDescent="0.25">
      <c r="F2228" s="28"/>
      <c r="I2228" s="28"/>
    </row>
    <row r="2229" spans="6:9" x14ac:dyDescent="0.25">
      <c r="F2229" s="28"/>
      <c r="I2229" s="28"/>
    </row>
    <row r="2230" spans="6:9" x14ac:dyDescent="0.25">
      <c r="F2230" s="28"/>
      <c r="I2230" s="28"/>
    </row>
    <row r="2231" spans="6:9" x14ac:dyDescent="0.25">
      <c r="F2231" s="28"/>
      <c r="I2231" s="28"/>
    </row>
    <row r="2232" spans="6:9" x14ac:dyDescent="0.25">
      <c r="F2232" s="28"/>
      <c r="I2232" s="28"/>
    </row>
    <row r="2233" spans="6:9" x14ac:dyDescent="0.25">
      <c r="F2233" s="28"/>
      <c r="I2233" s="28"/>
    </row>
    <row r="2234" spans="6:9" x14ac:dyDescent="0.25">
      <c r="F2234" s="28"/>
      <c r="I2234" s="28"/>
    </row>
    <row r="2235" spans="6:9" x14ac:dyDescent="0.25">
      <c r="F2235" s="28"/>
      <c r="I2235" s="28"/>
    </row>
    <row r="2236" spans="6:9" x14ac:dyDescent="0.25">
      <c r="F2236" s="28"/>
      <c r="I2236" s="28"/>
    </row>
    <row r="2237" spans="6:9" x14ac:dyDescent="0.25">
      <c r="F2237" s="28"/>
      <c r="I2237" s="28"/>
    </row>
    <row r="2238" spans="6:9" x14ac:dyDescent="0.25">
      <c r="F2238" s="28"/>
      <c r="I2238" s="28"/>
    </row>
    <row r="2239" spans="6:9" x14ac:dyDescent="0.25">
      <c r="F2239" s="28"/>
      <c r="I2239" s="28"/>
    </row>
    <row r="2240" spans="6:9" x14ac:dyDescent="0.25">
      <c r="F2240" s="28"/>
      <c r="I2240" s="28"/>
    </row>
    <row r="2241" spans="6:9" x14ac:dyDescent="0.25">
      <c r="F2241" s="28"/>
      <c r="I2241" s="28"/>
    </row>
    <row r="2242" spans="6:9" x14ac:dyDescent="0.25">
      <c r="F2242" s="28"/>
      <c r="I2242" s="28"/>
    </row>
    <row r="2243" spans="6:9" x14ac:dyDescent="0.25">
      <c r="F2243" s="28"/>
      <c r="I2243" s="28"/>
    </row>
    <row r="2244" spans="6:9" x14ac:dyDescent="0.25">
      <c r="F2244" s="28"/>
      <c r="I2244" s="28"/>
    </row>
    <row r="2245" spans="6:9" x14ac:dyDescent="0.25">
      <c r="F2245" s="28"/>
      <c r="I2245" s="28"/>
    </row>
    <row r="2246" spans="6:9" x14ac:dyDescent="0.25">
      <c r="F2246" s="28"/>
      <c r="I2246" s="28"/>
    </row>
    <row r="2247" spans="6:9" x14ac:dyDescent="0.25">
      <c r="F2247" s="28"/>
      <c r="I2247" s="28"/>
    </row>
    <row r="2248" spans="6:9" x14ac:dyDescent="0.25">
      <c r="F2248" s="28"/>
      <c r="I2248" s="28"/>
    </row>
    <row r="2249" spans="6:9" x14ac:dyDescent="0.25">
      <c r="F2249" s="28"/>
      <c r="I2249" s="28"/>
    </row>
    <row r="2250" spans="6:9" x14ac:dyDescent="0.25">
      <c r="F2250" s="28"/>
      <c r="I2250" s="28"/>
    </row>
    <row r="2251" spans="6:9" x14ac:dyDescent="0.25">
      <c r="F2251" s="28"/>
      <c r="I2251" s="28"/>
    </row>
    <row r="2252" spans="6:9" x14ac:dyDescent="0.25">
      <c r="F2252" s="28"/>
      <c r="I2252" s="28"/>
    </row>
    <row r="2253" spans="6:9" x14ac:dyDescent="0.25">
      <c r="F2253" s="28"/>
      <c r="I2253" s="28"/>
    </row>
    <row r="2254" spans="6:9" x14ac:dyDescent="0.25">
      <c r="F2254" s="28"/>
      <c r="I2254" s="28"/>
    </row>
    <row r="2255" spans="6:9" x14ac:dyDescent="0.25">
      <c r="F2255" s="28"/>
      <c r="I2255" s="28"/>
    </row>
    <row r="2256" spans="6:9" x14ac:dyDescent="0.25">
      <c r="F2256" s="28"/>
      <c r="I2256" s="28"/>
    </row>
    <row r="2257" spans="6:9" x14ac:dyDescent="0.25">
      <c r="F2257" s="28"/>
      <c r="I2257" s="28"/>
    </row>
    <row r="2258" spans="6:9" x14ac:dyDescent="0.25">
      <c r="F2258" s="28"/>
      <c r="I2258" s="28"/>
    </row>
    <row r="2259" spans="6:9" x14ac:dyDescent="0.25">
      <c r="F2259" s="28"/>
      <c r="I2259" s="28"/>
    </row>
    <row r="2260" spans="6:9" x14ac:dyDescent="0.25">
      <c r="F2260" s="28"/>
      <c r="I2260" s="28"/>
    </row>
    <row r="2261" spans="6:9" x14ac:dyDescent="0.25">
      <c r="F2261" s="28"/>
      <c r="I2261" s="28"/>
    </row>
    <row r="2262" spans="6:9" x14ac:dyDescent="0.25">
      <c r="F2262" s="28"/>
      <c r="I2262" s="28"/>
    </row>
    <row r="2263" spans="6:9" x14ac:dyDescent="0.25">
      <c r="F2263" s="28"/>
      <c r="I2263" s="28"/>
    </row>
    <row r="2264" spans="6:9" x14ac:dyDescent="0.25">
      <c r="F2264" s="28"/>
      <c r="I2264" s="28"/>
    </row>
    <row r="2265" spans="6:9" x14ac:dyDescent="0.25">
      <c r="F2265" s="28"/>
      <c r="I2265" s="28"/>
    </row>
    <row r="2266" spans="6:9" x14ac:dyDescent="0.25">
      <c r="F2266" s="28"/>
      <c r="I2266" s="28"/>
    </row>
    <row r="2267" spans="6:9" x14ac:dyDescent="0.25">
      <c r="F2267" s="28"/>
      <c r="I2267" s="28"/>
    </row>
    <row r="2268" spans="6:9" x14ac:dyDescent="0.25">
      <c r="F2268" s="28"/>
      <c r="I2268" s="28"/>
    </row>
    <row r="2269" spans="6:9" x14ac:dyDescent="0.25">
      <c r="F2269" s="28"/>
      <c r="I2269" s="28"/>
    </row>
    <row r="2270" spans="6:9" x14ac:dyDescent="0.25">
      <c r="F2270" s="28"/>
      <c r="I2270" s="28"/>
    </row>
    <row r="2271" spans="6:9" x14ac:dyDescent="0.25">
      <c r="F2271" s="28"/>
      <c r="I2271" s="28"/>
    </row>
    <row r="2272" spans="6:9" x14ac:dyDescent="0.25">
      <c r="F2272" s="28"/>
      <c r="I2272" s="28"/>
    </row>
    <row r="2273" spans="6:9" x14ac:dyDescent="0.25">
      <c r="F2273" s="28"/>
      <c r="I2273" s="28"/>
    </row>
    <row r="2274" spans="6:9" x14ac:dyDescent="0.25">
      <c r="F2274" s="28"/>
      <c r="I2274" s="28"/>
    </row>
    <row r="2275" spans="6:9" x14ac:dyDescent="0.25">
      <c r="F2275" s="28"/>
      <c r="I2275" s="28"/>
    </row>
    <row r="2276" spans="6:9" x14ac:dyDescent="0.25">
      <c r="F2276" s="28"/>
      <c r="I2276" s="28"/>
    </row>
    <row r="2277" spans="6:9" x14ac:dyDescent="0.25">
      <c r="F2277" s="28"/>
      <c r="I2277" s="28"/>
    </row>
    <row r="2278" spans="6:9" x14ac:dyDescent="0.25">
      <c r="F2278" s="28"/>
      <c r="I2278" s="28"/>
    </row>
    <row r="2279" spans="6:9" x14ac:dyDescent="0.25">
      <c r="F2279" s="28"/>
      <c r="I2279" s="28"/>
    </row>
    <row r="2280" spans="6:9" x14ac:dyDescent="0.25">
      <c r="F2280" s="28"/>
      <c r="I2280" s="28"/>
    </row>
    <row r="2281" spans="6:9" x14ac:dyDescent="0.25">
      <c r="F2281" s="28"/>
      <c r="I2281" s="28"/>
    </row>
    <row r="2282" spans="6:9" x14ac:dyDescent="0.25">
      <c r="F2282" s="28"/>
      <c r="I2282" s="28"/>
    </row>
    <row r="2283" spans="6:9" x14ac:dyDescent="0.25">
      <c r="F2283" s="28"/>
      <c r="I2283" s="28"/>
    </row>
    <row r="2284" spans="6:9" x14ac:dyDescent="0.25">
      <c r="F2284" s="28"/>
      <c r="I2284" s="28"/>
    </row>
    <row r="2285" spans="6:9" x14ac:dyDescent="0.25">
      <c r="F2285" s="28"/>
      <c r="I2285" s="28"/>
    </row>
    <row r="2286" spans="6:9" x14ac:dyDescent="0.25">
      <c r="F2286" s="28"/>
      <c r="I2286" s="28"/>
    </row>
    <row r="2287" spans="6:9" x14ac:dyDescent="0.25">
      <c r="F2287" s="28"/>
      <c r="I2287" s="28"/>
    </row>
    <row r="2288" spans="6:9" x14ac:dyDescent="0.25">
      <c r="F2288" s="28"/>
      <c r="I2288" s="28"/>
    </row>
    <row r="2289" spans="6:9" x14ac:dyDescent="0.25">
      <c r="F2289" s="28"/>
      <c r="I2289" s="28"/>
    </row>
    <row r="2290" spans="6:9" x14ac:dyDescent="0.25">
      <c r="F2290" s="28"/>
      <c r="I2290" s="28"/>
    </row>
    <row r="2291" spans="6:9" x14ac:dyDescent="0.25">
      <c r="F2291" s="28"/>
      <c r="I2291" s="28"/>
    </row>
    <row r="2292" spans="6:9" x14ac:dyDescent="0.25">
      <c r="F2292" s="28"/>
      <c r="I2292" s="28"/>
    </row>
    <row r="2293" spans="6:9" x14ac:dyDescent="0.25">
      <c r="F2293" s="28"/>
      <c r="I2293" s="28"/>
    </row>
    <row r="2294" spans="6:9" x14ac:dyDescent="0.25">
      <c r="F2294" s="28"/>
      <c r="I2294" s="28"/>
    </row>
    <row r="2295" spans="6:9" x14ac:dyDescent="0.25">
      <c r="F2295" s="28"/>
      <c r="I2295" s="28"/>
    </row>
    <row r="2296" spans="6:9" x14ac:dyDescent="0.25">
      <c r="F2296" s="28"/>
      <c r="I2296" s="28"/>
    </row>
    <row r="2297" spans="6:9" x14ac:dyDescent="0.25">
      <c r="F2297" s="28"/>
      <c r="I2297" s="28"/>
    </row>
    <row r="2298" spans="6:9" x14ac:dyDescent="0.25">
      <c r="F2298" s="28"/>
      <c r="I2298" s="28"/>
    </row>
    <row r="2299" spans="6:9" x14ac:dyDescent="0.25">
      <c r="F2299" s="28"/>
      <c r="I2299" s="28"/>
    </row>
    <row r="2300" spans="6:9" x14ac:dyDescent="0.25">
      <c r="F2300" s="28"/>
      <c r="I2300" s="28"/>
    </row>
    <row r="2301" spans="6:9" x14ac:dyDescent="0.25">
      <c r="F2301" s="28"/>
      <c r="I2301" s="28"/>
    </row>
    <row r="2302" spans="6:9" x14ac:dyDescent="0.25">
      <c r="F2302" s="28"/>
      <c r="I2302" s="28"/>
    </row>
    <row r="2303" spans="6:9" x14ac:dyDescent="0.25">
      <c r="F2303" s="28"/>
      <c r="I2303" s="28"/>
    </row>
    <row r="2304" spans="6:9" x14ac:dyDescent="0.25">
      <c r="F2304" s="28"/>
      <c r="I2304" s="28"/>
    </row>
    <row r="2305" spans="6:9" x14ac:dyDescent="0.25">
      <c r="F2305" s="28"/>
      <c r="I2305" s="28"/>
    </row>
    <row r="2306" spans="6:9" x14ac:dyDescent="0.25">
      <c r="F2306" s="28"/>
      <c r="I2306" s="28"/>
    </row>
    <row r="2307" spans="6:9" x14ac:dyDescent="0.25">
      <c r="F2307" s="28"/>
      <c r="I2307" s="28"/>
    </row>
    <row r="2308" spans="6:9" x14ac:dyDescent="0.25">
      <c r="F2308" s="28"/>
      <c r="I2308" s="28"/>
    </row>
    <row r="2309" spans="6:9" x14ac:dyDescent="0.25">
      <c r="F2309" s="28"/>
      <c r="I2309" s="28"/>
    </row>
    <row r="2310" spans="6:9" x14ac:dyDescent="0.25">
      <c r="F2310" s="28"/>
      <c r="I2310" s="28"/>
    </row>
    <row r="2311" spans="6:9" x14ac:dyDescent="0.25">
      <c r="F2311" s="28"/>
      <c r="I2311" s="28"/>
    </row>
    <row r="2312" spans="6:9" x14ac:dyDescent="0.25">
      <c r="F2312" s="28"/>
      <c r="I2312" s="28"/>
    </row>
    <row r="2313" spans="6:9" x14ac:dyDescent="0.25">
      <c r="F2313" s="28"/>
      <c r="I2313" s="28"/>
    </row>
    <row r="2314" spans="6:9" x14ac:dyDescent="0.25">
      <c r="F2314" s="28"/>
      <c r="I2314" s="28"/>
    </row>
    <row r="2315" spans="6:9" x14ac:dyDescent="0.25">
      <c r="F2315" s="28"/>
      <c r="I2315" s="28"/>
    </row>
    <row r="2316" spans="6:9" x14ac:dyDescent="0.25">
      <c r="F2316" s="28"/>
      <c r="I2316" s="28"/>
    </row>
    <row r="2317" spans="6:9" x14ac:dyDescent="0.25">
      <c r="F2317" s="28"/>
      <c r="I2317" s="28"/>
    </row>
    <row r="2318" spans="6:9" x14ac:dyDescent="0.25">
      <c r="F2318" s="28"/>
      <c r="I2318" s="28"/>
    </row>
    <row r="2319" spans="6:9" x14ac:dyDescent="0.25">
      <c r="F2319" s="28"/>
      <c r="I2319" s="28"/>
    </row>
    <row r="2320" spans="6:9" x14ac:dyDescent="0.25">
      <c r="F2320" s="28"/>
      <c r="I2320" s="28"/>
    </row>
    <row r="2321" spans="6:9" x14ac:dyDescent="0.25">
      <c r="F2321" s="28"/>
      <c r="I2321" s="28"/>
    </row>
    <row r="2322" spans="6:9" x14ac:dyDescent="0.25">
      <c r="F2322" s="28"/>
      <c r="I2322" s="28"/>
    </row>
    <row r="2323" spans="6:9" x14ac:dyDescent="0.25">
      <c r="F2323" s="28"/>
      <c r="I2323" s="28"/>
    </row>
    <row r="2324" spans="6:9" x14ac:dyDescent="0.25">
      <c r="F2324" s="28"/>
      <c r="I2324" s="28"/>
    </row>
    <row r="2325" spans="6:9" x14ac:dyDescent="0.25">
      <c r="F2325" s="28"/>
      <c r="I2325" s="28"/>
    </row>
    <row r="2326" spans="6:9" x14ac:dyDescent="0.25">
      <c r="F2326" s="28"/>
      <c r="I2326" s="28"/>
    </row>
    <row r="2327" spans="6:9" x14ac:dyDescent="0.25">
      <c r="F2327" s="28"/>
      <c r="I2327" s="28"/>
    </row>
    <row r="2328" spans="6:9" x14ac:dyDescent="0.25">
      <c r="F2328" s="28"/>
      <c r="I2328" s="28"/>
    </row>
    <row r="2329" spans="6:9" x14ac:dyDescent="0.25">
      <c r="F2329" s="28"/>
      <c r="I2329" s="28"/>
    </row>
    <row r="2330" spans="6:9" x14ac:dyDescent="0.25">
      <c r="F2330" s="28"/>
      <c r="I2330" s="28"/>
    </row>
    <row r="2331" spans="6:9" x14ac:dyDescent="0.25">
      <c r="F2331" s="28"/>
      <c r="I2331" s="28"/>
    </row>
    <row r="2332" spans="6:9" x14ac:dyDescent="0.25">
      <c r="F2332" s="28"/>
      <c r="I2332" s="28"/>
    </row>
    <row r="2333" spans="6:9" x14ac:dyDescent="0.25">
      <c r="F2333" s="28"/>
      <c r="I2333" s="28"/>
    </row>
    <row r="2334" spans="6:9" x14ac:dyDescent="0.25">
      <c r="F2334" s="28"/>
      <c r="I2334" s="28"/>
    </row>
    <row r="2335" spans="6:9" x14ac:dyDescent="0.25">
      <c r="F2335" s="28"/>
      <c r="I2335" s="28"/>
    </row>
    <row r="2336" spans="6:9" x14ac:dyDescent="0.25">
      <c r="F2336" s="28"/>
      <c r="I2336" s="28"/>
    </row>
    <row r="2337" spans="6:9" x14ac:dyDescent="0.25">
      <c r="F2337" s="28"/>
      <c r="I2337" s="28"/>
    </row>
    <row r="2338" spans="6:9" x14ac:dyDescent="0.25">
      <c r="F2338" s="28"/>
      <c r="I2338" s="28"/>
    </row>
    <row r="2339" spans="6:9" x14ac:dyDescent="0.25">
      <c r="F2339" s="28"/>
      <c r="I2339" s="28"/>
    </row>
    <row r="2340" spans="6:9" x14ac:dyDescent="0.25">
      <c r="F2340" s="28"/>
      <c r="I2340" s="28"/>
    </row>
    <row r="2341" spans="6:9" x14ac:dyDescent="0.25">
      <c r="F2341" s="28"/>
      <c r="I2341" s="28"/>
    </row>
    <row r="2342" spans="6:9" x14ac:dyDescent="0.25">
      <c r="F2342" s="28"/>
      <c r="I2342" s="28"/>
    </row>
    <row r="2343" spans="6:9" x14ac:dyDescent="0.25">
      <c r="F2343" s="28"/>
      <c r="I2343" s="28"/>
    </row>
    <row r="2344" spans="6:9" x14ac:dyDescent="0.25">
      <c r="F2344" s="28"/>
      <c r="I2344" s="28"/>
    </row>
    <row r="2345" spans="6:9" x14ac:dyDescent="0.25">
      <c r="F2345" s="28"/>
      <c r="I2345" s="28"/>
    </row>
    <row r="2346" spans="6:9" x14ac:dyDescent="0.25">
      <c r="F2346" s="28"/>
      <c r="I2346" s="28"/>
    </row>
    <row r="2347" spans="6:9" x14ac:dyDescent="0.25">
      <c r="F2347" s="28"/>
      <c r="I2347" s="28"/>
    </row>
    <row r="2348" spans="6:9" x14ac:dyDescent="0.25">
      <c r="F2348" s="28"/>
      <c r="I2348" s="28"/>
    </row>
    <row r="2349" spans="6:9" x14ac:dyDescent="0.25">
      <c r="F2349" s="28"/>
      <c r="I2349" s="28"/>
    </row>
    <row r="2350" spans="6:9" x14ac:dyDescent="0.25">
      <c r="F2350" s="28"/>
      <c r="I2350" s="28"/>
    </row>
    <row r="2351" spans="6:9" x14ac:dyDescent="0.25">
      <c r="F2351" s="28"/>
      <c r="I2351" s="28"/>
    </row>
    <row r="2352" spans="6:9" x14ac:dyDescent="0.25">
      <c r="F2352" s="28"/>
      <c r="I2352" s="28"/>
    </row>
    <row r="2353" spans="6:9" x14ac:dyDescent="0.25">
      <c r="F2353" s="28"/>
      <c r="I2353" s="28"/>
    </row>
    <row r="2354" spans="6:9" x14ac:dyDescent="0.25">
      <c r="F2354" s="28"/>
      <c r="I2354" s="28"/>
    </row>
    <row r="2355" spans="6:9" x14ac:dyDescent="0.25">
      <c r="F2355" s="28"/>
      <c r="I2355" s="28"/>
    </row>
    <row r="2356" spans="6:9" x14ac:dyDescent="0.25">
      <c r="F2356" s="28"/>
      <c r="I2356" s="28"/>
    </row>
    <row r="2357" spans="6:9" x14ac:dyDescent="0.25">
      <c r="F2357" s="28"/>
      <c r="I2357" s="28"/>
    </row>
    <row r="2358" spans="6:9" x14ac:dyDescent="0.25">
      <c r="F2358" s="28"/>
      <c r="I2358" s="28"/>
    </row>
    <row r="2359" spans="6:9" x14ac:dyDescent="0.25">
      <c r="F2359" s="28"/>
      <c r="I2359" s="28"/>
    </row>
    <row r="2360" spans="6:9" x14ac:dyDescent="0.25">
      <c r="F2360" s="28"/>
      <c r="I2360" s="28"/>
    </row>
    <row r="2361" spans="6:9" x14ac:dyDescent="0.25">
      <c r="F2361" s="28"/>
      <c r="I2361" s="28"/>
    </row>
    <row r="2362" spans="6:9" x14ac:dyDescent="0.25">
      <c r="F2362" s="28"/>
      <c r="I2362" s="28"/>
    </row>
    <row r="2363" spans="6:9" x14ac:dyDescent="0.25">
      <c r="F2363" s="28"/>
      <c r="I2363" s="28"/>
    </row>
    <row r="2364" spans="6:9" x14ac:dyDescent="0.25">
      <c r="F2364" s="28"/>
      <c r="I2364" s="28"/>
    </row>
    <row r="2365" spans="6:9" x14ac:dyDescent="0.25">
      <c r="F2365" s="28"/>
      <c r="I2365" s="28"/>
    </row>
    <row r="2366" spans="6:9" x14ac:dyDescent="0.25">
      <c r="F2366" s="28"/>
      <c r="I2366" s="28"/>
    </row>
    <row r="2367" spans="6:9" x14ac:dyDescent="0.25">
      <c r="F2367" s="28"/>
      <c r="I2367" s="28"/>
    </row>
    <row r="2368" spans="6:9" x14ac:dyDescent="0.25">
      <c r="F2368" s="28"/>
      <c r="I2368" s="28"/>
    </row>
    <row r="2369" spans="6:9" x14ac:dyDescent="0.25">
      <c r="F2369" s="28"/>
      <c r="I2369" s="28"/>
    </row>
    <row r="2370" spans="6:9" x14ac:dyDescent="0.25">
      <c r="F2370" s="28"/>
      <c r="I2370" s="28"/>
    </row>
    <row r="2371" spans="6:9" x14ac:dyDescent="0.25">
      <c r="F2371" s="28"/>
      <c r="I2371" s="28"/>
    </row>
    <row r="2372" spans="6:9" x14ac:dyDescent="0.25">
      <c r="F2372" s="28"/>
      <c r="I2372" s="28"/>
    </row>
    <row r="2373" spans="6:9" x14ac:dyDescent="0.25">
      <c r="F2373" s="28"/>
      <c r="I2373" s="28"/>
    </row>
    <row r="2374" spans="6:9" x14ac:dyDescent="0.25">
      <c r="F2374" s="28"/>
      <c r="I2374" s="28"/>
    </row>
    <row r="2375" spans="6:9" x14ac:dyDescent="0.25">
      <c r="F2375" s="28"/>
      <c r="I2375" s="28"/>
    </row>
    <row r="2376" spans="6:9" x14ac:dyDescent="0.25">
      <c r="F2376" s="28"/>
      <c r="I2376" s="28"/>
    </row>
    <row r="2377" spans="6:9" x14ac:dyDescent="0.25">
      <c r="F2377" s="28"/>
      <c r="I2377" s="28"/>
    </row>
    <row r="2378" spans="6:9" x14ac:dyDescent="0.25">
      <c r="F2378" s="28"/>
      <c r="I2378" s="28"/>
    </row>
    <row r="2379" spans="6:9" x14ac:dyDescent="0.25">
      <c r="F2379" s="28"/>
      <c r="I2379" s="28"/>
    </row>
    <row r="2380" spans="6:9" x14ac:dyDescent="0.25">
      <c r="F2380" s="28"/>
      <c r="I2380" s="28"/>
    </row>
    <row r="2381" spans="6:9" x14ac:dyDescent="0.25">
      <c r="F2381" s="28"/>
      <c r="I2381" s="28"/>
    </row>
    <row r="2382" spans="6:9" x14ac:dyDescent="0.25">
      <c r="F2382" s="28"/>
      <c r="I2382" s="28"/>
    </row>
    <row r="2383" spans="6:9" x14ac:dyDescent="0.25">
      <c r="F2383" s="28"/>
      <c r="I2383" s="28"/>
    </row>
    <row r="2384" spans="6:9" x14ac:dyDescent="0.25">
      <c r="F2384" s="28"/>
      <c r="I2384" s="28"/>
    </row>
    <row r="2385" spans="6:9" x14ac:dyDescent="0.25">
      <c r="F2385" s="28"/>
      <c r="I2385" s="28"/>
    </row>
    <row r="2386" spans="6:9" x14ac:dyDescent="0.25">
      <c r="F2386" s="28"/>
      <c r="I2386" s="28"/>
    </row>
    <row r="2387" spans="6:9" x14ac:dyDescent="0.25">
      <c r="F2387" s="28"/>
      <c r="I2387" s="28"/>
    </row>
    <row r="2388" spans="6:9" x14ac:dyDescent="0.25">
      <c r="F2388" s="28"/>
      <c r="I2388" s="28"/>
    </row>
    <row r="2389" spans="6:9" x14ac:dyDescent="0.25">
      <c r="F2389" s="28"/>
      <c r="I2389" s="28"/>
    </row>
    <row r="2390" spans="6:9" x14ac:dyDescent="0.25">
      <c r="F2390" s="28"/>
      <c r="I2390" s="28"/>
    </row>
    <row r="2391" spans="6:9" x14ac:dyDescent="0.25">
      <c r="F2391" s="28"/>
      <c r="I2391" s="28"/>
    </row>
    <row r="2392" spans="6:9" x14ac:dyDescent="0.25">
      <c r="F2392" s="28"/>
      <c r="I2392" s="28"/>
    </row>
    <row r="2393" spans="6:9" x14ac:dyDescent="0.25">
      <c r="F2393" s="28"/>
      <c r="I2393" s="28"/>
    </row>
    <row r="2394" spans="6:9" x14ac:dyDescent="0.25">
      <c r="F2394" s="28"/>
      <c r="I2394" s="28"/>
    </row>
    <row r="2395" spans="6:9" x14ac:dyDescent="0.25">
      <c r="F2395" s="28"/>
      <c r="I2395" s="28"/>
    </row>
    <row r="2396" spans="6:9" x14ac:dyDescent="0.25">
      <c r="F2396" s="28"/>
      <c r="I2396" s="28"/>
    </row>
    <row r="2397" spans="6:9" x14ac:dyDescent="0.25">
      <c r="F2397" s="28"/>
      <c r="I2397" s="28"/>
    </row>
    <row r="2398" spans="6:9" x14ac:dyDescent="0.25">
      <c r="F2398" s="28"/>
      <c r="I2398" s="28"/>
    </row>
    <row r="2399" spans="6:9" x14ac:dyDescent="0.25">
      <c r="F2399" s="28"/>
      <c r="I2399" s="28"/>
    </row>
    <row r="2400" spans="6:9" x14ac:dyDescent="0.25">
      <c r="F2400" s="28"/>
      <c r="I2400" s="28"/>
    </row>
    <row r="2401" spans="6:9" x14ac:dyDescent="0.25">
      <c r="F2401" s="28"/>
      <c r="I2401" s="28"/>
    </row>
    <row r="2402" spans="6:9" x14ac:dyDescent="0.25">
      <c r="F2402" s="28"/>
      <c r="I2402" s="28"/>
    </row>
    <row r="2403" spans="6:9" x14ac:dyDescent="0.25">
      <c r="F2403" s="28"/>
      <c r="I2403" s="28"/>
    </row>
    <row r="2404" spans="6:9" x14ac:dyDescent="0.25">
      <c r="F2404" s="28"/>
      <c r="I2404" s="28"/>
    </row>
    <row r="2405" spans="6:9" x14ac:dyDescent="0.25">
      <c r="F2405" s="28"/>
      <c r="I2405" s="28"/>
    </row>
    <row r="2406" spans="6:9" x14ac:dyDescent="0.25">
      <c r="F2406" s="28"/>
      <c r="I2406" s="28"/>
    </row>
    <row r="2407" spans="6:9" x14ac:dyDescent="0.25">
      <c r="F2407" s="28"/>
      <c r="I2407" s="28"/>
    </row>
    <row r="2408" spans="6:9" x14ac:dyDescent="0.25">
      <c r="F2408" s="28"/>
      <c r="I2408" s="28"/>
    </row>
    <row r="2409" spans="6:9" x14ac:dyDescent="0.25">
      <c r="F2409" s="28"/>
      <c r="I2409" s="28"/>
    </row>
    <row r="2410" spans="6:9" x14ac:dyDescent="0.25">
      <c r="F2410" s="28"/>
      <c r="I2410" s="28"/>
    </row>
    <row r="2411" spans="6:9" x14ac:dyDescent="0.25">
      <c r="F2411" s="28"/>
      <c r="I2411" s="28"/>
    </row>
    <row r="2412" spans="6:9" x14ac:dyDescent="0.25">
      <c r="F2412" s="28"/>
      <c r="I2412" s="28"/>
    </row>
    <row r="2413" spans="6:9" x14ac:dyDescent="0.25">
      <c r="F2413" s="28"/>
      <c r="I2413" s="28"/>
    </row>
    <row r="2414" spans="6:9" x14ac:dyDescent="0.25">
      <c r="F2414" s="28"/>
      <c r="I2414" s="28"/>
    </row>
    <row r="2415" spans="6:9" x14ac:dyDescent="0.25">
      <c r="F2415" s="28"/>
      <c r="I2415" s="28"/>
    </row>
    <row r="2416" spans="6:9" x14ac:dyDescent="0.25">
      <c r="F2416" s="28"/>
      <c r="I2416" s="28"/>
    </row>
    <row r="2417" spans="6:9" x14ac:dyDescent="0.25">
      <c r="F2417" s="28"/>
      <c r="I2417" s="28"/>
    </row>
    <row r="2418" spans="6:9" x14ac:dyDescent="0.25">
      <c r="F2418" s="28"/>
      <c r="I2418" s="28"/>
    </row>
    <row r="2419" spans="6:9" x14ac:dyDescent="0.25">
      <c r="F2419" s="28"/>
      <c r="I2419" s="28"/>
    </row>
    <row r="2420" spans="6:9" x14ac:dyDescent="0.25">
      <c r="F2420" s="28"/>
      <c r="I2420" s="28"/>
    </row>
    <row r="2421" spans="6:9" x14ac:dyDescent="0.25">
      <c r="F2421" s="28"/>
      <c r="I2421" s="28"/>
    </row>
    <row r="2422" spans="6:9" x14ac:dyDescent="0.25">
      <c r="F2422" s="28"/>
      <c r="I2422" s="28"/>
    </row>
    <row r="2423" spans="6:9" x14ac:dyDescent="0.25">
      <c r="F2423" s="28"/>
      <c r="I2423" s="28"/>
    </row>
    <row r="2424" spans="6:9" x14ac:dyDescent="0.25">
      <c r="F2424" s="28"/>
      <c r="I2424" s="28"/>
    </row>
    <row r="2425" spans="6:9" x14ac:dyDescent="0.25">
      <c r="F2425" s="28"/>
      <c r="I2425" s="28"/>
    </row>
    <row r="2426" spans="6:9" x14ac:dyDescent="0.25">
      <c r="F2426" s="28"/>
      <c r="I2426" s="28"/>
    </row>
    <row r="2427" spans="6:9" x14ac:dyDescent="0.25">
      <c r="F2427" s="28"/>
      <c r="I2427" s="28"/>
    </row>
    <row r="2428" spans="6:9" x14ac:dyDescent="0.25">
      <c r="F2428" s="28"/>
      <c r="I2428" s="28"/>
    </row>
    <row r="2429" spans="6:9" x14ac:dyDescent="0.25">
      <c r="F2429" s="28"/>
      <c r="I2429" s="28"/>
    </row>
    <row r="2430" spans="6:9" x14ac:dyDescent="0.25">
      <c r="F2430" s="28"/>
      <c r="I2430" s="28"/>
    </row>
    <row r="2431" spans="6:9" x14ac:dyDescent="0.25">
      <c r="F2431" s="28"/>
      <c r="I2431" s="28"/>
    </row>
    <row r="2432" spans="6:9" x14ac:dyDescent="0.25">
      <c r="F2432" s="28"/>
      <c r="I2432" s="28"/>
    </row>
    <row r="2433" spans="6:9" x14ac:dyDescent="0.25">
      <c r="F2433" s="28"/>
      <c r="I2433" s="28"/>
    </row>
    <row r="2434" spans="6:9" x14ac:dyDescent="0.25">
      <c r="F2434" s="28"/>
      <c r="I2434" s="28"/>
    </row>
    <row r="2435" spans="6:9" x14ac:dyDescent="0.25">
      <c r="F2435" s="28"/>
      <c r="I2435" s="28"/>
    </row>
    <row r="2436" spans="6:9" x14ac:dyDescent="0.25">
      <c r="F2436" s="28"/>
      <c r="I2436" s="28"/>
    </row>
    <row r="2437" spans="6:9" x14ac:dyDescent="0.25">
      <c r="F2437" s="28"/>
      <c r="I2437" s="28"/>
    </row>
    <row r="2438" spans="6:9" x14ac:dyDescent="0.25">
      <c r="F2438" s="28"/>
      <c r="I2438" s="28"/>
    </row>
    <row r="2439" spans="6:9" x14ac:dyDescent="0.25">
      <c r="F2439" s="28"/>
      <c r="I2439" s="28"/>
    </row>
    <row r="2440" spans="6:9" x14ac:dyDescent="0.25">
      <c r="F2440" s="28"/>
      <c r="I2440" s="28"/>
    </row>
    <row r="2441" spans="6:9" x14ac:dyDescent="0.25">
      <c r="F2441" s="28"/>
      <c r="I2441" s="28"/>
    </row>
    <row r="2442" spans="6:9" x14ac:dyDescent="0.25">
      <c r="F2442" s="28"/>
      <c r="I2442" s="28"/>
    </row>
    <row r="2443" spans="6:9" x14ac:dyDescent="0.25">
      <c r="F2443" s="28"/>
      <c r="I2443" s="28"/>
    </row>
    <row r="2444" spans="6:9" x14ac:dyDescent="0.25">
      <c r="F2444" s="28"/>
      <c r="I2444" s="28"/>
    </row>
    <row r="2445" spans="6:9" x14ac:dyDescent="0.25">
      <c r="F2445" s="28"/>
      <c r="I2445" s="28"/>
    </row>
    <row r="2446" spans="6:9" x14ac:dyDescent="0.25">
      <c r="F2446" s="28"/>
      <c r="I2446" s="28"/>
    </row>
    <row r="2447" spans="6:9" x14ac:dyDescent="0.25">
      <c r="F2447" s="28"/>
      <c r="I2447" s="28"/>
    </row>
    <row r="2448" spans="6:9" x14ac:dyDescent="0.25">
      <c r="F2448" s="28"/>
      <c r="I2448" s="28"/>
    </row>
    <row r="2449" spans="6:9" x14ac:dyDescent="0.25">
      <c r="F2449" s="28"/>
      <c r="I2449" s="28"/>
    </row>
    <row r="2450" spans="6:9" x14ac:dyDescent="0.25">
      <c r="F2450" s="28"/>
      <c r="I2450" s="28"/>
    </row>
    <row r="2451" spans="6:9" x14ac:dyDescent="0.25">
      <c r="F2451" s="28"/>
      <c r="I2451" s="28"/>
    </row>
    <row r="2452" spans="6:9" x14ac:dyDescent="0.25">
      <c r="F2452" s="28"/>
      <c r="I2452" s="28"/>
    </row>
    <row r="2453" spans="6:9" x14ac:dyDescent="0.25">
      <c r="F2453" s="28"/>
      <c r="I2453" s="28"/>
    </row>
    <row r="2454" spans="6:9" x14ac:dyDescent="0.25">
      <c r="F2454" s="28"/>
      <c r="I2454" s="28"/>
    </row>
    <row r="2455" spans="6:9" x14ac:dyDescent="0.25">
      <c r="F2455" s="28"/>
      <c r="I2455" s="28"/>
    </row>
    <row r="2456" spans="6:9" x14ac:dyDescent="0.25">
      <c r="F2456" s="28"/>
      <c r="I2456" s="28"/>
    </row>
    <row r="2457" spans="6:9" x14ac:dyDescent="0.25">
      <c r="F2457" s="28"/>
      <c r="I2457" s="28"/>
    </row>
    <row r="2458" spans="6:9" x14ac:dyDescent="0.25">
      <c r="F2458" s="28"/>
      <c r="I2458" s="28"/>
    </row>
    <row r="2459" spans="6:9" x14ac:dyDescent="0.25">
      <c r="F2459" s="28"/>
      <c r="I2459" s="28"/>
    </row>
    <row r="2460" spans="6:9" x14ac:dyDescent="0.25">
      <c r="F2460" s="28"/>
      <c r="I2460" s="28"/>
    </row>
    <row r="2461" spans="6:9" x14ac:dyDescent="0.25">
      <c r="F2461" s="28"/>
      <c r="I2461" s="28"/>
    </row>
    <row r="2462" spans="6:9" x14ac:dyDescent="0.25">
      <c r="F2462" s="28"/>
      <c r="I2462" s="28"/>
    </row>
    <row r="2463" spans="6:9" x14ac:dyDescent="0.25">
      <c r="F2463" s="28"/>
      <c r="I2463" s="28"/>
    </row>
    <row r="2464" spans="6:9" x14ac:dyDescent="0.25">
      <c r="F2464" s="28"/>
      <c r="I2464" s="28"/>
    </row>
    <row r="2465" spans="6:9" x14ac:dyDescent="0.25">
      <c r="F2465" s="28"/>
      <c r="I2465" s="28"/>
    </row>
    <row r="2466" spans="6:9" x14ac:dyDescent="0.25">
      <c r="F2466" s="28"/>
      <c r="I2466" s="28"/>
    </row>
    <row r="2467" spans="6:9" x14ac:dyDescent="0.25">
      <c r="F2467" s="28"/>
      <c r="I2467" s="28"/>
    </row>
    <row r="2468" spans="6:9" x14ac:dyDescent="0.25">
      <c r="F2468" s="28"/>
      <c r="I2468" s="28"/>
    </row>
    <row r="2469" spans="6:9" x14ac:dyDescent="0.25">
      <c r="F2469" s="28"/>
      <c r="I2469" s="28"/>
    </row>
    <row r="2470" spans="6:9" x14ac:dyDescent="0.25">
      <c r="F2470" s="28"/>
      <c r="I2470" s="28"/>
    </row>
    <row r="2471" spans="6:9" x14ac:dyDescent="0.25">
      <c r="F2471" s="28"/>
      <c r="I2471" s="28"/>
    </row>
    <row r="2472" spans="6:9" x14ac:dyDescent="0.25">
      <c r="F2472" s="28"/>
      <c r="I2472" s="28"/>
    </row>
    <row r="2473" spans="6:9" x14ac:dyDescent="0.25">
      <c r="F2473" s="28"/>
      <c r="I2473" s="28"/>
    </row>
    <row r="2474" spans="6:9" x14ac:dyDescent="0.25">
      <c r="F2474" s="28"/>
      <c r="I2474" s="28"/>
    </row>
    <row r="2475" spans="6:9" x14ac:dyDescent="0.25">
      <c r="F2475" s="28"/>
      <c r="I2475" s="28"/>
    </row>
    <row r="2476" spans="6:9" x14ac:dyDescent="0.25">
      <c r="F2476" s="28"/>
      <c r="I2476" s="28"/>
    </row>
    <row r="2477" spans="6:9" x14ac:dyDescent="0.25">
      <c r="F2477" s="28"/>
      <c r="I2477" s="28"/>
    </row>
    <row r="2478" spans="6:9" x14ac:dyDescent="0.25">
      <c r="F2478" s="28"/>
      <c r="I2478" s="28"/>
    </row>
    <row r="2479" spans="6:9" x14ac:dyDescent="0.25">
      <c r="F2479" s="28"/>
      <c r="I2479" s="28"/>
    </row>
    <row r="2480" spans="6:9" x14ac:dyDescent="0.25">
      <c r="F2480" s="28"/>
      <c r="I2480" s="28"/>
    </row>
    <row r="2481" spans="6:9" x14ac:dyDescent="0.25">
      <c r="F2481" s="28"/>
      <c r="I2481" s="28"/>
    </row>
    <row r="2482" spans="6:9" x14ac:dyDescent="0.25">
      <c r="F2482" s="28"/>
      <c r="I2482" s="28"/>
    </row>
    <row r="2483" spans="6:9" x14ac:dyDescent="0.25">
      <c r="F2483" s="28"/>
      <c r="I2483" s="28"/>
    </row>
    <row r="2484" spans="6:9" x14ac:dyDescent="0.25">
      <c r="F2484" s="28"/>
      <c r="I2484" s="28"/>
    </row>
    <row r="2485" spans="6:9" x14ac:dyDescent="0.25">
      <c r="F2485" s="28"/>
      <c r="I2485" s="28"/>
    </row>
    <row r="2486" spans="6:9" x14ac:dyDescent="0.25">
      <c r="F2486" s="28"/>
      <c r="I2486" s="28"/>
    </row>
    <row r="2487" spans="6:9" x14ac:dyDescent="0.25">
      <c r="F2487" s="28"/>
      <c r="I2487" s="28"/>
    </row>
    <row r="2488" spans="6:9" x14ac:dyDescent="0.25">
      <c r="F2488" s="28"/>
      <c r="I2488" s="28"/>
    </row>
    <row r="2489" spans="6:9" x14ac:dyDescent="0.25">
      <c r="F2489" s="28"/>
      <c r="I2489" s="28"/>
    </row>
    <row r="2490" spans="6:9" x14ac:dyDescent="0.25">
      <c r="F2490" s="28"/>
      <c r="I2490" s="28"/>
    </row>
    <row r="2491" spans="6:9" x14ac:dyDescent="0.25">
      <c r="F2491" s="28"/>
      <c r="I2491" s="28"/>
    </row>
    <row r="2492" spans="6:9" x14ac:dyDescent="0.25">
      <c r="F2492" s="28"/>
      <c r="I2492" s="28"/>
    </row>
    <row r="2493" spans="6:9" x14ac:dyDescent="0.25">
      <c r="F2493" s="28"/>
      <c r="I2493" s="28"/>
    </row>
    <row r="2494" spans="6:9" x14ac:dyDescent="0.25">
      <c r="F2494" s="28"/>
      <c r="I2494" s="28"/>
    </row>
    <row r="2495" spans="6:9" x14ac:dyDescent="0.25">
      <c r="F2495" s="28"/>
      <c r="I2495" s="28"/>
    </row>
    <row r="2496" spans="6:9" x14ac:dyDescent="0.25">
      <c r="F2496" s="28"/>
      <c r="I2496" s="28"/>
    </row>
    <row r="2497" spans="6:9" x14ac:dyDescent="0.25">
      <c r="F2497" s="28"/>
      <c r="I2497" s="28"/>
    </row>
    <row r="2498" spans="6:9" x14ac:dyDescent="0.25">
      <c r="F2498" s="28"/>
      <c r="I2498" s="28"/>
    </row>
    <row r="2499" spans="6:9" x14ac:dyDescent="0.25">
      <c r="F2499" s="28"/>
      <c r="I2499" s="28"/>
    </row>
    <row r="2500" spans="6:9" x14ac:dyDescent="0.25">
      <c r="F2500" s="28"/>
      <c r="I2500" s="28"/>
    </row>
    <row r="2501" spans="6:9" x14ac:dyDescent="0.25">
      <c r="F2501" s="28"/>
      <c r="I2501" s="28"/>
    </row>
    <row r="2502" spans="6:9" x14ac:dyDescent="0.25">
      <c r="F2502" s="28"/>
      <c r="I2502" s="28"/>
    </row>
    <row r="2503" spans="6:9" x14ac:dyDescent="0.25">
      <c r="F2503" s="28"/>
      <c r="I2503" s="28"/>
    </row>
    <row r="2504" spans="6:9" x14ac:dyDescent="0.25">
      <c r="F2504" s="28"/>
      <c r="I2504" s="28"/>
    </row>
    <row r="2505" spans="6:9" x14ac:dyDescent="0.25">
      <c r="F2505" s="28"/>
      <c r="I2505" s="28"/>
    </row>
    <row r="2506" spans="6:9" x14ac:dyDescent="0.25">
      <c r="F2506" s="28"/>
      <c r="I2506" s="28"/>
    </row>
    <row r="2507" spans="6:9" x14ac:dyDescent="0.25">
      <c r="F2507" s="28"/>
      <c r="I2507" s="28"/>
    </row>
    <row r="2508" spans="6:9" x14ac:dyDescent="0.25">
      <c r="F2508" s="28"/>
      <c r="I2508" s="28"/>
    </row>
    <row r="2509" spans="6:9" x14ac:dyDescent="0.25">
      <c r="F2509" s="28"/>
      <c r="I2509" s="28"/>
    </row>
    <row r="2510" spans="6:9" x14ac:dyDescent="0.25">
      <c r="F2510" s="28"/>
      <c r="I2510" s="28"/>
    </row>
    <row r="2511" spans="6:9" x14ac:dyDescent="0.25">
      <c r="F2511" s="28"/>
      <c r="I2511" s="28"/>
    </row>
    <row r="2512" spans="6:9" x14ac:dyDescent="0.25">
      <c r="F2512" s="28"/>
      <c r="I2512" s="28"/>
    </row>
    <row r="2513" spans="6:9" x14ac:dyDescent="0.25">
      <c r="F2513" s="28"/>
      <c r="I2513" s="28"/>
    </row>
    <row r="2514" spans="6:9" x14ac:dyDescent="0.25">
      <c r="F2514" s="28"/>
      <c r="I2514" s="28"/>
    </row>
    <row r="2515" spans="6:9" x14ac:dyDescent="0.25">
      <c r="F2515" s="28"/>
      <c r="I2515" s="28"/>
    </row>
    <row r="2516" spans="6:9" x14ac:dyDescent="0.25">
      <c r="F2516" s="28"/>
      <c r="I2516" s="28"/>
    </row>
    <row r="2517" spans="6:9" x14ac:dyDescent="0.25">
      <c r="F2517" s="28"/>
      <c r="I2517" s="28"/>
    </row>
    <row r="2518" spans="6:9" x14ac:dyDescent="0.25">
      <c r="F2518" s="28"/>
      <c r="I2518" s="28"/>
    </row>
    <row r="2519" spans="6:9" x14ac:dyDescent="0.25">
      <c r="F2519" s="28"/>
      <c r="I2519" s="28"/>
    </row>
    <row r="2520" spans="6:9" x14ac:dyDescent="0.25">
      <c r="F2520" s="28"/>
      <c r="I2520" s="28"/>
    </row>
    <row r="2521" spans="6:9" x14ac:dyDescent="0.25">
      <c r="F2521" s="28"/>
      <c r="I2521" s="28"/>
    </row>
    <row r="2522" spans="6:9" x14ac:dyDescent="0.25">
      <c r="F2522" s="28"/>
      <c r="I2522" s="28"/>
    </row>
    <row r="2523" spans="6:9" x14ac:dyDescent="0.25">
      <c r="F2523" s="28"/>
      <c r="I2523" s="28"/>
    </row>
    <row r="2524" spans="6:9" x14ac:dyDescent="0.25">
      <c r="F2524" s="28"/>
      <c r="I2524" s="28"/>
    </row>
    <row r="2525" spans="6:9" x14ac:dyDescent="0.25">
      <c r="F2525" s="28"/>
      <c r="I2525" s="28"/>
    </row>
    <row r="2526" spans="6:9" x14ac:dyDescent="0.25">
      <c r="F2526" s="28"/>
      <c r="I2526" s="28"/>
    </row>
    <row r="2527" spans="6:9" x14ac:dyDescent="0.25">
      <c r="F2527" s="28"/>
      <c r="I2527" s="28"/>
    </row>
    <row r="2528" spans="6:9" x14ac:dyDescent="0.25">
      <c r="F2528" s="28"/>
      <c r="I2528" s="28"/>
    </row>
    <row r="2529" spans="6:9" x14ac:dyDescent="0.25">
      <c r="F2529" s="28"/>
      <c r="I2529" s="28"/>
    </row>
    <row r="2530" spans="6:9" x14ac:dyDescent="0.25">
      <c r="F2530" s="28"/>
      <c r="I2530" s="28"/>
    </row>
    <row r="2531" spans="6:9" x14ac:dyDescent="0.25">
      <c r="F2531" s="28"/>
      <c r="I2531" s="28"/>
    </row>
    <row r="2532" spans="6:9" x14ac:dyDescent="0.25">
      <c r="F2532" s="28"/>
      <c r="I2532" s="28"/>
    </row>
    <row r="2533" spans="6:9" x14ac:dyDescent="0.25">
      <c r="F2533" s="28"/>
      <c r="I2533" s="28"/>
    </row>
    <row r="2534" spans="6:9" x14ac:dyDescent="0.25">
      <c r="F2534" s="28"/>
      <c r="I2534" s="28"/>
    </row>
    <row r="2535" spans="6:9" x14ac:dyDescent="0.25">
      <c r="F2535" s="28"/>
      <c r="I2535" s="28"/>
    </row>
    <row r="2536" spans="6:9" x14ac:dyDescent="0.25">
      <c r="F2536" s="28"/>
      <c r="I2536" s="28"/>
    </row>
    <row r="2537" spans="6:9" x14ac:dyDescent="0.25">
      <c r="F2537" s="28"/>
      <c r="I2537" s="28"/>
    </row>
    <row r="2538" spans="6:9" x14ac:dyDescent="0.25">
      <c r="F2538" s="28"/>
      <c r="I2538" s="28"/>
    </row>
    <row r="2539" spans="6:9" x14ac:dyDescent="0.25">
      <c r="F2539" s="28"/>
      <c r="I2539" s="28"/>
    </row>
    <row r="2540" spans="6:9" x14ac:dyDescent="0.25">
      <c r="F2540" s="28"/>
      <c r="I2540" s="28"/>
    </row>
    <row r="2541" spans="6:9" x14ac:dyDescent="0.25">
      <c r="F2541" s="28"/>
      <c r="I2541" s="28"/>
    </row>
    <row r="2542" spans="6:9" x14ac:dyDescent="0.25">
      <c r="F2542" s="28"/>
      <c r="I2542" s="28"/>
    </row>
    <row r="2543" spans="6:9" x14ac:dyDescent="0.25">
      <c r="F2543" s="28"/>
      <c r="I2543" s="28"/>
    </row>
    <row r="2544" spans="6:9" x14ac:dyDescent="0.25">
      <c r="F2544" s="28"/>
      <c r="I2544" s="28"/>
    </row>
    <row r="2545" spans="6:9" x14ac:dyDescent="0.25">
      <c r="F2545" s="28"/>
      <c r="I2545" s="28"/>
    </row>
    <row r="2546" spans="6:9" x14ac:dyDescent="0.25">
      <c r="F2546" s="28"/>
      <c r="I2546" s="28"/>
    </row>
    <row r="2547" spans="6:9" x14ac:dyDescent="0.25">
      <c r="F2547" s="28"/>
      <c r="I2547" s="28"/>
    </row>
    <row r="2548" spans="6:9" x14ac:dyDescent="0.25">
      <c r="F2548" s="28"/>
      <c r="I2548" s="28"/>
    </row>
    <row r="2549" spans="6:9" x14ac:dyDescent="0.25">
      <c r="F2549" s="28"/>
      <c r="I2549" s="28"/>
    </row>
    <row r="2550" spans="6:9" x14ac:dyDescent="0.25">
      <c r="F2550" s="28"/>
      <c r="I2550" s="28"/>
    </row>
    <row r="2551" spans="6:9" x14ac:dyDescent="0.25">
      <c r="F2551" s="28"/>
      <c r="I2551" s="28"/>
    </row>
    <row r="2552" spans="6:9" x14ac:dyDescent="0.25">
      <c r="F2552" s="28"/>
      <c r="I2552" s="28"/>
    </row>
    <row r="2553" spans="6:9" x14ac:dyDescent="0.25">
      <c r="F2553" s="28"/>
      <c r="I2553" s="28"/>
    </row>
    <row r="2554" spans="6:9" x14ac:dyDescent="0.25">
      <c r="F2554" s="28"/>
      <c r="I2554" s="28"/>
    </row>
    <row r="2555" spans="6:9" x14ac:dyDescent="0.25">
      <c r="F2555" s="28"/>
      <c r="I2555" s="28"/>
    </row>
    <row r="2556" spans="6:9" x14ac:dyDescent="0.25">
      <c r="F2556" s="28"/>
      <c r="I2556" s="28"/>
    </row>
    <row r="2557" spans="6:9" x14ac:dyDescent="0.25">
      <c r="F2557" s="28"/>
      <c r="I2557" s="28"/>
    </row>
    <row r="2558" spans="6:9" x14ac:dyDescent="0.25">
      <c r="F2558" s="28"/>
      <c r="I2558" s="28"/>
    </row>
    <row r="2559" spans="6:9" x14ac:dyDescent="0.25">
      <c r="F2559" s="28"/>
      <c r="I2559" s="28"/>
    </row>
    <row r="2560" spans="6:9" x14ac:dyDescent="0.25">
      <c r="F2560" s="28"/>
      <c r="I2560" s="28"/>
    </row>
    <row r="2561" spans="6:9" x14ac:dyDescent="0.25">
      <c r="F2561" s="28"/>
      <c r="I2561" s="28"/>
    </row>
    <row r="2562" spans="6:9" x14ac:dyDescent="0.25">
      <c r="F2562" s="28"/>
      <c r="I2562" s="28"/>
    </row>
    <row r="2563" spans="6:9" x14ac:dyDescent="0.25">
      <c r="F2563" s="28"/>
      <c r="I2563" s="28"/>
    </row>
    <row r="2564" spans="6:9" x14ac:dyDescent="0.25">
      <c r="F2564" s="28"/>
      <c r="I2564" s="28"/>
    </row>
    <row r="2565" spans="6:9" x14ac:dyDescent="0.25">
      <c r="F2565" s="28"/>
      <c r="I2565" s="28"/>
    </row>
    <row r="2566" spans="6:9" x14ac:dyDescent="0.25">
      <c r="F2566" s="28"/>
      <c r="I2566" s="28"/>
    </row>
    <row r="2567" spans="6:9" x14ac:dyDescent="0.25">
      <c r="F2567" s="28"/>
      <c r="I2567" s="28"/>
    </row>
    <row r="2568" spans="6:9" x14ac:dyDescent="0.25">
      <c r="F2568" s="28"/>
      <c r="I2568" s="28"/>
    </row>
    <row r="2569" spans="6:9" x14ac:dyDescent="0.25">
      <c r="F2569" s="28"/>
      <c r="I2569" s="28"/>
    </row>
    <row r="2570" spans="6:9" x14ac:dyDescent="0.25">
      <c r="F2570" s="28"/>
      <c r="I2570" s="28"/>
    </row>
    <row r="2571" spans="6:9" x14ac:dyDescent="0.25">
      <c r="F2571" s="28"/>
      <c r="I2571" s="28"/>
    </row>
    <row r="2572" spans="6:9" x14ac:dyDescent="0.25">
      <c r="F2572" s="28"/>
      <c r="I2572" s="28"/>
    </row>
    <row r="2573" spans="6:9" x14ac:dyDescent="0.25">
      <c r="F2573" s="28"/>
      <c r="I2573" s="28"/>
    </row>
    <row r="2574" spans="6:9" x14ac:dyDescent="0.25">
      <c r="F2574" s="28"/>
      <c r="I2574" s="28"/>
    </row>
    <row r="2575" spans="6:9" x14ac:dyDescent="0.25">
      <c r="F2575" s="28"/>
      <c r="I2575" s="28"/>
    </row>
    <row r="2576" spans="6:9" x14ac:dyDescent="0.25">
      <c r="F2576" s="28"/>
      <c r="I2576" s="28"/>
    </row>
    <row r="2577" spans="6:9" x14ac:dyDescent="0.25">
      <c r="F2577" s="28"/>
      <c r="I2577" s="28"/>
    </row>
    <row r="2578" spans="6:9" x14ac:dyDescent="0.25">
      <c r="F2578" s="28"/>
      <c r="I2578" s="28"/>
    </row>
    <row r="2579" spans="6:9" x14ac:dyDescent="0.25">
      <c r="F2579" s="28"/>
      <c r="I2579" s="28"/>
    </row>
    <row r="2580" spans="6:9" x14ac:dyDescent="0.25">
      <c r="F2580" s="28"/>
      <c r="I2580" s="28"/>
    </row>
    <row r="2581" spans="6:9" x14ac:dyDescent="0.25">
      <c r="F2581" s="28"/>
      <c r="I2581" s="28"/>
    </row>
    <row r="2582" spans="6:9" x14ac:dyDescent="0.25">
      <c r="F2582" s="28"/>
      <c r="I2582" s="28"/>
    </row>
    <row r="2583" spans="6:9" x14ac:dyDescent="0.25">
      <c r="F2583" s="28"/>
      <c r="I2583" s="28"/>
    </row>
    <row r="2584" spans="6:9" x14ac:dyDescent="0.25">
      <c r="F2584" s="28"/>
      <c r="I2584" s="28"/>
    </row>
    <row r="2585" spans="6:9" x14ac:dyDescent="0.25">
      <c r="F2585" s="28"/>
      <c r="I2585" s="28"/>
    </row>
    <row r="2586" spans="6:9" x14ac:dyDescent="0.25">
      <c r="F2586" s="28"/>
      <c r="I2586" s="28"/>
    </row>
    <row r="2587" spans="6:9" x14ac:dyDescent="0.25">
      <c r="F2587" s="28"/>
      <c r="I2587" s="28"/>
    </row>
    <row r="2588" spans="6:9" x14ac:dyDescent="0.25">
      <c r="F2588" s="28"/>
      <c r="I2588" s="28"/>
    </row>
    <row r="2589" spans="6:9" x14ac:dyDescent="0.25">
      <c r="F2589" s="28"/>
      <c r="I2589" s="28"/>
    </row>
    <row r="2590" spans="6:9" x14ac:dyDescent="0.25">
      <c r="F2590" s="28"/>
      <c r="I2590" s="28"/>
    </row>
    <row r="2591" spans="6:9" x14ac:dyDescent="0.25">
      <c r="F2591" s="28"/>
      <c r="I2591" s="28"/>
    </row>
    <row r="2592" spans="6:9" x14ac:dyDescent="0.25">
      <c r="F2592" s="28"/>
      <c r="I2592" s="28"/>
    </row>
    <row r="2593" spans="6:9" x14ac:dyDescent="0.25">
      <c r="F2593" s="28"/>
      <c r="I2593" s="28"/>
    </row>
    <row r="2594" spans="6:9" x14ac:dyDescent="0.25">
      <c r="F2594" s="28"/>
      <c r="I2594" s="28"/>
    </row>
    <row r="2595" spans="6:9" x14ac:dyDescent="0.25">
      <c r="F2595" s="28"/>
      <c r="I2595" s="28"/>
    </row>
    <row r="2596" spans="6:9" x14ac:dyDescent="0.25">
      <c r="F2596" s="28"/>
      <c r="I2596" s="28"/>
    </row>
    <row r="2597" spans="6:9" x14ac:dyDescent="0.25">
      <c r="F2597" s="28"/>
      <c r="I2597" s="28"/>
    </row>
    <row r="2598" spans="6:9" x14ac:dyDescent="0.25">
      <c r="F2598" s="28"/>
      <c r="I2598" s="28"/>
    </row>
    <row r="2599" spans="6:9" x14ac:dyDescent="0.25">
      <c r="F2599" s="28"/>
      <c r="I2599" s="28"/>
    </row>
    <row r="2600" spans="6:9" x14ac:dyDescent="0.25">
      <c r="F2600" s="28"/>
      <c r="I2600" s="28"/>
    </row>
    <row r="2601" spans="6:9" x14ac:dyDescent="0.25">
      <c r="F2601" s="28"/>
      <c r="I2601" s="28"/>
    </row>
    <row r="2602" spans="6:9" x14ac:dyDescent="0.25">
      <c r="F2602" s="28"/>
      <c r="I2602" s="28"/>
    </row>
    <row r="2603" spans="6:9" x14ac:dyDescent="0.25">
      <c r="F2603" s="28"/>
      <c r="I2603" s="28"/>
    </row>
    <row r="2604" spans="6:9" x14ac:dyDescent="0.25">
      <c r="F2604" s="28"/>
      <c r="I2604" s="28"/>
    </row>
    <row r="2605" spans="6:9" x14ac:dyDescent="0.25">
      <c r="F2605" s="28"/>
      <c r="I2605" s="28"/>
    </row>
    <row r="2606" spans="6:9" x14ac:dyDescent="0.25">
      <c r="F2606" s="28"/>
      <c r="I2606" s="28"/>
    </row>
    <row r="2607" spans="6:9" x14ac:dyDescent="0.25">
      <c r="F2607" s="28"/>
      <c r="I2607" s="28"/>
    </row>
    <row r="2608" spans="6:9" x14ac:dyDescent="0.25">
      <c r="F2608" s="28"/>
      <c r="I2608" s="28"/>
    </row>
    <row r="2609" spans="6:9" x14ac:dyDescent="0.25">
      <c r="F2609" s="28"/>
      <c r="I2609" s="28"/>
    </row>
    <row r="2610" spans="6:9" x14ac:dyDescent="0.25">
      <c r="F2610" s="28"/>
      <c r="I2610" s="28"/>
    </row>
    <row r="2611" spans="6:9" x14ac:dyDescent="0.25">
      <c r="F2611" s="28"/>
      <c r="I2611" s="28"/>
    </row>
    <row r="2612" spans="6:9" x14ac:dyDescent="0.25">
      <c r="F2612" s="28"/>
      <c r="I2612" s="28"/>
    </row>
    <row r="2613" spans="6:9" x14ac:dyDescent="0.25">
      <c r="F2613" s="28"/>
      <c r="I2613" s="28"/>
    </row>
    <row r="2614" spans="6:9" x14ac:dyDescent="0.25">
      <c r="F2614" s="28"/>
      <c r="I2614" s="28"/>
    </row>
    <row r="2615" spans="6:9" x14ac:dyDescent="0.25">
      <c r="F2615" s="28"/>
      <c r="I2615" s="28"/>
    </row>
    <row r="2616" spans="6:9" x14ac:dyDescent="0.25">
      <c r="F2616" s="28"/>
      <c r="I2616" s="28"/>
    </row>
    <row r="2617" spans="6:9" x14ac:dyDescent="0.25">
      <c r="F2617" s="28"/>
      <c r="I2617" s="28"/>
    </row>
    <row r="2618" spans="6:9" x14ac:dyDescent="0.25">
      <c r="F2618" s="28"/>
      <c r="I2618" s="28"/>
    </row>
    <row r="2619" spans="6:9" x14ac:dyDescent="0.25">
      <c r="F2619" s="28"/>
      <c r="I2619" s="28"/>
    </row>
    <row r="2620" spans="6:9" x14ac:dyDescent="0.25">
      <c r="F2620" s="28"/>
      <c r="I2620" s="28"/>
    </row>
    <row r="2621" spans="6:9" x14ac:dyDescent="0.25">
      <c r="F2621" s="28"/>
      <c r="I2621" s="28"/>
    </row>
    <row r="2622" spans="6:9" x14ac:dyDescent="0.25">
      <c r="F2622" s="28"/>
      <c r="I2622" s="28"/>
    </row>
    <row r="2623" spans="6:9" x14ac:dyDescent="0.25">
      <c r="F2623" s="28"/>
      <c r="I2623" s="28"/>
    </row>
    <row r="2624" spans="6:9" x14ac:dyDescent="0.25">
      <c r="F2624" s="28"/>
      <c r="I2624" s="28"/>
    </row>
    <row r="2625" spans="6:9" x14ac:dyDescent="0.25">
      <c r="F2625" s="28"/>
      <c r="I2625" s="28"/>
    </row>
    <row r="2626" spans="6:9" x14ac:dyDescent="0.25">
      <c r="F2626" s="28"/>
      <c r="I2626" s="28"/>
    </row>
    <row r="2627" spans="6:9" x14ac:dyDescent="0.25">
      <c r="F2627" s="28"/>
      <c r="I2627" s="28"/>
    </row>
    <row r="2628" spans="6:9" x14ac:dyDescent="0.25">
      <c r="F2628" s="28"/>
      <c r="I2628" s="28"/>
    </row>
    <row r="2629" spans="6:9" x14ac:dyDescent="0.25">
      <c r="F2629" s="28"/>
      <c r="I2629" s="28"/>
    </row>
    <row r="2630" spans="6:9" x14ac:dyDescent="0.25">
      <c r="F2630" s="28"/>
      <c r="I2630" s="28"/>
    </row>
    <row r="2631" spans="6:9" x14ac:dyDescent="0.25">
      <c r="F2631" s="28"/>
      <c r="I2631" s="28"/>
    </row>
    <row r="2632" spans="6:9" x14ac:dyDescent="0.25">
      <c r="F2632" s="28"/>
      <c r="I2632" s="28"/>
    </row>
    <row r="2633" spans="6:9" x14ac:dyDescent="0.25">
      <c r="F2633" s="28"/>
      <c r="I2633" s="28"/>
    </row>
    <row r="2634" spans="6:9" x14ac:dyDescent="0.25">
      <c r="F2634" s="28"/>
      <c r="I2634" s="28"/>
    </row>
    <row r="2635" spans="6:9" x14ac:dyDescent="0.25">
      <c r="F2635" s="28"/>
      <c r="I2635" s="28"/>
    </row>
    <row r="2636" spans="6:9" x14ac:dyDescent="0.25">
      <c r="F2636" s="28"/>
      <c r="I2636" s="28"/>
    </row>
    <row r="2637" spans="6:9" x14ac:dyDescent="0.25">
      <c r="F2637" s="28"/>
      <c r="I2637" s="28"/>
    </row>
    <row r="2638" spans="6:9" x14ac:dyDescent="0.25">
      <c r="F2638" s="28"/>
      <c r="I2638" s="28"/>
    </row>
    <row r="2639" spans="6:9" x14ac:dyDescent="0.25">
      <c r="F2639" s="28"/>
      <c r="I2639" s="28"/>
    </row>
    <row r="2640" spans="6:9" x14ac:dyDescent="0.25">
      <c r="F2640" s="28"/>
      <c r="I2640" s="28"/>
    </row>
    <row r="2641" spans="6:9" x14ac:dyDescent="0.25">
      <c r="F2641" s="28"/>
      <c r="I2641" s="28"/>
    </row>
    <row r="2642" spans="6:9" x14ac:dyDescent="0.25">
      <c r="F2642" s="28"/>
      <c r="I2642" s="28"/>
    </row>
    <row r="2643" spans="6:9" x14ac:dyDescent="0.25">
      <c r="F2643" s="28"/>
      <c r="I2643" s="28"/>
    </row>
    <row r="2644" spans="6:9" x14ac:dyDescent="0.25">
      <c r="F2644" s="28"/>
      <c r="I2644" s="28"/>
    </row>
    <row r="2645" spans="6:9" x14ac:dyDescent="0.25">
      <c r="F2645" s="28"/>
      <c r="I2645" s="28"/>
    </row>
    <row r="2646" spans="6:9" x14ac:dyDescent="0.25">
      <c r="F2646" s="28"/>
      <c r="I2646" s="28"/>
    </row>
    <row r="2647" spans="6:9" x14ac:dyDescent="0.25">
      <c r="F2647" s="28"/>
      <c r="I2647" s="28"/>
    </row>
    <row r="2648" spans="6:9" x14ac:dyDescent="0.25">
      <c r="F2648" s="28"/>
      <c r="I2648" s="28"/>
    </row>
    <row r="2649" spans="6:9" x14ac:dyDescent="0.25">
      <c r="F2649" s="28"/>
      <c r="I2649" s="28"/>
    </row>
    <row r="2650" spans="6:9" x14ac:dyDescent="0.25">
      <c r="F2650" s="28"/>
      <c r="I2650" s="28"/>
    </row>
    <row r="2651" spans="6:9" x14ac:dyDescent="0.25">
      <c r="F2651" s="28"/>
      <c r="I2651" s="28"/>
    </row>
    <row r="2652" spans="6:9" x14ac:dyDescent="0.25">
      <c r="F2652" s="28"/>
      <c r="I2652" s="28"/>
    </row>
    <row r="2653" spans="6:9" x14ac:dyDescent="0.25">
      <c r="F2653" s="28"/>
      <c r="I2653" s="28"/>
    </row>
    <row r="2654" spans="6:9" x14ac:dyDescent="0.25">
      <c r="F2654" s="28"/>
      <c r="I2654" s="28"/>
    </row>
    <row r="2655" spans="6:9" x14ac:dyDescent="0.25">
      <c r="F2655" s="28"/>
      <c r="I2655" s="28"/>
    </row>
    <row r="2656" spans="6:9" x14ac:dyDescent="0.25">
      <c r="F2656" s="28"/>
      <c r="I2656" s="28"/>
    </row>
    <row r="2657" spans="6:9" x14ac:dyDescent="0.25">
      <c r="F2657" s="28"/>
      <c r="I2657" s="28"/>
    </row>
    <row r="2658" spans="6:9" x14ac:dyDescent="0.25">
      <c r="F2658" s="28"/>
      <c r="I2658" s="28"/>
    </row>
    <row r="2659" spans="6:9" x14ac:dyDescent="0.25">
      <c r="F2659" s="28"/>
      <c r="I2659" s="28"/>
    </row>
    <row r="2660" spans="6:9" x14ac:dyDescent="0.25">
      <c r="F2660" s="28"/>
      <c r="I2660" s="28"/>
    </row>
    <row r="2661" spans="6:9" x14ac:dyDescent="0.25">
      <c r="F2661" s="28"/>
      <c r="I2661" s="28"/>
    </row>
    <row r="2662" spans="6:9" x14ac:dyDescent="0.25">
      <c r="F2662" s="28"/>
      <c r="I2662" s="28"/>
    </row>
    <row r="2663" spans="6:9" x14ac:dyDescent="0.25">
      <c r="F2663" s="28"/>
      <c r="I2663" s="28"/>
    </row>
    <row r="2664" spans="6:9" x14ac:dyDescent="0.25">
      <c r="F2664" s="28"/>
      <c r="I2664" s="28"/>
    </row>
    <row r="2665" spans="6:9" x14ac:dyDescent="0.25">
      <c r="F2665" s="28"/>
      <c r="I2665" s="28"/>
    </row>
    <row r="2666" spans="6:9" x14ac:dyDescent="0.25">
      <c r="F2666" s="28"/>
      <c r="I2666" s="28"/>
    </row>
    <row r="2667" spans="6:9" x14ac:dyDescent="0.25">
      <c r="F2667" s="28"/>
      <c r="I2667" s="28"/>
    </row>
    <row r="2668" spans="6:9" x14ac:dyDescent="0.25">
      <c r="F2668" s="28"/>
      <c r="I2668" s="28"/>
    </row>
    <row r="2669" spans="6:9" x14ac:dyDescent="0.25">
      <c r="F2669" s="28"/>
      <c r="I2669" s="28"/>
    </row>
    <row r="2670" spans="6:9" x14ac:dyDescent="0.25">
      <c r="F2670" s="28"/>
      <c r="I2670" s="28"/>
    </row>
    <row r="2671" spans="6:9" x14ac:dyDescent="0.25">
      <c r="F2671" s="28"/>
      <c r="I2671" s="28"/>
    </row>
    <row r="2672" spans="6:9" x14ac:dyDescent="0.25">
      <c r="F2672" s="28"/>
      <c r="I2672" s="28"/>
    </row>
    <row r="2673" spans="6:9" x14ac:dyDescent="0.25">
      <c r="F2673" s="28"/>
      <c r="I2673" s="28"/>
    </row>
    <row r="2674" spans="6:9" x14ac:dyDescent="0.25">
      <c r="F2674" s="28"/>
      <c r="I2674" s="28"/>
    </row>
    <row r="2675" spans="6:9" x14ac:dyDescent="0.25">
      <c r="F2675" s="28"/>
      <c r="I2675" s="28"/>
    </row>
    <row r="2676" spans="6:9" x14ac:dyDescent="0.25">
      <c r="F2676" s="28"/>
      <c r="I2676" s="28"/>
    </row>
    <row r="2677" spans="6:9" x14ac:dyDescent="0.25">
      <c r="F2677" s="28"/>
      <c r="I2677" s="28"/>
    </row>
    <row r="2678" spans="6:9" x14ac:dyDescent="0.25">
      <c r="F2678" s="28"/>
      <c r="I2678" s="28"/>
    </row>
    <row r="2679" spans="6:9" x14ac:dyDescent="0.25">
      <c r="F2679" s="28"/>
      <c r="I2679" s="28"/>
    </row>
    <row r="2680" spans="6:9" x14ac:dyDescent="0.25">
      <c r="F2680" s="28"/>
      <c r="I2680" s="28"/>
    </row>
    <row r="2681" spans="6:9" x14ac:dyDescent="0.25">
      <c r="F2681" s="28"/>
      <c r="I2681" s="28"/>
    </row>
    <row r="2682" spans="6:9" x14ac:dyDescent="0.25">
      <c r="F2682" s="28"/>
      <c r="I2682" s="28"/>
    </row>
    <row r="2683" spans="6:9" x14ac:dyDescent="0.25">
      <c r="F2683" s="28"/>
      <c r="I2683" s="28"/>
    </row>
    <row r="2684" spans="6:9" x14ac:dyDescent="0.25">
      <c r="F2684" s="28"/>
      <c r="I2684" s="28"/>
    </row>
    <row r="2685" spans="6:9" x14ac:dyDescent="0.25">
      <c r="F2685" s="28"/>
      <c r="I2685" s="28"/>
    </row>
    <row r="2686" spans="6:9" x14ac:dyDescent="0.25">
      <c r="F2686" s="28"/>
      <c r="I2686" s="28"/>
    </row>
    <row r="2687" spans="6:9" x14ac:dyDescent="0.25">
      <c r="F2687" s="28"/>
      <c r="I2687" s="28"/>
    </row>
    <row r="2688" spans="6:9" x14ac:dyDescent="0.25">
      <c r="F2688" s="28"/>
      <c r="I2688" s="28"/>
    </row>
    <row r="2689" spans="6:9" x14ac:dyDescent="0.25">
      <c r="F2689" s="28"/>
      <c r="I2689" s="28"/>
    </row>
    <row r="2690" spans="6:9" x14ac:dyDescent="0.25">
      <c r="F2690" s="28"/>
      <c r="I2690" s="28"/>
    </row>
    <row r="2691" spans="6:9" x14ac:dyDescent="0.25">
      <c r="F2691" s="28"/>
      <c r="I2691" s="28"/>
    </row>
    <row r="2692" spans="6:9" x14ac:dyDescent="0.25">
      <c r="F2692" s="28"/>
      <c r="I2692" s="28"/>
    </row>
    <row r="2693" spans="6:9" x14ac:dyDescent="0.25">
      <c r="F2693" s="28"/>
      <c r="I2693" s="28"/>
    </row>
    <row r="2694" spans="6:9" x14ac:dyDescent="0.25">
      <c r="F2694" s="28"/>
      <c r="I2694" s="28"/>
    </row>
    <row r="2695" spans="6:9" x14ac:dyDescent="0.25">
      <c r="F2695" s="28"/>
      <c r="I2695" s="28"/>
    </row>
    <row r="2696" spans="6:9" x14ac:dyDescent="0.25">
      <c r="F2696" s="28"/>
      <c r="I2696" s="28"/>
    </row>
    <row r="2697" spans="6:9" x14ac:dyDescent="0.25">
      <c r="F2697" s="28"/>
      <c r="I2697" s="28"/>
    </row>
    <row r="2698" spans="6:9" x14ac:dyDescent="0.25">
      <c r="F2698" s="28"/>
      <c r="I2698" s="28"/>
    </row>
    <row r="2699" spans="6:9" x14ac:dyDescent="0.25">
      <c r="F2699" s="28"/>
      <c r="I2699" s="28"/>
    </row>
    <row r="2700" spans="6:9" x14ac:dyDescent="0.25">
      <c r="F2700" s="28"/>
      <c r="I2700" s="28"/>
    </row>
    <row r="2701" spans="6:9" x14ac:dyDescent="0.25">
      <c r="F2701" s="28"/>
      <c r="I2701" s="28"/>
    </row>
    <row r="2702" spans="6:9" x14ac:dyDescent="0.25">
      <c r="F2702" s="28"/>
      <c r="I2702" s="28"/>
    </row>
    <row r="2703" spans="6:9" x14ac:dyDescent="0.25">
      <c r="F2703" s="28"/>
      <c r="I2703" s="28"/>
    </row>
    <row r="2704" spans="6:9" x14ac:dyDescent="0.25">
      <c r="F2704" s="28"/>
      <c r="I2704" s="28"/>
    </row>
    <row r="2705" spans="6:9" x14ac:dyDescent="0.25">
      <c r="F2705" s="28"/>
      <c r="I2705" s="28"/>
    </row>
    <row r="2706" spans="6:9" x14ac:dyDescent="0.25">
      <c r="F2706" s="28"/>
      <c r="I2706" s="28"/>
    </row>
    <row r="2707" spans="6:9" x14ac:dyDescent="0.25">
      <c r="F2707" s="28"/>
      <c r="I2707" s="28"/>
    </row>
    <row r="2708" spans="6:9" x14ac:dyDescent="0.25">
      <c r="F2708" s="28"/>
      <c r="I2708" s="28"/>
    </row>
    <row r="2709" spans="6:9" x14ac:dyDescent="0.25">
      <c r="F2709" s="28"/>
      <c r="I2709" s="28"/>
    </row>
    <row r="2710" spans="6:9" x14ac:dyDescent="0.25">
      <c r="F2710" s="28"/>
      <c r="I2710" s="28"/>
    </row>
    <row r="2711" spans="6:9" x14ac:dyDescent="0.25">
      <c r="F2711" s="28"/>
      <c r="I2711" s="28"/>
    </row>
    <row r="2712" spans="6:9" x14ac:dyDescent="0.25">
      <c r="F2712" s="28"/>
      <c r="I2712" s="28"/>
    </row>
    <row r="2713" spans="6:9" x14ac:dyDescent="0.25">
      <c r="F2713" s="28"/>
      <c r="I2713" s="28"/>
    </row>
    <row r="2714" spans="6:9" x14ac:dyDescent="0.25">
      <c r="F2714" s="28"/>
      <c r="I2714" s="28"/>
    </row>
    <row r="2715" spans="6:9" x14ac:dyDescent="0.25">
      <c r="F2715" s="28"/>
      <c r="I2715" s="28"/>
    </row>
    <row r="2716" spans="6:9" x14ac:dyDescent="0.25">
      <c r="F2716" s="28"/>
      <c r="I2716" s="28"/>
    </row>
    <row r="2717" spans="6:9" x14ac:dyDescent="0.25">
      <c r="F2717" s="28"/>
      <c r="I2717" s="28"/>
    </row>
    <row r="2718" spans="6:9" x14ac:dyDescent="0.25">
      <c r="F2718" s="28"/>
      <c r="I2718" s="28"/>
    </row>
    <row r="2719" spans="6:9" x14ac:dyDescent="0.25">
      <c r="F2719" s="28"/>
      <c r="I2719" s="28"/>
    </row>
    <row r="2720" spans="6:9" x14ac:dyDescent="0.25">
      <c r="F2720" s="28"/>
      <c r="I2720" s="28"/>
    </row>
    <row r="2721" spans="6:9" x14ac:dyDescent="0.25">
      <c r="F2721" s="28"/>
      <c r="I2721" s="28"/>
    </row>
    <row r="2722" spans="6:9" x14ac:dyDescent="0.25">
      <c r="F2722" s="28"/>
      <c r="I2722" s="28"/>
    </row>
    <row r="2723" spans="6:9" x14ac:dyDescent="0.25">
      <c r="F2723" s="28"/>
      <c r="I2723" s="28"/>
    </row>
    <row r="2724" spans="6:9" x14ac:dyDescent="0.25">
      <c r="F2724" s="28"/>
      <c r="I2724" s="28"/>
    </row>
    <row r="2725" spans="6:9" x14ac:dyDescent="0.25">
      <c r="F2725" s="28"/>
      <c r="I2725" s="28"/>
    </row>
    <row r="2726" spans="6:9" x14ac:dyDescent="0.25">
      <c r="F2726" s="28"/>
      <c r="I2726" s="28"/>
    </row>
    <row r="2727" spans="6:9" x14ac:dyDescent="0.25">
      <c r="F2727" s="28"/>
      <c r="I2727" s="28"/>
    </row>
    <row r="2728" spans="6:9" x14ac:dyDescent="0.25">
      <c r="F2728" s="28"/>
      <c r="I2728" s="28"/>
    </row>
    <row r="2729" spans="6:9" x14ac:dyDescent="0.25">
      <c r="F2729" s="28"/>
      <c r="I2729" s="28"/>
    </row>
    <row r="2730" spans="6:9" x14ac:dyDescent="0.25">
      <c r="F2730" s="28"/>
      <c r="I2730" s="28"/>
    </row>
    <row r="2731" spans="6:9" x14ac:dyDescent="0.25">
      <c r="F2731" s="28"/>
      <c r="I2731" s="28"/>
    </row>
    <row r="2732" spans="6:9" x14ac:dyDescent="0.25">
      <c r="F2732" s="28"/>
      <c r="I2732" s="28"/>
    </row>
    <row r="2733" spans="6:9" x14ac:dyDescent="0.25">
      <c r="F2733" s="28"/>
      <c r="I2733" s="28"/>
    </row>
    <row r="2734" spans="6:9" x14ac:dyDescent="0.25">
      <c r="F2734" s="28"/>
      <c r="I2734" s="28"/>
    </row>
    <row r="2735" spans="6:9" x14ac:dyDescent="0.25">
      <c r="F2735" s="28"/>
      <c r="I2735" s="28"/>
    </row>
    <row r="2736" spans="6:9" x14ac:dyDescent="0.25">
      <c r="F2736" s="28"/>
      <c r="I2736" s="28"/>
    </row>
    <row r="2737" spans="6:9" x14ac:dyDescent="0.25">
      <c r="F2737" s="28"/>
      <c r="I2737" s="28"/>
    </row>
    <row r="2738" spans="6:9" x14ac:dyDescent="0.25">
      <c r="F2738" s="28"/>
      <c r="I2738" s="28"/>
    </row>
    <row r="2739" spans="6:9" x14ac:dyDescent="0.25">
      <c r="F2739" s="28"/>
      <c r="I2739" s="28"/>
    </row>
    <row r="2740" spans="6:9" x14ac:dyDescent="0.25">
      <c r="F2740" s="28"/>
      <c r="I2740" s="28"/>
    </row>
    <row r="2741" spans="6:9" x14ac:dyDescent="0.25">
      <c r="F2741" s="28"/>
      <c r="I2741" s="28"/>
    </row>
    <row r="2742" spans="6:9" x14ac:dyDescent="0.25">
      <c r="F2742" s="28"/>
      <c r="I2742" s="28"/>
    </row>
    <row r="2743" spans="6:9" x14ac:dyDescent="0.25">
      <c r="F2743" s="28"/>
      <c r="I2743" s="28"/>
    </row>
    <row r="2744" spans="6:9" x14ac:dyDescent="0.25">
      <c r="F2744" s="28"/>
      <c r="I2744" s="28"/>
    </row>
    <row r="2745" spans="6:9" x14ac:dyDescent="0.25">
      <c r="F2745" s="28"/>
      <c r="I2745" s="28"/>
    </row>
    <row r="2746" spans="6:9" x14ac:dyDescent="0.25">
      <c r="F2746" s="28"/>
      <c r="I2746" s="28"/>
    </row>
    <row r="2747" spans="6:9" x14ac:dyDescent="0.25">
      <c r="F2747" s="28"/>
      <c r="I2747" s="28"/>
    </row>
    <row r="2748" spans="6:9" x14ac:dyDescent="0.25">
      <c r="F2748" s="28"/>
      <c r="I2748" s="28"/>
    </row>
    <row r="2749" spans="6:9" x14ac:dyDescent="0.25">
      <c r="F2749" s="28"/>
      <c r="I2749" s="28"/>
    </row>
    <row r="2750" spans="6:9" x14ac:dyDescent="0.25">
      <c r="F2750" s="28"/>
      <c r="I2750" s="28"/>
    </row>
    <row r="2751" spans="6:9" x14ac:dyDescent="0.25">
      <c r="F2751" s="28"/>
      <c r="I2751" s="28"/>
    </row>
    <row r="2752" spans="6:9" x14ac:dyDescent="0.25">
      <c r="F2752" s="28"/>
      <c r="I2752" s="28"/>
    </row>
    <row r="2753" spans="6:9" x14ac:dyDescent="0.25">
      <c r="F2753" s="28"/>
      <c r="I2753" s="28"/>
    </row>
    <row r="2754" spans="6:9" x14ac:dyDescent="0.25">
      <c r="F2754" s="28"/>
      <c r="I2754" s="28"/>
    </row>
    <row r="2755" spans="6:9" x14ac:dyDescent="0.25">
      <c r="F2755" s="28"/>
      <c r="I2755" s="28"/>
    </row>
    <row r="2756" spans="6:9" x14ac:dyDescent="0.25">
      <c r="F2756" s="28"/>
      <c r="I2756" s="28"/>
    </row>
    <row r="2757" spans="6:9" x14ac:dyDescent="0.25">
      <c r="F2757" s="28"/>
      <c r="I2757" s="28"/>
    </row>
    <row r="2758" spans="6:9" x14ac:dyDescent="0.25">
      <c r="F2758" s="28"/>
      <c r="I2758" s="28"/>
    </row>
    <row r="2759" spans="6:9" x14ac:dyDescent="0.25">
      <c r="F2759" s="28"/>
      <c r="I2759" s="28"/>
    </row>
    <row r="2760" spans="6:9" x14ac:dyDescent="0.25">
      <c r="F2760" s="28"/>
      <c r="I2760" s="28"/>
    </row>
    <row r="2761" spans="6:9" x14ac:dyDescent="0.25">
      <c r="F2761" s="28"/>
      <c r="I2761" s="28"/>
    </row>
    <row r="2762" spans="6:9" x14ac:dyDescent="0.25">
      <c r="F2762" s="28"/>
      <c r="I2762" s="28"/>
    </row>
    <row r="2763" spans="6:9" x14ac:dyDescent="0.25">
      <c r="F2763" s="28"/>
      <c r="I2763" s="28"/>
    </row>
    <row r="2764" spans="6:9" x14ac:dyDescent="0.25">
      <c r="F2764" s="28"/>
      <c r="I2764" s="28"/>
    </row>
    <row r="2765" spans="6:9" x14ac:dyDescent="0.25">
      <c r="F2765" s="28"/>
      <c r="I2765" s="28"/>
    </row>
    <row r="2766" spans="6:9" x14ac:dyDescent="0.25">
      <c r="F2766" s="28"/>
      <c r="I2766" s="28"/>
    </row>
    <row r="2767" spans="6:9" x14ac:dyDescent="0.25">
      <c r="F2767" s="28"/>
      <c r="I2767" s="28"/>
    </row>
    <row r="2768" spans="6:9" x14ac:dyDescent="0.25">
      <c r="F2768" s="28"/>
      <c r="I2768" s="28"/>
    </row>
    <row r="2769" spans="6:9" x14ac:dyDescent="0.25">
      <c r="F2769" s="28"/>
      <c r="I2769" s="28"/>
    </row>
    <row r="2770" spans="6:9" x14ac:dyDescent="0.25">
      <c r="F2770" s="28"/>
      <c r="I2770" s="28"/>
    </row>
    <row r="2771" spans="6:9" x14ac:dyDescent="0.25">
      <c r="F2771" s="28"/>
      <c r="I2771" s="28"/>
    </row>
    <row r="2772" spans="6:9" x14ac:dyDescent="0.25">
      <c r="F2772" s="28"/>
      <c r="I2772" s="28"/>
    </row>
    <row r="2773" spans="6:9" x14ac:dyDescent="0.25">
      <c r="F2773" s="28"/>
      <c r="I2773" s="28"/>
    </row>
    <row r="2774" spans="6:9" x14ac:dyDescent="0.25">
      <c r="F2774" s="28"/>
      <c r="I2774" s="28"/>
    </row>
    <row r="2775" spans="6:9" x14ac:dyDescent="0.25">
      <c r="F2775" s="28"/>
      <c r="I2775" s="28"/>
    </row>
    <row r="2776" spans="6:9" x14ac:dyDescent="0.25">
      <c r="F2776" s="28"/>
      <c r="I2776" s="28"/>
    </row>
    <row r="2777" spans="6:9" x14ac:dyDescent="0.25">
      <c r="F2777" s="28"/>
      <c r="I2777" s="28"/>
    </row>
    <row r="2778" spans="6:9" x14ac:dyDescent="0.25">
      <c r="F2778" s="28"/>
      <c r="I2778" s="28"/>
    </row>
    <row r="2779" spans="6:9" x14ac:dyDescent="0.25">
      <c r="F2779" s="28"/>
      <c r="I2779" s="28"/>
    </row>
    <row r="2780" spans="6:9" x14ac:dyDescent="0.25">
      <c r="F2780" s="28"/>
      <c r="I2780" s="28"/>
    </row>
    <row r="2781" spans="6:9" x14ac:dyDescent="0.25">
      <c r="F2781" s="28"/>
      <c r="I2781" s="28"/>
    </row>
    <row r="2782" spans="6:9" x14ac:dyDescent="0.25">
      <c r="F2782" s="28"/>
      <c r="I2782" s="28"/>
    </row>
    <row r="2783" spans="6:9" x14ac:dyDescent="0.25">
      <c r="F2783" s="28"/>
      <c r="I2783" s="28"/>
    </row>
    <row r="2784" spans="6:9" x14ac:dyDescent="0.25">
      <c r="F2784" s="28"/>
      <c r="I2784" s="28"/>
    </row>
    <row r="2785" spans="6:9" x14ac:dyDescent="0.25">
      <c r="F2785" s="28"/>
      <c r="I2785" s="28"/>
    </row>
    <row r="2786" spans="6:9" x14ac:dyDescent="0.25">
      <c r="F2786" s="28"/>
      <c r="I2786" s="28"/>
    </row>
    <row r="2787" spans="6:9" x14ac:dyDescent="0.25">
      <c r="F2787" s="28"/>
      <c r="I2787" s="28"/>
    </row>
    <row r="2788" spans="6:9" x14ac:dyDescent="0.25">
      <c r="F2788" s="28"/>
      <c r="I2788" s="28"/>
    </row>
    <row r="2789" spans="6:9" x14ac:dyDescent="0.25">
      <c r="F2789" s="28"/>
      <c r="I2789" s="28"/>
    </row>
    <row r="2790" spans="6:9" x14ac:dyDescent="0.25">
      <c r="F2790" s="28"/>
      <c r="I2790" s="28"/>
    </row>
    <row r="2791" spans="6:9" x14ac:dyDescent="0.25">
      <c r="F2791" s="28"/>
      <c r="I2791" s="28"/>
    </row>
    <row r="2792" spans="6:9" x14ac:dyDescent="0.25">
      <c r="F2792" s="28"/>
      <c r="I2792" s="28"/>
    </row>
    <row r="2793" spans="6:9" x14ac:dyDescent="0.25">
      <c r="F2793" s="28"/>
      <c r="I2793" s="28"/>
    </row>
    <row r="2794" spans="6:9" x14ac:dyDescent="0.25">
      <c r="F2794" s="28"/>
      <c r="I2794" s="28"/>
    </row>
    <row r="2795" spans="6:9" x14ac:dyDescent="0.25">
      <c r="F2795" s="28"/>
      <c r="I2795" s="28"/>
    </row>
    <row r="2796" spans="6:9" x14ac:dyDescent="0.25">
      <c r="F2796" s="28"/>
      <c r="I2796" s="28"/>
    </row>
    <row r="2797" spans="6:9" x14ac:dyDescent="0.25">
      <c r="F2797" s="28"/>
      <c r="I2797" s="28"/>
    </row>
    <row r="2798" spans="6:9" x14ac:dyDescent="0.25">
      <c r="F2798" s="28"/>
      <c r="I2798" s="28"/>
    </row>
    <row r="2799" spans="6:9" x14ac:dyDescent="0.25">
      <c r="F2799" s="28"/>
      <c r="I2799" s="28"/>
    </row>
    <row r="2800" spans="6:9" x14ac:dyDescent="0.25">
      <c r="F2800" s="28"/>
      <c r="I2800" s="28"/>
    </row>
    <row r="2801" spans="6:9" x14ac:dyDescent="0.25">
      <c r="F2801" s="28"/>
      <c r="I2801" s="28"/>
    </row>
    <row r="2802" spans="6:9" x14ac:dyDescent="0.25">
      <c r="F2802" s="28"/>
      <c r="I2802" s="28"/>
    </row>
    <row r="2803" spans="6:9" x14ac:dyDescent="0.25">
      <c r="F2803" s="28"/>
      <c r="I2803" s="28"/>
    </row>
    <row r="2804" spans="6:9" x14ac:dyDescent="0.25">
      <c r="F2804" s="28"/>
      <c r="I2804" s="28"/>
    </row>
    <row r="2805" spans="6:9" x14ac:dyDescent="0.25">
      <c r="F2805" s="28"/>
      <c r="I2805" s="28"/>
    </row>
    <row r="2806" spans="6:9" x14ac:dyDescent="0.25">
      <c r="F2806" s="28"/>
      <c r="I2806" s="28"/>
    </row>
    <row r="2807" spans="6:9" x14ac:dyDescent="0.25">
      <c r="F2807" s="28"/>
      <c r="I2807" s="28"/>
    </row>
    <row r="2808" spans="6:9" x14ac:dyDescent="0.25">
      <c r="F2808" s="28"/>
      <c r="I2808" s="28"/>
    </row>
    <row r="2809" spans="6:9" x14ac:dyDescent="0.25">
      <c r="F2809" s="28"/>
      <c r="I2809" s="28"/>
    </row>
    <row r="2810" spans="6:9" x14ac:dyDescent="0.25">
      <c r="F2810" s="28"/>
      <c r="I2810" s="28"/>
    </row>
    <row r="2811" spans="6:9" x14ac:dyDescent="0.25">
      <c r="F2811" s="28"/>
      <c r="I2811" s="28"/>
    </row>
    <row r="2812" spans="6:9" x14ac:dyDescent="0.25">
      <c r="F2812" s="28"/>
      <c r="I2812" s="28"/>
    </row>
    <row r="2813" spans="6:9" x14ac:dyDescent="0.25">
      <c r="F2813" s="28"/>
      <c r="I2813" s="28"/>
    </row>
    <row r="2814" spans="6:9" x14ac:dyDescent="0.25">
      <c r="F2814" s="28"/>
      <c r="I2814" s="28"/>
    </row>
    <row r="2815" spans="6:9" x14ac:dyDescent="0.25">
      <c r="F2815" s="28"/>
      <c r="I2815" s="28"/>
    </row>
    <row r="2816" spans="6:9" x14ac:dyDescent="0.25">
      <c r="F2816" s="28"/>
      <c r="I2816" s="28"/>
    </row>
    <row r="2817" spans="6:9" x14ac:dyDescent="0.25">
      <c r="F2817" s="28"/>
      <c r="I2817" s="28"/>
    </row>
    <row r="2818" spans="6:9" x14ac:dyDescent="0.25">
      <c r="F2818" s="28"/>
      <c r="I2818" s="28"/>
    </row>
    <row r="2819" spans="6:9" x14ac:dyDescent="0.25">
      <c r="F2819" s="28"/>
      <c r="I2819" s="28"/>
    </row>
    <row r="2820" spans="6:9" x14ac:dyDescent="0.25">
      <c r="F2820" s="28"/>
      <c r="I2820" s="28"/>
    </row>
    <row r="2821" spans="6:9" x14ac:dyDescent="0.25">
      <c r="F2821" s="28"/>
      <c r="I2821" s="28"/>
    </row>
    <row r="2822" spans="6:9" x14ac:dyDescent="0.25">
      <c r="F2822" s="28"/>
      <c r="I2822" s="28"/>
    </row>
    <row r="2823" spans="6:9" x14ac:dyDescent="0.25">
      <c r="F2823" s="28"/>
      <c r="I2823" s="28"/>
    </row>
    <row r="2824" spans="6:9" x14ac:dyDescent="0.25">
      <c r="F2824" s="28"/>
      <c r="I2824" s="28"/>
    </row>
    <row r="2825" spans="6:9" x14ac:dyDescent="0.25">
      <c r="F2825" s="28"/>
      <c r="I2825" s="28"/>
    </row>
    <row r="2826" spans="6:9" x14ac:dyDescent="0.25">
      <c r="F2826" s="28"/>
      <c r="I2826" s="28"/>
    </row>
    <row r="2827" spans="6:9" x14ac:dyDescent="0.25">
      <c r="F2827" s="28"/>
      <c r="I2827" s="28"/>
    </row>
    <row r="2828" spans="6:9" x14ac:dyDescent="0.25">
      <c r="F2828" s="28"/>
      <c r="I2828" s="28"/>
    </row>
    <row r="2829" spans="6:9" x14ac:dyDescent="0.25">
      <c r="F2829" s="28"/>
      <c r="I2829" s="28"/>
    </row>
    <row r="2830" spans="6:9" x14ac:dyDescent="0.25">
      <c r="F2830" s="28"/>
      <c r="I2830" s="28"/>
    </row>
    <row r="2831" spans="6:9" x14ac:dyDescent="0.25">
      <c r="F2831" s="28"/>
      <c r="I2831" s="28"/>
    </row>
    <row r="2832" spans="6:9" x14ac:dyDescent="0.25">
      <c r="F2832" s="28"/>
      <c r="I2832" s="28"/>
    </row>
    <row r="2833" spans="6:9" x14ac:dyDescent="0.25">
      <c r="F2833" s="28"/>
      <c r="I2833" s="28"/>
    </row>
    <row r="2834" spans="6:9" x14ac:dyDescent="0.25">
      <c r="F2834" s="28"/>
      <c r="I2834" s="28"/>
    </row>
    <row r="2835" spans="6:9" x14ac:dyDescent="0.25">
      <c r="F2835" s="28"/>
      <c r="I2835" s="28"/>
    </row>
    <row r="2836" spans="6:9" x14ac:dyDescent="0.25">
      <c r="F2836" s="28"/>
      <c r="I2836" s="28"/>
    </row>
    <row r="2837" spans="6:9" x14ac:dyDescent="0.25">
      <c r="F2837" s="28"/>
      <c r="I2837" s="28"/>
    </row>
    <row r="2838" spans="6:9" x14ac:dyDescent="0.25">
      <c r="F2838" s="28"/>
      <c r="I2838" s="28"/>
    </row>
    <row r="2839" spans="6:9" x14ac:dyDescent="0.25">
      <c r="F2839" s="28"/>
      <c r="I2839" s="28"/>
    </row>
    <row r="2840" spans="6:9" x14ac:dyDescent="0.25">
      <c r="F2840" s="28"/>
      <c r="I2840" s="28"/>
    </row>
    <row r="2841" spans="6:9" x14ac:dyDescent="0.25">
      <c r="F2841" s="28"/>
      <c r="I2841" s="28"/>
    </row>
    <row r="2842" spans="6:9" x14ac:dyDescent="0.25">
      <c r="F2842" s="28"/>
      <c r="I2842" s="28"/>
    </row>
    <row r="2843" spans="6:9" x14ac:dyDescent="0.25">
      <c r="F2843" s="28"/>
      <c r="I2843" s="28"/>
    </row>
    <row r="2844" spans="6:9" x14ac:dyDescent="0.25">
      <c r="F2844" s="28"/>
      <c r="I2844" s="28"/>
    </row>
    <row r="2845" spans="6:9" x14ac:dyDescent="0.25">
      <c r="F2845" s="28"/>
      <c r="I2845" s="28"/>
    </row>
    <row r="2846" spans="6:9" x14ac:dyDescent="0.25">
      <c r="F2846" s="28"/>
      <c r="I2846" s="28"/>
    </row>
    <row r="2847" spans="6:9" x14ac:dyDescent="0.25">
      <c r="F2847" s="28"/>
      <c r="I2847" s="28"/>
    </row>
    <row r="2848" spans="6:9" x14ac:dyDescent="0.25">
      <c r="F2848" s="28"/>
      <c r="I2848" s="28"/>
    </row>
    <row r="2849" spans="6:9" x14ac:dyDescent="0.25">
      <c r="F2849" s="28"/>
      <c r="I2849" s="28"/>
    </row>
    <row r="2850" spans="6:9" x14ac:dyDescent="0.25">
      <c r="F2850" s="28"/>
      <c r="I2850" s="28"/>
    </row>
    <row r="2851" spans="6:9" x14ac:dyDescent="0.25">
      <c r="F2851" s="28"/>
      <c r="I2851" s="28"/>
    </row>
    <row r="2852" spans="6:9" x14ac:dyDescent="0.25">
      <c r="F2852" s="28"/>
      <c r="I2852" s="28"/>
    </row>
    <row r="2853" spans="6:9" x14ac:dyDescent="0.25">
      <c r="F2853" s="28"/>
      <c r="I2853" s="28"/>
    </row>
    <row r="2854" spans="6:9" x14ac:dyDescent="0.25">
      <c r="F2854" s="28"/>
      <c r="I2854" s="28"/>
    </row>
    <row r="2855" spans="6:9" x14ac:dyDescent="0.25">
      <c r="F2855" s="28"/>
      <c r="I2855" s="28"/>
    </row>
    <row r="2856" spans="6:9" x14ac:dyDescent="0.25">
      <c r="F2856" s="28"/>
      <c r="I2856" s="28"/>
    </row>
    <row r="2857" spans="6:9" x14ac:dyDescent="0.25">
      <c r="F2857" s="28"/>
      <c r="I2857" s="28"/>
    </row>
    <row r="2858" spans="6:9" x14ac:dyDescent="0.25">
      <c r="F2858" s="28"/>
      <c r="I2858" s="28"/>
    </row>
    <row r="2859" spans="6:9" x14ac:dyDescent="0.25">
      <c r="F2859" s="28"/>
      <c r="I2859" s="28"/>
    </row>
    <row r="2860" spans="6:9" x14ac:dyDescent="0.25">
      <c r="F2860" s="28"/>
      <c r="I2860" s="28"/>
    </row>
    <row r="2861" spans="6:9" x14ac:dyDescent="0.25">
      <c r="F2861" s="28"/>
      <c r="I2861" s="28"/>
    </row>
    <row r="2862" spans="6:9" x14ac:dyDescent="0.25">
      <c r="F2862" s="28"/>
      <c r="I2862" s="28"/>
    </row>
    <row r="2863" spans="6:9" x14ac:dyDescent="0.25">
      <c r="F2863" s="28"/>
      <c r="I2863" s="28"/>
    </row>
    <row r="2864" spans="6:9" x14ac:dyDescent="0.25">
      <c r="F2864" s="28"/>
      <c r="I2864" s="28"/>
    </row>
    <row r="2865" spans="6:9" x14ac:dyDescent="0.25">
      <c r="F2865" s="28"/>
      <c r="I2865" s="28"/>
    </row>
    <row r="2866" spans="6:9" x14ac:dyDescent="0.25">
      <c r="F2866" s="28"/>
      <c r="I2866" s="28"/>
    </row>
    <row r="2867" spans="6:9" x14ac:dyDescent="0.25">
      <c r="F2867" s="28"/>
      <c r="I2867" s="28"/>
    </row>
    <row r="2868" spans="6:9" x14ac:dyDescent="0.25">
      <c r="F2868" s="28"/>
      <c r="I2868" s="28"/>
    </row>
    <row r="2869" spans="6:9" x14ac:dyDescent="0.25">
      <c r="F2869" s="28"/>
      <c r="I2869" s="28"/>
    </row>
    <row r="2870" spans="6:9" x14ac:dyDescent="0.25">
      <c r="F2870" s="28"/>
      <c r="I2870" s="28"/>
    </row>
    <row r="2871" spans="6:9" x14ac:dyDescent="0.25">
      <c r="F2871" s="28"/>
      <c r="I2871" s="28"/>
    </row>
    <row r="2872" spans="6:9" x14ac:dyDescent="0.25">
      <c r="F2872" s="28"/>
      <c r="I2872" s="28"/>
    </row>
    <row r="2873" spans="6:9" x14ac:dyDescent="0.25">
      <c r="F2873" s="28"/>
      <c r="I2873" s="28"/>
    </row>
    <row r="2874" spans="6:9" x14ac:dyDescent="0.25">
      <c r="F2874" s="28"/>
      <c r="I2874" s="28"/>
    </row>
    <row r="2875" spans="6:9" x14ac:dyDescent="0.25">
      <c r="F2875" s="28"/>
      <c r="I2875" s="28"/>
    </row>
    <row r="2876" spans="6:9" x14ac:dyDescent="0.25">
      <c r="F2876" s="28"/>
      <c r="I2876" s="28"/>
    </row>
    <row r="2877" spans="6:9" x14ac:dyDescent="0.25">
      <c r="F2877" s="28"/>
      <c r="I2877" s="28"/>
    </row>
    <row r="2878" spans="6:9" x14ac:dyDescent="0.25">
      <c r="F2878" s="28"/>
      <c r="I2878" s="28"/>
    </row>
    <row r="2879" spans="6:9" x14ac:dyDescent="0.25">
      <c r="F2879" s="28"/>
      <c r="I2879" s="28"/>
    </row>
    <row r="2880" spans="6:9" x14ac:dyDescent="0.25">
      <c r="F2880" s="28"/>
      <c r="I2880" s="28"/>
    </row>
    <row r="2881" spans="6:9" x14ac:dyDescent="0.25">
      <c r="F2881" s="28"/>
      <c r="I2881" s="28"/>
    </row>
    <row r="2882" spans="6:9" x14ac:dyDescent="0.25">
      <c r="F2882" s="28"/>
      <c r="I2882" s="28"/>
    </row>
    <row r="2883" spans="6:9" x14ac:dyDescent="0.25">
      <c r="F2883" s="28"/>
      <c r="I2883" s="28"/>
    </row>
    <row r="2884" spans="6:9" x14ac:dyDescent="0.25">
      <c r="F2884" s="28"/>
      <c r="I2884" s="28"/>
    </row>
    <row r="2885" spans="6:9" x14ac:dyDescent="0.25">
      <c r="F2885" s="28"/>
      <c r="I2885" s="28"/>
    </row>
    <row r="2886" spans="6:9" x14ac:dyDescent="0.25">
      <c r="F2886" s="28"/>
      <c r="I2886" s="28"/>
    </row>
  </sheetData>
  <mergeCells count="4">
    <mergeCell ref="G4:J4"/>
    <mergeCell ref="A4:A5"/>
    <mergeCell ref="D4:F4"/>
    <mergeCell ref="B4:C5"/>
  </mergeCells>
  <phoneticPr fontId="3" type="noConversion"/>
  <conditionalFormatting sqref="G29:G32 C34:C37">
    <cfRule type="containsBlanks" dxfId="59" priority="27">
      <formula>LEN(TRIM(C29))=0</formula>
    </cfRule>
  </conditionalFormatting>
  <conditionalFormatting sqref="C29:D31 D34:E36 D39:E43 G39:H43">
    <cfRule type="containsBlanks" dxfId="58" priority="115">
      <formula>LEN(TRIM(C29))=0</formula>
    </cfRule>
  </conditionalFormatting>
  <conditionalFormatting sqref="C28:E28">
    <cfRule type="containsBlanks" dxfId="57" priority="220">
      <formula>LEN(TRIM(C28))=0</formula>
    </cfRule>
  </conditionalFormatting>
  <conditionalFormatting sqref="D15:D16">
    <cfRule type="containsBlanks" dxfId="56" priority="84">
      <formula>LEN(TRIM(D15))=0</formula>
    </cfRule>
  </conditionalFormatting>
  <conditionalFormatting sqref="D21">
    <cfRule type="containsBlanks" dxfId="55" priority="123">
      <formula>LEN(TRIM(D21))=0</formula>
    </cfRule>
  </conditionalFormatting>
  <conditionalFormatting sqref="D26">
    <cfRule type="containsBlanks" dxfId="54" priority="147">
      <formula>LEN(TRIM(D26))=0</formula>
    </cfRule>
  </conditionalFormatting>
  <conditionalFormatting sqref="D32">
    <cfRule type="containsBlanks" dxfId="53" priority="118">
      <formula>LEN(TRIM(D32))=0</formula>
    </cfRule>
  </conditionalFormatting>
  <conditionalFormatting sqref="D8:E10">
    <cfRule type="containsBlanks" dxfId="52" priority="83">
      <formula>LEN(TRIM(D8))=0</formula>
    </cfRule>
  </conditionalFormatting>
  <conditionalFormatting sqref="D13:E14 E15">
    <cfRule type="containsBlanks" dxfId="51" priority="281">
      <formula>LEN(TRIM(D13))=0</formula>
    </cfRule>
  </conditionalFormatting>
  <conditionalFormatting sqref="D18:E20">
    <cfRule type="containsBlanks" dxfId="50" priority="208">
      <formula>LEN(TRIM(D18))=0</formula>
    </cfRule>
  </conditionalFormatting>
  <conditionalFormatting sqref="D23:E25">
    <cfRule type="containsBlanks" dxfId="49" priority="135">
      <formula>LEN(TRIM(D23))=0</formula>
    </cfRule>
  </conditionalFormatting>
  <conditionalFormatting sqref="D46:E48 G46:H48">
    <cfRule type="containsBlanks" dxfId="48" priority="275">
      <formula>LEN(TRIM(D46))=0</formula>
    </cfRule>
  </conditionalFormatting>
  <conditionalFormatting sqref="D50:E54">
    <cfRule type="containsBlanks" dxfId="47" priority="112">
      <formula>LEN(TRIM(D50))=0</formula>
    </cfRule>
  </conditionalFormatting>
  <conditionalFormatting sqref="D57:E57 E58:E60">
    <cfRule type="containsBlanks" dxfId="46" priority="108">
      <formula>LEN(TRIM(D57))=0</formula>
    </cfRule>
  </conditionalFormatting>
  <conditionalFormatting sqref="D61:E61 G61:H61 F32 F37">
    <cfRule type="containsBlanks" dxfId="45" priority="74">
      <formula>LEN(TRIM(D32))=0</formula>
    </cfRule>
  </conditionalFormatting>
  <conditionalFormatting sqref="F11">
    <cfRule type="containsBlanks" dxfId="44" priority="39">
      <formula>LEN(TRIM(F11))=0</formula>
    </cfRule>
  </conditionalFormatting>
  <conditionalFormatting sqref="F8">
    <cfRule type="containsBlanks" dxfId="43" priority="26">
      <formula>LEN(TRIM(F8))=0</formula>
    </cfRule>
  </conditionalFormatting>
  <conditionalFormatting sqref="F55">
    <cfRule type="containsBlanks" dxfId="42" priority="33">
      <formula>LEN(TRIM(F55))=0</formula>
    </cfRule>
  </conditionalFormatting>
  <conditionalFormatting sqref="F61">
    <cfRule type="containsBlanks" dxfId="41" priority="29">
      <formula>LEN(TRIM(F61))=0</formula>
    </cfRule>
  </conditionalFormatting>
  <conditionalFormatting sqref="G15:G16">
    <cfRule type="containsBlanks" dxfId="40" priority="80">
      <formula>LEN(TRIM(G15))=0</formula>
    </cfRule>
  </conditionalFormatting>
  <conditionalFormatting sqref="G21">
    <cfRule type="containsBlanks" dxfId="39" priority="122">
      <formula>LEN(TRIM(G21))=0</formula>
    </cfRule>
  </conditionalFormatting>
  <conditionalFormatting sqref="G26">
    <cfRule type="containsBlanks" dxfId="38" priority="146">
      <formula>LEN(TRIM(G26))=0</formula>
    </cfRule>
  </conditionalFormatting>
  <conditionalFormatting sqref="G8:H8 H9:H10">
    <cfRule type="containsBlanks" dxfId="37" priority="61">
      <formula>LEN(TRIM(G8))=0</formula>
    </cfRule>
  </conditionalFormatting>
  <conditionalFormatting sqref="G13:H14 H15">
    <cfRule type="containsBlanks" dxfId="36" priority="280">
      <formula>LEN(TRIM(G13))=0</formula>
    </cfRule>
  </conditionalFormatting>
  <conditionalFormatting sqref="G18:H20">
    <cfRule type="containsBlanks" dxfId="35" priority="132">
      <formula>LEN(TRIM(G18))=0</formula>
    </cfRule>
  </conditionalFormatting>
  <conditionalFormatting sqref="G23:H25">
    <cfRule type="containsBlanks" dxfId="34" priority="131">
      <formula>LEN(TRIM(G23))=0</formula>
    </cfRule>
  </conditionalFormatting>
  <conditionalFormatting sqref="G28:H28">
    <cfRule type="containsBlanks" dxfId="33" priority="219">
      <formula>LEN(TRIM(G28))=0</formula>
    </cfRule>
  </conditionalFormatting>
  <conditionalFormatting sqref="G34:H36">
    <cfRule type="containsBlanks" dxfId="32" priority="77">
      <formula>LEN(TRIM(G34))=0</formula>
    </cfRule>
  </conditionalFormatting>
  <conditionalFormatting sqref="G50:H54">
    <cfRule type="containsBlanks" dxfId="31" priority="111">
      <formula>LEN(TRIM(G50))=0</formula>
    </cfRule>
  </conditionalFormatting>
  <conditionalFormatting sqref="G57:H57 H58:H60">
    <cfRule type="containsBlanks" dxfId="30" priority="107">
      <formula>LEN(TRIM(G57))=0</formula>
    </cfRule>
  </conditionalFormatting>
  <conditionalFormatting sqref="H29:H31">
    <cfRule type="containsBlanks" dxfId="29" priority="79">
      <formula>LEN(TRIM(H29))=0</formula>
    </cfRule>
  </conditionalFormatting>
  <conditionalFormatting sqref="E29:E31 I39:I40 I28:I32 I34:I37 I8 I11 I43:I44">
    <cfRule type="containsBlanks" dxfId="28" priority="227">
      <formula>LEN(TRIM(E8))=0</formula>
    </cfRule>
  </conditionalFormatting>
  <conditionalFormatting sqref="I13:I16">
    <cfRule type="containsBlanks" dxfId="27" priority="63">
      <formula>LEN(TRIM(I13))=0</formula>
    </cfRule>
  </conditionalFormatting>
  <conditionalFormatting sqref="I18:I21">
    <cfRule type="containsBlanks" dxfId="26" priority="57">
      <formula>LEN(TRIM(I18))=0</formula>
    </cfRule>
  </conditionalFormatting>
  <conditionalFormatting sqref="I23:I26">
    <cfRule type="containsBlanks" dxfId="25" priority="55">
      <formula>LEN(TRIM(I23))=0</formula>
    </cfRule>
  </conditionalFormatting>
  <conditionalFormatting sqref="I46">
    <cfRule type="containsBlanks" dxfId="24" priority="46">
      <formula>LEN(TRIM(I46))=0</formula>
    </cfRule>
  </conditionalFormatting>
  <conditionalFormatting sqref="I50:I55">
    <cfRule type="containsBlanks" dxfId="23" priority="47">
      <formula>LEN(TRIM(I50))=0</formula>
    </cfRule>
  </conditionalFormatting>
  <conditionalFormatting sqref="I57 I61">
    <cfRule type="containsBlanks" dxfId="22" priority="42">
      <formula>LEN(TRIM(I57))=0</formula>
    </cfRule>
  </conditionalFormatting>
  <conditionalFormatting sqref="F16">
    <cfRule type="containsBlanks" dxfId="21" priority="25">
      <formula>LEN(TRIM(F16))=0</formula>
    </cfRule>
  </conditionalFormatting>
  <conditionalFormatting sqref="F13:F15">
    <cfRule type="containsBlanks" dxfId="20" priority="24">
      <formula>LEN(TRIM(F13))=0</formula>
    </cfRule>
  </conditionalFormatting>
  <conditionalFormatting sqref="F21">
    <cfRule type="containsBlanks" dxfId="19" priority="23">
      <formula>LEN(TRIM(F21))=0</formula>
    </cfRule>
  </conditionalFormatting>
  <conditionalFormatting sqref="F18:F20">
    <cfRule type="containsBlanks" dxfId="18" priority="22">
      <formula>LEN(TRIM(F18))=0</formula>
    </cfRule>
  </conditionalFormatting>
  <conditionalFormatting sqref="F26">
    <cfRule type="containsBlanks" dxfId="17" priority="21">
      <formula>LEN(TRIM(F26))=0</formula>
    </cfRule>
  </conditionalFormatting>
  <conditionalFormatting sqref="F23:F25">
    <cfRule type="containsBlanks" dxfId="16" priority="20">
      <formula>LEN(TRIM(F23))=0</formula>
    </cfRule>
  </conditionalFormatting>
  <conditionalFormatting sqref="F31">
    <cfRule type="containsBlanks" dxfId="15" priority="19">
      <formula>LEN(TRIM(F31))=0</formula>
    </cfRule>
  </conditionalFormatting>
  <conditionalFormatting sqref="F28:F30">
    <cfRule type="containsBlanks" dxfId="14" priority="18">
      <formula>LEN(TRIM(F28))=0</formula>
    </cfRule>
  </conditionalFormatting>
  <conditionalFormatting sqref="F34:F36">
    <cfRule type="containsBlanks" dxfId="13" priority="17">
      <formula>LEN(TRIM(F34))=0</formula>
    </cfRule>
  </conditionalFormatting>
  <conditionalFormatting sqref="F50:F54">
    <cfRule type="containsBlanks" dxfId="12" priority="13">
      <formula>LEN(TRIM(F50))=0</formula>
    </cfRule>
  </conditionalFormatting>
  <conditionalFormatting sqref="F39:F44">
    <cfRule type="containsBlanks" dxfId="11" priority="15">
      <formula>LEN(TRIM(F39))=0</formula>
    </cfRule>
  </conditionalFormatting>
  <conditionalFormatting sqref="F46:F48">
    <cfRule type="containsBlanks" dxfId="10" priority="14">
      <formula>LEN(TRIM(F46))=0</formula>
    </cfRule>
  </conditionalFormatting>
  <conditionalFormatting sqref="F57">
    <cfRule type="containsBlanks" dxfId="9" priority="12">
      <formula>LEN(TRIM(F57))=0</formula>
    </cfRule>
  </conditionalFormatting>
  <conditionalFormatting sqref="G9:G10">
    <cfRule type="containsBlanks" dxfId="8" priority="11">
      <formula>LEN(TRIM(G9))=0</formula>
    </cfRule>
  </conditionalFormatting>
  <conditionalFormatting sqref="I41:I42">
    <cfRule type="containsBlanks" dxfId="7" priority="9">
      <formula>LEN(TRIM(I41))=0</formula>
    </cfRule>
  </conditionalFormatting>
  <conditionalFormatting sqref="I47:I48">
    <cfRule type="containsBlanks" dxfId="6" priority="8">
      <formula>LEN(TRIM(I47))=0</formula>
    </cfRule>
  </conditionalFormatting>
  <conditionalFormatting sqref="D58:D60">
    <cfRule type="containsBlanks" dxfId="5" priority="7">
      <formula>LEN(TRIM(D58))=0</formula>
    </cfRule>
  </conditionalFormatting>
  <conditionalFormatting sqref="G58:G60">
    <cfRule type="containsBlanks" dxfId="4" priority="4">
      <formula>LEN(TRIM(G58))=0</formula>
    </cfRule>
  </conditionalFormatting>
  <conditionalFormatting sqref="F58:F60">
    <cfRule type="containsBlanks" dxfId="3" priority="5">
      <formula>LEN(TRIM(F58))=0</formula>
    </cfRule>
  </conditionalFormatting>
  <conditionalFormatting sqref="I58:I60">
    <cfRule type="containsBlanks" dxfId="2" priority="3">
      <formula>LEN(TRIM(I58))=0</formula>
    </cfRule>
  </conditionalFormatting>
  <conditionalFormatting sqref="F9:F10">
    <cfRule type="containsBlanks" dxfId="1" priority="2">
      <formula>LEN(TRIM(F9))=0</formula>
    </cfRule>
  </conditionalFormatting>
  <conditionalFormatting sqref="I9:I10">
    <cfRule type="containsBlanks" dxfId="0" priority="1">
      <formula>LEN(TRIM(I9))=0</formula>
    </cfRule>
  </conditionalFormatting>
  <printOptions horizontalCentered="1" verticalCentered="1"/>
  <pageMargins left="0.35433070866141736" right="0.15748031496062992" top="0.39370078740157483" bottom="0.35433070866141736" header="0" footer="0"/>
  <ignoredErrors>
    <ignoredError sqref="J7" formulaRange="1"/>
    <ignoredError sqref="F11:I61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 codeName="Hoja2">
    <tabColor rgb="FFFFFFCC"/>
  </sheetPr>
  <dimension ref="A1:M28"/>
  <sheetViews>
    <sheetView showGridLines="0" zoomScale="150" zoomScaleNormal="120" zoomScalePageLayoutView="120" workbookViewId="0">
      <selection activeCell="G22" sqref="G22"/>
    </sheetView>
  </sheetViews>
  <sheetFormatPr baseColWidth="10" defaultColWidth="10.85546875" defaultRowHeight="12.75" x14ac:dyDescent="0.2"/>
  <cols>
    <col min="1" max="1" width="17.28515625" style="45" customWidth="1"/>
    <col min="2" max="7" width="7.7109375" style="45" customWidth="1"/>
    <col min="8" max="8" width="7.7109375" style="120" customWidth="1"/>
    <col min="9" max="9" width="10.85546875" style="145"/>
    <col min="10" max="10" width="10.85546875" style="120"/>
    <col min="11" max="16384" width="10.85546875" style="45"/>
  </cols>
  <sheetData>
    <row r="1" spans="1:13" ht="15" customHeight="1" x14ac:dyDescent="0.25">
      <c r="A1" s="97" t="s">
        <v>349</v>
      </c>
      <c r="B1" s="4"/>
      <c r="C1" s="4"/>
      <c r="D1" s="4"/>
      <c r="E1" s="3"/>
      <c r="F1" s="3"/>
      <c r="G1" s="3"/>
      <c r="H1" s="121"/>
    </row>
    <row r="2" spans="1:13" ht="3" customHeight="1" x14ac:dyDescent="0.25">
      <c r="A2" s="3"/>
      <c r="B2" s="4"/>
      <c r="C2" s="4"/>
      <c r="D2" s="4"/>
      <c r="E2" s="4"/>
      <c r="F2" s="3"/>
      <c r="G2" s="3"/>
      <c r="H2" s="121"/>
    </row>
    <row r="3" spans="1:13" ht="13.5" customHeight="1" x14ac:dyDescent="0.2">
      <c r="A3" s="241" t="s">
        <v>28</v>
      </c>
      <c r="B3" s="243" t="s">
        <v>27</v>
      </c>
      <c r="C3" s="244"/>
      <c r="D3" s="244"/>
      <c r="E3" s="244"/>
      <c r="F3" s="244"/>
      <c r="G3" s="245"/>
      <c r="H3" s="237" t="s">
        <v>29</v>
      </c>
    </row>
    <row r="4" spans="1:13" x14ac:dyDescent="0.2">
      <c r="A4" s="242"/>
      <c r="B4" s="167">
        <v>2019</v>
      </c>
      <c r="C4" s="167">
        <v>2020</v>
      </c>
      <c r="D4" s="167">
        <v>2021</v>
      </c>
      <c r="E4" s="167">
        <v>2022</v>
      </c>
      <c r="F4" s="167">
        <v>2023</v>
      </c>
      <c r="G4" s="167" t="s">
        <v>316</v>
      </c>
      <c r="H4" s="168" t="s">
        <v>317</v>
      </c>
    </row>
    <row r="5" spans="1:13" ht="8.1" customHeight="1" x14ac:dyDescent="0.25">
      <c r="A5" s="56"/>
      <c r="B5" s="56"/>
      <c r="C5" s="56"/>
      <c r="D5" s="56"/>
      <c r="E5" s="56"/>
      <c r="F5" s="56"/>
      <c r="G5" s="56"/>
      <c r="H5" s="121"/>
    </row>
    <row r="6" spans="1:13" ht="13.5" x14ac:dyDescent="0.25">
      <c r="A6" s="185" t="s">
        <v>49</v>
      </c>
      <c r="B6" s="6"/>
      <c r="C6" s="7"/>
      <c r="D6" s="7"/>
      <c r="E6" s="7"/>
      <c r="F6" s="7"/>
      <c r="G6" s="7"/>
      <c r="H6" s="121"/>
    </row>
    <row r="7" spans="1:13" ht="13.5" x14ac:dyDescent="0.25">
      <c r="A7" s="75" t="s">
        <v>53</v>
      </c>
      <c r="B7" s="116">
        <v>2609662.8723289971</v>
      </c>
      <c r="C7" s="116">
        <v>2643130.3790630004</v>
      </c>
      <c r="D7" s="116">
        <v>2856891.8120449986</v>
      </c>
      <c r="E7" s="116">
        <v>3164507.9257330052</v>
      </c>
      <c r="F7" s="116">
        <v>3112332.1270059971</v>
      </c>
      <c r="G7" s="116">
        <v>2850831.9741979977</v>
      </c>
      <c r="H7" s="212">
        <f>(G7/F7-1)</f>
        <v>-8.4020645013730411E-2</v>
      </c>
      <c r="J7" s="116"/>
      <c r="K7" s="116"/>
      <c r="L7" s="116"/>
      <c r="M7" s="116"/>
    </row>
    <row r="8" spans="1:13" ht="13.5" x14ac:dyDescent="0.25">
      <c r="A8" s="75" t="s">
        <v>55</v>
      </c>
      <c r="B8" s="116">
        <v>4351849.3602</v>
      </c>
      <c r="C8" s="116">
        <v>4218946.2828499973</v>
      </c>
      <c r="D8" s="116">
        <v>4902292.2292699981</v>
      </c>
      <c r="E8" s="116">
        <v>5960785.7055499926</v>
      </c>
      <c r="F8" s="116">
        <v>5732938.4699500017</v>
      </c>
      <c r="G8" s="116">
        <v>6754456.9924199963</v>
      </c>
      <c r="H8" s="212">
        <f>(G8/F8-1)</f>
        <v>0.17818410712489352</v>
      </c>
      <c r="J8" s="116"/>
      <c r="K8" s="116"/>
      <c r="L8" s="116"/>
    </row>
    <row r="9" spans="1:13" ht="14.25" customHeight="1" x14ac:dyDescent="0.25">
      <c r="A9" s="2"/>
      <c r="C9" s="116"/>
      <c r="E9" s="118"/>
      <c r="F9" s="117"/>
      <c r="G9" s="117"/>
      <c r="H9" s="213"/>
      <c r="J9" s="116"/>
    </row>
    <row r="10" spans="1:13" ht="13.5" x14ac:dyDescent="0.25">
      <c r="A10" s="185" t="s">
        <v>50</v>
      </c>
      <c r="B10" s="119"/>
      <c r="C10" s="119"/>
      <c r="D10" s="119"/>
      <c r="E10" s="116"/>
      <c r="F10" s="116"/>
      <c r="G10" s="116"/>
      <c r="H10" s="213"/>
      <c r="J10" s="116"/>
    </row>
    <row r="11" spans="1:13" ht="13.5" x14ac:dyDescent="0.25">
      <c r="A11" s="75" t="s">
        <v>53</v>
      </c>
      <c r="B11" s="116">
        <v>7051742.3592000008</v>
      </c>
      <c r="C11" s="116">
        <v>7151299.9041830022</v>
      </c>
      <c r="D11" s="116">
        <v>7004829.6773719974</v>
      </c>
      <c r="E11" s="116">
        <v>6794142.2846730025</v>
      </c>
      <c r="F11" s="116">
        <v>6464902.9072790015</v>
      </c>
      <c r="G11" s="116">
        <v>7406326.0354340011</v>
      </c>
      <c r="H11" s="212">
        <f>(G11/F11-1)</f>
        <v>0.14562061358957568</v>
      </c>
      <c r="J11" s="116"/>
    </row>
    <row r="12" spans="1:13" ht="13.5" x14ac:dyDescent="0.25">
      <c r="A12" s="152" t="s">
        <v>54</v>
      </c>
      <c r="B12" s="153">
        <v>3359370.7076780009</v>
      </c>
      <c r="C12" s="153">
        <v>3338827.351055</v>
      </c>
      <c r="D12" s="153">
        <v>4303735.7485400029</v>
      </c>
      <c r="E12" s="153">
        <v>5119585.9239030015</v>
      </c>
      <c r="F12" s="153">
        <v>4655096.9896999998</v>
      </c>
      <c r="G12" s="153">
        <v>4506940.8931209985</v>
      </c>
      <c r="H12" s="212">
        <f>(G12/F12-1)</f>
        <v>-3.1826640112293192E-2</v>
      </c>
    </row>
    <row r="13" spans="1:13" ht="7.5" customHeight="1" x14ac:dyDescent="0.25">
      <c r="A13" s="143"/>
      <c r="B13" s="151"/>
      <c r="C13" s="151"/>
      <c r="D13" s="151"/>
      <c r="E13" s="151"/>
      <c r="F13" s="151"/>
      <c r="G13" s="151"/>
      <c r="H13" s="154"/>
    </row>
    <row r="14" spans="1:13" ht="9" customHeight="1" x14ac:dyDescent="0.25">
      <c r="A14" s="8" t="s">
        <v>375</v>
      </c>
      <c r="B14" s="9"/>
      <c r="C14" s="9"/>
      <c r="D14" s="9"/>
      <c r="E14" s="9"/>
      <c r="F14" s="9"/>
      <c r="G14" s="9"/>
      <c r="H14" s="121"/>
    </row>
    <row r="15" spans="1:13" ht="9" customHeight="1" x14ac:dyDescent="0.25">
      <c r="A15" s="11" t="s">
        <v>20</v>
      </c>
      <c r="B15" s="9"/>
      <c r="C15" s="9"/>
      <c r="D15" s="9"/>
      <c r="E15" s="9"/>
      <c r="F15" s="9"/>
      <c r="G15" s="9"/>
      <c r="H15" s="121"/>
    </row>
    <row r="16" spans="1:13" ht="9" customHeight="1" x14ac:dyDescent="0.25">
      <c r="A16" s="239" t="s">
        <v>373</v>
      </c>
      <c r="B16" s="11"/>
      <c r="C16" s="11"/>
      <c r="D16" s="11"/>
      <c r="E16" s="11"/>
      <c r="F16" s="11"/>
      <c r="G16" s="11"/>
      <c r="H16" s="121"/>
    </row>
    <row r="17" spans="1:10" ht="9" customHeight="1" x14ac:dyDescent="0.25">
      <c r="A17" s="240" t="s">
        <v>374</v>
      </c>
      <c r="B17" s="9"/>
      <c r="C17" s="9"/>
      <c r="D17" s="9"/>
      <c r="E17" s="9"/>
      <c r="F17" s="9"/>
      <c r="G17" s="9"/>
      <c r="H17" s="121"/>
    </row>
    <row r="18" spans="1:10" s="3" customFormat="1" x14ac:dyDescent="0.25">
      <c r="B18" s="5"/>
      <c r="C18" s="127"/>
      <c r="D18" s="127"/>
      <c r="E18" s="127"/>
      <c r="F18" s="150"/>
      <c r="G18" s="150"/>
      <c r="H18" s="121"/>
      <c r="I18" s="147"/>
      <c r="J18" s="121"/>
    </row>
    <row r="19" spans="1:10" s="3" customFormat="1" x14ac:dyDescent="0.25">
      <c r="B19" s="5"/>
      <c r="C19" s="57"/>
      <c r="D19" s="127"/>
      <c r="E19" s="127"/>
      <c r="F19" s="127"/>
      <c r="G19" s="127"/>
      <c r="H19" s="121"/>
      <c r="I19" s="147"/>
      <c r="J19" s="121"/>
    </row>
    <row r="20" spans="1:10" s="3" customFormat="1" x14ac:dyDescent="0.25">
      <c r="B20" s="5"/>
      <c r="C20" s="127"/>
      <c r="D20" s="127"/>
      <c r="E20" s="127"/>
      <c r="F20" s="127"/>
      <c r="G20" s="127"/>
      <c r="H20" s="121"/>
      <c r="I20" s="147"/>
      <c r="J20" s="121"/>
    </row>
    <row r="21" spans="1:10" s="3" customFormat="1" x14ac:dyDescent="0.25">
      <c r="B21" s="5"/>
      <c r="C21" s="127"/>
      <c r="D21" s="127"/>
      <c r="E21" s="127"/>
      <c r="F21" s="127"/>
      <c r="G21" s="127"/>
      <c r="H21" s="121"/>
      <c r="I21" s="146"/>
      <c r="J21" s="121"/>
    </row>
    <row r="22" spans="1:10" s="3" customFormat="1" x14ac:dyDescent="0.25">
      <c r="B22" s="5"/>
      <c r="C22" s="127"/>
      <c r="D22" s="127"/>
      <c r="E22" s="127"/>
      <c r="F22" s="127"/>
      <c r="G22" s="127"/>
      <c r="I22" s="146"/>
      <c r="J22" s="121"/>
    </row>
    <row r="23" spans="1:10" s="3" customFormat="1" x14ac:dyDescent="0.25">
      <c r="C23" s="127"/>
      <c r="D23" s="127"/>
      <c r="E23" s="127"/>
      <c r="F23" s="127"/>
      <c r="G23" s="127"/>
      <c r="I23" s="146"/>
      <c r="J23" s="121"/>
    </row>
    <row r="24" spans="1:10" s="3" customFormat="1" x14ac:dyDescent="0.25">
      <c r="C24" s="127"/>
      <c r="D24" s="127"/>
      <c r="E24" s="127"/>
      <c r="F24" s="127"/>
      <c r="G24" s="127"/>
      <c r="I24" s="146"/>
      <c r="J24" s="121"/>
    </row>
    <row r="25" spans="1:10" s="3" customFormat="1" x14ac:dyDescent="0.25">
      <c r="C25" s="127"/>
      <c r="D25" s="127"/>
      <c r="E25" s="127"/>
      <c r="F25" s="127"/>
      <c r="G25" s="127"/>
      <c r="H25" s="121"/>
      <c r="I25" s="146"/>
      <c r="J25" s="121"/>
    </row>
    <row r="26" spans="1:10" s="3" customFormat="1" x14ac:dyDescent="0.25">
      <c r="H26" s="121"/>
      <c r="I26" s="147"/>
      <c r="J26" s="121"/>
    </row>
    <row r="27" spans="1:10" s="3" customFormat="1" x14ac:dyDescent="0.25">
      <c r="H27" s="121"/>
      <c r="I27" s="147"/>
      <c r="J27" s="121"/>
    </row>
    <row r="28" spans="1:10" s="3" customFormat="1" x14ac:dyDescent="0.25">
      <c r="H28" s="121"/>
      <c r="I28" s="147"/>
      <c r="J28" s="121"/>
    </row>
  </sheetData>
  <mergeCells count="2">
    <mergeCell ref="A3:A4"/>
    <mergeCell ref="B3:G3"/>
  </mergeCells>
  <phoneticPr fontId="8" type="noConversion"/>
  <pageMargins left="0.75" right="0.75" top="1" bottom="1" header="0" footer="0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 codeName="Hoja3">
    <tabColor rgb="FFFFFFCC"/>
  </sheetPr>
  <dimension ref="A1:G60"/>
  <sheetViews>
    <sheetView showGridLines="0" topLeftCell="A37" zoomScale="150" zoomScaleNormal="120" zoomScalePageLayoutView="120" workbookViewId="0">
      <selection activeCell="A52" sqref="A52"/>
    </sheetView>
  </sheetViews>
  <sheetFormatPr baseColWidth="10" defaultColWidth="11.42578125" defaultRowHeight="13.5" x14ac:dyDescent="0.2"/>
  <cols>
    <col min="1" max="1" width="8.28515625" style="15" customWidth="1"/>
    <col min="2" max="2" width="36.85546875" style="15" customWidth="1"/>
    <col min="3" max="4" width="8.140625" style="15" customWidth="1"/>
    <col min="5" max="5" width="7.140625" style="15" customWidth="1"/>
    <col min="6" max="6" width="11.42578125" style="15"/>
    <col min="7" max="7" width="11.42578125" style="130"/>
    <col min="8" max="16384" width="11.42578125" style="15"/>
  </cols>
  <sheetData>
    <row r="1" spans="1:7" ht="14.1" customHeight="1" x14ac:dyDescent="0.25">
      <c r="A1" s="71" t="s">
        <v>318</v>
      </c>
    </row>
    <row r="2" spans="1:7" s="85" customFormat="1" x14ac:dyDescent="0.2">
      <c r="A2" s="85" t="s">
        <v>350</v>
      </c>
      <c r="F2" s="15"/>
      <c r="G2" s="133"/>
    </row>
    <row r="3" spans="1:7" ht="3" customHeight="1" x14ac:dyDescent="0.2">
      <c r="A3" s="1"/>
      <c r="B3" s="1"/>
      <c r="C3" s="1"/>
      <c r="D3" s="1"/>
      <c r="E3" s="1"/>
    </row>
    <row r="4" spans="1:7" s="16" customFormat="1" ht="13.35" customHeight="1" x14ac:dyDescent="0.2">
      <c r="A4" s="250" t="s">
        <v>17</v>
      </c>
      <c r="B4" s="251" t="s">
        <v>19</v>
      </c>
      <c r="C4" s="249" t="s">
        <v>55</v>
      </c>
      <c r="D4" s="249"/>
      <c r="E4" s="246" t="s">
        <v>322</v>
      </c>
      <c r="G4" s="131"/>
    </row>
    <row r="5" spans="1:7" s="16" customFormat="1" ht="13.35" customHeight="1" x14ac:dyDescent="0.2">
      <c r="A5" s="250"/>
      <c r="B5" s="251"/>
      <c r="C5" s="169">
        <v>2023</v>
      </c>
      <c r="D5" s="170" t="s">
        <v>316</v>
      </c>
      <c r="E5" s="246"/>
      <c r="G5" s="131"/>
    </row>
    <row r="6" spans="1:7" s="16" customFormat="1" ht="5.0999999999999996" customHeight="1" x14ac:dyDescent="0.2">
      <c r="A6" s="90"/>
      <c r="B6" s="91"/>
      <c r="C6" s="92"/>
      <c r="D6" s="77"/>
      <c r="E6" s="93"/>
      <c r="G6" s="131"/>
    </row>
    <row r="7" spans="1:7" ht="15.75" customHeight="1" x14ac:dyDescent="0.2">
      <c r="A7" s="247" t="s">
        <v>21</v>
      </c>
      <c r="B7" s="247"/>
      <c r="C7" s="186">
        <v>5732938.4699500017</v>
      </c>
      <c r="D7" s="186">
        <v>6754456.9924199963</v>
      </c>
      <c r="E7" s="215">
        <f>(D7/C7-1)</f>
        <v>0.17818410712489352</v>
      </c>
      <c r="F7" s="16"/>
      <c r="G7" s="131"/>
    </row>
    <row r="8" spans="1:7" s="85" customFormat="1" ht="4.3499999999999996" customHeight="1" x14ac:dyDescent="0.2">
      <c r="A8" s="12"/>
      <c r="B8" s="13"/>
      <c r="C8" s="101"/>
      <c r="D8" s="101"/>
      <c r="E8" s="57"/>
      <c r="G8" s="131"/>
    </row>
    <row r="9" spans="1:7" ht="13.5" customHeight="1" x14ac:dyDescent="0.2">
      <c r="A9" s="12" t="s">
        <v>62</v>
      </c>
      <c r="B9" s="13" t="s">
        <v>237</v>
      </c>
      <c r="C9" s="102">
        <v>908710.70407999982</v>
      </c>
      <c r="D9" s="102">
        <v>1161040.6900400002</v>
      </c>
      <c r="E9" s="214">
        <f>(D9/C9-1)</f>
        <v>0.27767911704689907</v>
      </c>
      <c r="G9" s="131"/>
    </row>
    <row r="10" spans="1:7" ht="13.5" customHeight="1" x14ac:dyDescent="0.2">
      <c r="A10" s="12" t="s">
        <v>9</v>
      </c>
      <c r="B10" s="13" t="s">
        <v>304</v>
      </c>
      <c r="C10" s="102">
        <v>316334.78989999992</v>
      </c>
      <c r="D10" s="102">
        <v>546430.12305999908</v>
      </c>
      <c r="E10" s="214">
        <f t="shared" ref="E10:E20" si="0">(D10/C10-1)</f>
        <v>0.72737915811516385</v>
      </c>
      <c r="G10" s="131"/>
    </row>
    <row r="11" spans="1:7" ht="13.5" customHeight="1" x14ac:dyDescent="0.2">
      <c r="A11" s="12" t="s">
        <v>67</v>
      </c>
      <c r="B11" s="13" t="s">
        <v>303</v>
      </c>
      <c r="C11" s="102">
        <v>382962.00033000024</v>
      </c>
      <c r="D11" s="102">
        <v>545940.48924999975</v>
      </c>
      <c r="E11" s="214">
        <f t="shared" si="0"/>
        <v>0.42557352630172218</v>
      </c>
      <c r="G11" s="131"/>
    </row>
    <row r="12" spans="1:7" ht="13.5" customHeight="1" x14ac:dyDescent="0.2">
      <c r="A12" s="12" t="s">
        <v>10</v>
      </c>
      <c r="B12" s="13" t="s">
        <v>199</v>
      </c>
      <c r="C12" s="102">
        <v>655543.82102000085</v>
      </c>
      <c r="D12" s="102">
        <v>498507.07299999986</v>
      </c>
      <c r="E12" s="214">
        <f t="shared" si="0"/>
        <v>-0.2395518697371869</v>
      </c>
      <c r="G12" s="131"/>
    </row>
    <row r="13" spans="1:7" ht="13.5" customHeight="1" x14ac:dyDescent="0.2">
      <c r="A13" s="12" t="s">
        <v>68</v>
      </c>
      <c r="B13" s="13" t="s">
        <v>306</v>
      </c>
      <c r="C13" s="102">
        <v>124189.26273999999</v>
      </c>
      <c r="D13" s="102">
        <v>495630.72469000012</v>
      </c>
      <c r="E13" s="214">
        <f t="shared" si="0"/>
        <v>2.9909305664181458</v>
      </c>
      <c r="G13" s="131"/>
    </row>
    <row r="14" spans="1:7" ht="13.5" customHeight="1" x14ac:dyDescent="0.2">
      <c r="A14" s="12" t="s">
        <v>12</v>
      </c>
      <c r="B14" s="13" t="s">
        <v>305</v>
      </c>
      <c r="C14" s="102">
        <v>216939.30457000004</v>
      </c>
      <c r="D14" s="102">
        <v>212404.40136999969</v>
      </c>
      <c r="E14" s="214">
        <f t="shared" si="0"/>
        <v>-2.0904018333556817E-2</v>
      </c>
      <c r="G14" s="131"/>
    </row>
    <row r="15" spans="1:7" ht="13.5" customHeight="1" x14ac:dyDescent="0.2">
      <c r="A15" s="12" t="s">
        <v>66</v>
      </c>
      <c r="B15" s="13" t="s">
        <v>223</v>
      </c>
      <c r="C15" s="102">
        <v>133670.74147999994</v>
      </c>
      <c r="D15" s="102">
        <v>206776.91266000076</v>
      </c>
      <c r="E15" s="214">
        <f t="shared" si="0"/>
        <v>0.54691228888663801</v>
      </c>
      <c r="G15" s="131"/>
    </row>
    <row r="16" spans="1:7" s="85" customFormat="1" ht="13.5" customHeight="1" x14ac:dyDescent="0.2">
      <c r="A16" s="12" t="s">
        <v>11</v>
      </c>
      <c r="B16" s="13" t="s">
        <v>200</v>
      </c>
      <c r="C16" s="102">
        <v>206950.08269999971</v>
      </c>
      <c r="D16" s="102">
        <v>188031.41108000014</v>
      </c>
      <c r="E16" s="214">
        <f t="shared" si="0"/>
        <v>-9.1416593669230717E-2</v>
      </c>
      <c r="G16" s="131"/>
    </row>
    <row r="17" spans="1:7" ht="13.5" customHeight="1" x14ac:dyDescent="0.2">
      <c r="A17" s="12" t="s">
        <v>35</v>
      </c>
      <c r="B17" s="13" t="s">
        <v>344</v>
      </c>
      <c r="C17" s="102">
        <v>169852.05114000003</v>
      </c>
      <c r="D17" s="102">
        <v>150764.49745999996</v>
      </c>
      <c r="E17" s="214">
        <f t="shared" si="0"/>
        <v>-0.11237752827763747</v>
      </c>
      <c r="G17" s="148"/>
    </row>
    <row r="18" spans="1:7" ht="13.5" customHeight="1" x14ac:dyDescent="0.2">
      <c r="A18" s="12" t="s">
        <v>194</v>
      </c>
      <c r="B18" s="13" t="s">
        <v>292</v>
      </c>
      <c r="C18" s="102">
        <v>62223.817210000008</v>
      </c>
      <c r="D18" s="102">
        <v>95575.349910000019</v>
      </c>
      <c r="E18" s="214">
        <f t="shared" si="0"/>
        <v>0.53599303603379833</v>
      </c>
      <c r="G18" s="148"/>
    </row>
    <row r="19" spans="1:7" s="85" customFormat="1" ht="13.5" customHeight="1" x14ac:dyDescent="0.2">
      <c r="A19" s="12" t="s">
        <v>89</v>
      </c>
      <c r="B19" s="13" t="s">
        <v>241</v>
      </c>
      <c r="C19" s="102">
        <v>91849.303159999952</v>
      </c>
      <c r="D19" s="102">
        <v>90011.864239999995</v>
      </c>
      <c r="E19" s="214">
        <f t="shared" si="0"/>
        <v>-2.0004930432614976E-2</v>
      </c>
      <c r="G19" s="148"/>
    </row>
    <row r="20" spans="1:7" s="85" customFormat="1" ht="13.5" customHeight="1" x14ac:dyDescent="0.2">
      <c r="A20" s="12" t="s">
        <v>87</v>
      </c>
      <c r="B20" s="13" t="s">
        <v>239</v>
      </c>
      <c r="C20" s="102">
        <v>86402.664319999894</v>
      </c>
      <c r="D20" s="102">
        <v>84056.622040000089</v>
      </c>
      <c r="E20" s="214">
        <f t="shared" si="0"/>
        <v>-2.7152429829143121E-2</v>
      </c>
      <c r="G20" s="133"/>
    </row>
    <row r="21" spans="1:7" s="85" customFormat="1" ht="7.35" customHeight="1" x14ac:dyDescent="0.2">
      <c r="A21" s="12"/>
      <c r="B21" s="13"/>
      <c r="C21" s="14"/>
      <c r="D21" s="14"/>
      <c r="E21" s="57"/>
      <c r="G21" s="133"/>
    </row>
    <row r="22" spans="1:7" s="85" customFormat="1" ht="15.75" customHeight="1" x14ac:dyDescent="0.2">
      <c r="A22" s="247" t="s">
        <v>51</v>
      </c>
      <c r="B22" s="247"/>
      <c r="C22" s="186">
        <v>4275986.6527649984</v>
      </c>
      <c r="D22" s="186">
        <v>4153018.7565819994</v>
      </c>
      <c r="E22" s="187">
        <f>(D22/C22-1)*100</f>
        <v>-2.8757782979393465</v>
      </c>
      <c r="G22" s="133"/>
    </row>
    <row r="23" spans="1:7" s="85" customFormat="1" ht="6.75" customHeight="1" x14ac:dyDescent="0.2">
      <c r="A23" s="12"/>
      <c r="B23" s="13"/>
      <c r="C23" s="14"/>
      <c r="D23" s="14"/>
      <c r="E23" s="57"/>
      <c r="G23" s="133"/>
    </row>
    <row r="24" spans="1:7" ht="13.5" customHeight="1" x14ac:dyDescent="0.2">
      <c r="A24" s="12" t="s">
        <v>62</v>
      </c>
      <c r="B24" s="13" t="s">
        <v>237</v>
      </c>
      <c r="C24" s="102">
        <v>0</v>
      </c>
      <c r="D24" s="102">
        <v>248.4</v>
      </c>
      <c r="E24" s="102">
        <v>0</v>
      </c>
      <c r="G24" s="133"/>
    </row>
    <row r="25" spans="1:7" ht="13.5" customHeight="1" x14ac:dyDescent="0.2">
      <c r="A25" s="12" t="s">
        <v>9</v>
      </c>
      <c r="B25" s="13" t="s">
        <v>304</v>
      </c>
      <c r="C25" s="102">
        <v>0</v>
      </c>
      <c r="D25" s="102">
        <v>0</v>
      </c>
      <c r="E25" s="102">
        <v>0</v>
      </c>
      <c r="F25" s="14"/>
      <c r="G25" s="133"/>
    </row>
    <row r="26" spans="1:7" ht="13.5" customHeight="1" x14ac:dyDescent="0.2">
      <c r="A26" s="12" t="s">
        <v>67</v>
      </c>
      <c r="B26" s="13" t="s">
        <v>303</v>
      </c>
      <c r="C26" s="102">
        <v>0</v>
      </c>
      <c r="D26" s="102">
        <v>0</v>
      </c>
      <c r="E26" s="102">
        <v>0</v>
      </c>
      <c r="F26" s="14"/>
      <c r="G26" s="133"/>
    </row>
    <row r="27" spans="1:7" ht="13.5" customHeight="1" x14ac:dyDescent="0.2">
      <c r="A27" s="12" t="s">
        <v>10</v>
      </c>
      <c r="B27" s="13" t="s">
        <v>199</v>
      </c>
      <c r="C27" s="102">
        <v>17.28</v>
      </c>
      <c r="D27" s="102">
        <v>146.44900000000001</v>
      </c>
      <c r="E27" s="214">
        <f t="shared" ref="E27:E33" si="1">IFERROR((D27/C27-1),0)</f>
        <v>7.4750578703703709</v>
      </c>
      <c r="F27" s="14"/>
      <c r="G27" s="133"/>
    </row>
    <row r="28" spans="1:7" ht="13.5" customHeight="1" x14ac:dyDescent="0.2">
      <c r="A28" s="12" t="s">
        <v>68</v>
      </c>
      <c r="B28" s="13" t="s">
        <v>306</v>
      </c>
      <c r="C28" s="102">
        <v>191.662533</v>
      </c>
      <c r="D28" s="102">
        <v>286.53960000000001</v>
      </c>
      <c r="E28" s="214">
        <f t="shared" si="1"/>
        <v>0.49502146045414119</v>
      </c>
      <c r="F28" s="14"/>
      <c r="G28" s="133"/>
    </row>
    <row r="29" spans="1:7" ht="13.5" customHeight="1" x14ac:dyDescent="0.2">
      <c r="A29" s="12" t="s">
        <v>12</v>
      </c>
      <c r="B29" s="13" t="s">
        <v>305</v>
      </c>
      <c r="C29" s="102">
        <v>0</v>
      </c>
      <c r="D29" s="102">
        <v>0</v>
      </c>
      <c r="E29" s="102">
        <v>0</v>
      </c>
      <c r="F29" s="14"/>
      <c r="G29" s="133"/>
    </row>
    <row r="30" spans="1:7" ht="13.5" customHeight="1" x14ac:dyDescent="0.2">
      <c r="A30" s="12" t="s">
        <v>66</v>
      </c>
      <c r="B30" s="13" t="s">
        <v>223</v>
      </c>
      <c r="C30" s="102">
        <v>0</v>
      </c>
      <c r="D30" s="102">
        <v>0</v>
      </c>
      <c r="E30" s="102">
        <v>0</v>
      </c>
      <c r="F30" s="14"/>
      <c r="G30" s="133"/>
    </row>
    <row r="31" spans="1:7" s="85" customFormat="1" ht="13.5" customHeight="1" x14ac:dyDescent="0.2">
      <c r="A31" s="12" t="s">
        <v>11</v>
      </c>
      <c r="B31" s="13" t="s">
        <v>200</v>
      </c>
      <c r="C31" s="102">
        <v>0</v>
      </c>
      <c r="D31" s="102">
        <v>36.9011</v>
      </c>
      <c r="E31" s="102">
        <v>0</v>
      </c>
      <c r="F31" s="14"/>
      <c r="G31" s="133"/>
    </row>
    <row r="32" spans="1:7" ht="13.5" customHeight="1" x14ac:dyDescent="0.2">
      <c r="A32" s="12" t="s">
        <v>35</v>
      </c>
      <c r="B32" s="13" t="s">
        <v>344</v>
      </c>
      <c r="C32" s="102">
        <v>74506.620820999975</v>
      </c>
      <c r="D32" s="102">
        <v>69666.911169999948</v>
      </c>
      <c r="E32" s="214">
        <f t="shared" si="1"/>
        <v>-6.4956772937364682E-2</v>
      </c>
      <c r="F32" s="14"/>
      <c r="G32" s="133"/>
    </row>
    <row r="33" spans="1:7" ht="13.5" customHeight="1" x14ac:dyDescent="0.2">
      <c r="A33" s="12" t="s">
        <v>194</v>
      </c>
      <c r="B33" s="13" t="s">
        <v>292</v>
      </c>
      <c r="C33" s="102">
        <v>332.20343199999996</v>
      </c>
      <c r="D33" s="102">
        <v>507.95956200000001</v>
      </c>
      <c r="E33" s="214">
        <f t="shared" si="1"/>
        <v>0.52906175273950828</v>
      </c>
      <c r="F33" s="14"/>
      <c r="G33" s="133"/>
    </row>
    <row r="34" spans="1:7" s="85" customFormat="1" ht="13.5" customHeight="1" x14ac:dyDescent="0.2">
      <c r="A34" s="12" t="s">
        <v>89</v>
      </c>
      <c r="B34" s="13" t="s">
        <v>241</v>
      </c>
      <c r="C34" s="102">
        <v>0</v>
      </c>
      <c r="D34" s="102">
        <v>13.938639999999999</v>
      </c>
      <c r="E34" s="102">
        <v>0</v>
      </c>
      <c r="F34" s="14"/>
      <c r="G34" s="133"/>
    </row>
    <row r="35" spans="1:7" s="85" customFormat="1" ht="13.5" customHeight="1" x14ac:dyDescent="0.2">
      <c r="A35" s="12" t="s">
        <v>87</v>
      </c>
      <c r="B35" s="13" t="s">
        <v>239</v>
      </c>
      <c r="C35" s="102">
        <v>0</v>
      </c>
      <c r="D35" s="102">
        <v>0</v>
      </c>
      <c r="E35" s="102">
        <v>0</v>
      </c>
      <c r="F35" s="14"/>
      <c r="G35" s="133"/>
    </row>
    <row r="36" spans="1:7" s="85" customFormat="1" ht="6" customHeight="1" x14ac:dyDescent="0.2">
      <c r="A36" s="12"/>
      <c r="B36" s="13"/>
      <c r="C36" s="102"/>
      <c r="D36" s="102"/>
      <c r="E36" s="57"/>
      <c r="G36" s="133"/>
    </row>
    <row r="37" spans="1:7" s="85" customFormat="1" ht="15.75" customHeight="1" x14ac:dyDescent="0.2">
      <c r="A37" s="248" t="s">
        <v>3</v>
      </c>
      <c r="B37" s="248"/>
      <c r="C37" s="171">
        <v>1456951.8171850033</v>
      </c>
      <c r="D37" s="171">
        <v>2601438.2358379969</v>
      </c>
      <c r="E37" s="215">
        <f>(D37/C37-1)</f>
        <v>0.78553484415447006</v>
      </c>
      <c r="G37" s="133"/>
    </row>
    <row r="38" spans="1:7" s="85" customFormat="1" ht="6.6" customHeight="1" x14ac:dyDescent="0.2">
      <c r="A38" s="80"/>
      <c r="B38" s="80"/>
      <c r="C38" s="103"/>
      <c r="D38" s="103"/>
      <c r="E38" s="57"/>
      <c r="G38" s="133"/>
    </row>
    <row r="39" spans="1:7" s="85" customFormat="1" ht="13.5" customHeight="1" x14ac:dyDescent="0.2">
      <c r="A39" s="12" t="s">
        <v>62</v>
      </c>
      <c r="B39" s="13" t="s">
        <v>237</v>
      </c>
      <c r="C39" s="102">
        <f>C9-C24</f>
        <v>908710.70407999982</v>
      </c>
      <c r="D39" s="102">
        <f t="shared" ref="C39:D50" si="2">D9-D24</f>
        <v>1160792.2900400003</v>
      </c>
      <c r="E39" s="214">
        <f>(D39/C39-1)</f>
        <v>0.27740576272314721</v>
      </c>
      <c r="G39" s="133"/>
    </row>
    <row r="40" spans="1:7" ht="13.5" customHeight="1" x14ac:dyDescent="0.2">
      <c r="A40" s="12" t="s">
        <v>9</v>
      </c>
      <c r="B40" s="13" t="s">
        <v>304</v>
      </c>
      <c r="C40" s="102">
        <f t="shared" si="2"/>
        <v>316334.78989999992</v>
      </c>
      <c r="D40" s="102">
        <f t="shared" si="2"/>
        <v>546430.12305999908</v>
      </c>
      <c r="E40" s="214">
        <f t="shared" ref="E40:E50" si="3">(D40/C40-1)</f>
        <v>0.72737915811516385</v>
      </c>
    </row>
    <row r="41" spans="1:7" ht="13.5" customHeight="1" x14ac:dyDescent="0.2">
      <c r="A41" s="12" t="s">
        <v>67</v>
      </c>
      <c r="B41" s="13" t="s">
        <v>303</v>
      </c>
      <c r="C41" s="102">
        <f t="shared" si="2"/>
        <v>382962.00033000024</v>
      </c>
      <c r="D41" s="102">
        <f t="shared" si="2"/>
        <v>545940.48924999975</v>
      </c>
      <c r="E41" s="214">
        <f t="shared" si="3"/>
        <v>0.42557352630172218</v>
      </c>
    </row>
    <row r="42" spans="1:7" ht="13.5" customHeight="1" x14ac:dyDescent="0.2">
      <c r="A42" s="12" t="s">
        <v>10</v>
      </c>
      <c r="B42" s="13" t="s">
        <v>199</v>
      </c>
      <c r="C42" s="102">
        <f t="shared" si="2"/>
        <v>655526.54102000082</v>
      </c>
      <c r="D42" s="102">
        <f t="shared" si="2"/>
        <v>498360.62399999984</v>
      </c>
      <c r="E42" s="214">
        <f t="shared" si="3"/>
        <v>-0.23975523062033532</v>
      </c>
    </row>
    <row r="43" spans="1:7" ht="13.5" customHeight="1" x14ac:dyDescent="0.2">
      <c r="A43" s="12" t="s">
        <v>68</v>
      </c>
      <c r="B43" s="13" t="s">
        <v>306</v>
      </c>
      <c r="C43" s="102">
        <f t="shared" si="2"/>
        <v>123997.600207</v>
      </c>
      <c r="D43" s="102">
        <f t="shared" si="2"/>
        <v>495344.1850900001</v>
      </c>
      <c r="E43" s="214">
        <f t="shared" si="3"/>
        <v>2.9947884818986732</v>
      </c>
    </row>
    <row r="44" spans="1:7" ht="13.5" customHeight="1" x14ac:dyDescent="0.2">
      <c r="A44" s="12" t="s">
        <v>12</v>
      </c>
      <c r="B44" s="13" t="s">
        <v>305</v>
      </c>
      <c r="C44" s="102">
        <f t="shared" si="2"/>
        <v>216939.30457000004</v>
      </c>
      <c r="D44" s="102">
        <f t="shared" si="2"/>
        <v>212404.40136999969</v>
      </c>
      <c r="E44" s="214">
        <f t="shared" si="3"/>
        <v>-2.0904018333556817E-2</v>
      </c>
    </row>
    <row r="45" spans="1:7" ht="13.5" customHeight="1" x14ac:dyDescent="0.2">
      <c r="A45" s="12" t="s">
        <v>66</v>
      </c>
      <c r="B45" s="13" t="s">
        <v>223</v>
      </c>
      <c r="C45" s="102">
        <f t="shared" si="2"/>
        <v>133670.74147999994</v>
      </c>
      <c r="D45" s="102">
        <f t="shared" si="2"/>
        <v>206776.91266000076</v>
      </c>
      <c r="E45" s="214">
        <f t="shared" si="3"/>
        <v>0.54691228888663801</v>
      </c>
    </row>
    <row r="46" spans="1:7" ht="13.5" customHeight="1" x14ac:dyDescent="0.2">
      <c r="A46" s="12" t="s">
        <v>11</v>
      </c>
      <c r="B46" s="13" t="s">
        <v>200</v>
      </c>
      <c r="C46" s="102">
        <f t="shared" si="2"/>
        <v>206950.08269999971</v>
      </c>
      <c r="D46" s="102">
        <f t="shared" si="2"/>
        <v>187994.50998000015</v>
      </c>
      <c r="E46" s="214">
        <f t="shared" si="3"/>
        <v>-9.1594902851418802E-2</v>
      </c>
    </row>
    <row r="47" spans="1:7" s="85" customFormat="1" ht="13.5" customHeight="1" x14ac:dyDescent="0.2">
      <c r="A47" s="12" t="s">
        <v>35</v>
      </c>
      <c r="B47" s="13" t="s">
        <v>344</v>
      </c>
      <c r="C47" s="102">
        <f t="shared" si="2"/>
        <v>95345.43031900005</v>
      </c>
      <c r="D47" s="102">
        <f t="shared" si="2"/>
        <v>81097.586290000007</v>
      </c>
      <c r="E47" s="214">
        <f t="shared" si="3"/>
        <v>-0.1494339475036256</v>
      </c>
      <c r="G47" s="133"/>
    </row>
    <row r="48" spans="1:7" ht="13.5" customHeight="1" x14ac:dyDescent="0.2">
      <c r="A48" s="12" t="s">
        <v>194</v>
      </c>
      <c r="B48" s="13" t="s">
        <v>292</v>
      </c>
      <c r="C48" s="102">
        <f t="shared" si="2"/>
        <v>61891.613778000006</v>
      </c>
      <c r="D48" s="102">
        <f t="shared" si="2"/>
        <v>95067.390348000015</v>
      </c>
      <c r="E48" s="214">
        <f t="shared" si="3"/>
        <v>0.53603023971872377</v>
      </c>
    </row>
    <row r="49" spans="1:7" ht="13.5" customHeight="1" x14ac:dyDescent="0.2">
      <c r="A49" s="12" t="s">
        <v>89</v>
      </c>
      <c r="B49" s="13" t="s">
        <v>241</v>
      </c>
      <c r="C49" s="102">
        <f t="shared" si="2"/>
        <v>91849.303159999952</v>
      </c>
      <c r="D49" s="102">
        <f t="shared" si="2"/>
        <v>89997.925600000002</v>
      </c>
      <c r="E49" s="214">
        <f t="shared" si="3"/>
        <v>-2.0156685966085996E-2</v>
      </c>
    </row>
    <row r="50" spans="1:7" s="85" customFormat="1" ht="13.5" customHeight="1" x14ac:dyDescent="0.2">
      <c r="A50" s="12" t="s">
        <v>87</v>
      </c>
      <c r="B50" s="13" t="s">
        <v>239</v>
      </c>
      <c r="C50" s="102">
        <f t="shared" si="2"/>
        <v>86402.664319999894</v>
      </c>
      <c r="D50" s="102">
        <f t="shared" si="2"/>
        <v>84056.622040000089</v>
      </c>
      <c r="E50" s="214">
        <f t="shared" si="3"/>
        <v>-2.7152429829143121E-2</v>
      </c>
      <c r="G50" s="133"/>
    </row>
    <row r="51" spans="1:7" s="85" customFormat="1" ht="2.1" customHeight="1" x14ac:dyDescent="0.2">
      <c r="A51" s="12"/>
      <c r="B51" s="13"/>
      <c r="C51" s="81"/>
      <c r="D51" s="81"/>
      <c r="E51" s="82"/>
      <c r="G51" s="149"/>
    </row>
    <row r="52" spans="1:7" ht="9" customHeight="1" x14ac:dyDescent="0.2">
      <c r="A52" s="8" t="s">
        <v>375</v>
      </c>
      <c r="B52" s="86"/>
      <c r="C52" s="87"/>
      <c r="D52" s="87"/>
      <c r="E52" s="88"/>
      <c r="F52" s="21"/>
      <c r="G52" s="132"/>
    </row>
    <row r="53" spans="1:7" ht="9" customHeight="1" x14ac:dyDescent="0.2">
      <c r="A53" s="11" t="s">
        <v>20</v>
      </c>
      <c r="B53" s="21"/>
      <c r="C53" s="19"/>
      <c r="D53" s="19"/>
      <c r="E53" s="89"/>
      <c r="F53" s="21"/>
      <c r="G53" s="132"/>
    </row>
    <row r="54" spans="1:7" ht="9" customHeight="1" x14ac:dyDescent="0.2">
      <c r="A54" s="239" t="s">
        <v>373</v>
      </c>
      <c r="B54" s="11"/>
      <c r="C54" s="11"/>
      <c r="D54" s="11"/>
      <c r="E54" s="11"/>
      <c r="F54" s="11"/>
      <c r="G54" s="11"/>
    </row>
    <row r="55" spans="1:7" ht="9" customHeight="1" x14ac:dyDescent="0.15">
      <c r="A55" s="240" t="s">
        <v>374</v>
      </c>
      <c r="C55" s="22"/>
      <c r="D55" s="22"/>
    </row>
    <row r="56" spans="1:7" x14ac:dyDescent="0.2">
      <c r="C56" s="22"/>
      <c r="D56" s="22"/>
      <c r="E56" s="45"/>
    </row>
    <row r="57" spans="1:7" x14ac:dyDescent="0.2">
      <c r="C57" s="22"/>
      <c r="D57" s="22"/>
    </row>
    <row r="58" spans="1:7" x14ac:dyDescent="0.2">
      <c r="C58" s="22"/>
      <c r="D58" s="22"/>
    </row>
    <row r="59" spans="1:7" x14ac:dyDescent="0.2">
      <c r="C59" s="22"/>
      <c r="D59" s="22"/>
    </row>
    <row r="60" spans="1:7" x14ac:dyDescent="0.2">
      <c r="C60" s="22"/>
      <c r="D60" s="22"/>
    </row>
  </sheetData>
  <mergeCells count="7">
    <mergeCell ref="E4:E5"/>
    <mergeCell ref="A22:B22"/>
    <mergeCell ref="A37:B37"/>
    <mergeCell ref="A7:B7"/>
    <mergeCell ref="C4:D4"/>
    <mergeCell ref="A4:A5"/>
    <mergeCell ref="B4:B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ignoredErrors>
    <ignoredError sqref="AVY1287:BFU12039 AMC3847:AMC5127 A51:B51 A36:B36 A23:B23 A38:B38 A37:B37 B55 B52:B53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Hoja4">
    <tabColor rgb="FFFFFFCC"/>
  </sheetPr>
  <dimension ref="A1:E39"/>
  <sheetViews>
    <sheetView showGridLines="0" topLeftCell="A10" zoomScale="150" zoomScaleNormal="120" zoomScalePageLayoutView="120" workbookViewId="0">
      <selection activeCell="A32" sqref="A32"/>
    </sheetView>
  </sheetViews>
  <sheetFormatPr baseColWidth="10" defaultColWidth="11.42578125" defaultRowHeight="13.5" x14ac:dyDescent="0.2"/>
  <cols>
    <col min="1" max="1" width="23.140625" style="15" customWidth="1"/>
    <col min="2" max="3" width="9.7109375" style="15" customWidth="1"/>
    <col min="4" max="4" width="9.85546875" style="15" customWidth="1"/>
    <col min="5" max="5" width="11.42578125" style="130"/>
    <col min="6" max="16384" width="11.42578125" style="15"/>
  </cols>
  <sheetData>
    <row r="1" spans="1:5" ht="15" customHeight="1" x14ac:dyDescent="0.25">
      <c r="A1" s="97" t="s">
        <v>320</v>
      </c>
    </row>
    <row r="2" spans="1:5" x14ac:dyDescent="0.2">
      <c r="A2" s="1" t="s">
        <v>351</v>
      </c>
    </row>
    <row r="3" spans="1:5" ht="3" customHeight="1" x14ac:dyDescent="0.2">
      <c r="B3" s="30"/>
      <c r="C3" s="30"/>
      <c r="D3" s="30"/>
    </row>
    <row r="4" spans="1:5" s="16" customFormat="1" ht="14.1" customHeight="1" x14ac:dyDescent="0.2">
      <c r="A4" s="253" t="s">
        <v>24</v>
      </c>
      <c r="B4" s="252" t="s">
        <v>55</v>
      </c>
      <c r="C4" s="252"/>
      <c r="D4" s="254" t="s">
        <v>42</v>
      </c>
      <c r="E4" s="131"/>
    </row>
    <row r="5" spans="1:5" s="16" customFormat="1" ht="14.1" customHeight="1" x14ac:dyDescent="0.2">
      <c r="A5" s="253"/>
      <c r="B5" s="172" t="s">
        <v>25</v>
      </c>
      <c r="C5" s="172" t="s">
        <v>26</v>
      </c>
      <c r="D5" s="254"/>
      <c r="E5" s="130"/>
    </row>
    <row r="6" spans="1:5" ht="15" customHeight="1" x14ac:dyDescent="0.2">
      <c r="A6" s="179" t="s">
        <v>44</v>
      </c>
      <c r="B6" s="180">
        <v>6754456.9924199963</v>
      </c>
      <c r="C6" s="180">
        <v>4153018.7565819994</v>
      </c>
      <c r="D6" s="180">
        <f>B6-C6</f>
        <v>2601438.2358379969</v>
      </c>
    </row>
    <row r="7" spans="1:5" ht="6" customHeight="1" x14ac:dyDescent="0.2">
      <c r="A7" s="128"/>
      <c r="B7" s="129"/>
      <c r="C7" s="129"/>
      <c r="D7" s="129"/>
    </row>
    <row r="8" spans="1:5" ht="12.95" customHeight="1" x14ac:dyDescent="0.2">
      <c r="A8" s="183" t="s">
        <v>143</v>
      </c>
      <c r="B8" s="184"/>
      <c r="C8" s="183"/>
      <c r="D8" s="184"/>
    </row>
    <row r="9" spans="1:5" ht="12" customHeight="1" x14ac:dyDescent="0.2">
      <c r="A9" s="17" t="s">
        <v>69</v>
      </c>
      <c r="B9" s="94">
        <v>1958312.0941399992</v>
      </c>
      <c r="C9" s="94">
        <v>514443.80713400029</v>
      </c>
      <c r="D9" s="95">
        <v>1443868.2870059989</v>
      </c>
    </row>
    <row r="10" spans="1:5" ht="12" customHeight="1" x14ac:dyDescent="0.2">
      <c r="A10" s="17" t="s">
        <v>228</v>
      </c>
      <c r="B10" s="94">
        <v>1000194.6641899997</v>
      </c>
      <c r="C10" s="94">
        <v>58189.531931999976</v>
      </c>
      <c r="D10" s="95">
        <v>942005.13225799974</v>
      </c>
    </row>
    <row r="11" spans="1:5" ht="12" customHeight="1" x14ac:dyDescent="0.2">
      <c r="A11" s="17" t="s">
        <v>70</v>
      </c>
      <c r="B11" s="94">
        <v>535275.03951999953</v>
      </c>
      <c r="C11" s="94">
        <v>56452.570816000058</v>
      </c>
      <c r="D11" s="95">
        <v>478822.46870399948</v>
      </c>
    </row>
    <row r="12" spans="1:5" ht="12" customHeight="1" x14ac:dyDescent="0.2">
      <c r="A12" s="17" t="s">
        <v>71</v>
      </c>
      <c r="B12" s="94">
        <v>257111.29906999995</v>
      </c>
      <c r="C12" s="94">
        <v>22307.967837999997</v>
      </c>
      <c r="D12" s="95">
        <v>234803.33123199997</v>
      </c>
    </row>
    <row r="13" spans="1:5" ht="12" customHeight="1" x14ac:dyDescent="0.2">
      <c r="A13" s="17" t="s">
        <v>72</v>
      </c>
      <c r="B13" s="94">
        <v>262835.62320000026</v>
      </c>
      <c r="C13" s="94">
        <v>65557.38241900006</v>
      </c>
      <c r="D13" s="95">
        <v>197278.2407810002</v>
      </c>
    </row>
    <row r="14" spans="1:5" ht="12" customHeight="1" x14ac:dyDescent="0.2">
      <c r="A14" s="17" t="s">
        <v>75</v>
      </c>
      <c r="B14" s="94">
        <v>164943.69641999979</v>
      </c>
      <c r="C14" s="94">
        <v>23425.062636999977</v>
      </c>
      <c r="D14" s="95">
        <v>141518.63378299982</v>
      </c>
    </row>
    <row r="15" spans="1:5" ht="12" customHeight="1" x14ac:dyDescent="0.2">
      <c r="A15" s="17" t="s">
        <v>73</v>
      </c>
      <c r="B15" s="94">
        <v>177936.62262000024</v>
      </c>
      <c r="C15" s="94">
        <v>39127.545160000023</v>
      </c>
      <c r="D15" s="95">
        <v>138809.07746000023</v>
      </c>
    </row>
    <row r="16" spans="1:5" ht="12" customHeight="1" x14ac:dyDescent="0.2">
      <c r="A16" s="17" t="s">
        <v>80</v>
      </c>
      <c r="B16" s="94">
        <v>311733.21107999876</v>
      </c>
      <c r="C16" s="94">
        <v>188594.961385</v>
      </c>
      <c r="D16" s="95">
        <v>123138.24969499875</v>
      </c>
    </row>
    <row r="17" spans="1:5" ht="12" customHeight="1" x14ac:dyDescent="0.2">
      <c r="A17" s="17" t="s">
        <v>121</v>
      </c>
      <c r="B17" s="94">
        <v>115868.47938000015</v>
      </c>
      <c r="C17" s="94">
        <v>19548.718895000009</v>
      </c>
      <c r="D17" s="95">
        <v>96319.760485000137</v>
      </c>
    </row>
    <row r="18" spans="1:5" ht="12" customHeight="1" x14ac:dyDescent="0.2">
      <c r="A18" s="17" t="s">
        <v>74</v>
      </c>
      <c r="B18" s="94">
        <v>93154.726239999989</v>
      </c>
      <c r="C18" s="94">
        <v>97.110478999999998</v>
      </c>
      <c r="D18" s="95">
        <v>93057.615760999994</v>
      </c>
    </row>
    <row r="19" spans="1:5" x14ac:dyDescent="0.2">
      <c r="A19" s="46"/>
      <c r="B19" s="96"/>
      <c r="C19" s="96"/>
      <c r="D19" s="96"/>
    </row>
    <row r="20" spans="1:5" ht="12.95" customHeight="1" x14ac:dyDescent="0.2">
      <c r="A20" s="183" t="s">
        <v>144</v>
      </c>
      <c r="B20" s="184"/>
      <c r="C20" s="183"/>
      <c r="D20" s="184"/>
    </row>
    <row r="21" spans="1:5" ht="12" customHeight="1" x14ac:dyDescent="0.2">
      <c r="A21" s="17" t="s">
        <v>86</v>
      </c>
      <c r="B21" s="94">
        <v>20770.794199999997</v>
      </c>
      <c r="C21" s="94">
        <v>1030810.3925420017</v>
      </c>
      <c r="D21" s="95">
        <v>-1010039.5983420017</v>
      </c>
    </row>
    <row r="22" spans="1:5" ht="12" customHeight="1" x14ac:dyDescent="0.2">
      <c r="A22" s="17" t="s">
        <v>85</v>
      </c>
      <c r="B22" s="94">
        <v>42116.527410000024</v>
      </c>
      <c r="C22" s="94">
        <v>423279.58945500047</v>
      </c>
      <c r="D22" s="95">
        <v>-381163.06204500044</v>
      </c>
    </row>
    <row r="23" spans="1:5" ht="12" customHeight="1" x14ac:dyDescent="0.2">
      <c r="A23" s="17" t="s">
        <v>84</v>
      </c>
      <c r="B23" s="94">
        <v>150233.22208000004</v>
      </c>
      <c r="C23" s="94">
        <v>400249.59514000028</v>
      </c>
      <c r="D23" s="95">
        <v>-250016.37306000025</v>
      </c>
    </row>
    <row r="24" spans="1:5" ht="12" customHeight="1" x14ac:dyDescent="0.2">
      <c r="A24" s="17" t="s">
        <v>83</v>
      </c>
      <c r="B24" s="94">
        <v>77057.848869999914</v>
      </c>
      <c r="C24" s="94">
        <v>271451.12324199965</v>
      </c>
      <c r="D24" s="95">
        <v>-194393.27437199972</v>
      </c>
    </row>
    <row r="25" spans="1:5" ht="12" customHeight="1" x14ac:dyDescent="0.2">
      <c r="A25" s="17" t="s">
        <v>78</v>
      </c>
      <c r="B25" s="94">
        <v>28569.653230000007</v>
      </c>
      <c r="C25" s="94">
        <v>51142.426178000016</v>
      </c>
      <c r="D25" s="95">
        <v>-22572.772948000009</v>
      </c>
    </row>
    <row r="26" spans="1:5" ht="12" customHeight="1" x14ac:dyDescent="0.2">
      <c r="A26" s="17" t="s">
        <v>138</v>
      </c>
      <c r="B26" s="94">
        <v>18008.650529999995</v>
      </c>
      <c r="C26" s="94">
        <v>27687.857983000016</v>
      </c>
      <c r="D26" s="95">
        <v>-9679.2074530000209</v>
      </c>
    </row>
    <row r="27" spans="1:5" ht="12" customHeight="1" x14ac:dyDescent="0.2">
      <c r="A27" s="17" t="s">
        <v>122</v>
      </c>
      <c r="B27" s="94">
        <v>21451.063600000016</v>
      </c>
      <c r="C27" s="94">
        <v>30236.668958000006</v>
      </c>
      <c r="D27" s="95">
        <v>-8785.6053579999898</v>
      </c>
    </row>
    <row r="28" spans="1:5" ht="12" customHeight="1" x14ac:dyDescent="0.2">
      <c r="A28" s="17" t="s">
        <v>319</v>
      </c>
      <c r="B28" s="94">
        <v>237.95949000000002</v>
      </c>
      <c r="C28" s="94">
        <v>3095.8178990000006</v>
      </c>
      <c r="D28" s="95">
        <v>-2857.8584090000004</v>
      </c>
    </row>
    <row r="29" spans="1:5" ht="12" customHeight="1" x14ac:dyDescent="0.2">
      <c r="A29" s="17" t="s">
        <v>342</v>
      </c>
      <c r="B29" s="94">
        <v>479.58202000000006</v>
      </c>
      <c r="C29" s="94">
        <v>1581.228991</v>
      </c>
      <c r="D29" s="95">
        <v>-1101.6469709999999</v>
      </c>
    </row>
    <row r="30" spans="1:5" ht="12" customHeight="1" x14ac:dyDescent="0.2">
      <c r="A30" s="17" t="s">
        <v>332</v>
      </c>
      <c r="B30" s="94">
        <v>1.6314</v>
      </c>
      <c r="C30" s="94">
        <v>1040.9786609999999</v>
      </c>
      <c r="D30" s="95">
        <v>-1039.3472609999999</v>
      </c>
    </row>
    <row r="31" spans="1:5" ht="3" customHeight="1" x14ac:dyDescent="0.2">
      <c r="A31" s="18"/>
      <c r="B31" s="52"/>
      <c r="C31" s="52"/>
      <c r="D31" s="76"/>
    </row>
    <row r="32" spans="1:5" ht="8.1" customHeight="1" x14ac:dyDescent="0.2">
      <c r="A32" s="8" t="s">
        <v>375</v>
      </c>
      <c r="B32" s="19"/>
      <c r="C32" s="19"/>
      <c r="D32" s="20"/>
      <c r="E32" s="132"/>
    </row>
    <row r="33" spans="1:5" ht="8.1" customHeight="1" x14ac:dyDescent="0.2">
      <c r="A33" s="11" t="s">
        <v>20</v>
      </c>
      <c r="B33" s="19"/>
      <c r="C33" s="19"/>
      <c r="D33" s="20"/>
      <c r="E33" s="132"/>
    </row>
    <row r="34" spans="1:5" ht="9" customHeight="1" x14ac:dyDescent="0.2">
      <c r="A34" s="239" t="s">
        <v>373</v>
      </c>
      <c r="B34" s="22"/>
      <c r="C34" s="22"/>
    </row>
    <row r="35" spans="1:5" ht="9" customHeight="1" x14ac:dyDescent="0.15">
      <c r="A35" s="240" t="s">
        <v>374</v>
      </c>
      <c r="B35" s="22"/>
      <c r="C35" s="22"/>
    </row>
    <row r="36" spans="1:5" x14ac:dyDescent="0.2">
      <c r="B36" s="22"/>
      <c r="C36" s="22"/>
    </row>
    <row r="37" spans="1:5" x14ac:dyDescent="0.2">
      <c r="B37" s="22"/>
      <c r="C37" s="22"/>
    </row>
    <row r="38" spans="1:5" x14ac:dyDescent="0.2">
      <c r="B38" s="22"/>
      <c r="C38" s="22"/>
    </row>
    <row r="39" spans="1:5" x14ac:dyDescent="0.2">
      <c r="B39" s="22"/>
      <c r="C39" s="22"/>
    </row>
  </sheetData>
  <mergeCells count="3">
    <mergeCell ref="B4:C4"/>
    <mergeCell ref="A4:A5"/>
    <mergeCell ref="D4:D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 codeName="Hoja5">
    <tabColor rgb="FFD9EFFF"/>
  </sheetPr>
  <dimension ref="A1:J922"/>
  <sheetViews>
    <sheetView showGridLines="0" topLeftCell="A37" zoomScale="150" zoomScaleNormal="150" zoomScalePageLayoutView="150" workbookViewId="0">
      <selection activeCell="A57" sqref="A57"/>
    </sheetView>
  </sheetViews>
  <sheetFormatPr baseColWidth="10" defaultColWidth="11.42578125" defaultRowHeight="13.5" x14ac:dyDescent="0.2"/>
  <cols>
    <col min="1" max="1" width="7.85546875" style="15" customWidth="1"/>
    <col min="2" max="2" width="43.85546875" style="15" customWidth="1"/>
    <col min="3" max="6" width="8.140625" style="15" customWidth="1"/>
    <col min="7" max="7" width="8.42578125" style="15" customWidth="1"/>
    <col min="8" max="8" width="6.7109375" style="15" customWidth="1"/>
    <col min="9" max="9" width="5" style="15" customWidth="1"/>
    <col min="10" max="103" width="10.7109375" style="15" customWidth="1"/>
    <col min="104" max="16384" width="11.42578125" style="15"/>
  </cols>
  <sheetData>
    <row r="1" spans="1:8" ht="15" customHeight="1" x14ac:dyDescent="0.2">
      <c r="A1" s="135" t="s">
        <v>321</v>
      </c>
      <c r="B1" s="135"/>
      <c r="C1" s="135"/>
      <c r="D1" s="135"/>
      <c r="E1" s="135"/>
      <c r="F1" s="135"/>
      <c r="G1" s="135"/>
      <c r="H1" s="135"/>
    </row>
    <row r="2" spans="1:8" x14ac:dyDescent="0.2">
      <c r="A2" s="259" t="s">
        <v>350</v>
      </c>
      <c r="B2" s="259"/>
      <c r="C2" s="259"/>
      <c r="D2" s="259"/>
      <c r="E2" s="259"/>
      <c r="F2" s="259"/>
      <c r="G2" s="259"/>
      <c r="H2" s="259"/>
    </row>
    <row r="3" spans="1:8" ht="3" customHeight="1" x14ac:dyDescent="0.2">
      <c r="A3" s="136"/>
      <c r="B3" s="49"/>
      <c r="C3" s="49"/>
      <c r="D3" s="49"/>
      <c r="E3" s="49"/>
      <c r="F3" s="49"/>
      <c r="G3" s="49"/>
      <c r="H3" s="49"/>
    </row>
    <row r="4" spans="1:8" ht="14.1" customHeight="1" x14ac:dyDescent="0.2">
      <c r="A4" s="253" t="s">
        <v>17</v>
      </c>
      <c r="B4" s="253" t="s">
        <v>4</v>
      </c>
      <c r="C4" s="256" t="s">
        <v>14</v>
      </c>
      <c r="D4" s="257"/>
      <c r="E4" s="258"/>
      <c r="F4" s="256" t="s">
        <v>55</v>
      </c>
      <c r="G4" s="257"/>
      <c r="H4" s="258"/>
    </row>
    <row r="5" spans="1:8" ht="21.75" customHeight="1" x14ac:dyDescent="0.2">
      <c r="A5" s="253"/>
      <c r="B5" s="253"/>
      <c r="C5" s="169">
        <v>2023</v>
      </c>
      <c r="D5" s="170" t="s">
        <v>316</v>
      </c>
      <c r="E5" s="173" t="s">
        <v>322</v>
      </c>
      <c r="F5" s="169">
        <v>2023</v>
      </c>
      <c r="G5" s="170" t="s">
        <v>316</v>
      </c>
      <c r="H5" s="173" t="s">
        <v>322</v>
      </c>
    </row>
    <row r="6" spans="1:8" ht="17.100000000000001" customHeight="1" x14ac:dyDescent="0.2">
      <c r="A6" s="255" t="s">
        <v>6</v>
      </c>
      <c r="B6" s="255"/>
      <c r="C6" s="177"/>
      <c r="D6" s="177"/>
      <c r="E6" s="177"/>
      <c r="F6" s="177">
        <f>F8+F15</f>
        <v>5732938.469949998</v>
      </c>
      <c r="G6" s="177">
        <f>G8+G15</f>
        <v>6754456.9924199991</v>
      </c>
      <c r="H6" s="228">
        <f>(G6/F6-1)</f>
        <v>0.17818410712489485</v>
      </c>
    </row>
    <row r="7" spans="1:8" ht="3" customHeight="1" x14ac:dyDescent="0.2">
      <c r="A7" s="43"/>
      <c r="B7" s="43"/>
      <c r="C7" s="53"/>
      <c r="D7" s="53"/>
      <c r="E7" s="53"/>
      <c r="F7" s="53"/>
      <c r="G7" s="53"/>
      <c r="H7" s="54"/>
    </row>
    <row r="8" spans="1:8" ht="14.1" customHeight="1" x14ac:dyDescent="0.2">
      <c r="A8" s="188" t="s">
        <v>7</v>
      </c>
      <c r="B8" s="189"/>
      <c r="C8" s="190"/>
      <c r="D8" s="190"/>
      <c r="E8" s="190"/>
      <c r="F8" s="190">
        <f>SUM(F9:F14)</f>
        <v>401488.30847999995</v>
      </c>
      <c r="G8" s="190">
        <f>SUM(G9:G14)</f>
        <v>625796.77222999919</v>
      </c>
      <c r="H8" s="216">
        <f>(G8/F8-1)</f>
        <v>0.55869239281017102</v>
      </c>
    </row>
    <row r="9" spans="1:8" ht="11.1" customHeight="1" x14ac:dyDescent="0.2">
      <c r="A9" s="29" t="s">
        <v>9</v>
      </c>
      <c r="B9" s="13" t="s">
        <v>289</v>
      </c>
      <c r="C9" s="139">
        <v>72351.810326999679</v>
      </c>
      <c r="D9" s="139">
        <v>138627.90959300066</v>
      </c>
      <c r="E9" s="205">
        <f>IFERROR(((D9/C9-1)),"")</f>
        <v>0.91602544520255891</v>
      </c>
      <c r="F9" s="139">
        <v>316334.78989999992</v>
      </c>
      <c r="G9" s="139">
        <v>546430.12305999908</v>
      </c>
      <c r="H9" s="205">
        <f>IFERROR(((G9/F9-1)),"")</f>
        <v>0.72737915811516385</v>
      </c>
    </row>
    <row r="10" spans="1:8" ht="11.1" customHeight="1" x14ac:dyDescent="0.2">
      <c r="A10" s="29" t="s">
        <v>65</v>
      </c>
      <c r="B10" s="13" t="s">
        <v>248</v>
      </c>
      <c r="C10" s="139">
        <v>66585.232856000031</v>
      </c>
      <c r="D10" s="139">
        <v>30688.879898000003</v>
      </c>
      <c r="E10" s="205">
        <f>IFERROR(((D10/C10-1)),"")</f>
        <v>-0.53910381353822046</v>
      </c>
      <c r="F10" s="139">
        <v>49655.740529999988</v>
      </c>
      <c r="G10" s="139">
        <v>23345.1859</v>
      </c>
      <c r="H10" s="205">
        <f t="shared" ref="H10:H14" si="0">IFERROR(((G10/F10-1)),"")</f>
        <v>-0.52985927405723043</v>
      </c>
    </row>
    <row r="11" spans="1:8" ht="11.1" customHeight="1" x14ac:dyDescent="0.2">
      <c r="A11" s="29" t="s">
        <v>64</v>
      </c>
      <c r="B11" s="13" t="s">
        <v>271</v>
      </c>
      <c r="C11" s="139">
        <v>9631.0652379999938</v>
      </c>
      <c r="D11" s="139">
        <v>28945.940628999997</v>
      </c>
      <c r="E11" s="205">
        <f t="shared" ref="E11:E13" si="1">IFERROR(((D11/C11-1)),"")</f>
        <v>2.0054765401019097</v>
      </c>
      <c r="F11" s="139">
        <v>7524.4126800000004</v>
      </c>
      <c r="G11" s="139">
        <v>22563.059450000004</v>
      </c>
      <c r="H11" s="205">
        <f t="shared" si="0"/>
        <v>1.9986472578747505</v>
      </c>
    </row>
    <row r="12" spans="1:8" ht="11.1" customHeight="1" x14ac:dyDescent="0.2">
      <c r="A12" s="29" t="s">
        <v>197</v>
      </c>
      <c r="B12" s="13" t="s">
        <v>295</v>
      </c>
      <c r="C12" s="139">
        <v>318.23728500000004</v>
      </c>
      <c r="D12" s="139">
        <v>549.11292500000002</v>
      </c>
      <c r="E12" s="205">
        <f t="shared" si="1"/>
        <v>0.72548268503484725</v>
      </c>
      <c r="F12" s="139">
        <v>3882.8466999999996</v>
      </c>
      <c r="G12" s="139">
        <v>6582.1172500000002</v>
      </c>
      <c r="H12" s="205">
        <f t="shared" si="0"/>
        <v>0.6951782438384706</v>
      </c>
    </row>
    <row r="13" spans="1:8" ht="11.1" customHeight="1" x14ac:dyDescent="0.2">
      <c r="A13" s="29" t="s">
        <v>195</v>
      </c>
      <c r="B13" s="40" t="s">
        <v>296</v>
      </c>
      <c r="C13" s="139">
        <v>633.23</v>
      </c>
      <c r="D13" s="139">
        <v>899.91549999999984</v>
      </c>
      <c r="E13" s="205">
        <f t="shared" si="1"/>
        <v>0.42115108254504663</v>
      </c>
      <c r="F13" s="139">
        <v>3597.0309999999999</v>
      </c>
      <c r="G13" s="139">
        <v>5203.1225599999998</v>
      </c>
      <c r="H13" s="205">
        <f t="shared" si="0"/>
        <v>0.44650478686450024</v>
      </c>
    </row>
    <row r="14" spans="1:8" ht="10.5" customHeight="1" x14ac:dyDescent="0.2">
      <c r="A14" s="29"/>
      <c r="B14" s="16" t="s">
        <v>18</v>
      </c>
      <c r="C14" s="139"/>
      <c r="D14" s="139"/>
      <c r="E14" s="137"/>
      <c r="F14" s="139">
        <v>20493.487670000006</v>
      </c>
      <c r="G14" s="139">
        <v>21673.164009999993</v>
      </c>
      <c r="H14" s="205">
        <f t="shared" si="0"/>
        <v>5.756347377254345E-2</v>
      </c>
    </row>
    <row r="15" spans="1:8" ht="15" customHeight="1" x14ac:dyDescent="0.2">
      <c r="A15" s="188" t="s">
        <v>52</v>
      </c>
      <c r="B15" s="189"/>
      <c r="C15" s="190"/>
      <c r="D15" s="190"/>
      <c r="E15" s="190"/>
      <c r="F15" s="190">
        <f>SUM(F16:F56)</f>
        <v>5331450.1614699978</v>
      </c>
      <c r="G15" s="190">
        <f>SUM(G16:G56)</f>
        <v>6128660.2201899998</v>
      </c>
      <c r="H15" s="216">
        <f>(G15/F15-1)</f>
        <v>0.14952968415261214</v>
      </c>
    </row>
    <row r="16" spans="1:8" ht="10.5" customHeight="1" x14ac:dyDescent="0.2">
      <c r="A16" s="29" t="s">
        <v>62</v>
      </c>
      <c r="B16" s="13" t="s">
        <v>237</v>
      </c>
      <c r="C16" s="140">
        <v>574081.07809300069</v>
      </c>
      <c r="D16" s="140">
        <v>541198.06105900242</v>
      </c>
      <c r="E16" s="205">
        <f>IFERROR(((D16/C16-1)),"")</f>
        <v>-5.7279395348179829E-2</v>
      </c>
      <c r="F16" s="140">
        <v>908710.70407999982</v>
      </c>
      <c r="G16" s="140">
        <v>1161040.6900400002</v>
      </c>
      <c r="H16" s="205">
        <f>IFERROR(((G16/F16-1)),"")</f>
        <v>0.27767911704689907</v>
      </c>
    </row>
    <row r="17" spans="1:8" ht="10.5" customHeight="1" x14ac:dyDescent="0.2">
      <c r="A17" s="16" t="s">
        <v>67</v>
      </c>
      <c r="B17" s="13" t="s">
        <v>238</v>
      </c>
      <c r="C17" s="140">
        <v>61313.416162000052</v>
      </c>
      <c r="D17" s="140">
        <v>72259.135141999999</v>
      </c>
      <c r="E17" s="205">
        <f>IFERROR(((D17/C17-1)),"")</f>
        <v>0.17852078166839647</v>
      </c>
      <c r="F17" s="140">
        <v>382962.00033000024</v>
      </c>
      <c r="G17" s="140">
        <v>545940.48924999975</v>
      </c>
      <c r="H17" s="205">
        <f t="shared" ref="H17:H56" si="2">IFERROR(((G17/F17-1)),"")</f>
        <v>0.42557352630172218</v>
      </c>
    </row>
    <row r="18" spans="1:8" ht="10.5" customHeight="1" x14ac:dyDescent="0.2">
      <c r="A18" s="16" t="s">
        <v>10</v>
      </c>
      <c r="B18" s="13" t="s">
        <v>199</v>
      </c>
      <c r="C18" s="140">
        <v>281994.66315999959</v>
      </c>
      <c r="D18" s="140">
        <v>155014.97615800009</v>
      </c>
      <c r="E18" s="205">
        <f t="shared" ref="E18:E55" si="3">IFERROR(((D18/C18-1)),"")</f>
        <v>-0.45029109976437076</v>
      </c>
      <c r="F18" s="140">
        <v>655543.82102000085</v>
      </c>
      <c r="G18" s="140">
        <v>498507.07299999986</v>
      </c>
      <c r="H18" s="205">
        <f t="shared" si="2"/>
        <v>-0.2395518697371869</v>
      </c>
    </row>
    <row r="19" spans="1:8" ht="10.5" customHeight="1" x14ac:dyDescent="0.2">
      <c r="A19" s="16" t="s">
        <v>68</v>
      </c>
      <c r="B19" s="13" t="s">
        <v>291</v>
      </c>
      <c r="C19" s="140">
        <v>43699.548002000025</v>
      </c>
      <c r="D19" s="140">
        <v>65376.124177999896</v>
      </c>
      <c r="E19" s="205">
        <f t="shared" si="3"/>
        <v>0.49603662204944965</v>
      </c>
      <c r="F19" s="140">
        <v>124189.26273999999</v>
      </c>
      <c r="G19" s="140">
        <v>495630.72469000012</v>
      </c>
      <c r="H19" s="205">
        <f t="shared" si="2"/>
        <v>2.9909305664181458</v>
      </c>
    </row>
    <row r="20" spans="1:8" ht="10.5" customHeight="1" x14ac:dyDescent="0.2">
      <c r="A20" s="16" t="s">
        <v>12</v>
      </c>
      <c r="B20" s="13" t="s">
        <v>201</v>
      </c>
      <c r="C20" s="140">
        <v>55542.178721000026</v>
      </c>
      <c r="D20" s="140">
        <v>49338.682937000027</v>
      </c>
      <c r="E20" s="205">
        <f t="shared" si="3"/>
        <v>-0.11168981712369364</v>
      </c>
      <c r="F20" s="140">
        <v>216939.30457000004</v>
      </c>
      <c r="G20" s="140">
        <v>212404.40136999969</v>
      </c>
      <c r="H20" s="205">
        <f t="shared" si="2"/>
        <v>-2.0904018333556817E-2</v>
      </c>
    </row>
    <row r="21" spans="1:8" ht="10.5" customHeight="1" x14ac:dyDescent="0.2">
      <c r="A21" s="16" t="s">
        <v>66</v>
      </c>
      <c r="B21" s="13" t="s">
        <v>223</v>
      </c>
      <c r="C21" s="140">
        <v>113885.04639099998</v>
      </c>
      <c r="D21" s="140">
        <v>160858.74139000007</v>
      </c>
      <c r="E21" s="205">
        <f t="shared" si="3"/>
        <v>0.4124658722772605</v>
      </c>
      <c r="F21" s="140">
        <v>133670.74147999994</v>
      </c>
      <c r="G21" s="140">
        <v>206776.91266000076</v>
      </c>
      <c r="H21" s="205">
        <f t="shared" si="2"/>
        <v>0.54691228888663801</v>
      </c>
    </row>
    <row r="22" spans="1:8" ht="10.5" customHeight="1" x14ac:dyDescent="0.2">
      <c r="A22" s="16" t="s">
        <v>11</v>
      </c>
      <c r="B22" s="13" t="s">
        <v>200</v>
      </c>
      <c r="C22" s="140">
        <v>179956.7047560004</v>
      </c>
      <c r="D22" s="140">
        <v>66761.4061489999</v>
      </c>
      <c r="E22" s="205">
        <f t="shared" si="3"/>
        <v>-0.6290140662470991</v>
      </c>
      <c r="F22" s="140">
        <v>206950.08269999971</v>
      </c>
      <c r="G22" s="140">
        <v>188031.41108000014</v>
      </c>
      <c r="H22" s="205">
        <f t="shared" si="2"/>
        <v>-9.1416593669230717E-2</v>
      </c>
    </row>
    <row r="23" spans="1:8" ht="10.5" customHeight="1" x14ac:dyDescent="0.2">
      <c r="A23" s="16" t="s">
        <v>35</v>
      </c>
      <c r="B23" s="13" t="s">
        <v>290</v>
      </c>
      <c r="C23" s="140">
        <v>145802.61316199997</v>
      </c>
      <c r="D23" s="140">
        <v>135415.63824600005</v>
      </c>
      <c r="E23" s="205">
        <f t="shared" si="3"/>
        <v>-7.1239977739349869E-2</v>
      </c>
      <c r="F23" s="140">
        <v>169852.05114000003</v>
      </c>
      <c r="G23" s="140">
        <v>150764.49745999996</v>
      </c>
      <c r="H23" s="205">
        <f t="shared" si="2"/>
        <v>-0.11237752827763747</v>
      </c>
    </row>
    <row r="24" spans="1:8" ht="10.5" customHeight="1" x14ac:dyDescent="0.2">
      <c r="A24" s="16" t="s">
        <v>194</v>
      </c>
      <c r="B24" s="13" t="s">
        <v>292</v>
      </c>
      <c r="C24" s="140">
        <v>685.37128399999983</v>
      </c>
      <c r="D24" s="140">
        <v>904.26032599999974</v>
      </c>
      <c r="E24" s="205">
        <f t="shared" si="3"/>
        <v>0.31937294005448869</v>
      </c>
      <c r="F24" s="140">
        <v>62223.817210000008</v>
      </c>
      <c r="G24" s="140">
        <v>95575.349910000019</v>
      </c>
      <c r="H24" s="205">
        <f t="shared" si="2"/>
        <v>0.53599303603379833</v>
      </c>
    </row>
    <row r="25" spans="1:8" ht="10.5" customHeight="1" x14ac:dyDescent="0.2">
      <c r="A25" s="16" t="s">
        <v>89</v>
      </c>
      <c r="B25" s="13" t="s">
        <v>241</v>
      </c>
      <c r="C25" s="140">
        <v>21834.617492000019</v>
      </c>
      <c r="D25" s="140">
        <v>23451.479920999998</v>
      </c>
      <c r="E25" s="205">
        <f t="shared" si="3"/>
        <v>7.4050412359748519E-2</v>
      </c>
      <c r="F25" s="140">
        <v>91849.303159999952</v>
      </c>
      <c r="G25" s="140">
        <v>90011.864239999995</v>
      </c>
      <c r="H25" s="205">
        <f t="shared" si="2"/>
        <v>-2.0004930432614976E-2</v>
      </c>
    </row>
    <row r="26" spans="1:8" ht="10.5" customHeight="1" x14ac:dyDescent="0.2">
      <c r="A26" s="16" t="s">
        <v>87</v>
      </c>
      <c r="B26" s="13" t="s">
        <v>239</v>
      </c>
      <c r="C26" s="140">
        <v>44180.494428000078</v>
      </c>
      <c r="D26" s="140">
        <v>29779.636291000017</v>
      </c>
      <c r="E26" s="205">
        <f t="shared" si="3"/>
        <v>-0.32595511488602291</v>
      </c>
      <c r="F26" s="140">
        <v>86402.664319999894</v>
      </c>
      <c r="G26" s="140">
        <v>84056.622040000089</v>
      </c>
      <c r="H26" s="205">
        <f t="shared" si="2"/>
        <v>-2.7152429829143121E-2</v>
      </c>
    </row>
    <row r="27" spans="1:8" ht="10.5" customHeight="1" x14ac:dyDescent="0.2">
      <c r="A27" s="16" t="s">
        <v>63</v>
      </c>
      <c r="B27" s="13" t="s">
        <v>205</v>
      </c>
      <c r="C27" s="140">
        <v>27850.047776000003</v>
      </c>
      <c r="D27" s="140">
        <v>33363.513604000022</v>
      </c>
      <c r="E27" s="205">
        <f t="shared" si="3"/>
        <v>0.19796970807178615</v>
      </c>
      <c r="F27" s="140">
        <v>58772.194590000006</v>
      </c>
      <c r="G27" s="140">
        <v>82430.060340000055</v>
      </c>
      <c r="H27" s="205">
        <f t="shared" si="2"/>
        <v>0.40253500681809484</v>
      </c>
    </row>
    <row r="28" spans="1:8" ht="10.5" customHeight="1" x14ac:dyDescent="0.2">
      <c r="A28" s="16" t="s">
        <v>13</v>
      </c>
      <c r="B28" s="13" t="s">
        <v>202</v>
      </c>
      <c r="C28" s="140">
        <v>97357.378119999994</v>
      </c>
      <c r="D28" s="140">
        <v>104089.31876000008</v>
      </c>
      <c r="E28" s="205">
        <f t="shared" si="3"/>
        <v>6.9146692012417299E-2</v>
      </c>
      <c r="F28" s="140">
        <v>74032.51185999994</v>
      </c>
      <c r="G28" s="140">
        <v>79470.042309999902</v>
      </c>
      <c r="H28" s="205">
        <f t="shared" si="2"/>
        <v>7.3447871933383313E-2</v>
      </c>
    </row>
    <row r="29" spans="1:8" ht="10.5" customHeight="1" x14ac:dyDescent="0.2">
      <c r="A29" s="16" t="s">
        <v>96</v>
      </c>
      <c r="B29" s="13" t="s">
        <v>242</v>
      </c>
      <c r="C29" s="140">
        <v>32878.001460000029</v>
      </c>
      <c r="D29" s="140">
        <v>33903.700055000001</v>
      </c>
      <c r="E29" s="205">
        <f t="shared" si="3"/>
        <v>3.1197108992401912E-2</v>
      </c>
      <c r="F29" s="140">
        <v>66825.750530000005</v>
      </c>
      <c r="G29" s="140">
        <v>73407.802789999987</v>
      </c>
      <c r="H29" s="205">
        <f t="shared" si="2"/>
        <v>9.8495747639154585E-2</v>
      </c>
    </row>
    <row r="30" spans="1:8" ht="10.5" customHeight="1" x14ac:dyDescent="0.2">
      <c r="A30" s="16" t="s">
        <v>90</v>
      </c>
      <c r="B30" s="13" t="s">
        <v>247</v>
      </c>
      <c r="C30" s="140">
        <v>22647.398072999993</v>
      </c>
      <c r="D30" s="140">
        <v>25837.768238000033</v>
      </c>
      <c r="E30" s="205">
        <f t="shared" si="3"/>
        <v>0.14087137757354862</v>
      </c>
      <c r="F30" s="140">
        <v>56944.930289999953</v>
      </c>
      <c r="G30" s="140">
        <v>71689.523780000018</v>
      </c>
      <c r="H30" s="205">
        <f t="shared" si="2"/>
        <v>0.25892723750667845</v>
      </c>
    </row>
    <row r="31" spans="1:8" ht="10.5" customHeight="1" x14ac:dyDescent="0.2">
      <c r="A31" s="16" t="s">
        <v>93</v>
      </c>
      <c r="B31" s="13" t="s">
        <v>203</v>
      </c>
      <c r="C31" s="140">
        <v>47355.721327000123</v>
      </c>
      <c r="D31" s="140">
        <v>28261.723138000038</v>
      </c>
      <c r="E31" s="205">
        <f t="shared" si="3"/>
        <v>-0.40320361835801111</v>
      </c>
      <c r="F31" s="140">
        <v>64578.820119999946</v>
      </c>
      <c r="G31" s="140">
        <v>62060.562879999998</v>
      </c>
      <c r="H31" s="205">
        <f t="shared" si="2"/>
        <v>-3.8995095223488763E-2</v>
      </c>
    </row>
    <row r="32" spans="1:8" ht="10.5" customHeight="1" x14ac:dyDescent="0.2">
      <c r="A32" s="16" t="s">
        <v>99</v>
      </c>
      <c r="B32" s="13" t="s">
        <v>204</v>
      </c>
      <c r="C32" s="140">
        <v>120851.45419500006</v>
      </c>
      <c r="D32" s="140">
        <v>144772.92637800003</v>
      </c>
      <c r="E32" s="205">
        <f t="shared" si="3"/>
        <v>0.19794111988426266</v>
      </c>
      <c r="F32" s="140">
        <v>46039.54518000003</v>
      </c>
      <c r="G32" s="140">
        <v>60174.171220000135</v>
      </c>
      <c r="H32" s="205">
        <f t="shared" si="2"/>
        <v>0.30701054896911328</v>
      </c>
    </row>
    <row r="33" spans="1:8" ht="10.5" customHeight="1" x14ac:dyDescent="0.2">
      <c r="A33" s="16" t="s">
        <v>92</v>
      </c>
      <c r="B33" s="13" t="s">
        <v>245</v>
      </c>
      <c r="C33" s="140">
        <v>76320.712000000014</v>
      </c>
      <c r="D33" s="140">
        <v>72425.512999999992</v>
      </c>
      <c r="E33" s="205">
        <f t="shared" si="3"/>
        <v>-5.1037246612689158E-2</v>
      </c>
      <c r="F33" s="140">
        <v>77369.598039999997</v>
      </c>
      <c r="G33" s="140">
        <v>58795.15875000001</v>
      </c>
      <c r="H33" s="205">
        <f t="shared" si="2"/>
        <v>-0.24007413455084803</v>
      </c>
    </row>
    <row r="34" spans="1:8" ht="10.5" customHeight="1" x14ac:dyDescent="0.2">
      <c r="A34" s="16" t="s">
        <v>60</v>
      </c>
      <c r="B34" s="13" t="s">
        <v>240</v>
      </c>
      <c r="C34" s="140">
        <v>63749.925668999997</v>
      </c>
      <c r="D34" s="140">
        <v>18002.412294999998</v>
      </c>
      <c r="E34" s="205">
        <f t="shared" si="3"/>
        <v>-0.71760888964057057</v>
      </c>
      <c r="F34" s="140">
        <v>106467.67660000012</v>
      </c>
      <c r="G34" s="140">
        <v>50977.453989999995</v>
      </c>
      <c r="H34" s="205">
        <f t="shared" si="2"/>
        <v>-0.52119313938330147</v>
      </c>
    </row>
    <row r="35" spans="1:8" ht="10.5" customHeight="1" x14ac:dyDescent="0.2">
      <c r="A35" s="16" t="s">
        <v>98</v>
      </c>
      <c r="B35" s="13" t="s">
        <v>253</v>
      </c>
      <c r="C35" s="140">
        <v>4352.6031789999997</v>
      </c>
      <c r="D35" s="140">
        <v>4504.4436629999991</v>
      </c>
      <c r="E35" s="205">
        <f t="shared" si="3"/>
        <v>3.4884982102798556E-2</v>
      </c>
      <c r="F35" s="140">
        <v>20137.099059999997</v>
      </c>
      <c r="G35" s="140">
        <v>50448.707889999983</v>
      </c>
      <c r="H35" s="205">
        <f t="shared" si="2"/>
        <v>1.5052619416373867</v>
      </c>
    </row>
    <row r="36" spans="1:8" ht="10.5" customHeight="1" x14ac:dyDescent="0.2">
      <c r="A36" s="16" t="s">
        <v>176</v>
      </c>
      <c r="B36" s="13" t="s">
        <v>263</v>
      </c>
      <c r="C36" s="140">
        <v>2287.6153509999999</v>
      </c>
      <c r="D36" s="140">
        <v>4920.5181669999993</v>
      </c>
      <c r="E36" s="205">
        <f t="shared" si="3"/>
        <v>1.1509377286041822</v>
      </c>
      <c r="F36" s="140">
        <v>11701.968540000002</v>
      </c>
      <c r="G36" s="140">
        <v>48236.933320000018</v>
      </c>
      <c r="H36" s="205">
        <f t="shared" si="2"/>
        <v>3.1221212614881981</v>
      </c>
    </row>
    <row r="37" spans="1:8" ht="10.5" customHeight="1" x14ac:dyDescent="0.2">
      <c r="A37" s="16" t="s">
        <v>91</v>
      </c>
      <c r="B37" s="13" t="s">
        <v>243</v>
      </c>
      <c r="C37" s="140">
        <v>20784.036484999997</v>
      </c>
      <c r="D37" s="140">
        <v>16643.487538000001</v>
      </c>
      <c r="E37" s="205">
        <f t="shared" si="3"/>
        <v>-0.19921774819767391</v>
      </c>
      <c r="F37" s="140">
        <v>58924.027189999993</v>
      </c>
      <c r="G37" s="140">
        <v>46526.057299999957</v>
      </c>
      <c r="H37" s="205">
        <f t="shared" si="2"/>
        <v>-0.21040601739631437</v>
      </c>
    </row>
    <row r="38" spans="1:8" ht="10.5" customHeight="1" x14ac:dyDescent="0.2">
      <c r="A38" s="16" t="s">
        <v>105</v>
      </c>
      <c r="B38" s="13" t="s">
        <v>210</v>
      </c>
      <c r="C38" s="140">
        <v>541.5700450000005</v>
      </c>
      <c r="D38" s="140">
        <v>449.59197900000044</v>
      </c>
      <c r="E38" s="205">
        <f t="shared" si="3"/>
        <v>-0.16983595538412766</v>
      </c>
      <c r="F38" s="140">
        <v>46202.04821000003</v>
      </c>
      <c r="G38" s="140">
        <v>44587.084909999998</v>
      </c>
      <c r="H38" s="205">
        <f t="shared" si="2"/>
        <v>-3.495436593329404E-2</v>
      </c>
    </row>
    <row r="39" spans="1:8" ht="10.5" customHeight="1" x14ac:dyDescent="0.2">
      <c r="A39" s="16" t="s">
        <v>117</v>
      </c>
      <c r="B39" s="13" t="s">
        <v>251</v>
      </c>
      <c r="C39" s="140">
        <v>25715.662051000003</v>
      </c>
      <c r="D39" s="140">
        <v>41165.122556000002</v>
      </c>
      <c r="E39" s="205">
        <f t="shared" si="3"/>
        <v>0.60078019668948079</v>
      </c>
      <c r="F39" s="140">
        <v>28664.250079999994</v>
      </c>
      <c r="G39" s="140">
        <v>44021.630780000007</v>
      </c>
      <c r="H39" s="205">
        <f t="shared" si="2"/>
        <v>0.53576774753006262</v>
      </c>
    </row>
    <row r="40" spans="1:8" ht="10.5" customHeight="1" x14ac:dyDescent="0.2">
      <c r="A40" s="16" t="s">
        <v>109</v>
      </c>
      <c r="B40" s="13" t="s">
        <v>213</v>
      </c>
      <c r="C40" s="140">
        <v>766.66125000000011</v>
      </c>
      <c r="D40" s="140">
        <v>4693.583391000001</v>
      </c>
      <c r="E40" s="205">
        <f t="shared" si="3"/>
        <v>5.1221085466364711</v>
      </c>
      <c r="F40" s="140">
        <v>3760.7851699999978</v>
      </c>
      <c r="G40" s="140">
        <v>42074.467650000006</v>
      </c>
      <c r="H40" s="205">
        <f t="shared" si="2"/>
        <v>10.187681760083102</v>
      </c>
    </row>
    <row r="41" spans="1:8" ht="10.5" customHeight="1" x14ac:dyDescent="0.2">
      <c r="A41" s="16" t="s">
        <v>94</v>
      </c>
      <c r="B41" s="13" t="s">
        <v>244</v>
      </c>
      <c r="C41" s="140">
        <v>21482.223808000002</v>
      </c>
      <c r="D41" s="140">
        <v>15750.033835000007</v>
      </c>
      <c r="E41" s="205">
        <f t="shared" si="3"/>
        <v>-0.26683410545538222</v>
      </c>
      <c r="F41" s="140">
        <v>53381.674649999994</v>
      </c>
      <c r="G41" s="140">
        <v>39388.217560000005</v>
      </c>
      <c r="H41" s="205">
        <f t="shared" si="2"/>
        <v>-0.26213971707985728</v>
      </c>
    </row>
    <row r="42" spans="1:8" ht="10.5" customHeight="1" x14ac:dyDescent="0.2">
      <c r="A42" s="16" t="s">
        <v>97</v>
      </c>
      <c r="B42" s="13" t="s">
        <v>250</v>
      </c>
      <c r="C42" s="140">
        <v>10145.688144000005</v>
      </c>
      <c r="D42" s="140">
        <v>11085.239863000003</v>
      </c>
      <c r="E42" s="205">
        <f t="shared" si="3"/>
        <v>9.2606012097428136E-2</v>
      </c>
      <c r="F42" s="140">
        <v>40947.034840000008</v>
      </c>
      <c r="G42" s="140">
        <v>39379.433809999995</v>
      </c>
      <c r="H42" s="205">
        <f t="shared" si="2"/>
        <v>-3.8283627523345576E-2</v>
      </c>
    </row>
    <row r="43" spans="1:8" ht="10.5" customHeight="1" x14ac:dyDescent="0.2">
      <c r="A43" s="16" t="s">
        <v>113</v>
      </c>
      <c r="B43" s="13" t="s">
        <v>262</v>
      </c>
      <c r="C43" s="140">
        <v>1261.4063550000001</v>
      </c>
      <c r="D43" s="140">
        <v>2733.8535649999999</v>
      </c>
      <c r="E43" s="205">
        <f t="shared" si="3"/>
        <v>1.1673060026719142</v>
      </c>
      <c r="F43" s="140">
        <v>6548.0528899999999</v>
      </c>
      <c r="G43" s="140">
        <v>34013.443010000003</v>
      </c>
      <c r="H43" s="205">
        <f t="shared" si="2"/>
        <v>4.1944362059054781</v>
      </c>
    </row>
    <row r="44" spans="1:8" ht="10.5" customHeight="1" x14ac:dyDescent="0.2">
      <c r="A44" s="16" t="s">
        <v>88</v>
      </c>
      <c r="B44" s="13" t="s">
        <v>206</v>
      </c>
      <c r="C44" s="140">
        <v>17398.585072000002</v>
      </c>
      <c r="D44" s="140">
        <v>9185.8600210000041</v>
      </c>
      <c r="E44" s="205">
        <f t="shared" si="3"/>
        <v>-0.4720340773122379</v>
      </c>
      <c r="F44" s="140">
        <v>61423.486079999995</v>
      </c>
      <c r="G44" s="140">
        <v>33906.241970000003</v>
      </c>
      <c r="H44" s="205">
        <f t="shared" si="2"/>
        <v>-0.44799222359604629</v>
      </c>
    </row>
    <row r="45" spans="1:8" ht="10.5" customHeight="1" x14ac:dyDescent="0.2">
      <c r="A45" s="16" t="s">
        <v>106</v>
      </c>
      <c r="B45" s="13" t="s">
        <v>207</v>
      </c>
      <c r="C45" s="140">
        <v>14331.0002</v>
      </c>
      <c r="D45" s="140">
        <v>18850.900999999998</v>
      </c>
      <c r="E45" s="205">
        <f t="shared" si="3"/>
        <v>0.31539325496625126</v>
      </c>
      <c r="F45" s="140">
        <v>23380.538540000012</v>
      </c>
      <c r="G45" s="140">
        <v>33588.305660000005</v>
      </c>
      <c r="H45" s="205">
        <f t="shared" si="2"/>
        <v>0.4365924720911063</v>
      </c>
    </row>
    <row r="46" spans="1:8" ht="10.5" customHeight="1" x14ac:dyDescent="0.2">
      <c r="A46" s="16" t="s">
        <v>110</v>
      </c>
      <c r="B46" s="13" t="s">
        <v>255</v>
      </c>
      <c r="C46" s="140">
        <v>6125.7838170000005</v>
      </c>
      <c r="D46" s="140">
        <v>6558.4758800000009</v>
      </c>
      <c r="E46" s="205">
        <f t="shared" si="3"/>
        <v>7.0634563008771689E-2</v>
      </c>
      <c r="F46" s="140">
        <v>20956.140820000011</v>
      </c>
      <c r="G46" s="140">
        <v>33344.347270000027</v>
      </c>
      <c r="H46" s="205">
        <f t="shared" si="2"/>
        <v>0.59114922716004203</v>
      </c>
    </row>
    <row r="47" spans="1:8" ht="10.5" customHeight="1" x14ac:dyDescent="0.2">
      <c r="A47" s="16" t="s">
        <v>114</v>
      </c>
      <c r="B47" s="13" t="s">
        <v>214</v>
      </c>
      <c r="C47" s="140">
        <v>1770.4298690000001</v>
      </c>
      <c r="D47" s="140">
        <v>3965.7688500000004</v>
      </c>
      <c r="E47" s="205">
        <f t="shared" si="3"/>
        <v>1.2400033570603979</v>
      </c>
      <c r="F47" s="140">
        <v>8408.6274300000005</v>
      </c>
      <c r="G47" s="140">
        <v>33118.148550000005</v>
      </c>
      <c r="H47" s="205">
        <f t="shared" si="2"/>
        <v>2.9385915032746319</v>
      </c>
    </row>
    <row r="48" spans="1:8" ht="10.5" customHeight="1" x14ac:dyDescent="0.2">
      <c r="A48" s="16" t="s">
        <v>168</v>
      </c>
      <c r="B48" s="13" t="s">
        <v>246</v>
      </c>
      <c r="C48" s="140">
        <v>27155.096308999997</v>
      </c>
      <c r="D48" s="140">
        <v>21647.856293000008</v>
      </c>
      <c r="E48" s="205">
        <f t="shared" si="3"/>
        <v>-0.20280686738624187</v>
      </c>
      <c r="F48" s="140">
        <v>40437.212109999993</v>
      </c>
      <c r="G48" s="140">
        <v>32771.00645999999</v>
      </c>
      <c r="H48" s="205">
        <f t="shared" si="2"/>
        <v>-0.18958294229448558</v>
      </c>
    </row>
    <row r="49" spans="1:10" ht="10.5" customHeight="1" x14ac:dyDescent="0.2">
      <c r="A49" s="16" t="s">
        <v>101</v>
      </c>
      <c r="B49" s="13" t="s">
        <v>208</v>
      </c>
      <c r="C49" s="140">
        <v>16455.109258000008</v>
      </c>
      <c r="D49" s="140">
        <v>16156.150858000005</v>
      </c>
      <c r="E49" s="205">
        <f t="shared" si="3"/>
        <v>-1.8168120023551837E-2</v>
      </c>
      <c r="F49" s="140">
        <v>35717.689900000012</v>
      </c>
      <c r="G49" s="140">
        <v>32479.691180000009</v>
      </c>
      <c r="H49" s="205">
        <f t="shared" si="2"/>
        <v>-9.0655323148432498E-2</v>
      </c>
    </row>
    <row r="50" spans="1:10" ht="10.5" customHeight="1" x14ac:dyDescent="0.2">
      <c r="A50" s="16" t="s">
        <v>102</v>
      </c>
      <c r="B50" s="13" t="s">
        <v>209</v>
      </c>
      <c r="C50" s="140">
        <v>58001.585179000002</v>
      </c>
      <c r="D50" s="140">
        <v>34530.042000000001</v>
      </c>
      <c r="E50" s="205">
        <f t="shared" si="3"/>
        <v>-0.40467071902541873</v>
      </c>
      <c r="F50" s="140">
        <v>55429.515899999999</v>
      </c>
      <c r="G50" s="140">
        <v>31670.235739999996</v>
      </c>
      <c r="H50" s="205">
        <f t="shared" si="2"/>
        <v>-0.42863950323621725</v>
      </c>
    </row>
    <row r="51" spans="1:10" ht="10.5" customHeight="1" x14ac:dyDescent="0.2">
      <c r="A51" s="16" t="s">
        <v>233</v>
      </c>
      <c r="B51" s="13" t="s">
        <v>252</v>
      </c>
      <c r="C51" s="140">
        <v>10750.743197000002</v>
      </c>
      <c r="D51" s="140">
        <v>12233.889770999998</v>
      </c>
      <c r="E51" s="205">
        <f t="shared" si="3"/>
        <v>0.13795758551965687</v>
      </c>
      <c r="F51" s="140">
        <v>24065.202079999988</v>
      </c>
      <c r="G51" s="140">
        <v>29517.355280000018</v>
      </c>
      <c r="H51" s="205">
        <f t="shared" si="2"/>
        <v>0.22655754902349989</v>
      </c>
      <c r="J51" s="15" t="s">
        <v>0</v>
      </c>
    </row>
    <row r="52" spans="1:10" ht="10.5" customHeight="1" x14ac:dyDescent="0.2">
      <c r="A52" s="16" t="s">
        <v>104</v>
      </c>
      <c r="B52" s="13" t="s">
        <v>211</v>
      </c>
      <c r="C52" s="140">
        <v>17264.207081000004</v>
      </c>
      <c r="D52" s="140">
        <v>10677.406692000006</v>
      </c>
      <c r="E52" s="205">
        <f t="shared" si="3"/>
        <v>-0.38152927372199175</v>
      </c>
      <c r="F52" s="140">
        <v>26288.453629999982</v>
      </c>
      <c r="G52" s="140">
        <v>29204.802580000007</v>
      </c>
      <c r="H52" s="205">
        <f t="shared" si="2"/>
        <v>0.11093649672386707</v>
      </c>
    </row>
    <row r="53" spans="1:10" ht="10.5" customHeight="1" x14ac:dyDescent="0.2">
      <c r="A53" s="16" t="s">
        <v>111</v>
      </c>
      <c r="B53" s="13" t="s">
        <v>224</v>
      </c>
      <c r="C53" s="140">
        <v>5345.0828459999966</v>
      </c>
      <c r="D53" s="140">
        <v>8152.9438629999986</v>
      </c>
      <c r="E53" s="205">
        <f t="shared" si="3"/>
        <v>0.52531665044280285</v>
      </c>
      <c r="F53" s="140">
        <v>18542.960970000007</v>
      </c>
      <c r="G53" s="140">
        <v>29123.265969999989</v>
      </c>
      <c r="H53" s="205">
        <f t="shared" si="2"/>
        <v>0.57058336136917287</v>
      </c>
    </row>
    <row r="54" spans="1:10" ht="10.5" customHeight="1" x14ac:dyDescent="0.2">
      <c r="A54" s="16" t="s">
        <v>175</v>
      </c>
      <c r="B54" s="13" t="s">
        <v>249</v>
      </c>
      <c r="C54" s="140">
        <v>21596.225050000023</v>
      </c>
      <c r="D54" s="140">
        <v>28361.107278000014</v>
      </c>
      <c r="E54" s="205">
        <f t="shared" si="3"/>
        <v>0.31324373645569059</v>
      </c>
      <c r="F54" s="140">
        <v>22141.854880000014</v>
      </c>
      <c r="G54" s="140">
        <v>28500.323719999993</v>
      </c>
      <c r="H54" s="205">
        <f t="shared" si="2"/>
        <v>0.28716965558939545</v>
      </c>
    </row>
    <row r="55" spans="1:10" ht="10.5" customHeight="1" x14ac:dyDescent="0.2">
      <c r="A55" s="16" t="s">
        <v>103</v>
      </c>
      <c r="B55" s="13" t="s">
        <v>293</v>
      </c>
      <c r="C55" s="140">
        <v>3691.9151019999981</v>
      </c>
      <c r="D55" s="140">
        <v>3805.6400210000024</v>
      </c>
      <c r="E55" s="205">
        <f t="shared" si="3"/>
        <v>3.0803774154610553E-2</v>
      </c>
      <c r="F55" s="140">
        <v>19874.451400000009</v>
      </c>
      <c r="G55" s="140">
        <v>27225.733139999997</v>
      </c>
      <c r="H55" s="205">
        <f t="shared" si="2"/>
        <v>0.36988602060230868</v>
      </c>
    </row>
    <row r="56" spans="1:10" ht="10.5" customHeight="1" x14ac:dyDescent="0.2">
      <c r="A56" s="29"/>
      <c r="B56" s="40" t="s">
        <v>18</v>
      </c>
      <c r="C56" s="140"/>
      <c r="D56" s="140"/>
      <c r="E56" s="140"/>
      <c r="F56" s="140">
        <v>1114192.3071399988</v>
      </c>
      <c r="G56" s="140">
        <v>1097789.9746399999</v>
      </c>
      <c r="H56" s="205">
        <f t="shared" si="2"/>
        <v>-1.4721276026489316E-2</v>
      </c>
    </row>
    <row r="57" spans="1:10" ht="9" customHeight="1" x14ac:dyDescent="0.2">
      <c r="A57" s="8" t="s">
        <v>375</v>
      </c>
      <c r="B57" s="44"/>
      <c r="C57" s="44"/>
      <c r="D57" s="44"/>
      <c r="E57" s="44"/>
      <c r="F57" s="44"/>
      <c r="G57" s="44"/>
      <c r="H57" s="44"/>
    </row>
    <row r="58" spans="1:10" ht="9" customHeight="1" x14ac:dyDescent="0.2">
      <c r="A58" s="11" t="s">
        <v>20</v>
      </c>
      <c r="B58" s="21"/>
      <c r="C58" s="21"/>
      <c r="D58" s="21"/>
      <c r="E58" s="21"/>
      <c r="F58" s="21"/>
      <c r="G58" s="21"/>
      <c r="H58" s="21"/>
    </row>
    <row r="59" spans="1:10" ht="9" customHeight="1" x14ac:dyDescent="0.2">
      <c r="A59" s="239" t="s">
        <v>373</v>
      </c>
      <c r="B59" s="11"/>
      <c r="C59" s="11"/>
      <c r="D59" s="11"/>
      <c r="E59" s="11"/>
      <c r="F59" s="11"/>
      <c r="G59" s="11"/>
      <c r="H59" s="11"/>
    </row>
    <row r="60" spans="1:10" ht="9" customHeight="1" x14ac:dyDescent="0.15">
      <c r="A60" s="240" t="s">
        <v>374</v>
      </c>
      <c r="B60" s="138"/>
      <c r="C60" s="138"/>
      <c r="D60" s="138"/>
      <c r="E60" s="138"/>
      <c r="F60" s="138"/>
      <c r="G60" s="138"/>
      <c r="H60" s="138"/>
    </row>
    <row r="61" spans="1:10" x14ac:dyDescent="0.2">
      <c r="A61" s="138"/>
      <c r="B61" s="138"/>
      <c r="C61" s="138"/>
      <c r="D61" s="138"/>
      <c r="E61" s="138"/>
      <c r="F61" s="138"/>
      <c r="G61" s="138"/>
      <c r="H61" s="138"/>
    </row>
    <row r="62" spans="1:10" x14ac:dyDescent="0.2">
      <c r="A62" s="138"/>
      <c r="B62" s="138"/>
      <c r="C62" s="138"/>
      <c r="D62" s="138"/>
      <c r="E62" s="138"/>
      <c r="F62" s="138"/>
      <c r="G62" s="138"/>
      <c r="H62" s="138"/>
    </row>
    <row r="63" spans="1:10" x14ac:dyDescent="0.2">
      <c r="A63" s="138"/>
      <c r="B63" s="138"/>
      <c r="C63" s="138"/>
      <c r="D63" s="138"/>
      <c r="E63" s="138"/>
      <c r="F63" s="138"/>
      <c r="G63" s="138"/>
      <c r="H63" s="138"/>
    </row>
    <row r="64" spans="1:10" x14ac:dyDescent="0.2">
      <c r="A64" s="138"/>
      <c r="B64" s="138"/>
      <c r="C64" s="138"/>
      <c r="D64" s="138"/>
      <c r="E64" s="138"/>
      <c r="F64" s="138"/>
      <c r="G64" s="138"/>
      <c r="H64" s="138"/>
    </row>
    <row r="65" spans="1:8" x14ac:dyDescent="0.2">
      <c r="A65" s="138"/>
      <c r="B65" s="138"/>
      <c r="C65" s="138"/>
      <c r="D65" s="138"/>
      <c r="E65" s="138"/>
      <c r="F65" s="138"/>
      <c r="G65" s="138"/>
      <c r="H65" s="138"/>
    </row>
    <row r="66" spans="1:8" x14ac:dyDescent="0.2">
      <c r="A66" s="138"/>
      <c r="B66" s="138"/>
      <c r="C66" s="138"/>
      <c r="D66" s="138"/>
      <c r="E66" s="138"/>
      <c r="F66" s="138"/>
      <c r="G66" s="138"/>
      <c r="H66" s="138"/>
    </row>
    <row r="67" spans="1:8" x14ac:dyDescent="0.2">
      <c r="A67" s="138"/>
      <c r="B67" s="138"/>
      <c r="C67" s="138"/>
      <c r="D67" s="138"/>
      <c r="E67" s="138"/>
      <c r="F67" s="138"/>
      <c r="G67" s="138"/>
      <c r="H67" s="138"/>
    </row>
    <row r="68" spans="1:8" x14ac:dyDescent="0.2">
      <c r="A68" s="138"/>
      <c r="B68" s="138"/>
      <c r="C68" s="138"/>
      <c r="D68" s="138"/>
      <c r="E68" s="138"/>
      <c r="F68" s="138"/>
      <c r="G68" s="138"/>
      <c r="H68" s="138"/>
    </row>
    <row r="69" spans="1:8" x14ac:dyDescent="0.2">
      <c r="A69" s="138"/>
      <c r="B69" s="138"/>
      <c r="C69" s="138"/>
      <c r="D69" s="138"/>
      <c r="E69" s="138"/>
      <c r="F69" s="138"/>
      <c r="G69" s="138"/>
      <c r="H69" s="138"/>
    </row>
    <row r="70" spans="1:8" x14ac:dyDescent="0.2">
      <c r="A70" s="138"/>
      <c r="B70" s="138"/>
      <c r="C70" s="138"/>
      <c r="D70" s="138"/>
      <c r="E70" s="138"/>
      <c r="F70" s="138"/>
      <c r="G70" s="138"/>
      <c r="H70" s="138"/>
    </row>
    <row r="71" spans="1:8" x14ac:dyDescent="0.2">
      <c r="A71" s="138"/>
      <c r="B71" s="138"/>
      <c r="C71" s="138"/>
      <c r="D71" s="138"/>
      <c r="E71" s="138"/>
      <c r="F71" s="138"/>
      <c r="G71" s="138"/>
      <c r="H71" s="138"/>
    </row>
    <row r="72" spans="1:8" x14ac:dyDescent="0.2">
      <c r="A72" s="138"/>
      <c r="B72" s="138"/>
      <c r="C72" s="138"/>
      <c r="D72" s="138"/>
      <c r="E72" s="138"/>
      <c r="F72" s="138"/>
      <c r="G72" s="138"/>
      <c r="H72" s="138"/>
    </row>
    <row r="73" spans="1:8" x14ac:dyDescent="0.2">
      <c r="A73" s="138"/>
      <c r="B73" s="138"/>
      <c r="C73" s="138"/>
      <c r="D73" s="138"/>
      <c r="E73" s="138"/>
      <c r="F73" s="138"/>
      <c r="G73" s="138"/>
      <c r="H73" s="138"/>
    </row>
    <row r="74" spans="1:8" x14ac:dyDescent="0.2">
      <c r="A74" s="138"/>
      <c r="B74" s="138"/>
      <c r="C74" s="138"/>
      <c r="D74" s="138"/>
      <c r="E74" s="138"/>
      <c r="F74" s="138"/>
      <c r="G74" s="138"/>
      <c r="H74" s="138"/>
    </row>
    <row r="75" spans="1:8" x14ac:dyDescent="0.2">
      <c r="A75" s="138"/>
      <c r="B75" s="138"/>
      <c r="C75" s="138"/>
      <c r="D75" s="138"/>
      <c r="E75" s="138"/>
      <c r="F75" s="138"/>
      <c r="G75" s="138"/>
      <c r="H75" s="138"/>
    </row>
    <row r="76" spans="1:8" x14ac:dyDescent="0.2">
      <c r="A76" s="138"/>
      <c r="B76" s="138"/>
      <c r="C76" s="138"/>
      <c r="D76" s="138"/>
      <c r="E76" s="138"/>
      <c r="F76" s="138"/>
      <c r="G76" s="138"/>
      <c r="H76" s="138"/>
    </row>
    <row r="77" spans="1:8" x14ac:dyDescent="0.2">
      <c r="A77" s="138"/>
      <c r="B77" s="138"/>
      <c r="C77" s="138"/>
      <c r="D77" s="138"/>
      <c r="E77" s="138"/>
      <c r="F77" s="138"/>
      <c r="G77" s="138"/>
      <c r="H77" s="138"/>
    </row>
    <row r="78" spans="1:8" x14ac:dyDescent="0.2">
      <c r="A78" s="138"/>
      <c r="B78" s="138"/>
      <c r="C78" s="138"/>
      <c r="D78" s="138"/>
      <c r="E78" s="138"/>
      <c r="F78" s="138"/>
      <c r="G78" s="138"/>
      <c r="H78" s="138"/>
    </row>
    <row r="79" spans="1:8" x14ac:dyDescent="0.2">
      <c r="A79" s="138"/>
      <c r="B79" s="138"/>
      <c r="C79" s="138"/>
      <c r="D79" s="138"/>
      <c r="E79" s="138"/>
      <c r="F79" s="138"/>
      <c r="G79" s="138"/>
      <c r="H79" s="138"/>
    </row>
    <row r="80" spans="1:8" x14ac:dyDescent="0.2">
      <c r="A80" s="138"/>
      <c r="B80" s="138"/>
      <c r="C80" s="138"/>
      <c r="D80" s="138"/>
      <c r="E80" s="138"/>
      <c r="F80" s="138"/>
      <c r="G80" s="138"/>
      <c r="H80" s="138"/>
    </row>
    <row r="81" spans="1:8" x14ac:dyDescent="0.2">
      <c r="A81" s="138"/>
      <c r="B81" s="138"/>
      <c r="C81" s="138"/>
      <c r="D81" s="138"/>
      <c r="E81" s="138"/>
      <c r="F81" s="138"/>
      <c r="G81" s="138"/>
      <c r="H81" s="138"/>
    </row>
    <row r="82" spans="1:8" s="138" customFormat="1" ht="12.75" x14ac:dyDescent="0.2"/>
    <row r="83" spans="1:8" s="138" customFormat="1" ht="12.75" x14ac:dyDescent="0.2"/>
    <row r="84" spans="1:8" s="138" customFormat="1" ht="12.75" x14ac:dyDescent="0.2"/>
    <row r="85" spans="1:8" s="138" customFormat="1" ht="12.75" x14ac:dyDescent="0.2"/>
    <row r="86" spans="1:8" s="138" customFormat="1" ht="12.75" x14ac:dyDescent="0.2"/>
    <row r="87" spans="1:8" s="138" customFormat="1" ht="12.75" x14ac:dyDescent="0.2"/>
    <row r="88" spans="1:8" s="138" customFormat="1" ht="12.75" x14ac:dyDescent="0.2"/>
    <row r="89" spans="1:8" s="138" customFormat="1" ht="12.75" x14ac:dyDescent="0.2"/>
    <row r="90" spans="1:8" s="138" customFormat="1" ht="12.75" x14ac:dyDescent="0.2"/>
    <row r="91" spans="1:8" s="138" customFormat="1" ht="12.75" x14ac:dyDescent="0.2"/>
    <row r="92" spans="1:8" s="138" customFormat="1" ht="12.75" x14ac:dyDescent="0.2"/>
    <row r="93" spans="1:8" s="138" customFormat="1" ht="12.75" x14ac:dyDescent="0.2"/>
    <row r="94" spans="1:8" s="138" customFormat="1" ht="12.75" x14ac:dyDescent="0.2"/>
    <row r="95" spans="1:8" s="138" customFormat="1" ht="12.75" x14ac:dyDescent="0.2"/>
    <row r="96" spans="1:8" s="138" customFormat="1" ht="12.75" x14ac:dyDescent="0.2"/>
    <row r="97" s="138" customFormat="1" ht="12.75" x14ac:dyDescent="0.2"/>
    <row r="98" s="138" customFormat="1" ht="12.75" x14ac:dyDescent="0.2"/>
    <row r="99" s="138" customFormat="1" ht="12.75" x14ac:dyDescent="0.2"/>
    <row r="100" s="138" customFormat="1" ht="12.75" x14ac:dyDescent="0.2"/>
    <row r="101" s="138" customFormat="1" ht="12.75" x14ac:dyDescent="0.2"/>
    <row r="102" s="138" customFormat="1" ht="12.75" x14ac:dyDescent="0.2"/>
    <row r="103" s="138" customFormat="1" ht="12.75" x14ac:dyDescent="0.2"/>
    <row r="104" s="138" customFormat="1" ht="12.75" x14ac:dyDescent="0.2"/>
    <row r="105" s="138" customFormat="1" ht="12.75" x14ac:dyDescent="0.2"/>
    <row r="106" s="138" customFormat="1" ht="12.75" x14ac:dyDescent="0.2"/>
    <row r="107" s="138" customFormat="1" ht="12.75" x14ac:dyDescent="0.2"/>
    <row r="108" s="138" customFormat="1" ht="12.75" x14ac:dyDescent="0.2"/>
    <row r="109" s="138" customFormat="1" ht="12.75" x14ac:dyDescent="0.2"/>
    <row r="110" s="138" customFormat="1" ht="12.75" x14ac:dyDescent="0.2"/>
    <row r="111" s="138" customFormat="1" ht="12.75" x14ac:dyDescent="0.2"/>
    <row r="112" s="138" customFormat="1" ht="12.75" x14ac:dyDescent="0.2"/>
    <row r="113" s="138" customFormat="1" ht="12.75" x14ac:dyDescent="0.2"/>
    <row r="114" s="138" customFormat="1" ht="12.75" x14ac:dyDescent="0.2"/>
    <row r="115" s="138" customFormat="1" ht="12.75" x14ac:dyDescent="0.2"/>
    <row r="116" s="138" customFormat="1" ht="12.75" x14ac:dyDescent="0.2"/>
    <row r="117" s="138" customFormat="1" ht="12.75" x14ac:dyDescent="0.2"/>
    <row r="118" s="138" customFormat="1" ht="12.75" x14ac:dyDescent="0.2"/>
    <row r="119" s="138" customFormat="1" ht="12.75" x14ac:dyDescent="0.2"/>
    <row r="120" s="138" customFormat="1" ht="12.75" x14ac:dyDescent="0.2"/>
    <row r="121" s="138" customFormat="1" ht="12.75" x14ac:dyDescent="0.2"/>
    <row r="122" s="138" customFormat="1" ht="12.75" x14ac:dyDescent="0.2"/>
    <row r="123" s="138" customFormat="1" ht="12.75" x14ac:dyDescent="0.2"/>
    <row r="124" s="138" customFormat="1" ht="12.75" x14ac:dyDescent="0.2"/>
    <row r="125" s="138" customFormat="1" ht="12.75" x14ac:dyDescent="0.2"/>
    <row r="126" s="138" customFormat="1" ht="12.75" x14ac:dyDescent="0.2"/>
    <row r="127" s="138" customFormat="1" ht="12.75" x14ac:dyDescent="0.2"/>
    <row r="128" s="138" customFormat="1" ht="12.75" x14ac:dyDescent="0.2"/>
    <row r="129" s="138" customFormat="1" ht="12.75" x14ac:dyDescent="0.2"/>
    <row r="130" s="138" customFormat="1" ht="12.75" x14ac:dyDescent="0.2"/>
    <row r="131" s="138" customFormat="1" ht="12.75" x14ac:dyDescent="0.2"/>
    <row r="132" s="138" customFormat="1" ht="12.75" x14ac:dyDescent="0.2"/>
    <row r="133" s="138" customFormat="1" ht="12.75" x14ac:dyDescent="0.2"/>
    <row r="134" s="138" customFormat="1" ht="12.75" x14ac:dyDescent="0.2"/>
    <row r="135" s="138" customFormat="1" ht="12.75" x14ac:dyDescent="0.2"/>
    <row r="136" s="138" customFormat="1" ht="12.75" x14ac:dyDescent="0.2"/>
    <row r="137" s="138" customFormat="1" ht="12.75" x14ac:dyDescent="0.2"/>
    <row r="138" s="138" customFormat="1" ht="12.75" x14ac:dyDescent="0.2"/>
    <row r="139" s="138" customFormat="1" ht="12.75" x14ac:dyDescent="0.2"/>
    <row r="140" s="138" customFormat="1" ht="12.75" x14ac:dyDescent="0.2"/>
    <row r="141" s="138" customFormat="1" ht="12.75" x14ac:dyDescent="0.2"/>
    <row r="142" s="138" customFormat="1" ht="12.75" x14ac:dyDescent="0.2"/>
    <row r="143" s="138" customFormat="1" ht="12.75" x14ac:dyDescent="0.2"/>
    <row r="144" s="138" customFormat="1" ht="12.75" x14ac:dyDescent="0.2"/>
    <row r="145" s="138" customFormat="1" ht="12.75" x14ac:dyDescent="0.2"/>
    <row r="146" s="138" customFormat="1" ht="12.75" x14ac:dyDescent="0.2"/>
    <row r="147" s="138" customFormat="1" ht="12.75" x14ac:dyDescent="0.2"/>
    <row r="148" s="138" customFormat="1" ht="12.75" x14ac:dyDescent="0.2"/>
    <row r="149" s="138" customFormat="1" ht="12.75" x14ac:dyDescent="0.2"/>
    <row r="150" s="138" customFormat="1" ht="12.75" x14ac:dyDescent="0.2"/>
    <row r="151" s="138" customFormat="1" ht="12.75" x14ac:dyDescent="0.2"/>
    <row r="152" s="138" customFormat="1" ht="12.75" x14ac:dyDescent="0.2"/>
    <row r="153" s="138" customFormat="1" ht="12.75" x14ac:dyDescent="0.2"/>
    <row r="154" s="138" customFormat="1" ht="12.75" x14ac:dyDescent="0.2"/>
    <row r="155" s="138" customFormat="1" ht="12.75" x14ac:dyDescent="0.2"/>
    <row r="156" s="138" customFormat="1" ht="12.75" x14ac:dyDescent="0.2"/>
    <row r="157" s="138" customFormat="1" ht="12.75" x14ac:dyDescent="0.2"/>
    <row r="158" s="138" customFormat="1" ht="12.75" x14ac:dyDescent="0.2"/>
    <row r="159" s="138" customFormat="1" ht="12.75" x14ac:dyDescent="0.2"/>
    <row r="160" s="138" customFormat="1" ht="12.75" x14ac:dyDescent="0.2"/>
    <row r="161" s="138" customFormat="1" ht="12.75" x14ac:dyDescent="0.2"/>
    <row r="162" s="138" customFormat="1" ht="12.75" x14ac:dyDescent="0.2"/>
    <row r="163" s="138" customFormat="1" ht="12.75" x14ac:dyDescent="0.2"/>
    <row r="164" s="138" customFormat="1" ht="12.75" x14ac:dyDescent="0.2"/>
    <row r="165" s="138" customFormat="1" ht="12.75" x14ac:dyDescent="0.2"/>
    <row r="166" s="138" customFormat="1" ht="12.75" x14ac:dyDescent="0.2"/>
    <row r="167" s="138" customFormat="1" ht="12.75" x14ac:dyDescent="0.2"/>
    <row r="168" s="138" customFormat="1" ht="12.75" x14ac:dyDescent="0.2"/>
    <row r="169" s="138" customFormat="1" ht="12.75" x14ac:dyDescent="0.2"/>
    <row r="170" s="138" customFormat="1" ht="12.75" x14ac:dyDescent="0.2"/>
    <row r="171" s="138" customFormat="1" ht="12.75" x14ac:dyDescent="0.2"/>
    <row r="172" s="138" customFormat="1" ht="12.75" x14ac:dyDescent="0.2"/>
    <row r="173" s="138" customFormat="1" ht="12.75" x14ac:dyDescent="0.2"/>
    <row r="174" s="138" customFormat="1" ht="12.75" x14ac:dyDescent="0.2"/>
    <row r="175" s="138" customFormat="1" ht="12.75" x14ac:dyDescent="0.2"/>
    <row r="176" s="138" customFormat="1" ht="12.75" x14ac:dyDescent="0.2"/>
    <row r="177" s="138" customFormat="1" ht="12.75" x14ac:dyDescent="0.2"/>
    <row r="178" s="138" customFormat="1" ht="12.75" x14ac:dyDescent="0.2"/>
    <row r="179" s="138" customFormat="1" ht="12.75" x14ac:dyDescent="0.2"/>
    <row r="180" s="138" customFormat="1" ht="12.75" x14ac:dyDescent="0.2"/>
    <row r="181" s="138" customFormat="1" ht="12.75" x14ac:dyDescent="0.2"/>
    <row r="182" s="138" customFormat="1" ht="12.75" x14ac:dyDescent="0.2"/>
    <row r="183" s="138" customFormat="1" ht="12.75" x14ac:dyDescent="0.2"/>
    <row r="184" s="138" customFormat="1" ht="12.75" x14ac:dyDescent="0.2"/>
    <row r="185" s="138" customFormat="1" ht="12.75" x14ac:dyDescent="0.2"/>
    <row r="186" s="138" customFormat="1" ht="12.75" x14ac:dyDescent="0.2"/>
    <row r="187" s="138" customFormat="1" ht="12.75" x14ac:dyDescent="0.2"/>
    <row r="188" s="138" customFormat="1" ht="12.75" x14ac:dyDescent="0.2"/>
    <row r="189" s="138" customFormat="1" ht="12.75" x14ac:dyDescent="0.2"/>
    <row r="190" s="138" customFormat="1" ht="12.75" x14ac:dyDescent="0.2"/>
    <row r="191" s="138" customFormat="1" ht="12.75" x14ac:dyDescent="0.2"/>
    <row r="192" s="138" customFormat="1" ht="12.75" x14ac:dyDescent="0.2"/>
    <row r="193" s="138" customFormat="1" ht="12.75" x14ac:dyDescent="0.2"/>
    <row r="194" s="138" customFormat="1" ht="12.75" x14ac:dyDescent="0.2"/>
    <row r="195" s="138" customFormat="1" ht="12.75" x14ac:dyDescent="0.2"/>
    <row r="196" s="138" customFormat="1" ht="12.75" x14ac:dyDescent="0.2"/>
    <row r="197" s="138" customFormat="1" ht="12.75" x14ac:dyDescent="0.2"/>
    <row r="198" s="138" customFormat="1" ht="12.75" x14ac:dyDescent="0.2"/>
    <row r="199" s="138" customFormat="1" ht="12.75" x14ac:dyDescent="0.2"/>
    <row r="200" s="138" customFormat="1" ht="12.75" x14ac:dyDescent="0.2"/>
    <row r="201" s="138" customFormat="1" ht="12.75" x14ac:dyDescent="0.2"/>
    <row r="202" s="138" customFormat="1" ht="12.75" x14ac:dyDescent="0.2"/>
    <row r="203" s="138" customFormat="1" ht="12.75" x14ac:dyDescent="0.2"/>
    <row r="204" s="138" customFormat="1" ht="12.75" x14ac:dyDescent="0.2"/>
    <row r="205" s="138" customFormat="1" ht="12.75" x14ac:dyDescent="0.2"/>
    <row r="206" s="138" customFormat="1" ht="12.75" x14ac:dyDescent="0.2"/>
    <row r="207" s="138" customFormat="1" ht="12.75" x14ac:dyDescent="0.2"/>
    <row r="208" s="138" customFormat="1" ht="12.75" x14ac:dyDescent="0.2"/>
    <row r="209" s="138" customFormat="1" ht="12.75" x14ac:dyDescent="0.2"/>
    <row r="210" s="138" customFormat="1" ht="12.75" x14ac:dyDescent="0.2"/>
    <row r="211" s="138" customFormat="1" ht="12.75" x14ac:dyDescent="0.2"/>
    <row r="212" s="138" customFormat="1" ht="12.75" x14ac:dyDescent="0.2"/>
    <row r="213" s="138" customFormat="1" ht="12.75" x14ac:dyDescent="0.2"/>
    <row r="214" s="138" customFormat="1" ht="12.75" x14ac:dyDescent="0.2"/>
    <row r="215" s="138" customFormat="1" ht="12.75" x14ac:dyDescent="0.2"/>
    <row r="216" s="138" customFormat="1" ht="12.75" x14ac:dyDescent="0.2"/>
    <row r="217" s="138" customFormat="1" ht="12.75" x14ac:dyDescent="0.2"/>
    <row r="218" s="138" customFormat="1" ht="12.75" x14ac:dyDescent="0.2"/>
    <row r="219" s="138" customFormat="1" ht="12.75" x14ac:dyDescent="0.2"/>
    <row r="220" s="138" customFormat="1" ht="12.75" x14ac:dyDescent="0.2"/>
    <row r="221" s="138" customFormat="1" ht="12.75" x14ac:dyDescent="0.2"/>
    <row r="222" s="138" customFormat="1" ht="12.75" x14ac:dyDescent="0.2"/>
    <row r="223" s="138" customFormat="1" ht="12.75" x14ac:dyDescent="0.2"/>
    <row r="224" s="138" customFormat="1" ht="12.75" x14ac:dyDescent="0.2"/>
    <row r="225" s="138" customFormat="1" ht="12.75" x14ac:dyDescent="0.2"/>
    <row r="226" s="138" customFormat="1" ht="12.75" x14ac:dyDescent="0.2"/>
    <row r="227" s="138" customFormat="1" ht="12.75" x14ac:dyDescent="0.2"/>
    <row r="228" s="138" customFormat="1" ht="12.75" x14ac:dyDescent="0.2"/>
    <row r="229" s="138" customFormat="1" ht="12.75" x14ac:dyDescent="0.2"/>
    <row r="230" s="138" customFormat="1" ht="12.75" x14ac:dyDescent="0.2"/>
    <row r="231" s="138" customFormat="1" ht="12.75" x14ac:dyDescent="0.2"/>
    <row r="232" s="138" customFormat="1" ht="12.75" x14ac:dyDescent="0.2"/>
    <row r="233" s="138" customFormat="1" ht="12.75" x14ac:dyDescent="0.2"/>
    <row r="234" s="138" customFormat="1" ht="12.75" x14ac:dyDescent="0.2"/>
    <row r="235" s="138" customFormat="1" ht="12.75" x14ac:dyDescent="0.2"/>
    <row r="236" s="138" customFormat="1" ht="12.75" x14ac:dyDescent="0.2"/>
    <row r="237" s="138" customFormat="1" ht="12.75" x14ac:dyDescent="0.2"/>
    <row r="238" s="138" customFormat="1" ht="12.75" x14ac:dyDescent="0.2"/>
    <row r="239" s="138" customFormat="1" ht="12.75" x14ac:dyDescent="0.2"/>
    <row r="240" s="138" customFormat="1" ht="12.75" x14ac:dyDescent="0.2"/>
    <row r="241" s="138" customFormat="1" ht="12.75" x14ac:dyDescent="0.2"/>
    <row r="242" s="138" customFormat="1" ht="12.75" x14ac:dyDescent="0.2"/>
    <row r="243" s="138" customFormat="1" ht="12.75" x14ac:dyDescent="0.2"/>
    <row r="244" s="138" customFormat="1" ht="12.75" x14ac:dyDescent="0.2"/>
    <row r="245" s="138" customFormat="1" ht="12.75" x14ac:dyDescent="0.2"/>
    <row r="246" s="138" customFormat="1" ht="12.75" x14ac:dyDescent="0.2"/>
    <row r="247" s="138" customFormat="1" ht="12.75" x14ac:dyDescent="0.2"/>
    <row r="248" s="138" customFormat="1" ht="12.75" x14ac:dyDescent="0.2"/>
    <row r="249" s="138" customFormat="1" ht="12.75" x14ac:dyDescent="0.2"/>
    <row r="250" s="138" customFormat="1" ht="12.75" x14ac:dyDescent="0.2"/>
    <row r="251" s="138" customFormat="1" ht="12.75" x14ac:dyDescent="0.2"/>
    <row r="252" s="138" customFormat="1" ht="12.75" x14ac:dyDescent="0.2"/>
    <row r="253" s="138" customFormat="1" ht="12.75" x14ac:dyDescent="0.2"/>
    <row r="254" s="138" customFormat="1" ht="12.75" x14ac:dyDescent="0.2"/>
    <row r="255" s="138" customFormat="1" ht="12.75" x14ac:dyDescent="0.2"/>
    <row r="256" s="138" customFormat="1" ht="12.75" x14ac:dyDescent="0.2"/>
    <row r="257" s="138" customFormat="1" ht="12.75" x14ac:dyDescent="0.2"/>
    <row r="258" s="138" customFormat="1" ht="12.75" x14ac:dyDescent="0.2"/>
    <row r="259" s="138" customFormat="1" ht="12.75" x14ac:dyDescent="0.2"/>
    <row r="260" s="138" customFormat="1" ht="12.75" x14ac:dyDescent="0.2"/>
    <row r="261" s="138" customFormat="1" ht="12.75" x14ac:dyDescent="0.2"/>
    <row r="262" s="138" customFormat="1" ht="12.75" x14ac:dyDescent="0.2"/>
    <row r="263" s="138" customFormat="1" ht="12.75" x14ac:dyDescent="0.2"/>
    <row r="264" s="138" customFormat="1" ht="12.75" x14ac:dyDescent="0.2"/>
    <row r="265" s="138" customFormat="1" ht="12.75" x14ac:dyDescent="0.2"/>
    <row r="266" s="138" customFormat="1" ht="12.75" x14ac:dyDescent="0.2"/>
    <row r="267" s="138" customFormat="1" ht="12.75" x14ac:dyDescent="0.2"/>
    <row r="268" s="138" customFormat="1" ht="12.75" x14ac:dyDescent="0.2"/>
    <row r="269" s="138" customFormat="1" ht="12.75" x14ac:dyDescent="0.2"/>
    <row r="270" s="138" customFormat="1" ht="12.75" x14ac:dyDescent="0.2"/>
    <row r="271" s="138" customFormat="1" ht="12.75" x14ac:dyDescent="0.2"/>
    <row r="272" s="138" customFormat="1" ht="12.75" x14ac:dyDescent="0.2"/>
    <row r="273" s="138" customFormat="1" ht="12.75" x14ac:dyDescent="0.2"/>
    <row r="274" s="138" customFormat="1" ht="12.75" x14ac:dyDescent="0.2"/>
    <row r="275" s="138" customFormat="1" ht="12.75" x14ac:dyDescent="0.2"/>
    <row r="276" s="138" customFormat="1" ht="12.75" x14ac:dyDescent="0.2"/>
    <row r="277" s="138" customFormat="1" ht="12.75" x14ac:dyDescent="0.2"/>
    <row r="278" s="138" customFormat="1" ht="12.75" x14ac:dyDescent="0.2"/>
    <row r="279" s="138" customFormat="1" ht="12.75" x14ac:dyDescent="0.2"/>
    <row r="280" s="138" customFormat="1" ht="12.75" x14ac:dyDescent="0.2"/>
    <row r="281" s="138" customFormat="1" ht="12.75" x14ac:dyDescent="0.2"/>
    <row r="282" s="138" customFormat="1" ht="12.75" x14ac:dyDescent="0.2"/>
    <row r="283" s="138" customFormat="1" ht="12.75" x14ac:dyDescent="0.2"/>
    <row r="284" s="138" customFormat="1" ht="12.75" x14ac:dyDescent="0.2"/>
    <row r="285" s="138" customFormat="1" ht="12.75" x14ac:dyDescent="0.2"/>
    <row r="286" s="138" customFormat="1" ht="12.75" x14ac:dyDescent="0.2"/>
    <row r="287" s="138" customFormat="1" ht="12.75" x14ac:dyDescent="0.2"/>
    <row r="288" s="138" customFormat="1" ht="12.75" x14ac:dyDescent="0.2"/>
    <row r="289" s="138" customFormat="1" ht="12.75" x14ac:dyDescent="0.2"/>
    <row r="290" s="138" customFormat="1" ht="12.75" x14ac:dyDescent="0.2"/>
    <row r="291" s="138" customFormat="1" ht="12.75" x14ac:dyDescent="0.2"/>
    <row r="292" s="138" customFormat="1" ht="12.75" x14ac:dyDescent="0.2"/>
    <row r="293" s="138" customFormat="1" ht="12.75" x14ac:dyDescent="0.2"/>
    <row r="294" s="138" customFormat="1" ht="12.75" x14ac:dyDescent="0.2"/>
    <row r="295" s="138" customFormat="1" ht="12.75" x14ac:dyDescent="0.2"/>
    <row r="296" s="138" customFormat="1" ht="12.75" x14ac:dyDescent="0.2"/>
    <row r="297" s="138" customFormat="1" ht="12.75" x14ac:dyDescent="0.2"/>
    <row r="298" s="138" customFormat="1" ht="12.75" x14ac:dyDescent="0.2"/>
    <row r="299" s="138" customFormat="1" ht="12.75" x14ac:dyDescent="0.2"/>
    <row r="300" s="138" customFormat="1" ht="12.75" x14ac:dyDescent="0.2"/>
    <row r="301" s="138" customFormat="1" ht="12.75" x14ac:dyDescent="0.2"/>
    <row r="302" s="138" customFormat="1" ht="12.75" x14ac:dyDescent="0.2"/>
    <row r="303" s="138" customFormat="1" ht="12.75" x14ac:dyDescent="0.2"/>
    <row r="304" s="138" customFormat="1" ht="12.75" x14ac:dyDescent="0.2"/>
    <row r="305" s="138" customFormat="1" ht="12.75" x14ac:dyDescent="0.2"/>
    <row r="306" s="138" customFormat="1" ht="12.75" x14ac:dyDescent="0.2"/>
    <row r="307" s="138" customFormat="1" ht="12.75" x14ac:dyDescent="0.2"/>
    <row r="308" s="138" customFormat="1" ht="12.75" x14ac:dyDescent="0.2"/>
    <row r="309" s="138" customFormat="1" ht="12.75" x14ac:dyDescent="0.2"/>
    <row r="310" s="138" customFormat="1" ht="12.75" x14ac:dyDescent="0.2"/>
    <row r="311" s="138" customFormat="1" ht="12.75" x14ac:dyDescent="0.2"/>
    <row r="312" s="138" customFormat="1" ht="12.75" x14ac:dyDescent="0.2"/>
    <row r="313" s="138" customFormat="1" ht="12.75" x14ac:dyDescent="0.2"/>
    <row r="314" s="138" customFormat="1" ht="12.75" x14ac:dyDescent="0.2"/>
    <row r="315" s="138" customFormat="1" ht="12.75" x14ac:dyDescent="0.2"/>
    <row r="316" s="138" customFormat="1" ht="12.75" x14ac:dyDescent="0.2"/>
    <row r="317" s="138" customFormat="1" ht="12.75" x14ac:dyDescent="0.2"/>
    <row r="318" s="138" customFormat="1" ht="12.75" x14ac:dyDescent="0.2"/>
    <row r="319" s="138" customFormat="1" ht="12.75" x14ac:dyDescent="0.2"/>
    <row r="320" s="138" customFormat="1" ht="12.75" x14ac:dyDescent="0.2"/>
    <row r="321" s="138" customFormat="1" ht="12.75" x14ac:dyDescent="0.2"/>
    <row r="322" s="138" customFormat="1" ht="12.75" x14ac:dyDescent="0.2"/>
    <row r="323" s="138" customFormat="1" ht="12.75" x14ac:dyDescent="0.2"/>
    <row r="324" s="138" customFormat="1" ht="12.75" x14ac:dyDescent="0.2"/>
    <row r="325" s="138" customFormat="1" ht="12.75" x14ac:dyDescent="0.2"/>
    <row r="326" s="138" customFormat="1" ht="12.75" x14ac:dyDescent="0.2"/>
    <row r="327" s="138" customFormat="1" ht="12.75" x14ac:dyDescent="0.2"/>
    <row r="328" s="138" customFormat="1" ht="12.75" x14ac:dyDescent="0.2"/>
    <row r="329" s="138" customFormat="1" ht="12.75" x14ac:dyDescent="0.2"/>
    <row r="330" s="138" customFormat="1" ht="12.75" x14ac:dyDescent="0.2"/>
    <row r="331" s="138" customFormat="1" ht="12.75" x14ac:dyDescent="0.2"/>
    <row r="332" s="138" customFormat="1" ht="12.75" x14ac:dyDescent="0.2"/>
    <row r="333" s="138" customFormat="1" ht="12.75" x14ac:dyDescent="0.2"/>
    <row r="334" s="138" customFormat="1" ht="12.75" x14ac:dyDescent="0.2"/>
    <row r="335" s="138" customFormat="1" ht="12.75" x14ac:dyDescent="0.2"/>
    <row r="336" s="138" customFormat="1" ht="12.75" x14ac:dyDescent="0.2"/>
    <row r="337" s="138" customFormat="1" ht="12.75" x14ac:dyDescent="0.2"/>
    <row r="338" s="138" customFormat="1" ht="12.75" x14ac:dyDescent="0.2"/>
    <row r="339" s="138" customFormat="1" ht="12.75" x14ac:dyDescent="0.2"/>
    <row r="340" s="138" customFormat="1" ht="12.75" x14ac:dyDescent="0.2"/>
    <row r="341" s="138" customFormat="1" ht="12.75" x14ac:dyDescent="0.2"/>
    <row r="342" s="138" customFormat="1" ht="12.75" x14ac:dyDescent="0.2"/>
    <row r="343" s="138" customFormat="1" ht="12.75" x14ac:dyDescent="0.2"/>
    <row r="344" s="138" customFormat="1" ht="12.75" x14ac:dyDescent="0.2"/>
    <row r="345" s="138" customFormat="1" ht="12.75" x14ac:dyDescent="0.2"/>
    <row r="346" s="138" customFormat="1" ht="12.75" x14ac:dyDescent="0.2"/>
    <row r="347" s="138" customFormat="1" ht="12.75" x14ac:dyDescent="0.2"/>
    <row r="348" s="138" customFormat="1" ht="12.75" x14ac:dyDescent="0.2"/>
    <row r="349" s="138" customFormat="1" ht="12.75" x14ac:dyDescent="0.2"/>
    <row r="350" s="138" customFormat="1" ht="12.75" x14ac:dyDescent="0.2"/>
    <row r="351" s="138" customFormat="1" ht="12.75" x14ac:dyDescent="0.2"/>
    <row r="352" s="138" customFormat="1" ht="12.75" x14ac:dyDescent="0.2"/>
    <row r="353" s="138" customFormat="1" ht="12.75" x14ac:dyDescent="0.2"/>
    <row r="354" s="138" customFormat="1" ht="12.75" x14ac:dyDescent="0.2"/>
    <row r="355" s="138" customFormat="1" ht="12.75" x14ac:dyDescent="0.2"/>
    <row r="356" s="138" customFormat="1" ht="12.75" x14ac:dyDescent="0.2"/>
    <row r="357" s="138" customFormat="1" ht="12.75" x14ac:dyDescent="0.2"/>
    <row r="358" s="138" customFormat="1" ht="12.75" x14ac:dyDescent="0.2"/>
    <row r="359" s="138" customFormat="1" ht="12.75" x14ac:dyDescent="0.2"/>
    <row r="360" s="138" customFormat="1" ht="12.75" x14ac:dyDescent="0.2"/>
    <row r="361" s="138" customFormat="1" ht="12.75" x14ac:dyDescent="0.2"/>
    <row r="362" s="138" customFormat="1" ht="12.75" x14ac:dyDescent="0.2"/>
    <row r="363" s="138" customFormat="1" ht="12.75" x14ac:dyDescent="0.2"/>
    <row r="364" s="138" customFormat="1" ht="12.75" x14ac:dyDescent="0.2"/>
    <row r="365" s="138" customFormat="1" ht="12.75" x14ac:dyDescent="0.2"/>
    <row r="366" s="138" customFormat="1" ht="12.75" x14ac:dyDescent="0.2"/>
    <row r="367" s="138" customFormat="1" ht="12.75" x14ac:dyDescent="0.2"/>
    <row r="368" s="138" customFormat="1" ht="12.75" x14ac:dyDescent="0.2"/>
    <row r="369" s="138" customFormat="1" ht="12.75" x14ac:dyDescent="0.2"/>
    <row r="370" s="138" customFormat="1" ht="12.75" x14ac:dyDescent="0.2"/>
    <row r="371" s="138" customFormat="1" ht="12.75" x14ac:dyDescent="0.2"/>
    <row r="372" s="138" customFormat="1" ht="12.75" x14ac:dyDescent="0.2"/>
    <row r="373" s="138" customFormat="1" ht="12.75" x14ac:dyDescent="0.2"/>
    <row r="374" s="138" customFormat="1" ht="12.75" x14ac:dyDescent="0.2"/>
    <row r="375" s="138" customFormat="1" ht="12.75" x14ac:dyDescent="0.2"/>
    <row r="376" s="138" customFormat="1" ht="12.75" x14ac:dyDescent="0.2"/>
    <row r="377" s="138" customFormat="1" ht="12.75" x14ac:dyDescent="0.2"/>
    <row r="378" s="138" customFormat="1" ht="12.75" x14ac:dyDescent="0.2"/>
    <row r="379" s="138" customFormat="1" ht="12.75" x14ac:dyDescent="0.2"/>
    <row r="380" s="138" customFormat="1" ht="12.75" x14ac:dyDescent="0.2"/>
    <row r="381" s="138" customFormat="1" ht="12.75" x14ac:dyDescent="0.2"/>
    <row r="382" s="138" customFormat="1" ht="12.75" x14ac:dyDescent="0.2"/>
    <row r="383" s="138" customFormat="1" ht="12.75" x14ac:dyDescent="0.2"/>
    <row r="384" s="138" customFormat="1" ht="12.75" x14ac:dyDescent="0.2"/>
    <row r="385" s="138" customFormat="1" ht="12.75" x14ac:dyDescent="0.2"/>
    <row r="386" s="138" customFormat="1" ht="12.75" x14ac:dyDescent="0.2"/>
    <row r="387" s="138" customFormat="1" ht="12.75" x14ac:dyDescent="0.2"/>
    <row r="388" s="138" customFormat="1" ht="12.75" x14ac:dyDescent="0.2"/>
    <row r="389" s="138" customFormat="1" ht="12.75" x14ac:dyDescent="0.2"/>
    <row r="390" s="138" customFormat="1" ht="12.75" x14ac:dyDescent="0.2"/>
    <row r="391" s="138" customFormat="1" ht="12.75" x14ac:dyDescent="0.2"/>
    <row r="392" s="138" customFormat="1" ht="12.75" x14ac:dyDescent="0.2"/>
    <row r="393" s="138" customFormat="1" ht="12.75" x14ac:dyDescent="0.2"/>
    <row r="394" s="138" customFormat="1" ht="12.75" x14ac:dyDescent="0.2"/>
    <row r="395" s="138" customFormat="1" ht="12.75" x14ac:dyDescent="0.2"/>
    <row r="396" s="138" customFormat="1" ht="12.75" x14ac:dyDescent="0.2"/>
    <row r="397" s="138" customFormat="1" ht="12.75" x14ac:dyDescent="0.2"/>
    <row r="398" s="138" customFormat="1" ht="12.75" x14ac:dyDescent="0.2"/>
    <row r="399" s="138" customFormat="1" ht="12.75" x14ac:dyDescent="0.2"/>
    <row r="400" s="138" customFormat="1" ht="12.75" x14ac:dyDescent="0.2"/>
    <row r="401" s="138" customFormat="1" ht="12.75" x14ac:dyDescent="0.2"/>
    <row r="402" s="138" customFormat="1" ht="12.75" x14ac:dyDescent="0.2"/>
    <row r="403" s="138" customFormat="1" ht="12.75" x14ac:dyDescent="0.2"/>
    <row r="404" s="138" customFormat="1" ht="12.75" x14ac:dyDescent="0.2"/>
    <row r="405" s="138" customFormat="1" ht="12.75" x14ac:dyDescent="0.2"/>
    <row r="406" s="138" customFormat="1" ht="12.75" x14ac:dyDescent="0.2"/>
    <row r="407" s="138" customFormat="1" ht="12.75" x14ac:dyDescent="0.2"/>
    <row r="408" s="138" customFormat="1" ht="12.75" x14ac:dyDescent="0.2"/>
    <row r="409" s="138" customFormat="1" ht="12.75" x14ac:dyDescent="0.2"/>
    <row r="410" s="138" customFormat="1" ht="12.75" x14ac:dyDescent="0.2"/>
    <row r="411" s="138" customFormat="1" ht="12.75" x14ac:dyDescent="0.2"/>
    <row r="412" s="138" customFormat="1" ht="12.75" x14ac:dyDescent="0.2"/>
    <row r="413" s="138" customFormat="1" ht="12.75" x14ac:dyDescent="0.2"/>
    <row r="414" s="138" customFormat="1" ht="12.75" x14ac:dyDescent="0.2"/>
    <row r="415" s="138" customFormat="1" ht="12.75" x14ac:dyDescent="0.2"/>
    <row r="416" s="138" customFormat="1" ht="12.75" x14ac:dyDescent="0.2"/>
    <row r="417" s="138" customFormat="1" ht="12.75" x14ac:dyDescent="0.2"/>
    <row r="418" s="138" customFormat="1" ht="12.75" x14ac:dyDescent="0.2"/>
    <row r="419" s="138" customFormat="1" ht="12.75" x14ac:dyDescent="0.2"/>
    <row r="420" s="138" customFormat="1" ht="12.75" x14ac:dyDescent="0.2"/>
    <row r="421" s="138" customFormat="1" ht="12.75" x14ac:dyDescent="0.2"/>
    <row r="422" s="138" customFormat="1" ht="12.75" x14ac:dyDescent="0.2"/>
    <row r="423" s="138" customFormat="1" ht="12.75" x14ac:dyDescent="0.2"/>
    <row r="424" s="138" customFormat="1" ht="12.75" x14ac:dyDescent="0.2"/>
    <row r="425" s="138" customFormat="1" ht="12.75" x14ac:dyDescent="0.2"/>
    <row r="426" s="138" customFormat="1" ht="12.75" x14ac:dyDescent="0.2"/>
    <row r="427" s="138" customFormat="1" ht="12.75" x14ac:dyDescent="0.2"/>
    <row r="428" s="138" customFormat="1" ht="12.75" x14ac:dyDescent="0.2"/>
    <row r="429" s="138" customFormat="1" ht="12.75" x14ac:dyDescent="0.2"/>
    <row r="430" s="138" customFormat="1" ht="12.75" x14ac:dyDescent="0.2"/>
    <row r="431" s="138" customFormat="1" ht="12.75" x14ac:dyDescent="0.2"/>
    <row r="432" s="138" customFormat="1" ht="12.75" x14ac:dyDescent="0.2"/>
    <row r="433" s="138" customFormat="1" ht="12.75" x14ac:dyDescent="0.2"/>
    <row r="434" s="138" customFormat="1" ht="12.75" x14ac:dyDescent="0.2"/>
    <row r="435" s="138" customFormat="1" ht="12.75" x14ac:dyDescent="0.2"/>
    <row r="436" s="138" customFormat="1" ht="12.75" x14ac:dyDescent="0.2"/>
    <row r="437" s="138" customFormat="1" ht="12.75" x14ac:dyDescent="0.2"/>
    <row r="438" s="138" customFormat="1" ht="12.75" x14ac:dyDescent="0.2"/>
    <row r="439" s="138" customFormat="1" ht="12.75" x14ac:dyDescent="0.2"/>
    <row r="440" s="138" customFormat="1" ht="12.75" x14ac:dyDescent="0.2"/>
    <row r="441" s="138" customFormat="1" ht="12.75" x14ac:dyDescent="0.2"/>
    <row r="442" s="138" customFormat="1" ht="12.75" x14ac:dyDescent="0.2"/>
    <row r="443" s="138" customFormat="1" ht="12.75" x14ac:dyDescent="0.2"/>
    <row r="444" s="138" customFormat="1" ht="12.75" x14ac:dyDescent="0.2"/>
    <row r="445" s="138" customFormat="1" ht="12.75" x14ac:dyDescent="0.2"/>
    <row r="446" s="138" customFormat="1" ht="12.75" x14ac:dyDescent="0.2"/>
    <row r="447" s="138" customFormat="1" ht="12.75" x14ac:dyDescent="0.2"/>
    <row r="448" s="138" customFormat="1" ht="12.75" x14ac:dyDescent="0.2"/>
    <row r="449" s="138" customFormat="1" ht="12.75" x14ac:dyDescent="0.2"/>
    <row r="450" s="138" customFormat="1" ht="12.75" x14ac:dyDescent="0.2"/>
    <row r="451" s="138" customFormat="1" ht="12.75" x14ac:dyDescent="0.2"/>
    <row r="452" s="138" customFormat="1" ht="12.75" x14ac:dyDescent="0.2"/>
    <row r="453" s="138" customFormat="1" ht="12.75" x14ac:dyDescent="0.2"/>
    <row r="454" s="138" customFormat="1" ht="12.75" x14ac:dyDescent="0.2"/>
    <row r="455" s="138" customFormat="1" ht="12.75" x14ac:dyDescent="0.2"/>
    <row r="456" s="138" customFormat="1" ht="12.75" x14ac:dyDescent="0.2"/>
    <row r="457" s="138" customFormat="1" ht="12.75" x14ac:dyDescent="0.2"/>
    <row r="458" s="138" customFormat="1" ht="12.75" x14ac:dyDescent="0.2"/>
    <row r="459" s="138" customFormat="1" ht="12.75" x14ac:dyDescent="0.2"/>
    <row r="460" s="138" customFormat="1" ht="12.75" x14ac:dyDescent="0.2"/>
    <row r="461" s="138" customFormat="1" ht="12.75" x14ac:dyDescent="0.2"/>
    <row r="462" s="138" customFormat="1" ht="12.75" x14ac:dyDescent="0.2"/>
    <row r="463" s="138" customFormat="1" ht="12.75" x14ac:dyDescent="0.2"/>
    <row r="464" s="138" customFormat="1" ht="12.75" x14ac:dyDescent="0.2"/>
    <row r="465" s="138" customFormat="1" ht="12.75" x14ac:dyDescent="0.2"/>
    <row r="466" s="138" customFormat="1" ht="12.75" x14ac:dyDescent="0.2"/>
    <row r="467" s="138" customFormat="1" ht="12.75" x14ac:dyDescent="0.2"/>
    <row r="468" s="138" customFormat="1" ht="12.75" x14ac:dyDescent="0.2"/>
    <row r="469" s="138" customFormat="1" ht="12.75" x14ac:dyDescent="0.2"/>
    <row r="470" s="138" customFormat="1" ht="12.75" x14ac:dyDescent="0.2"/>
    <row r="471" s="138" customFormat="1" ht="12.75" x14ac:dyDescent="0.2"/>
    <row r="472" s="138" customFormat="1" ht="12.75" x14ac:dyDescent="0.2"/>
    <row r="473" s="138" customFormat="1" ht="12.75" x14ac:dyDescent="0.2"/>
    <row r="474" s="138" customFormat="1" ht="12.75" x14ac:dyDescent="0.2"/>
    <row r="475" s="138" customFormat="1" ht="12.75" x14ac:dyDescent="0.2"/>
    <row r="476" s="138" customFormat="1" ht="12.75" x14ac:dyDescent="0.2"/>
    <row r="477" s="138" customFormat="1" ht="12.75" x14ac:dyDescent="0.2"/>
    <row r="478" s="138" customFormat="1" ht="12.75" x14ac:dyDescent="0.2"/>
    <row r="479" s="138" customFormat="1" ht="12.75" x14ac:dyDescent="0.2"/>
    <row r="480" s="138" customFormat="1" ht="12.75" x14ac:dyDescent="0.2"/>
    <row r="481" s="138" customFormat="1" ht="12.75" x14ac:dyDescent="0.2"/>
    <row r="482" s="138" customFormat="1" ht="12.75" x14ac:dyDescent="0.2"/>
    <row r="483" s="138" customFormat="1" ht="12.75" x14ac:dyDescent="0.2"/>
    <row r="484" s="138" customFormat="1" ht="12.75" x14ac:dyDescent="0.2"/>
    <row r="485" s="138" customFormat="1" ht="12.75" x14ac:dyDescent="0.2"/>
    <row r="486" s="138" customFormat="1" ht="12.75" x14ac:dyDescent="0.2"/>
    <row r="487" s="138" customFormat="1" ht="12.75" x14ac:dyDescent="0.2"/>
    <row r="488" s="138" customFormat="1" ht="12.75" x14ac:dyDescent="0.2"/>
    <row r="489" s="138" customFormat="1" ht="12.75" x14ac:dyDescent="0.2"/>
    <row r="490" s="138" customFormat="1" ht="12.75" x14ac:dyDescent="0.2"/>
    <row r="491" s="138" customFormat="1" ht="12.75" x14ac:dyDescent="0.2"/>
    <row r="492" s="138" customFormat="1" ht="12.75" x14ac:dyDescent="0.2"/>
    <row r="493" s="138" customFormat="1" ht="12.75" x14ac:dyDescent="0.2"/>
    <row r="494" s="138" customFormat="1" ht="12.75" x14ac:dyDescent="0.2"/>
    <row r="495" s="138" customFormat="1" ht="12.75" x14ac:dyDescent="0.2"/>
    <row r="496" s="138" customFormat="1" ht="12.75" x14ac:dyDescent="0.2"/>
    <row r="497" s="138" customFormat="1" ht="12.75" x14ac:dyDescent="0.2"/>
    <row r="498" s="138" customFormat="1" ht="12.75" x14ac:dyDescent="0.2"/>
    <row r="499" s="138" customFormat="1" ht="12.75" x14ac:dyDescent="0.2"/>
    <row r="500" s="138" customFormat="1" ht="12.75" x14ac:dyDescent="0.2"/>
    <row r="501" s="138" customFormat="1" ht="12.75" x14ac:dyDescent="0.2"/>
    <row r="502" s="138" customFormat="1" ht="12.75" x14ac:dyDescent="0.2"/>
    <row r="503" s="138" customFormat="1" ht="12.75" x14ac:dyDescent="0.2"/>
    <row r="504" s="138" customFormat="1" ht="12.75" x14ac:dyDescent="0.2"/>
    <row r="505" s="138" customFormat="1" ht="12.75" x14ac:dyDescent="0.2"/>
    <row r="506" s="138" customFormat="1" ht="12.75" x14ac:dyDescent="0.2"/>
    <row r="507" s="138" customFormat="1" ht="12.75" x14ac:dyDescent="0.2"/>
    <row r="508" s="138" customFormat="1" ht="12.75" x14ac:dyDescent="0.2"/>
    <row r="509" s="138" customFormat="1" ht="12.75" x14ac:dyDescent="0.2"/>
    <row r="510" s="138" customFormat="1" ht="12.75" x14ac:dyDescent="0.2"/>
    <row r="511" s="138" customFormat="1" ht="12.75" x14ac:dyDescent="0.2"/>
    <row r="512" s="138" customFormat="1" ht="12.75" x14ac:dyDescent="0.2"/>
    <row r="513" s="138" customFormat="1" ht="12.75" x14ac:dyDescent="0.2"/>
    <row r="514" s="138" customFormat="1" ht="12.75" x14ac:dyDescent="0.2"/>
    <row r="515" s="138" customFormat="1" ht="12.75" x14ac:dyDescent="0.2"/>
    <row r="516" s="138" customFormat="1" ht="12.75" x14ac:dyDescent="0.2"/>
    <row r="517" s="138" customFormat="1" ht="12.75" x14ac:dyDescent="0.2"/>
    <row r="518" s="138" customFormat="1" ht="12.75" x14ac:dyDescent="0.2"/>
    <row r="519" s="138" customFormat="1" ht="12.75" x14ac:dyDescent="0.2"/>
    <row r="520" s="138" customFormat="1" ht="12.75" x14ac:dyDescent="0.2"/>
    <row r="521" s="138" customFormat="1" ht="12.75" x14ac:dyDescent="0.2"/>
    <row r="522" s="138" customFormat="1" ht="12.75" x14ac:dyDescent="0.2"/>
    <row r="523" s="138" customFormat="1" ht="12.75" x14ac:dyDescent="0.2"/>
    <row r="524" s="138" customFormat="1" ht="12.75" x14ac:dyDescent="0.2"/>
    <row r="525" s="138" customFormat="1" ht="12.75" x14ac:dyDescent="0.2"/>
    <row r="526" s="138" customFormat="1" ht="12.75" x14ac:dyDescent="0.2"/>
    <row r="527" s="138" customFormat="1" ht="12.75" x14ac:dyDescent="0.2"/>
    <row r="528" s="138" customFormat="1" ht="12.75" x14ac:dyDescent="0.2"/>
    <row r="529" s="138" customFormat="1" ht="12.75" x14ac:dyDescent="0.2"/>
    <row r="530" s="138" customFormat="1" ht="12.75" x14ac:dyDescent="0.2"/>
    <row r="531" s="138" customFormat="1" ht="12.75" x14ac:dyDescent="0.2"/>
    <row r="532" s="138" customFormat="1" ht="12.75" x14ac:dyDescent="0.2"/>
    <row r="533" s="138" customFormat="1" ht="12.75" x14ac:dyDescent="0.2"/>
    <row r="534" s="138" customFormat="1" ht="12.75" x14ac:dyDescent="0.2"/>
    <row r="535" s="138" customFormat="1" ht="12.75" x14ac:dyDescent="0.2"/>
    <row r="536" s="138" customFormat="1" ht="12.75" x14ac:dyDescent="0.2"/>
    <row r="537" s="138" customFormat="1" ht="12.75" x14ac:dyDescent="0.2"/>
    <row r="538" s="138" customFormat="1" ht="12.75" x14ac:dyDescent="0.2"/>
    <row r="539" s="138" customFormat="1" ht="12.75" x14ac:dyDescent="0.2"/>
    <row r="540" s="138" customFormat="1" ht="12.75" x14ac:dyDescent="0.2"/>
    <row r="541" s="138" customFormat="1" ht="12.75" x14ac:dyDescent="0.2"/>
    <row r="542" s="138" customFormat="1" ht="12.75" x14ac:dyDescent="0.2"/>
    <row r="543" s="138" customFormat="1" ht="12.75" x14ac:dyDescent="0.2"/>
    <row r="544" s="138" customFormat="1" ht="12.75" x14ac:dyDescent="0.2"/>
    <row r="545" s="138" customFormat="1" ht="12.75" x14ac:dyDescent="0.2"/>
    <row r="546" s="138" customFormat="1" ht="12.75" x14ac:dyDescent="0.2"/>
    <row r="547" s="138" customFormat="1" ht="12.75" x14ac:dyDescent="0.2"/>
    <row r="548" s="138" customFormat="1" ht="12.75" x14ac:dyDescent="0.2"/>
    <row r="549" s="138" customFormat="1" ht="12.75" x14ac:dyDescent="0.2"/>
    <row r="550" s="138" customFormat="1" ht="12.75" x14ac:dyDescent="0.2"/>
    <row r="551" s="138" customFormat="1" ht="12.75" x14ac:dyDescent="0.2"/>
    <row r="552" s="138" customFormat="1" ht="12.75" x14ac:dyDescent="0.2"/>
    <row r="553" s="138" customFormat="1" ht="12.75" x14ac:dyDescent="0.2"/>
    <row r="554" s="138" customFormat="1" ht="12.75" x14ac:dyDescent="0.2"/>
    <row r="555" s="138" customFormat="1" ht="12.75" x14ac:dyDescent="0.2"/>
    <row r="556" s="138" customFormat="1" ht="12.75" x14ac:dyDescent="0.2"/>
    <row r="557" s="138" customFormat="1" ht="12.75" x14ac:dyDescent="0.2"/>
    <row r="558" s="138" customFormat="1" ht="12.75" x14ac:dyDescent="0.2"/>
    <row r="559" s="138" customFormat="1" ht="12.75" x14ac:dyDescent="0.2"/>
    <row r="560" s="138" customFormat="1" ht="12.75" x14ac:dyDescent="0.2"/>
    <row r="561" s="138" customFormat="1" ht="12.75" x14ac:dyDescent="0.2"/>
    <row r="562" s="138" customFormat="1" ht="12.75" x14ac:dyDescent="0.2"/>
    <row r="563" s="138" customFormat="1" ht="12.75" x14ac:dyDescent="0.2"/>
    <row r="564" s="138" customFormat="1" ht="12.75" x14ac:dyDescent="0.2"/>
    <row r="565" s="138" customFormat="1" ht="12.75" x14ac:dyDescent="0.2"/>
    <row r="566" s="138" customFormat="1" ht="12.75" x14ac:dyDescent="0.2"/>
    <row r="567" s="138" customFormat="1" ht="12.75" x14ac:dyDescent="0.2"/>
    <row r="568" s="138" customFormat="1" ht="12.75" x14ac:dyDescent="0.2"/>
    <row r="569" s="138" customFormat="1" ht="12.75" x14ac:dyDescent="0.2"/>
    <row r="570" s="138" customFormat="1" ht="12.75" x14ac:dyDescent="0.2"/>
    <row r="571" s="138" customFormat="1" ht="12.75" x14ac:dyDescent="0.2"/>
    <row r="572" s="138" customFormat="1" ht="12.75" x14ac:dyDescent="0.2"/>
    <row r="573" s="138" customFormat="1" ht="12.75" x14ac:dyDescent="0.2"/>
    <row r="574" s="138" customFormat="1" ht="12.75" x14ac:dyDescent="0.2"/>
    <row r="575" s="138" customFormat="1" ht="12.75" x14ac:dyDescent="0.2"/>
    <row r="576" s="138" customFormat="1" ht="12.75" x14ac:dyDescent="0.2"/>
    <row r="577" s="138" customFormat="1" ht="12.75" x14ac:dyDescent="0.2"/>
    <row r="578" s="138" customFormat="1" ht="12.75" x14ac:dyDescent="0.2"/>
    <row r="579" s="138" customFormat="1" ht="12.75" x14ac:dyDescent="0.2"/>
    <row r="580" s="138" customFormat="1" ht="12.75" x14ac:dyDescent="0.2"/>
    <row r="581" s="138" customFormat="1" ht="12.75" x14ac:dyDescent="0.2"/>
    <row r="582" s="138" customFormat="1" ht="12.75" x14ac:dyDescent="0.2"/>
    <row r="583" s="138" customFormat="1" ht="12.75" x14ac:dyDescent="0.2"/>
    <row r="584" s="138" customFormat="1" ht="12.75" x14ac:dyDescent="0.2"/>
    <row r="585" s="138" customFormat="1" ht="12.75" x14ac:dyDescent="0.2"/>
    <row r="586" s="138" customFormat="1" ht="12.75" x14ac:dyDescent="0.2"/>
    <row r="587" s="138" customFormat="1" ht="12.75" x14ac:dyDescent="0.2"/>
    <row r="588" s="138" customFormat="1" ht="12.75" x14ac:dyDescent="0.2"/>
    <row r="589" s="138" customFormat="1" ht="12.75" x14ac:dyDescent="0.2"/>
    <row r="590" s="138" customFormat="1" ht="12.75" x14ac:dyDescent="0.2"/>
    <row r="591" s="138" customFormat="1" ht="12.75" x14ac:dyDescent="0.2"/>
    <row r="592" s="138" customFormat="1" ht="12.75" x14ac:dyDescent="0.2"/>
    <row r="593" s="138" customFormat="1" ht="12.75" x14ac:dyDescent="0.2"/>
    <row r="594" s="138" customFormat="1" ht="12.75" x14ac:dyDescent="0.2"/>
    <row r="595" s="138" customFormat="1" ht="12.75" x14ac:dyDescent="0.2"/>
    <row r="596" s="138" customFormat="1" ht="12.75" x14ac:dyDescent="0.2"/>
    <row r="597" s="138" customFormat="1" ht="12.75" x14ac:dyDescent="0.2"/>
    <row r="598" s="138" customFormat="1" ht="12.75" x14ac:dyDescent="0.2"/>
    <row r="599" s="138" customFormat="1" ht="12.75" x14ac:dyDescent="0.2"/>
    <row r="600" s="138" customFormat="1" ht="12.75" x14ac:dyDescent="0.2"/>
    <row r="601" s="138" customFormat="1" ht="12.75" x14ac:dyDescent="0.2"/>
    <row r="602" s="138" customFormat="1" ht="12.75" x14ac:dyDescent="0.2"/>
    <row r="603" s="138" customFormat="1" ht="12.75" x14ac:dyDescent="0.2"/>
    <row r="604" s="138" customFormat="1" ht="12.75" x14ac:dyDescent="0.2"/>
    <row r="605" s="138" customFormat="1" ht="12.75" x14ac:dyDescent="0.2"/>
    <row r="606" s="138" customFormat="1" ht="12.75" x14ac:dyDescent="0.2"/>
    <row r="607" s="138" customFormat="1" ht="12.75" x14ac:dyDescent="0.2"/>
    <row r="608" s="138" customFormat="1" ht="12.75" x14ac:dyDescent="0.2"/>
    <row r="609" s="138" customFormat="1" ht="12.75" x14ac:dyDescent="0.2"/>
    <row r="610" s="138" customFormat="1" ht="12.75" x14ac:dyDescent="0.2"/>
    <row r="611" s="138" customFormat="1" ht="12.75" x14ac:dyDescent="0.2"/>
    <row r="612" s="138" customFormat="1" ht="12.75" x14ac:dyDescent="0.2"/>
    <row r="613" s="138" customFormat="1" ht="12.75" x14ac:dyDescent="0.2"/>
    <row r="614" s="138" customFormat="1" ht="12.75" x14ac:dyDescent="0.2"/>
    <row r="615" s="138" customFormat="1" ht="12.75" x14ac:dyDescent="0.2"/>
    <row r="616" s="138" customFormat="1" ht="12.75" x14ac:dyDescent="0.2"/>
    <row r="617" s="138" customFormat="1" ht="12.75" x14ac:dyDescent="0.2"/>
    <row r="618" s="138" customFormat="1" ht="12.75" x14ac:dyDescent="0.2"/>
    <row r="619" s="138" customFormat="1" ht="12.75" x14ac:dyDescent="0.2"/>
    <row r="620" s="138" customFormat="1" ht="12.75" x14ac:dyDescent="0.2"/>
    <row r="621" s="138" customFormat="1" ht="12.75" x14ac:dyDescent="0.2"/>
    <row r="622" s="138" customFormat="1" ht="12.75" x14ac:dyDescent="0.2"/>
    <row r="623" s="138" customFormat="1" ht="12.75" x14ac:dyDescent="0.2"/>
    <row r="624" s="138" customFormat="1" ht="12.75" x14ac:dyDescent="0.2"/>
    <row r="625" s="138" customFormat="1" ht="12.75" x14ac:dyDescent="0.2"/>
    <row r="626" s="138" customFormat="1" ht="12.75" x14ac:dyDescent="0.2"/>
    <row r="627" s="138" customFormat="1" ht="12.75" x14ac:dyDescent="0.2"/>
    <row r="628" s="138" customFormat="1" ht="12.75" x14ac:dyDescent="0.2"/>
    <row r="629" s="138" customFormat="1" ht="12.75" x14ac:dyDescent="0.2"/>
    <row r="630" s="138" customFormat="1" ht="12.75" x14ac:dyDescent="0.2"/>
    <row r="631" s="138" customFormat="1" ht="12.75" x14ac:dyDescent="0.2"/>
    <row r="632" s="138" customFormat="1" ht="12.75" x14ac:dyDescent="0.2"/>
    <row r="633" s="138" customFormat="1" ht="12.75" x14ac:dyDescent="0.2"/>
    <row r="634" s="138" customFormat="1" ht="12.75" x14ac:dyDescent="0.2"/>
    <row r="635" s="138" customFormat="1" ht="12.75" x14ac:dyDescent="0.2"/>
    <row r="636" s="138" customFormat="1" ht="12.75" x14ac:dyDescent="0.2"/>
    <row r="637" s="138" customFormat="1" ht="12.75" x14ac:dyDescent="0.2"/>
    <row r="638" s="138" customFormat="1" ht="12.75" x14ac:dyDescent="0.2"/>
    <row r="639" s="138" customFormat="1" ht="12.75" x14ac:dyDescent="0.2"/>
    <row r="640" s="138" customFormat="1" ht="12.75" x14ac:dyDescent="0.2"/>
    <row r="641" s="138" customFormat="1" ht="12.75" x14ac:dyDescent="0.2"/>
    <row r="642" s="138" customFormat="1" ht="12.75" x14ac:dyDescent="0.2"/>
    <row r="643" s="138" customFormat="1" ht="12.75" x14ac:dyDescent="0.2"/>
    <row r="644" s="138" customFormat="1" ht="12.75" x14ac:dyDescent="0.2"/>
    <row r="645" s="138" customFormat="1" ht="12.75" x14ac:dyDescent="0.2"/>
    <row r="646" s="138" customFormat="1" ht="12.75" x14ac:dyDescent="0.2"/>
    <row r="647" s="138" customFormat="1" ht="12.75" x14ac:dyDescent="0.2"/>
    <row r="648" s="138" customFormat="1" ht="12.75" x14ac:dyDescent="0.2"/>
    <row r="649" s="138" customFormat="1" ht="12.75" x14ac:dyDescent="0.2"/>
    <row r="650" s="138" customFormat="1" ht="12.75" x14ac:dyDescent="0.2"/>
    <row r="651" s="138" customFormat="1" ht="12.75" x14ac:dyDescent="0.2"/>
    <row r="652" s="138" customFormat="1" ht="12.75" x14ac:dyDescent="0.2"/>
    <row r="653" s="138" customFormat="1" ht="12.75" x14ac:dyDescent="0.2"/>
    <row r="654" s="138" customFormat="1" ht="12.75" x14ac:dyDescent="0.2"/>
    <row r="655" s="138" customFormat="1" ht="12.75" x14ac:dyDescent="0.2"/>
    <row r="656" s="138" customFormat="1" ht="12.75" x14ac:dyDescent="0.2"/>
    <row r="657" s="138" customFormat="1" ht="12.75" x14ac:dyDescent="0.2"/>
    <row r="658" s="138" customFormat="1" ht="12.75" x14ac:dyDescent="0.2"/>
    <row r="659" s="138" customFormat="1" ht="12.75" x14ac:dyDescent="0.2"/>
    <row r="660" s="138" customFormat="1" ht="12.75" x14ac:dyDescent="0.2"/>
    <row r="661" s="138" customFormat="1" ht="12.75" x14ac:dyDescent="0.2"/>
    <row r="662" s="138" customFormat="1" ht="12.75" x14ac:dyDescent="0.2"/>
    <row r="663" s="138" customFormat="1" ht="12.75" x14ac:dyDescent="0.2"/>
    <row r="664" s="138" customFormat="1" ht="12.75" x14ac:dyDescent="0.2"/>
    <row r="665" s="138" customFormat="1" ht="12.75" x14ac:dyDescent="0.2"/>
    <row r="666" s="138" customFormat="1" ht="12.75" x14ac:dyDescent="0.2"/>
    <row r="667" s="138" customFormat="1" ht="12.75" x14ac:dyDescent="0.2"/>
    <row r="668" s="138" customFormat="1" ht="12.75" x14ac:dyDescent="0.2"/>
    <row r="669" s="138" customFormat="1" ht="12.75" x14ac:dyDescent="0.2"/>
    <row r="670" s="138" customFormat="1" ht="12.75" x14ac:dyDescent="0.2"/>
    <row r="671" s="138" customFormat="1" ht="12.75" x14ac:dyDescent="0.2"/>
    <row r="672" s="138" customFormat="1" ht="12.75" x14ac:dyDescent="0.2"/>
    <row r="673" s="138" customFormat="1" ht="12.75" x14ac:dyDescent="0.2"/>
    <row r="674" s="138" customFormat="1" ht="12.75" x14ac:dyDescent="0.2"/>
    <row r="675" s="138" customFormat="1" ht="12.75" x14ac:dyDescent="0.2"/>
    <row r="676" s="138" customFormat="1" ht="12.75" x14ac:dyDescent="0.2"/>
    <row r="677" s="138" customFormat="1" ht="12.75" x14ac:dyDescent="0.2"/>
    <row r="678" s="138" customFormat="1" ht="12.75" x14ac:dyDescent="0.2"/>
    <row r="679" s="138" customFormat="1" ht="12.75" x14ac:dyDescent="0.2"/>
    <row r="680" s="138" customFormat="1" ht="12.75" x14ac:dyDescent="0.2"/>
    <row r="681" s="138" customFormat="1" ht="12.75" x14ac:dyDescent="0.2"/>
    <row r="682" s="138" customFormat="1" ht="12.75" x14ac:dyDescent="0.2"/>
    <row r="683" s="138" customFormat="1" ht="12.75" x14ac:dyDescent="0.2"/>
    <row r="684" s="138" customFormat="1" ht="12.75" x14ac:dyDescent="0.2"/>
    <row r="685" s="138" customFormat="1" ht="12.75" x14ac:dyDescent="0.2"/>
    <row r="686" s="138" customFormat="1" ht="12.75" x14ac:dyDescent="0.2"/>
    <row r="687" s="138" customFormat="1" ht="12.75" x14ac:dyDescent="0.2"/>
    <row r="688" s="138" customFormat="1" ht="12.75" x14ac:dyDescent="0.2"/>
    <row r="689" s="138" customFormat="1" ht="12.75" x14ac:dyDescent="0.2"/>
    <row r="690" s="138" customFormat="1" ht="12.75" x14ac:dyDescent="0.2"/>
    <row r="691" s="138" customFormat="1" ht="12.75" x14ac:dyDescent="0.2"/>
    <row r="692" s="138" customFormat="1" ht="12.75" x14ac:dyDescent="0.2"/>
    <row r="693" s="138" customFormat="1" ht="12.75" x14ac:dyDescent="0.2"/>
    <row r="694" s="138" customFormat="1" ht="12.75" x14ac:dyDescent="0.2"/>
    <row r="695" s="138" customFormat="1" ht="12.75" x14ac:dyDescent="0.2"/>
    <row r="696" s="138" customFormat="1" ht="12.75" x14ac:dyDescent="0.2"/>
    <row r="697" s="138" customFormat="1" ht="12.75" x14ac:dyDescent="0.2"/>
    <row r="698" s="138" customFormat="1" ht="12.75" x14ac:dyDescent="0.2"/>
    <row r="699" s="138" customFormat="1" ht="12.75" x14ac:dyDescent="0.2"/>
    <row r="700" s="138" customFormat="1" ht="12.75" x14ac:dyDescent="0.2"/>
    <row r="701" s="138" customFormat="1" ht="12.75" x14ac:dyDescent="0.2"/>
    <row r="702" s="138" customFormat="1" ht="12.75" x14ac:dyDescent="0.2"/>
    <row r="703" s="138" customFormat="1" ht="12.75" x14ac:dyDescent="0.2"/>
    <row r="704" s="138" customFormat="1" ht="12.75" x14ac:dyDescent="0.2"/>
    <row r="705" s="138" customFormat="1" ht="12.75" x14ac:dyDescent="0.2"/>
    <row r="706" s="138" customFormat="1" ht="12.75" x14ac:dyDescent="0.2"/>
    <row r="707" s="138" customFormat="1" ht="12.75" x14ac:dyDescent="0.2"/>
    <row r="708" s="138" customFormat="1" ht="12.75" x14ac:dyDescent="0.2"/>
    <row r="709" s="138" customFormat="1" ht="12.75" x14ac:dyDescent="0.2"/>
    <row r="710" s="138" customFormat="1" ht="12.75" x14ac:dyDescent="0.2"/>
    <row r="711" s="138" customFormat="1" ht="12.75" x14ac:dyDescent="0.2"/>
    <row r="712" s="138" customFormat="1" ht="12.75" x14ac:dyDescent="0.2"/>
    <row r="713" s="138" customFormat="1" ht="12.75" x14ac:dyDescent="0.2"/>
    <row r="714" s="138" customFormat="1" ht="12.75" x14ac:dyDescent="0.2"/>
    <row r="715" s="138" customFormat="1" ht="12.75" x14ac:dyDescent="0.2"/>
    <row r="716" s="138" customFormat="1" ht="12.75" x14ac:dyDescent="0.2"/>
    <row r="717" s="138" customFormat="1" ht="12.75" x14ac:dyDescent="0.2"/>
    <row r="718" s="138" customFormat="1" ht="12.75" x14ac:dyDescent="0.2"/>
    <row r="719" s="138" customFormat="1" ht="12.75" x14ac:dyDescent="0.2"/>
    <row r="720" s="138" customFormat="1" ht="12.75" x14ac:dyDescent="0.2"/>
    <row r="721" s="138" customFormat="1" ht="12.75" x14ac:dyDescent="0.2"/>
    <row r="722" s="138" customFormat="1" ht="12.75" x14ac:dyDescent="0.2"/>
    <row r="723" s="138" customFormat="1" ht="12.75" x14ac:dyDescent="0.2"/>
    <row r="724" s="138" customFormat="1" ht="12.75" x14ac:dyDescent="0.2"/>
    <row r="725" s="138" customFormat="1" ht="12.75" x14ac:dyDescent="0.2"/>
    <row r="726" s="138" customFormat="1" ht="12.75" x14ac:dyDescent="0.2"/>
    <row r="727" s="138" customFormat="1" ht="12.75" x14ac:dyDescent="0.2"/>
    <row r="728" s="138" customFormat="1" ht="12.75" x14ac:dyDescent="0.2"/>
    <row r="729" s="138" customFormat="1" ht="12.75" x14ac:dyDescent="0.2"/>
    <row r="730" s="138" customFormat="1" ht="12.75" x14ac:dyDescent="0.2"/>
    <row r="731" s="138" customFormat="1" ht="12.75" x14ac:dyDescent="0.2"/>
    <row r="732" s="138" customFormat="1" ht="12.75" x14ac:dyDescent="0.2"/>
    <row r="733" s="138" customFormat="1" ht="12.75" x14ac:dyDescent="0.2"/>
    <row r="734" s="138" customFormat="1" ht="12.75" x14ac:dyDescent="0.2"/>
    <row r="735" s="138" customFormat="1" ht="12.75" x14ac:dyDescent="0.2"/>
    <row r="736" s="138" customFormat="1" ht="12.75" x14ac:dyDescent="0.2"/>
    <row r="737" s="138" customFormat="1" ht="12.75" x14ac:dyDescent="0.2"/>
    <row r="738" s="138" customFormat="1" ht="12.75" x14ac:dyDescent="0.2"/>
    <row r="739" s="138" customFormat="1" ht="12.75" x14ac:dyDescent="0.2"/>
    <row r="740" s="138" customFormat="1" ht="12.75" x14ac:dyDescent="0.2"/>
    <row r="741" s="138" customFormat="1" ht="12.75" x14ac:dyDescent="0.2"/>
    <row r="742" s="138" customFormat="1" ht="12.75" x14ac:dyDescent="0.2"/>
    <row r="743" s="138" customFormat="1" ht="12.75" x14ac:dyDescent="0.2"/>
    <row r="744" s="138" customFormat="1" ht="12.75" x14ac:dyDescent="0.2"/>
    <row r="745" s="138" customFormat="1" ht="12.75" x14ac:dyDescent="0.2"/>
    <row r="746" s="138" customFormat="1" ht="12.75" x14ac:dyDescent="0.2"/>
    <row r="747" s="138" customFormat="1" ht="12.75" x14ac:dyDescent="0.2"/>
    <row r="748" s="138" customFormat="1" ht="12.75" x14ac:dyDescent="0.2"/>
    <row r="749" s="138" customFormat="1" ht="12.75" x14ac:dyDescent="0.2"/>
    <row r="750" s="138" customFormat="1" ht="12.75" x14ac:dyDescent="0.2"/>
    <row r="751" s="138" customFormat="1" ht="12.75" x14ac:dyDescent="0.2"/>
    <row r="752" s="138" customFormat="1" ht="12.75" x14ac:dyDescent="0.2"/>
    <row r="753" s="138" customFormat="1" ht="12.75" x14ac:dyDescent="0.2"/>
    <row r="754" s="138" customFormat="1" ht="12.75" x14ac:dyDescent="0.2"/>
    <row r="755" s="138" customFormat="1" ht="12.75" x14ac:dyDescent="0.2"/>
    <row r="756" s="138" customFormat="1" ht="12.75" x14ac:dyDescent="0.2"/>
    <row r="757" s="138" customFormat="1" ht="12.75" x14ac:dyDescent="0.2"/>
    <row r="758" s="138" customFormat="1" ht="12.75" x14ac:dyDescent="0.2"/>
    <row r="759" s="138" customFormat="1" ht="12.75" x14ac:dyDescent="0.2"/>
    <row r="760" s="138" customFormat="1" ht="12.75" x14ac:dyDescent="0.2"/>
    <row r="761" s="138" customFormat="1" ht="12.75" x14ac:dyDescent="0.2"/>
    <row r="762" s="138" customFormat="1" ht="12.75" x14ac:dyDescent="0.2"/>
    <row r="763" s="138" customFormat="1" ht="12.75" x14ac:dyDescent="0.2"/>
    <row r="764" s="138" customFormat="1" ht="12.75" x14ac:dyDescent="0.2"/>
    <row r="765" s="138" customFormat="1" ht="12.75" x14ac:dyDescent="0.2"/>
    <row r="766" s="138" customFormat="1" ht="12.75" x14ac:dyDescent="0.2"/>
    <row r="767" s="138" customFormat="1" ht="12.75" x14ac:dyDescent="0.2"/>
    <row r="768" s="138" customFormat="1" ht="12.75" x14ac:dyDescent="0.2"/>
    <row r="769" s="138" customFormat="1" ht="12.75" x14ac:dyDescent="0.2"/>
    <row r="770" s="138" customFormat="1" ht="12.75" x14ac:dyDescent="0.2"/>
    <row r="771" s="138" customFormat="1" ht="12.75" x14ac:dyDescent="0.2"/>
    <row r="772" s="138" customFormat="1" ht="12.75" x14ac:dyDescent="0.2"/>
    <row r="773" s="138" customFormat="1" ht="12.75" x14ac:dyDescent="0.2"/>
    <row r="774" s="138" customFormat="1" ht="12.75" x14ac:dyDescent="0.2"/>
    <row r="775" s="138" customFormat="1" ht="12.75" x14ac:dyDescent="0.2"/>
    <row r="776" s="138" customFormat="1" ht="12.75" x14ac:dyDescent="0.2"/>
    <row r="777" s="138" customFormat="1" ht="12.75" x14ac:dyDescent="0.2"/>
    <row r="778" s="138" customFormat="1" ht="12.75" x14ac:dyDescent="0.2"/>
    <row r="779" s="138" customFormat="1" ht="12.75" x14ac:dyDescent="0.2"/>
    <row r="780" s="138" customFormat="1" ht="12.75" x14ac:dyDescent="0.2"/>
    <row r="781" s="138" customFormat="1" ht="12.75" x14ac:dyDescent="0.2"/>
    <row r="782" s="138" customFormat="1" ht="12.75" x14ac:dyDescent="0.2"/>
    <row r="783" s="138" customFormat="1" ht="12.75" x14ac:dyDescent="0.2"/>
    <row r="784" s="138" customFormat="1" ht="12.75" x14ac:dyDescent="0.2"/>
    <row r="785" s="138" customFormat="1" ht="12.75" x14ac:dyDescent="0.2"/>
    <row r="786" s="138" customFormat="1" ht="12.75" x14ac:dyDescent="0.2"/>
    <row r="787" s="138" customFormat="1" ht="12.75" x14ac:dyDescent="0.2"/>
    <row r="788" s="138" customFormat="1" ht="12.75" x14ac:dyDescent="0.2"/>
    <row r="789" s="138" customFormat="1" ht="12.75" x14ac:dyDescent="0.2"/>
    <row r="790" s="138" customFormat="1" ht="12.75" x14ac:dyDescent="0.2"/>
    <row r="791" s="138" customFormat="1" ht="12.75" x14ac:dyDescent="0.2"/>
    <row r="792" s="138" customFormat="1" ht="12.75" x14ac:dyDescent="0.2"/>
    <row r="793" s="138" customFormat="1" ht="12.75" x14ac:dyDescent="0.2"/>
    <row r="794" s="138" customFormat="1" ht="12.75" x14ac:dyDescent="0.2"/>
    <row r="795" s="138" customFormat="1" ht="12.75" x14ac:dyDescent="0.2"/>
    <row r="796" s="138" customFormat="1" ht="12.75" x14ac:dyDescent="0.2"/>
    <row r="797" s="138" customFormat="1" ht="12.75" x14ac:dyDescent="0.2"/>
    <row r="798" s="138" customFormat="1" ht="12.75" x14ac:dyDescent="0.2"/>
    <row r="799" s="138" customFormat="1" ht="12.75" x14ac:dyDescent="0.2"/>
    <row r="800" s="138" customFormat="1" ht="12.75" x14ac:dyDescent="0.2"/>
    <row r="801" s="138" customFormat="1" ht="12.75" x14ac:dyDescent="0.2"/>
    <row r="802" s="138" customFormat="1" ht="12.75" x14ac:dyDescent="0.2"/>
    <row r="803" s="138" customFormat="1" ht="12.75" x14ac:dyDescent="0.2"/>
    <row r="804" s="138" customFormat="1" ht="12.75" x14ac:dyDescent="0.2"/>
    <row r="805" s="138" customFormat="1" ht="12.75" x14ac:dyDescent="0.2"/>
    <row r="806" s="138" customFormat="1" ht="12.75" x14ac:dyDescent="0.2"/>
    <row r="807" s="138" customFormat="1" ht="12.75" x14ac:dyDescent="0.2"/>
    <row r="808" s="138" customFormat="1" ht="12.75" x14ac:dyDescent="0.2"/>
    <row r="809" s="138" customFormat="1" ht="12.75" x14ac:dyDescent="0.2"/>
    <row r="810" s="138" customFormat="1" ht="12.75" x14ac:dyDescent="0.2"/>
    <row r="811" s="138" customFormat="1" ht="12.75" x14ac:dyDescent="0.2"/>
    <row r="812" s="138" customFormat="1" ht="12.75" x14ac:dyDescent="0.2"/>
    <row r="813" s="138" customFormat="1" ht="12.75" x14ac:dyDescent="0.2"/>
    <row r="814" s="138" customFormat="1" ht="12.75" x14ac:dyDescent="0.2"/>
    <row r="815" s="138" customFormat="1" ht="12.75" x14ac:dyDescent="0.2"/>
    <row r="816" s="138" customFormat="1" ht="12.75" x14ac:dyDescent="0.2"/>
    <row r="817" s="138" customFormat="1" ht="12.75" x14ac:dyDescent="0.2"/>
    <row r="818" s="138" customFormat="1" ht="12.75" x14ac:dyDescent="0.2"/>
    <row r="819" s="138" customFormat="1" ht="12.75" x14ac:dyDescent="0.2"/>
    <row r="820" s="138" customFormat="1" ht="12.75" x14ac:dyDescent="0.2"/>
    <row r="821" s="138" customFormat="1" ht="12.75" x14ac:dyDescent="0.2"/>
    <row r="822" s="138" customFormat="1" ht="12.75" x14ac:dyDescent="0.2"/>
    <row r="823" s="138" customFormat="1" ht="12.75" x14ac:dyDescent="0.2"/>
    <row r="824" s="138" customFormat="1" ht="12.75" x14ac:dyDescent="0.2"/>
    <row r="825" s="138" customFormat="1" ht="12.75" x14ac:dyDescent="0.2"/>
    <row r="826" s="138" customFormat="1" ht="12.75" x14ac:dyDescent="0.2"/>
    <row r="827" s="138" customFormat="1" ht="12.75" x14ac:dyDescent="0.2"/>
    <row r="828" s="138" customFormat="1" ht="12.75" x14ac:dyDescent="0.2"/>
    <row r="829" s="138" customFormat="1" ht="12.75" x14ac:dyDescent="0.2"/>
    <row r="830" s="138" customFormat="1" ht="12.75" x14ac:dyDescent="0.2"/>
    <row r="831" s="138" customFormat="1" ht="12.75" x14ac:dyDescent="0.2"/>
    <row r="832" s="138" customFormat="1" ht="12.75" x14ac:dyDescent="0.2"/>
    <row r="833" s="138" customFormat="1" ht="12.75" x14ac:dyDescent="0.2"/>
    <row r="834" s="138" customFormat="1" ht="12.75" x14ac:dyDescent="0.2"/>
    <row r="835" s="138" customFormat="1" ht="12.75" x14ac:dyDescent="0.2"/>
    <row r="836" s="138" customFormat="1" ht="12.75" x14ac:dyDescent="0.2"/>
    <row r="837" s="138" customFormat="1" ht="12.75" x14ac:dyDescent="0.2"/>
    <row r="838" s="138" customFormat="1" ht="12.75" x14ac:dyDescent="0.2"/>
    <row r="839" s="138" customFormat="1" ht="12.75" x14ac:dyDescent="0.2"/>
    <row r="840" s="138" customFormat="1" ht="12.75" x14ac:dyDescent="0.2"/>
    <row r="841" s="138" customFormat="1" ht="12.75" x14ac:dyDescent="0.2"/>
    <row r="842" s="138" customFormat="1" ht="12.75" x14ac:dyDescent="0.2"/>
    <row r="843" s="138" customFormat="1" ht="12.75" x14ac:dyDescent="0.2"/>
    <row r="844" s="138" customFormat="1" ht="12.75" x14ac:dyDescent="0.2"/>
    <row r="845" s="138" customFormat="1" ht="12.75" x14ac:dyDescent="0.2"/>
    <row r="846" s="138" customFormat="1" ht="12.75" x14ac:dyDescent="0.2"/>
    <row r="847" s="138" customFormat="1" ht="12.75" x14ac:dyDescent="0.2"/>
    <row r="848" s="138" customFormat="1" ht="12.75" x14ac:dyDescent="0.2"/>
    <row r="849" s="138" customFormat="1" ht="12.75" x14ac:dyDescent="0.2"/>
    <row r="850" s="138" customFormat="1" ht="12.75" x14ac:dyDescent="0.2"/>
    <row r="851" s="138" customFormat="1" ht="12.75" x14ac:dyDescent="0.2"/>
    <row r="852" s="138" customFormat="1" ht="12.75" x14ac:dyDescent="0.2"/>
    <row r="853" s="138" customFormat="1" ht="12.75" x14ac:dyDescent="0.2"/>
    <row r="854" s="138" customFormat="1" ht="12.75" x14ac:dyDescent="0.2"/>
    <row r="855" s="138" customFormat="1" ht="12.75" x14ac:dyDescent="0.2"/>
    <row r="856" s="138" customFormat="1" ht="12.75" x14ac:dyDescent="0.2"/>
    <row r="857" s="138" customFormat="1" ht="12.75" x14ac:dyDescent="0.2"/>
    <row r="858" s="138" customFormat="1" ht="12.75" x14ac:dyDescent="0.2"/>
    <row r="859" s="138" customFormat="1" ht="12.75" x14ac:dyDescent="0.2"/>
    <row r="860" s="138" customFormat="1" ht="12.75" x14ac:dyDescent="0.2"/>
    <row r="861" s="138" customFormat="1" ht="12.75" x14ac:dyDescent="0.2"/>
    <row r="862" s="138" customFormat="1" ht="12.75" x14ac:dyDescent="0.2"/>
    <row r="863" s="138" customFormat="1" ht="12.75" x14ac:dyDescent="0.2"/>
    <row r="864" s="138" customFormat="1" ht="12.75" x14ac:dyDescent="0.2"/>
    <row r="865" s="138" customFormat="1" ht="12.75" x14ac:dyDescent="0.2"/>
    <row r="866" s="138" customFormat="1" ht="12.75" x14ac:dyDescent="0.2"/>
    <row r="867" s="138" customFormat="1" ht="12.75" x14ac:dyDescent="0.2"/>
    <row r="868" s="138" customFormat="1" ht="12.75" x14ac:dyDescent="0.2"/>
    <row r="869" s="138" customFormat="1" ht="12.75" x14ac:dyDescent="0.2"/>
    <row r="870" s="138" customFormat="1" ht="12.75" x14ac:dyDescent="0.2"/>
    <row r="871" s="138" customFormat="1" ht="12.75" x14ac:dyDescent="0.2"/>
    <row r="872" s="138" customFormat="1" ht="12.75" x14ac:dyDescent="0.2"/>
    <row r="873" s="138" customFormat="1" ht="12.75" x14ac:dyDescent="0.2"/>
    <row r="874" s="138" customFormat="1" ht="12.75" x14ac:dyDescent="0.2"/>
    <row r="875" s="138" customFormat="1" ht="12.75" x14ac:dyDescent="0.2"/>
    <row r="876" s="138" customFormat="1" ht="12.75" x14ac:dyDescent="0.2"/>
    <row r="877" s="138" customFormat="1" ht="12.75" x14ac:dyDescent="0.2"/>
    <row r="878" s="138" customFormat="1" ht="12.75" x14ac:dyDescent="0.2"/>
    <row r="879" s="138" customFormat="1" ht="12.75" x14ac:dyDescent="0.2"/>
    <row r="880" s="138" customFormat="1" ht="12.75" x14ac:dyDescent="0.2"/>
    <row r="881" s="138" customFormat="1" ht="12.75" x14ac:dyDescent="0.2"/>
    <row r="882" s="138" customFormat="1" ht="12.75" x14ac:dyDescent="0.2"/>
    <row r="883" s="138" customFormat="1" ht="12.75" x14ac:dyDescent="0.2"/>
    <row r="884" s="138" customFormat="1" ht="12.75" x14ac:dyDescent="0.2"/>
    <row r="885" s="138" customFormat="1" ht="12.75" x14ac:dyDescent="0.2"/>
    <row r="886" s="138" customFormat="1" ht="12.75" x14ac:dyDescent="0.2"/>
    <row r="887" s="138" customFormat="1" ht="12.75" x14ac:dyDescent="0.2"/>
    <row r="888" s="138" customFormat="1" ht="12.75" x14ac:dyDescent="0.2"/>
    <row r="889" s="138" customFormat="1" ht="12.75" x14ac:dyDescent="0.2"/>
    <row r="890" s="138" customFormat="1" ht="12.75" x14ac:dyDescent="0.2"/>
    <row r="891" s="138" customFormat="1" ht="12.75" x14ac:dyDescent="0.2"/>
    <row r="892" s="138" customFormat="1" ht="12.75" x14ac:dyDescent="0.2"/>
    <row r="893" s="138" customFormat="1" ht="12.75" x14ac:dyDescent="0.2"/>
    <row r="894" s="138" customFormat="1" ht="12.75" x14ac:dyDescent="0.2"/>
    <row r="895" s="138" customFormat="1" ht="12.75" x14ac:dyDescent="0.2"/>
    <row r="896" s="138" customFormat="1" ht="12.75" x14ac:dyDescent="0.2"/>
    <row r="897" s="138" customFormat="1" ht="12.75" x14ac:dyDescent="0.2"/>
    <row r="898" s="138" customFormat="1" ht="12.75" x14ac:dyDescent="0.2"/>
    <row r="899" s="138" customFormat="1" ht="12.75" x14ac:dyDescent="0.2"/>
    <row r="900" s="138" customFormat="1" ht="12.75" x14ac:dyDescent="0.2"/>
    <row r="901" s="138" customFormat="1" ht="12.75" x14ac:dyDescent="0.2"/>
    <row r="902" s="138" customFormat="1" ht="12.75" x14ac:dyDescent="0.2"/>
    <row r="903" s="138" customFormat="1" ht="12.75" x14ac:dyDescent="0.2"/>
    <row r="904" s="138" customFormat="1" ht="12.75" x14ac:dyDescent="0.2"/>
    <row r="905" s="138" customFormat="1" ht="12.75" x14ac:dyDescent="0.2"/>
    <row r="906" s="138" customFormat="1" ht="12.75" x14ac:dyDescent="0.2"/>
    <row r="907" s="138" customFormat="1" ht="12.75" x14ac:dyDescent="0.2"/>
    <row r="908" s="138" customFormat="1" ht="12.75" x14ac:dyDescent="0.2"/>
    <row r="909" s="138" customFormat="1" ht="12.75" x14ac:dyDescent="0.2"/>
    <row r="910" s="138" customFormat="1" ht="12.75" x14ac:dyDescent="0.2"/>
    <row r="911" s="138" customFormat="1" ht="12.75" x14ac:dyDescent="0.2"/>
    <row r="912" s="138" customFormat="1" ht="12.75" x14ac:dyDescent="0.2"/>
    <row r="913" s="138" customFormat="1" ht="12.75" x14ac:dyDescent="0.2"/>
    <row r="914" s="138" customFormat="1" ht="12.75" x14ac:dyDescent="0.2"/>
    <row r="915" s="138" customFormat="1" ht="12.75" x14ac:dyDescent="0.2"/>
    <row r="916" s="138" customFormat="1" ht="12.75" x14ac:dyDescent="0.2"/>
    <row r="917" s="138" customFormat="1" ht="12.75" x14ac:dyDescent="0.2"/>
    <row r="918" s="138" customFormat="1" ht="12.75" x14ac:dyDescent="0.2"/>
    <row r="919" s="138" customFormat="1" ht="12.75" x14ac:dyDescent="0.2"/>
    <row r="920" s="138" customFormat="1" ht="12.75" x14ac:dyDescent="0.2"/>
    <row r="921" s="138" customFormat="1" ht="12.75" x14ac:dyDescent="0.2"/>
    <row r="922" s="138" customFormat="1" ht="12.75" x14ac:dyDescent="0.2"/>
  </sheetData>
  <mergeCells count="6">
    <mergeCell ref="A6:B6"/>
    <mergeCell ref="F4:H4"/>
    <mergeCell ref="A2:H2"/>
    <mergeCell ref="A4:A5"/>
    <mergeCell ref="B4:B5"/>
    <mergeCell ref="C4:E4"/>
  </mergeCells>
  <phoneticPr fontId="3" type="noConversion"/>
  <conditionalFormatting sqref="C16:D55 F16:G55">
    <cfRule type="containsBlanks" dxfId="99" priority="3">
      <formula>LEN(TRIM(C16))=0</formula>
    </cfRule>
  </conditionalFormatting>
  <conditionalFormatting sqref="H9:H14">
    <cfRule type="containsBlanks" dxfId="98" priority="21">
      <formula>LEN(TRIM(H9))=0</formula>
    </cfRule>
  </conditionalFormatting>
  <conditionalFormatting sqref="H16:H56">
    <cfRule type="containsBlanks" dxfId="97" priority="7">
      <formula>LEN(TRIM(H16))=0</formula>
    </cfRule>
  </conditionalFormatting>
  <conditionalFormatting sqref="E9:E13">
    <cfRule type="containsBlanks" dxfId="96" priority="2">
      <formula>LEN(TRIM(E9))=0</formula>
    </cfRule>
  </conditionalFormatting>
  <conditionalFormatting sqref="E16:E55">
    <cfRule type="containsBlanks" dxfId="95" priority="1">
      <formula>LEN(TRIM(E16))=0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orientation="portrait" verticalDpi="0" r:id="rId1"/>
  <ignoredErrors>
    <ignoredError sqref="B2 F1:H4 B1 A3:B5 C1:D3 C4" numberStoredAsText="1"/>
    <ignoredError sqref="H15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 codeName="Hoja6">
    <tabColor rgb="FFD9EFFF"/>
  </sheetPr>
  <dimension ref="A1:J125"/>
  <sheetViews>
    <sheetView showGridLines="0" topLeftCell="A103" zoomScale="150" workbookViewId="0">
      <selection activeCell="A122" sqref="A122:A125"/>
    </sheetView>
  </sheetViews>
  <sheetFormatPr baseColWidth="10" defaultColWidth="11.42578125" defaultRowHeight="12.75" x14ac:dyDescent="0.25"/>
  <cols>
    <col min="1" max="1" width="7.7109375" style="39" customWidth="1"/>
    <col min="2" max="2" width="38" style="39" customWidth="1"/>
    <col min="3" max="4" width="8.42578125" style="39" customWidth="1"/>
    <col min="5" max="5" width="7" style="39" customWidth="1"/>
    <col min="6" max="6" width="8.42578125" style="39" customWidth="1"/>
    <col min="7" max="7" width="8.28515625" style="39" customWidth="1"/>
    <col min="8" max="8" width="7" style="39" customWidth="1"/>
    <col min="9" max="16384" width="11.42578125" style="39"/>
  </cols>
  <sheetData>
    <row r="1" spans="1:10" ht="15" customHeight="1" x14ac:dyDescent="0.25">
      <c r="A1" s="84" t="s">
        <v>323</v>
      </c>
      <c r="B1" s="84"/>
      <c r="C1" s="84"/>
      <c r="D1" s="84"/>
      <c r="E1" s="84"/>
    </row>
    <row r="2" spans="1:10" ht="13.5" x14ac:dyDescent="0.25">
      <c r="A2" s="260" t="s">
        <v>57</v>
      </c>
      <c r="B2" s="260"/>
      <c r="C2" s="260"/>
      <c r="D2" s="260"/>
      <c r="E2" s="260"/>
    </row>
    <row r="3" spans="1:10" ht="4.3499999999999996" customHeight="1" x14ac:dyDescent="0.25">
      <c r="A3" s="51"/>
      <c r="B3" s="51"/>
      <c r="C3" s="51"/>
      <c r="D3" s="51"/>
      <c r="E3" s="51"/>
    </row>
    <row r="4" spans="1:10" ht="12" customHeight="1" x14ac:dyDescent="0.25">
      <c r="A4" s="261" t="s">
        <v>31</v>
      </c>
      <c r="B4" s="261" t="s">
        <v>4</v>
      </c>
      <c r="C4" s="263" t="s">
        <v>352</v>
      </c>
      <c r="D4" s="264"/>
      <c r="E4" s="174" t="s">
        <v>32</v>
      </c>
      <c r="F4" s="263" t="s">
        <v>229</v>
      </c>
      <c r="G4" s="264"/>
      <c r="H4" s="175" t="s">
        <v>32</v>
      </c>
    </row>
    <row r="5" spans="1:10" x14ac:dyDescent="0.25">
      <c r="A5" s="262"/>
      <c r="B5" s="262"/>
      <c r="C5" s="169">
        <v>2023</v>
      </c>
      <c r="D5" s="170" t="s">
        <v>316</v>
      </c>
      <c r="E5" s="176" t="s">
        <v>33</v>
      </c>
      <c r="F5" s="169">
        <v>2023</v>
      </c>
      <c r="G5" s="170" t="s">
        <v>316</v>
      </c>
      <c r="H5" s="169" t="s">
        <v>33</v>
      </c>
    </row>
    <row r="6" spans="1:10" ht="3.95" customHeight="1" x14ac:dyDescent="0.25">
      <c r="A6" s="104"/>
      <c r="B6" s="104"/>
      <c r="C6" s="68"/>
      <c r="D6" s="68"/>
      <c r="E6" s="104"/>
      <c r="F6" s="68"/>
      <c r="G6" s="68"/>
      <c r="H6" s="104"/>
    </row>
    <row r="7" spans="1:10" ht="10.5" customHeight="1" x14ac:dyDescent="0.25">
      <c r="A7" s="98" t="s">
        <v>62</v>
      </c>
      <c r="B7" s="13" t="s">
        <v>237</v>
      </c>
      <c r="C7" s="140">
        <v>574081.07809299999</v>
      </c>
      <c r="D7" s="140">
        <v>541198.06105899974</v>
      </c>
      <c r="E7" s="205">
        <f>IFERROR(((D7/C7-1)),"")</f>
        <v>-5.7279395348183271E-2</v>
      </c>
      <c r="F7" s="140">
        <v>87632.123625999971</v>
      </c>
      <c r="G7" s="140">
        <v>64827.101369999975</v>
      </c>
      <c r="H7" s="218">
        <f>IFERROR(((G7/F7-1)),"")</f>
        <v>-0.26023587370001688</v>
      </c>
    </row>
    <row r="8" spans="1:10" ht="10.5" customHeight="1" x14ac:dyDescent="0.25">
      <c r="A8" s="98" t="s">
        <v>9</v>
      </c>
      <c r="B8" s="13" t="s">
        <v>289</v>
      </c>
      <c r="C8" s="140">
        <v>72351.810327000057</v>
      </c>
      <c r="D8" s="140">
        <v>138627.90959299996</v>
      </c>
      <c r="E8" s="205">
        <f t="shared" ref="E8:E56" si="0">IFERROR(((D8/C8-1)),"")</f>
        <v>0.91602544520253915</v>
      </c>
      <c r="F8" s="140">
        <v>23923.182187000017</v>
      </c>
      <c r="G8" s="140">
        <v>36855.215854999973</v>
      </c>
      <c r="H8" s="218">
        <f t="shared" ref="H8:H57" si="1">IFERROR(((G8/F8-1)),"")</f>
        <v>0.54056494520312159</v>
      </c>
      <c r="I8" s="134"/>
      <c r="J8" s="134"/>
    </row>
    <row r="9" spans="1:10" ht="10.5" customHeight="1" x14ac:dyDescent="0.25">
      <c r="A9" s="98" t="s">
        <v>67</v>
      </c>
      <c r="B9" s="13" t="s">
        <v>238</v>
      </c>
      <c r="C9" s="140">
        <v>61313.41616199998</v>
      </c>
      <c r="D9" s="140">
        <v>72259.135142000028</v>
      </c>
      <c r="E9" s="205">
        <f t="shared" si="0"/>
        <v>0.17852078166839846</v>
      </c>
      <c r="F9" s="140">
        <v>19386.055643999982</v>
      </c>
      <c r="G9" s="140">
        <v>16812.465365</v>
      </c>
      <c r="H9" s="218">
        <f t="shared" si="1"/>
        <v>-0.1327547143297565</v>
      </c>
      <c r="I9" s="134"/>
      <c r="J9" s="134"/>
    </row>
    <row r="10" spans="1:10" ht="10.5" customHeight="1" x14ac:dyDescent="0.25">
      <c r="A10" s="98" t="s">
        <v>10</v>
      </c>
      <c r="B10" s="13" t="s">
        <v>199</v>
      </c>
      <c r="C10" s="140">
        <v>281994.66316000023</v>
      </c>
      <c r="D10" s="140">
        <v>155014.97615800015</v>
      </c>
      <c r="E10" s="205">
        <f t="shared" si="0"/>
        <v>-0.45029109976437176</v>
      </c>
      <c r="F10" s="140">
        <v>1656.7080000000003</v>
      </c>
      <c r="G10" s="140">
        <v>3437.2375999999995</v>
      </c>
      <c r="H10" s="218">
        <f t="shared" si="1"/>
        <v>1.0747395437216447</v>
      </c>
      <c r="I10" s="134"/>
      <c r="J10" s="134"/>
    </row>
    <row r="11" spans="1:10" ht="10.5" customHeight="1" x14ac:dyDescent="0.25">
      <c r="A11" s="98" t="s">
        <v>68</v>
      </c>
      <c r="B11" s="13" t="s">
        <v>291</v>
      </c>
      <c r="C11" s="140">
        <v>43699.548001999996</v>
      </c>
      <c r="D11" s="140">
        <v>65376.124178000013</v>
      </c>
      <c r="E11" s="205">
        <f t="shared" si="0"/>
        <v>0.49603662204945342</v>
      </c>
      <c r="F11" s="140">
        <v>8742.2762540000003</v>
      </c>
      <c r="G11" s="140">
        <v>15620.530340000008</v>
      </c>
      <c r="H11" s="218">
        <f t="shared" si="1"/>
        <v>0.78678068344647478</v>
      </c>
      <c r="I11" s="134"/>
      <c r="J11" s="134"/>
    </row>
    <row r="12" spans="1:10" ht="10.5" customHeight="1" x14ac:dyDescent="0.25">
      <c r="A12" s="98" t="s">
        <v>12</v>
      </c>
      <c r="B12" s="13" t="s">
        <v>201</v>
      </c>
      <c r="C12" s="140">
        <v>55542.178720999997</v>
      </c>
      <c r="D12" s="140">
        <v>49338.68293699999</v>
      </c>
      <c r="E12" s="205">
        <f t="shared" si="0"/>
        <v>-0.11168981712369375</v>
      </c>
      <c r="F12" s="140">
        <v>11062.450953</v>
      </c>
      <c r="G12" s="140">
        <v>10540.937122999996</v>
      </c>
      <c r="H12" s="218">
        <f t="shared" si="1"/>
        <v>-4.7142702120507529E-2</v>
      </c>
      <c r="I12" s="134"/>
      <c r="J12" s="134"/>
    </row>
    <row r="13" spans="1:10" ht="10.5" customHeight="1" x14ac:dyDescent="0.25">
      <c r="A13" s="98" t="s">
        <v>66</v>
      </c>
      <c r="B13" s="13" t="s">
        <v>223</v>
      </c>
      <c r="C13" s="140">
        <v>113885.04639099992</v>
      </c>
      <c r="D13" s="140">
        <v>160858.74138999992</v>
      </c>
      <c r="E13" s="205">
        <f t="shared" si="0"/>
        <v>0.41246587227726006</v>
      </c>
      <c r="F13" s="140">
        <v>50970.786499999944</v>
      </c>
      <c r="G13" s="140">
        <v>54713.403808999959</v>
      </c>
      <c r="H13" s="218">
        <f t="shared" si="1"/>
        <v>7.3426712946640826E-2</v>
      </c>
      <c r="I13" s="134"/>
      <c r="J13" s="134"/>
    </row>
    <row r="14" spans="1:10" ht="10.5" customHeight="1" x14ac:dyDescent="0.25">
      <c r="A14" s="98" t="s">
        <v>11</v>
      </c>
      <c r="B14" s="13" t="s">
        <v>200</v>
      </c>
      <c r="C14" s="140">
        <v>179956.70475599985</v>
      </c>
      <c r="D14" s="140">
        <v>66761.406148999959</v>
      </c>
      <c r="E14" s="205">
        <f t="shared" si="0"/>
        <v>-0.62901406624709777</v>
      </c>
      <c r="F14" s="140">
        <v>16.159325000000003</v>
      </c>
      <c r="G14" s="140">
        <v>81.828499999999991</v>
      </c>
      <c r="H14" s="218">
        <f t="shared" si="1"/>
        <v>4.0638563182558665</v>
      </c>
      <c r="I14" s="134"/>
      <c r="J14" s="134"/>
    </row>
    <row r="15" spans="1:10" ht="10.5" customHeight="1" x14ac:dyDescent="0.25">
      <c r="A15" s="98" t="s">
        <v>35</v>
      </c>
      <c r="B15" s="13" t="s">
        <v>290</v>
      </c>
      <c r="C15" s="140">
        <v>145802.61316199999</v>
      </c>
      <c r="D15" s="140">
        <v>135415.63824600002</v>
      </c>
      <c r="E15" s="205">
        <f t="shared" si="0"/>
        <v>-7.1239977739350313E-2</v>
      </c>
      <c r="F15" s="140">
        <v>13711.454492000001</v>
      </c>
      <c r="G15" s="140">
        <v>15786.908873</v>
      </c>
      <c r="H15" s="218">
        <f t="shared" si="1"/>
        <v>0.15136646387229979</v>
      </c>
      <c r="I15" s="134"/>
      <c r="J15" s="134"/>
    </row>
    <row r="16" spans="1:10" ht="10.5" customHeight="1" x14ac:dyDescent="0.25">
      <c r="A16" s="98" t="s">
        <v>194</v>
      </c>
      <c r="B16" s="13" t="s">
        <v>292</v>
      </c>
      <c r="C16" s="140">
        <v>685.37128399999995</v>
      </c>
      <c r="D16" s="140">
        <v>904.26032599999996</v>
      </c>
      <c r="E16" s="205">
        <f t="shared" si="0"/>
        <v>0.31937294005448891</v>
      </c>
      <c r="F16" s="140">
        <v>110.1446</v>
      </c>
      <c r="G16" s="140">
        <v>126.6156</v>
      </c>
      <c r="H16" s="218">
        <f t="shared" si="1"/>
        <v>0.14953978678936597</v>
      </c>
      <c r="I16" s="134"/>
      <c r="J16" s="134"/>
    </row>
    <row r="17" spans="1:10" ht="10.5" customHeight="1" x14ac:dyDescent="0.25">
      <c r="A17" s="98" t="s">
        <v>89</v>
      </c>
      <c r="B17" s="13" t="s">
        <v>241</v>
      </c>
      <c r="C17" s="140">
        <v>21834.617492000005</v>
      </c>
      <c r="D17" s="140">
        <v>23451.479921000006</v>
      </c>
      <c r="E17" s="205">
        <f t="shared" si="0"/>
        <v>7.4050412359749629E-2</v>
      </c>
      <c r="F17" s="140">
        <v>3041.1153770000005</v>
      </c>
      <c r="G17" s="140">
        <v>2095.9374590000007</v>
      </c>
      <c r="H17" s="218">
        <f t="shared" si="1"/>
        <v>-0.31079975628297241</v>
      </c>
      <c r="J17" s="134"/>
    </row>
    <row r="18" spans="1:10" ht="10.5" customHeight="1" x14ac:dyDescent="0.25">
      <c r="A18" s="98" t="s">
        <v>87</v>
      </c>
      <c r="B18" s="13" t="s">
        <v>239</v>
      </c>
      <c r="C18" s="140">
        <v>44180.49442800002</v>
      </c>
      <c r="D18" s="140">
        <v>29779.636291000003</v>
      </c>
      <c r="E18" s="205">
        <f t="shared" si="0"/>
        <v>-0.32595511488602236</v>
      </c>
      <c r="F18" s="140">
        <v>67.220216999999991</v>
      </c>
      <c r="G18" s="140">
        <v>3.222146</v>
      </c>
      <c r="H18" s="218">
        <f t="shared" si="1"/>
        <v>-0.95206581972206372</v>
      </c>
    </row>
    <row r="19" spans="1:10" ht="10.5" customHeight="1" x14ac:dyDescent="0.25">
      <c r="A19" s="98" t="s">
        <v>63</v>
      </c>
      <c r="B19" s="13" t="s">
        <v>205</v>
      </c>
      <c r="C19" s="140">
        <v>27850.047775999999</v>
      </c>
      <c r="D19" s="140">
        <v>33363.513604000007</v>
      </c>
      <c r="E19" s="205">
        <f t="shared" si="0"/>
        <v>0.19796970807178571</v>
      </c>
      <c r="F19" s="140">
        <v>4304.1125759999995</v>
      </c>
      <c r="G19" s="140">
        <v>5119.9603989999996</v>
      </c>
      <c r="H19" s="218">
        <f t="shared" si="1"/>
        <v>0.18955076304212359</v>
      </c>
    </row>
    <row r="20" spans="1:10" ht="10.5" customHeight="1" x14ac:dyDescent="0.25">
      <c r="A20" s="98" t="s">
        <v>13</v>
      </c>
      <c r="B20" s="13" t="s">
        <v>202</v>
      </c>
      <c r="C20" s="140">
        <v>97357.378120000023</v>
      </c>
      <c r="D20" s="140">
        <v>104089.31876000002</v>
      </c>
      <c r="E20" s="205">
        <f t="shared" si="0"/>
        <v>6.9146692012416411E-2</v>
      </c>
      <c r="F20" s="140">
        <v>11188.91531</v>
      </c>
      <c r="G20" s="140">
        <v>12295.410520000005</v>
      </c>
      <c r="H20" s="218">
        <f t="shared" si="1"/>
        <v>9.8892089120657056E-2</v>
      </c>
    </row>
    <row r="21" spans="1:10" ht="10.5" customHeight="1" x14ac:dyDescent="0.25">
      <c r="A21" s="98" t="s">
        <v>96</v>
      </c>
      <c r="B21" s="13" t="s">
        <v>242</v>
      </c>
      <c r="C21" s="140">
        <v>32878.001459999999</v>
      </c>
      <c r="D21" s="140">
        <v>33903.700055000001</v>
      </c>
      <c r="E21" s="205">
        <f t="shared" si="0"/>
        <v>3.11971089924028E-2</v>
      </c>
      <c r="F21" s="140">
        <v>3925.3212829999984</v>
      </c>
      <c r="G21" s="140">
        <v>4715.0685750000002</v>
      </c>
      <c r="H21" s="218">
        <f t="shared" si="1"/>
        <v>0.20119303238190556</v>
      </c>
    </row>
    <row r="22" spans="1:10" ht="10.5" customHeight="1" x14ac:dyDescent="0.25">
      <c r="A22" s="98" t="s">
        <v>90</v>
      </c>
      <c r="B22" s="13" t="s">
        <v>247</v>
      </c>
      <c r="C22" s="140">
        <v>22647.398072999997</v>
      </c>
      <c r="D22" s="140">
        <v>25837.768238000001</v>
      </c>
      <c r="E22" s="205">
        <f t="shared" si="0"/>
        <v>0.14087137757354706</v>
      </c>
      <c r="F22" s="140">
        <v>4268.8396359999988</v>
      </c>
      <c r="G22" s="140">
        <v>4445.0871929999994</v>
      </c>
      <c r="H22" s="218">
        <f t="shared" si="1"/>
        <v>4.1286994131536137E-2</v>
      </c>
    </row>
    <row r="23" spans="1:10" ht="10.5" customHeight="1" x14ac:dyDescent="0.25">
      <c r="A23" s="98" t="s">
        <v>93</v>
      </c>
      <c r="B23" s="13" t="s">
        <v>203</v>
      </c>
      <c r="C23" s="140">
        <v>47355.721326999999</v>
      </c>
      <c r="D23" s="140">
        <v>28261.723138000005</v>
      </c>
      <c r="E23" s="205">
        <f t="shared" si="0"/>
        <v>-0.40320361835801022</v>
      </c>
      <c r="F23" s="140">
        <v>7215.3516940000027</v>
      </c>
      <c r="G23" s="140">
        <v>4229.9268279999997</v>
      </c>
      <c r="H23" s="218">
        <f t="shared" si="1"/>
        <v>-0.41376013153767166</v>
      </c>
    </row>
    <row r="24" spans="1:10" ht="10.5" customHeight="1" x14ac:dyDescent="0.25">
      <c r="A24" s="98" t="s">
        <v>99</v>
      </c>
      <c r="B24" s="13" t="s">
        <v>204</v>
      </c>
      <c r="C24" s="140">
        <v>120851.45419500001</v>
      </c>
      <c r="D24" s="140">
        <v>144772.92637799997</v>
      </c>
      <c r="E24" s="205">
        <f t="shared" si="0"/>
        <v>0.19794111988426244</v>
      </c>
      <c r="F24" s="140">
        <v>30488.663639999999</v>
      </c>
      <c r="G24" s="140">
        <v>39449.025177999996</v>
      </c>
      <c r="H24" s="218">
        <f t="shared" si="1"/>
        <v>0.29389158028705253</v>
      </c>
    </row>
    <row r="25" spans="1:10" ht="10.5" customHeight="1" x14ac:dyDescent="0.25">
      <c r="A25" s="98" t="s">
        <v>92</v>
      </c>
      <c r="B25" s="13" t="s">
        <v>245</v>
      </c>
      <c r="C25" s="140">
        <v>76320.712</v>
      </c>
      <c r="D25" s="140">
        <v>72425.513000000006</v>
      </c>
      <c r="E25" s="205">
        <f t="shared" si="0"/>
        <v>-5.1037246612688714E-2</v>
      </c>
      <c r="F25" s="140">
        <v>35510.39</v>
      </c>
      <c r="G25" s="140">
        <v>16647.471000000001</v>
      </c>
      <c r="H25" s="218">
        <f t="shared" si="1"/>
        <v>-0.53119436311457013</v>
      </c>
    </row>
    <row r="26" spans="1:10" ht="10.5" customHeight="1" x14ac:dyDescent="0.25">
      <c r="A26" s="98" t="s">
        <v>60</v>
      </c>
      <c r="B26" s="13" t="s">
        <v>240</v>
      </c>
      <c r="C26" s="140">
        <v>63749.925669000004</v>
      </c>
      <c r="D26" s="140">
        <v>18002.412295000002</v>
      </c>
      <c r="E26" s="205">
        <f t="shared" si="0"/>
        <v>-0.71760888964057057</v>
      </c>
      <c r="F26" s="140">
        <v>3435.0606420000004</v>
      </c>
      <c r="G26" s="140">
        <v>927.41297500000007</v>
      </c>
      <c r="H26" s="218">
        <f t="shared" si="1"/>
        <v>-0.73001554509383237</v>
      </c>
    </row>
    <row r="27" spans="1:10" ht="10.5" customHeight="1" x14ac:dyDescent="0.25">
      <c r="A27" s="98" t="s">
        <v>98</v>
      </c>
      <c r="B27" s="13" t="s">
        <v>253</v>
      </c>
      <c r="C27" s="140">
        <v>4352.6031789999997</v>
      </c>
      <c r="D27" s="140">
        <v>4504.4436629999991</v>
      </c>
      <c r="E27" s="205">
        <f t="shared" si="0"/>
        <v>3.4884982102798556E-2</v>
      </c>
      <c r="F27" s="140">
        <v>331.67100000000005</v>
      </c>
      <c r="G27" s="140">
        <v>706.66800000000001</v>
      </c>
      <c r="H27" s="218">
        <f t="shared" si="1"/>
        <v>1.1306294490624742</v>
      </c>
    </row>
    <row r="28" spans="1:10" ht="10.5" customHeight="1" x14ac:dyDescent="0.25">
      <c r="A28" s="98" t="s">
        <v>176</v>
      </c>
      <c r="B28" s="13" t="s">
        <v>263</v>
      </c>
      <c r="C28" s="140">
        <v>2287.6153509999999</v>
      </c>
      <c r="D28" s="140">
        <v>4920.5181670000002</v>
      </c>
      <c r="E28" s="205">
        <f t="shared" si="0"/>
        <v>1.1509377286041826</v>
      </c>
      <c r="F28" s="140">
        <v>294.64300000000003</v>
      </c>
      <c r="G28" s="140">
        <v>412.71271999999999</v>
      </c>
      <c r="H28" s="218">
        <f t="shared" si="1"/>
        <v>0.40072127965028859</v>
      </c>
    </row>
    <row r="29" spans="1:10" ht="10.5" customHeight="1" x14ac:dyDescent="0.25">
      <c r="A29" s="98" t="s">
        <v>91</v>
      </c>
      <c r="B29" s="13" t="s">
        <v>243</v>
      </c>
      <c r="C29" s="140">
        <v>20784.036484999997</v>
      </c>
      <c r="D29" s="140">
        <v>16643.487538000001</v>
      </c>
      <c r="E29" s="205">
        <f t="shared" si="0"/>
        <v>-0.19921774819767391</v>
      </c>
      <c r="F29" s="140">
        <v>3958.1163350000002</v>
      </c>
      <c r="G29" s="140">
        <v>2730.324638</v>
      </c>
      <c r="H29" s="218">
        <f t="shared" si="1"/>
        <v>-0.31019596017002871</v>
      </c>
    </row>
    <row r="30" spans="1:10" ht="10.5" customHeight="1" x14ac:dyDescent="0.25">
      <c r="A30" s="98" t="s">
        <v>105</v>
      </c>
      <c r="B30" s="13" t="s">
        <v>210</v>
      </c>
      <c r="C30" s="140">
        <v>541.57004499999994</v>
      </c>
      <c r="D30" s="140">
        <v>449.59197899999998</v>
      </c>
      <c r="E30" s="205">
        <f t="shared" si="0"/>
        <v>-0.16983595538412755</v>
      </c>
      <c r="F30" s="140">
        <v>78.384154999999993</v>
      </c>
      <c r="G30" s="140">
        <v>44.492999999999995</v>
      </c>
      <c r="H30" s="218">
        <f t="shared" si="1"/>
        <v>-0.43237252477876431</v>
      </c>
    </row>
    <row r="31" spans="1:10" ht="10.5" customHeight="1" x14ac:dyDescent="0.25">
      <c r="A31" s="98" t="s">
        <v>117</v>
      </c>
      <c r="B31" s="13" t="s">
        <v>251</v>
      </c>
      <c r="C31" s="140">
        <v>25715.662050999999</v>
      </c>
      <c r="D31" s="140">
        <v>41165.122555999995</v>
      </c>
      <c r="E31" s="205">
        <f t="shared" si="0"/>
        <v>0.60078019668948079</v>
      </c>
      <c r="F31" s="140">
        <v>2583.5079919999998</v>
      </c>
      <c r="G31" s="140">
        <v>6383.9219999999996</v>
      </c>
      <c r="H31" s="218">
        <f t="shared" si="1"/>
        <v>1.4710285471414171</v>
      </c>
    </row>
    <row r="32" spans="1:10" ht="10.5" customHeight="1" x14ac:dyDescent="0.25">
      <c r="A32" s="98" t="s">
        <v>109</v>
      </c>
      <c r="B32" s="13" t="s">
        <v>213</v>
      </c>
      <c r="C32" s="140">
        <v>766.66125000000011</v>
      </c>
      <c r="D32" s="140">
        <v>4693.5833910000001</v>
      </c>
      <c r="E32" s="205">
        <f t="shared" si="0"/>
        <v>5.1221085466364702</v>
      </c>
      <c r="F32" s="140">
        <v>148.031825</v>
      </c>
      <c r="G32" s="140">
        <v>909.95809800000006</v>
      </c>
      <c r="H32" s="218">
        <f t="shared" si="1"/>
        <v>5.1470437049600655</v>
      </c>
    </row>
    <row r="33" spans="1:8" ht="10.5" customHeight="1" x14ac:dyDescent="0.25">
      <c r="A33" s="98" t="s">
        <v>94</v>
      </c>
      <c r="B33" s="13" t="s">
        <v>244</v>
      </c>
      <c r="C33" s="140">
        <v>21482.223807999995</v>
      </c>
      <c r="D33" s="140">
        <v>15750.033834999998</v>
      </c>
      <c r="E33" s="205">
        <f t="shared" si="0"/>
        <v>-0.26683410545538233</v>
      </c>
      <c r="F33" s="140">
        <v>3011.489572</v>
      </c>
      <c r="G33" s="140">
        <v>2483.288012</v>
      </c>
      <c r="H33" s="218">
        <f t="shared" si="1"/>
        <v>-0.17539544712725308</v>
      </c>
    </row>
    <row r="34" spans="1:8" ht="10.5" customHeight="1" x14ac:dyDescent="0.25">
      <c r="A34" s="98" t="s">
        <v>97</v>
      </c>
      <c r="B34" s="13" t="s">
        <v>250</v>
      </c>
      <c r="C34" s="140">
        <v>10145.688144</v>
      </c>
      <c r="D34" s="140">
        <v>11085.239863000001</v>
      </c>
      <c r="E34" s="205">
        <f t="shared" si="0"/>
        <v>9.2606012097428581E-2</v>
      </c>
      <c r="F34" s="140">
        <v>1787.4854240000002</v>
      </c>
      <c r="G34" s="140">
        <v>1406.5487700000001</v>
      </c>
      <c r="H34" s="218">
        <f t="shared" si="1"/>
        <v>-0.21311315263625896</v>
      </c>
    </row>
    <row r="35" spans="1:8" ht="10.5" customHeight="1" x14ac:dyDescent="0.25">
      <c r="A35" s="98" t="s">
        <v>113</v>
      </c>
      <c r="B35" s="13" t="s">
        <v>262</v>
      </c>
      <c r="C35" s="140">
        <v>1261.4063550000001</v>
      </c>
      <c r="D35" s="140">
        <v>2733.8535650000003</v>
      </c>
      <c r="E35" s="205">
        <f t="shared" si="0"/>
        <v>1.1673060026719146</v>
      </c>
      <c r="F35" s="140">
        <v>351.09198300000003</v>
      </c>
      <c r="G35" s="140">
        <v>96.875999999999991</v>
      </c>
      <c r="H35" s="218">
        <f t="shared" si="1"/>
        <v>-0.72407230956338875</v>
      </c>
    </row>
    <row r="36" spans="1:8" ht="10.5" customHeight="1" x14ac:dyDescent="0.25">
      <c r="A36" s="98" t="s">
        <v>88</v>
      </c>
      <c r="B36" s="13" t="s">
        <v>206</v>
      </c>
      <c r="C36" s="140">
        <v>17398.585072000002</v>
      </c>
      <c r="D36" s="140">
        <v>9185.8600210000022</v>
      </c>
      <c r="E36" s="205">
        <f>IFERROR(((D36/C36-1)),"")</f>
        <v>-0.47203407731223801</v>
      </c>
      <c r="F36" s="140">
        <v>1443.9576980000002</v>
      </c>
      <c r="G36" s="140">
        <v>959.34515900000019</v>
      </c>
      <c r="H36" s="218">
        <f t="shared" si="1"/>
        <v>-0.33561408320425734</v>
      </c>
    </row>
    <row r="37" spans="1:8" ht="10.5" customHeight="1" x14ac:dyDescent="0.25">
      <c r="A37" s="98" t="s">
        <v>106</v>
      </c>
      <c r="B37" s="13" t="s">
        <v>207</v>
      </c>
      <c r="C37" s="140">
        <v>14331.0002</v>
      </c>
      <c r="D37" s="140">
        <v>18850.901000000002</v>
      </c>
      <c r="E37" s="205">
        <f t="shared" si="0"/>
        <v>0.31539325496625148</v>
      </c>
      <c r="F37" s="140">
        <v>3268</v>
      </c>
      <c r="G37" s="140">
        <v>2593</v>
      </c>
      <c r="H37" s="218">
        <f t="shared" si="1"/>
        <v>-0.20654834761321905</v>
      </c>
    </row>
    <row r="38" spans="1:8" ht="10.5" customHeight="1" x14ac:dyDescent="0.25">
      <c r="A38" s="98" t="s">
        <v>110</v>
      </c>
      <c r="B38" s="13" t="s">
        <v>255</v>
      </c>
      <c r="C38" s="140">
        <v>6125.7838169999995</v>
      </c>
      <c r="D38" s="140">
        <v>6558.4758799999991</v>
      </c>
      <c r="E38" s="205">
        <f t="shared" si="0"/>
        <v>7.0634563008771467E-2</v>
      </c>
      <c r="F38" s="140">
        <v>613.9072799999999</v>
      </c>
      <c r="G38" s="140">
        <v>1472.0337030000001</v>
      </c>
      <c r="H38" s="218">
        <f t="shared" si="1"/>
        <v>1.3978111205978863</v>
      </c>
    </row>
    <row r="39" spans="1:8" ht="10.5" customHeight="1" x14ac:dyDescent="0.25">
      <c r="A39" s="98" t="s">
        <v>114</v>
      </c>
      <c r="B39" s="13" t="s">
        <v>214</v>
      </c>
      <c r="C39" s="140">
        <v>1770.4298690000001</v>
      </c>
      <c r="D39" s="140">
        <v>3965.7688500000004</v>
      </c>
      <c r="E39" s="205">
        <f t="shared" si="0"/>
        <v>1.2400033570603979</v>
      </c>
      <c r="F39" s="140">
        <v>208.14574299999998</v>
      </c>
      <c r="G39" s="140">
        <v>417.95034800000008</v>
      </c>
      <c r="H39" s="218">
        <f t="shared" si="1"/>
        <v>1.0079697137980865</v>
      </c>
    </row>
    <row r="40" spans="1:8" ht="10.5" customHeight="1" x14ac:dyDescent="0.25">
      <c r="A40" s="98" t="s">
        <v>168</v>
      </c>
      <c r="B40" s="13" t="s">
        <v>246</v>
      </c>
      <c r="C40" s="140">
        <v>27155.096309</v>
      </c>
      <c r="D40" s="140">
        <v>21647.856293000004</v>
      </c>
      <c r="E40" s="205">
        <f t="shared" si="0"/>
        <v>-0.2028068673862421</v>
      </c>
      <c r="F40" s="140">
        <v>3643.7126079999998</v>
      </c>
      <c r="G40" s="140">
        <v>4088.2898640000003</v>
      </c>
      <c r="H40" s="218">
        <f t="shared" si="1"/>
        <v>0.12201216282093807</v>
      </c>
    </row>
    <row r="41" spans="1:8" ht="10.5" customHeight="1" x14ac:dyDescent="0.25">
      <c r="A41" s="98" t="s">
        <v>101</v>
      </c>
      <c r="B41" s="13" t="s">
        <v>208</v>
      </c>
      <c r="C41" s="140">
        <v>16455.109258</v>
      </c>
      <c r="D41" s="140">
        <v>16156.150857999999</v>
      </c>
      <c r="E41" s="205">
        <f t="shared" si="0"/>
        <v>-1.8168120023551726E-2</v>
      </c>
      <c r="F41" s="140">
        <v>1861.6935529999996</v>
      </c>
      <c r="G41" s="140">
        <v>2071.2120220000002</v>
      </c>
      <c r="H41" s="218">
        <f t="shared" si="1"/>
        <v>0.11254186741011973</v>
      </c>
    </row>
    <row r="42" spans="1:8" ht="10.5" customHeight="1" x14ac:dyDescent="0.25">
      <c r="A42" s="98" t="s">
        <v>102</v>
      </c>
      <c r="B42" s="13" t="s">
        <v>209</v>
      </c>
      <c r="C42" s="140">
        <v>58001.585179000002</v>
      </c>
      <c r="D42" s="140">
        <v>34530.042000000001</v>
      </c>
      <c r="E42" s="205">
        <f t="shared" si="0"/>
        <v>-0.40467071902541873</v>
      </c>
      <c r="F42" s="140">
        <v>3639.78</v>
      </c>
      <c r="G42" s="140">
        <v>2698.5439999999999</v>
      </c>
      <c r="H42" s="218">
        <f t="shared" si="1"/>
        <v>-0.25859694816719703</v>
      </c>
    </row>
    <row r="43" spans="1:8" ht="10.5" customHeight="1" x14ac:dyDescent="0.25">
      <c r="A43" s="98" t="s">
        <v>233</v>
      </c>
      <c r="B43" s="13" t="s">
        <v>252</v>
      </c>
      <c r="C43" s="140">
        <v>10750.743197</v>
      </c>
      <c r="D43" s="140">
        <v>12233.889770999998</v>
      </c>
      <c r="E43" s="205">
        <f t="shared" si="0"/>
        <v>0.13795758551965709</v>
      </c>
      <c r="F43" s="140">
        <v>1679.1133629999999</v>
      </c>
      <c r="G43" s="140">
        <v>2547.9391169999999</v>
      </c>
      <c r="H43" s="218">
        <f t="shared" si="1"/>
        <v>0.51743126649156435</v>
      </c>
    </row>
    <row r="44" spans="1:8" ht="10.5" customHeight="1" x14ac:dyDescent="0.25">
      <c r="A44" s="98" t="s">
        <v>104</v>
      </c>
      <c r="B44" s="13" t="s">
        <v>211</v>
      </c>
      <c r="C44" s="140">
        <v>17264.207081</v>
      </c>
      <c r="D44" s="140">
        <v>10677.406692</v>
      </c>
      <c r="E44" s="205">
        <f t="shared" si="0"/>
        <v>-0.38152927372199186</v>
      </c>
      <c r="F44" s="140">
        <v>2968.6617879999994</v>
      </c>
      <c r="G44" s="140">
        <v>1522.3538610000001</v>
      </c>
      <c r="H44" s="218">
        <f t="shared" si="1"/>
        <v>-0.48719188317318673</v>
      </c>
    </row>
    <row r="45" spans="1:8" ht="10.5" customHeight="1" x14ac:dyDescent="0.25">
      <c r="A45" s="98" t="s">
        <v>111</v>
      </c>
      <c r="B45" s="13" t="s">
        <v>224</v>
      </c>
      <c r="C45" s="140">
        <v>5345.0828459999993</v>
      </c>
      <c r="D45" s="140">
        <v>8152.9438630000004</v>
      </c>
      <c r="E45" s="205">
        <f t="shared" si="0"/>
        <v>0.5253166504428024</v>
      </c>
      <c r="F45" s="140">
        <v>2077.7943699999996</v>
      </c>
      <c r="G45" s="140">
        <v>2446.7504139999996</v>
      </c>
      <c r="H45" s="218">
        <f t="shared" si="1"/>
        <v>0.17757100958936567</v>
      </c>
    </row>
    <row r="46" spans="1:8" ht="10.5" customHeight="1" x14ac:dyDescent="0.25">
      <c r="A46" s="98" t="s">
        <v>175</v>
      </c>
      <c r="B46" s="13" t="s">
        <v>249</v>
      </c>
      <c r="C46" s="140">
        <v>21596.225050000001</v>
      </c>
      <c r="D46" s="140">
        <v>28361.107277999999</v>
      </c>
      <c r="E46" s="205">
        <f t="shared" si="0"/>
        <v>0.31324373645569126</v>
      </c>
      <c r="F46" s="140">
        <v>613.24</v>
      </c>
      <c r="G46" s="140">
        <v>1103.7720000000002</v>
      </c>
      <c r="H46" s="218">
        <f t="shared" si="1"/>
        <v>0.79990215902419948</v>
      </c>
    </row>
    <row r="47" spans="1:8" ht="10.5" customHeight="1" x14ac:dyDescent="0.25">
      <c r="A47" s="98" t="s">
        <v>103</v>
      </c>
      <c r="B47" s="13" t="s">
        <v>293</v>
      </c>
      <c r="C47" s="140">
        <v>3691.9151019999999</v>
      </c>
      <c r="D47" s="140">
        <v>3805.6400209999997</v>
      </c>
      <c r="E47" s="205">
        <f t="shared" si="0"/>
        <v>3.0803774154609442E-2</v>
      </c>
      <c r="F47" s="140">
        <v>524.69598699999995</v>
      </c>
      <c r="G47" s="140">
        <v>472.72199999999992</v>
      </c>
      <c r="H47" s="218">
        <f t="shared" si="1"/>
        <v>-9.9055430740315642E-2</v>
      </c>
    </row>
    <row r="48" spans="1:8" ht="10.5" customHeight="1" x14ac:dyDescent="0.25">
      <c r="A48" s="98" t="s">
        <v>95</v>
      </c>
      <c r="B48" s="13" t="s">
        <v>212</v>
      </c>
      <c r="C48" s="140">
        <v>10570.051578000001</v>
      </c>
      <c r="D48" s="140">
        <v>14830.182364999999</v>
      </c>
      <c r="E48" s="205">
        <f t="shared" si="0"/>
        <v>0.40303784286794131</v>
      </c>
      <c r="F48" s="140">
        <v>1246.4340890000001</v>
      </c>
      <c r="G48" s="140">
        <v>1547.2220339999999</v>
      </c>
      <c r="H48" s="218">
        <f t="shared" si="1"/>
        <v>0.24131877301375693</v>
      </c>
    </row>
    <row r="49" spans="1:8" ht="10.5" customHeight="1" x14ac:dyDescent="0.25">
      <c r="A49" s="98" t="s">
        <v>115</v>
      </c>
      <c r="B49" s="13" t="s">
        <v>260</v>
      </c>
      <c r="C49" s="140">
        <v>321.38978799999995</v>
      </c>
      <c r="D49" s="140">
        <v>581.22524199999998</v>
      </c>
      <c r="E49" s="205">
        <f t="shared" si="0"/>
        <v>0.80847451817604132</v>
      </c>
      <c r="F49" s="140">
        <v>52.929804000000004</v>
      </c>
      <c r="G49" s="140">
        <v>110.40547299999999</v>
      </c>
      <c r="H49" s="218">
        <f t="shared" si="1"/>
        <v>1.0858847880865001</v>
      </c>
    </row>
    <row r="50" spans="1:8" ht="10.5" customHeight="1" x14ac:dyDescent="0.25">
      <c r="A50" s="98" t="s">
        <v>107</v>
      </c>
      <c r="B50" s="13" t="s">
        <v>258</v>
      </c>
      <c r="C50" s="140">
        <v>5203.1516099999999</v>
      </c>
      <c r="D50" s="140">
        <v>6311.0015389999999</v>
      </c>
      <c r="E50" s="205">
        <f t="shared" si="0"/>
        <v>0.21291901755674569</v>
      </c>
      <c r="F50" s="140">
        <v>800.73142800000016</v>
      </c>
      <c r="G50" s="140">
        <v>846.87256400000001</v>
      </c>
      <c r="H50" s="218">
        <f t="shared" si="1"/>
        <v>5.7623735483003813E-2</v>
      </c>
    </row>
    <row r="51" spans="1:8" ht="10.5" customHeight="1" x14ac:dyDescent="0.25">
      <c r="A51" s="98" t="s">
        <v>108</v>
      </c>
      <c r="B51" s="13" t="s">
        <v>256</v>
      </c>
      <c r="C51" s="140">
        <v>1674.9023229999998</v>
      </c>
      <c r="D51" s="140">
        <v>1621.9388999999999</v>
      </c>
      <c r="E51" s="205">
        <f t="shared" si="0"/>
        <v>-3.1621798043204419E-2</v>
      </c>
      <c r="F51" s="140">
        <v>292.55552999999998</v>
      </c>
      <c r="G51" s="140">
        <v>218.21274399999999</v>
      </c>
      <c r="H51" s="218">
        <f t="shared" si="1"/>
        <v>-0.25411512816045556</v>
      </c>
    </row>
    <row r="52" spans="1:8" ht="10.5" customHeight="1" x14ac:dyDescent="0.25">
      <c r="A52" s="98" t="s">
        <v>65</v>
      </c>
      <c r="B52" s="13" t="s">
        <v>248</v>
      </c>
      <c r="C52" s="140">
        <v>66585.232856000002</v>
      </c>
      <c r="D52" s="140">
        <v>30688.879898000003</v>
      </c>
      <c r="E52" s="205">
        <f t="shared" si="0"/>
        <v>-0.53910381353822023</v>
      </c>
      <c r="F52" s="140">
        <v>19079.162071999999</v>
      </c>
      <c r="G52" s="140">
        <v>1358.606346</v>
      </c>
      <c r="H52" s="218">
        <f t="shared" si="1"/>
        <v>-0.92879108941614108</v>
      </c>
    </row>
    <row r="53" spans="1:8" ht="10.5" customHeight="1" x14ac:dyDescent="0.25">
      <c r="A53" s="98" t="s">
        <v>64</v>
      </c>
      <c r="B53" s="13" t="s">
        <v>271</v>
      </c>
      <c r="C53" s="140">
        <v>9631.0652379999992</v>
      </c>
      <c r="D53" s="140">
        <v>28945.940628999997</v>
      </c>
      <c r="E53" s="205">
        <f t="shared" si="0"/>
        <v>2.0054765401019079</v>
      </c>
      <c r="F53" s="140">
        <v>9198.379363</v>
      </c>
      <c r="G53" s="140">
        <v>28201.873831999997</v>
      </c>
      <c r="H53" s="218">
        <f t="shared" si="1"/>
        <v>2.0659611567490423</v>
      </c>
    </row>
    <row r="54" spans="1:8" ht="10.5" customHeight="1" x14ac:dyDescent="0.25">
      <c r="A54" s="98" t="s">
        <v>191</v>
      </c>
      <c r="B54" s="13" t="s">
        <v>254</v>
      </c>
      <c r="C54" s="140">
        <v>273.23203699999999</v>
      </c>
      <c r="D54" s="140">
        <v>460.23217599999987</v>
      </c>
      <c r="E54" s="205">
        <f t="shared" si="0"/>
        <v>0.68440048631632422</v>
      </c>
      <c r="F54" s="140">
        <v>47.762879999999996</v>
      </c>
      <c r="G54" s="140">
        <v>77.859026999999998</v>
      </c>
      <c r="H54" s="218">
        <f t="shared" si="1"/>
        <v>0.63011583472353427</v>
      </c>
    </row>
    <row r="55" spans="1:8" ht="10.5" customHeight="1" x14ac:dyDescent="0.25">
      <c r="A55" s="98" t="s">
        <v>234</v>
      </c>
      <c r="B55" s="13" t="s">
        <v>259</v>
      </c>
      <c r="C55" s="140">
        <v>8413.5661209999998</v>
      </c>
      <c r="D55" s="140">
        <v>12141.777915999999</v>
      </c>
      <c r="E55" s="205">
        <f t="shared" si="0"/>
        <v>0.44311909378051939</v>
      </c>
      <c r="F55" s="140">
        <v>1221.8686779999998</v>
      </c>
      <c r="G55" s="140">
        <v>1359.7539290000002</v>
      </c>
      <c r="H55" s="218">
        <f t="shared" si="1"/>
        <v>0.11284784812202253</v>
      </c>
    </row>
    <row r="56" spans="1:8" ht="10.5" customHeight="1" x14ac:dyDescent="0.25">
      <c r="A56" s="98" t="s">
        <v>100</v>
      </c>
      <c r="B56" s="13" t="s">
        <v>257</v>
      </c>
      <c r="C56" s="140">
        <v>18149.394100999998</v>
      </c>
      <c r="D56" s="140">
        <v>20429.289389000001</v>
      </c>
      <c r="E56" s="205">
        <f t="shared" si="0"/>
        <v>0.12561825895192746</v>
      </c>
      <c r="F56" s="140">
        <v>2259.8130149999993</v>
      </c>
      <c r="G56" s="140">
        <v>2151.096943</v>
      </c>
      <c r="H56" s="218">
        <f t="shared" si="1"/>
        <v>-4.8108436971719626E-2</v>
      </c>
    </row>
    <row r="57" spans="1:8" ht="10.5" customHeight="1" x14ac:dyDescent="0.25">
      <c r="A57" s="126"/>
      <c r="B57" s="122" t="s">
        <v>18</v>
      </c>
      <c r="C57" s="141">
        <v>619948.73110799969</v>
      </c>
      <c r="D57" s="141">
        <v>559106.66220199992</v>
      </c>
      <c r="E57" s="209">
        <f>IFERROR(((D57/C57-1)),"")</f>
        <v>-9.8140484612752044E-2</v>
      </c>
      <c r="F57" s="141">
        <v>85493.807581999994</v>
      </c>
      <c r="G57" s="141">
        <v>80202.650584000061</v>
      </c>
      <c r="H57" s="219">
        <f t="shared" si="1"/>
        <v>-6.1889359564726409E-2</v>
      </c>
    </row>
    <row r="58" spans="1:8" ht="9" customHeight="1" x14ac:dyDescent="0.25">
      <c r="A58" s="8" t="s">
        <v>375</v>
      </c>
      <c r="B58" s="37"/>
      <c r="C58" s="21"/>
      <c r="D58" s="21"/>
      <c r="E58" s="21"/>
    </row>
    <row r="59" spans="1:8" ht="9" customHeight="1" x14ac:dyDescent="0.25">
      <c r="A59" s="11" t="s">
        <v>20</v>
      </c>
      <c r="B59" s="37"/>
    </row>
    <row r="60" spans="1:8" ht="9" customHeight="1" x14ac:dyDescent="0.25">
      <c r="A60" s="239" t="s">
        <v>373</v>
      </c>
      <c r="B60" s="37"/>
    </row>
    <row r="61" spans="1:8" ht="9" customHeight="1" x14ac:dyDescent="0.25">
      <c r="A61" s="240" t="s">
        <v>374</v>
      </c>
    </row>
    <row r="62" spans="1:8" ht="9" customHeight="1" x14ac:dyDescent="0.25">
      <c r="A62" s="240"/>
    </row>
    <row r="63" spans="1:8" ht="9" customHeight="1" x14ac:dyDescent="0.25">
      <c r="A63" s="240"/>
    </row>
    <row r="64" spans="1:8" ht="15" customHeight="1" x14ac:dyDescent="0.25">
      <c r="A64" s="260" t="s">
        <v>324</v>
      </c>
      <c r="B64" s="260"/>
      <c r="C64" s="260"/>
      <c r="D64" s="260"/>
      <c r="E64" s="260"/>
    </row>
    <row r="65" spans="1:8" ht="13.5" x14ac:dyDescent="0.25">
      <c r="A65" s="260" t="s">
        <v>58</v>
      </c>
      <c r="B65" s="260"/>
      <c r="C65" s="260"/>
      <c r="D65" s="260"/>
      <c r="E65" s="260"/>
    </row>
    <row r="66" spans="1:8" ht="3" customHeight="1" x14ac:dyDescent="0.25">
      <c r="A66" s="51"/>
      <c r="B66" s="51"/>
      <c r="C66" s="51"/>
      <c r="D66" s="51"/>
      <c r="E66" s="51"/>
    </row>
    <row r="67" spans="1:8" ht="13.35" customHeight="1" x14ac:dyDescent="0.25">
      <c r="A67" s="261" t="s">
        <v>31</v>
      </c>
      <c r="B67" s="261" t="s">
        <v>4</v>
      </c>
      <c r="C67" s="263" t="s">
        <v>352</v>
      </c>
      <c r="D67" s="264"/>
      <c r="E67" s="174" t="s">
        <v>32</v>
      </c>
      <c r="F67" s="263" t="s">
        <v>229</v>
      </c>
      <c r="G67" s="264"/>
      <c r="H67" s="174" t="s">
        <v>32</v>
      </c>
    </row>
    <row r="68" spans="1:8" x14ac:dyDescent="0.25">
      <c r="A68" s="262"/>
      <c r="B68" s="262"/>
      <c r="C68" s="169">
        <v>2023</v>
      </c>
      <c r="D68" s="170" t="s">
        <v>316</v>
      </c>
      <c r="E68" s="176" t="s">
        <v>33</v>
      </c>
      <c r="F68" s="169">
        <v>2023</v>
      </c>
      <c r="G68" s="170" t="s">
        <v>316</v>
      </c>
      <c r="H68" s="176" t="s">
        <v>33</v>
      </c>
    </row>
    <row r="69" spans="1:8" ht="14.1" customHeight="1" x14ac:dyDescent="0.25">
      <c r="A69" s="265" t="s">
        <v>44</v>
      </c>
      <c r="B69" s="265"/>
      <c r="C69" s="177">
        <f>SUM(C71:C121)</f>
        <v>5732938.4699500008</v>
      </c>
      <c r="D69" s="177">
        <f>SUM(D71:D121)</f>
        <v>6754456.9924200037</v>
      </c>
      <c r="E69" s="202">
        <f>(D69/C69-1)</f>
        <v>0.17818410712489507</v>
      </c>
      <c r="F69" s="177">
        <f>SUM(F71:F121)</f>
        <v>951529.82277999958</v>
      </c>
      <c r="G69" s="177">
        <f>SUM(G71:G121)</f>
        <v>1122410.9058699999</v>
      </c>
      <c r="H69" s="178">
        <f>(G69/F69-1)*100</f>
        <v>17.958563042275678</v>
      </c>
    </row>
    <row r="70" spans="1:8" ht="3.95" customHeight="1" x14ac:dyDescent="0.25">
      <c r="A70" s="105"/>
      <c r="B70" s="105"/>
      <c r="C70" s="106"/>
      <c r="D70" s="106"/>
      <c r="E70" s="107"/>
      <c r="F70" s="106"/>
      <c r="G70" s="106"/>
      <c r="H70" s="107"/>
    </row>
    <row r="71" spans="1:8" ht="10.5" customHeight="1" x14ac:dyDescent="0.25">
      <c r="A71" s="98" t="s">
        <v>62</v>
      </c>
      <c r="B71" s="13" t="s">
        <v>237</v>
      </c>
      <c r="C71" s="140">
        <v>908710.70408000029</v>
      </c>
      <c r="D71" s="140">
        <v>1161040.69004</v>
      </c>
      <c r="E71" s="205">
        <f>IFERROR(((D71/C71-1)),"")</f>
        <v>0.27767911704689818</v>
      </c>
      <c r="F71" s="140">
        <v>145466.02984999999</v>
      </c>
      <c r="G71" s="140">
        <v>148281.03669999985</v>
      </c>
      <c r="H71" s="218">
        <f>IFERROR(((G71/F71-1)),"")</f>
        <v>1.9351644180449545E-2</v>
      </c>
    </row>
    <row r="72" spans="1:8" ht="10.5" customHeight="1" x14ac:dyDescent="0.25">
      <c r="A72" s="98" t="s">
        <v>9</v>
      </c>
      <c r="B72" s="13" t="s">
        <v>289</v>
      </c>
      <c r="C72" s="140">
        <v>316334.78989999997</v>
      </c>
      <c r="D72" s="140">
        <v>546430.12306000013</v>
      </c>
      <c r="E72" s="205">
        <f t="shared" ref="E72:E120" si="2">IFERROR(((D72/C72-1)),"")</f>
        <v>0.72737915811516674</v>
      </c>
      <c r="F72" s="140">
        <v>96247.309880000001</v>
      </c>
      <c r="G72" s="140">
        <v>153010.28859999997</v>
      </c>
      <c r="H72" s="218">
        <f t="shared" ref="H72:H121" si="3">IFERROR(((G72/F72-1)),"")</f>
        <v>0.58976171688093282</v>
      </c>
    </row>
    <row r="73" spans="1:8" ht="10.5" customHeight="1" x14ac:dyDescent="0.25">
      <c r="A73" s="98" t="s">
        <v>67</v>
      </c>
      <c r="B73" s="13" t="s">
        <v>238</v>
      </c>
      <c r="C73" s="140">
        <v>382962.00032999989</v>
      </c>
      <c r="D73" s="140">
        <v>545940.48924999998</v>
      </c>
      <c r="E73" s="205">
        <f t="shared" si="2"/>
        <v>0.42557352630172418</v>
      </c>
      <c r="F73" s="140">
        <v>155292.32910999988</v>
      </c>
      <c r="G73" s="140">
        <v>146726.41243000005</v>
      </c>
      <c r="H73" s="218">
        <f t="shared" si="3"/>
        <v>-5.5159947236880114E-2</v>
      </c>
    </row>
    <row r="74" spans="1:8" ht="10.5" customHeight="1" x14ac:dyDescent="0.25">
      <c r="A74" s="98" t="s">
        <v>10</v>
      </c>
      <c r="B74" s="13" t="s">
        <v>199</v>
      </c>
      <c r="C74" s="140">
        <v>655543.82102000026</v>
      </c>
      <c r="D74" s="140">
        <v>498507.07300000009</v>
      </c>
      <c r="E74" s="205">
        <f t="shared" si="2"/>
        <v>-0.2395518697371859</v>
      </c>
      <c r="F74" s="140">
        <v>4217.0281400000003</v>
      </c>
      <c r="G74" s="140">
        <v>8783.6714799999991</v>
      </c>
      <c r="H74" s="218">
        <f t="shared" si="3"/>
        <v>1.082905588578785</v>
      </c>
    </row>
    <row r="75" spans="1:8" ht="10.5" customHeight="1" x14ac:dyDescent="0.25">
      <c r="A75" s="98" t="s">
        <v>68</v>
      </c>
      <c r="B75" s="13" t="s">
        <v>291</v>
      </c>
      <c r="C75" s="140">
        <v>124189.26274000001</v>
      </c>
      <c r="D75" s="140">
        <v>495630.72469</v>
      </c>
      <c r="E75" s="205">
        <f t="shared" si="2"/>
        <v>2.9909305664181445</v>
      </c>
      <c r="F75" s="140">
        <v>28210.7958</v>
      </c>
      <c r="G75" s="140">
        <v>124960.66655999998</v>
      </c>
      <c r="H75" s="218">
        <f t="shared" si="3"/>
        <v>3.4295335532505602</v>
      </c>
    </row>
    <row r="76" spans="1:8" ht="10.5" customHeight="1" x14ac:dyDescent="0.25">
      <c r="A76" s="98" t="s">
        <v>12</v>
      </c>
      <c r="B76" s="13" t="s">
        <v>201</v>
      </c>
      <c r="C76" s="140">
        <v>216939.30457000004</v>
      </c>
      <c r="D76" s="140">
        <v>212404.40137000004</v>
      </c>
      <c r="E76" s="205">
        <f t="shared" si="2"/>
        <v>-2.0904018333555263E-2</v>
      </c>
      <c r="F76" s="140">
        <v>53539.156799999997</v>
      </c>
      <c r="G76" s="140">
        <v>45621.008990000017</v>
      </c>
      <c r="H76" s="218">
        <f t="shared" si="3"/>
        <v>-0.14789451839107004</v>
      </c>
    </row>
    <row r="77" spans="1:8" ht="10.5" customHeight="1" x14ac:dyDescent="0.25">
      <c r="A77" s="98" t="s">
        <v>66</v>
      </c>
      <c r="B77" s="13" t="s">
        <v>223</v>
      </c>
      <c r="C77" s="140">
        <v>133670.74148</v>
      </c>
      <c r="D77" s="140">
        <v>206776.91266000009</v>
      </c>
      <c r="E77" s="205">
        <f t="shared" si="2"/>
        <v>0.54691228888663224</v>
      </c>
      <c r="F77" s="140">
        <v>61501.986469999982</v>
      </c>
      <c r="G77" s="140">
        <v>68456.977230000019</v>
      </c>
      <c r="H77" s="218">
        <f t="shared" si="3"/>
        <v>0.11308562794784871</v>
      </c>
    </row>
    <row r="78" spans="1:8" ht="10.5" customHeight="1" x14ac:dyDescent="0.25">
      <c r="A78" s="98" t="s">
        <v>11</v>
      </c>
      <c r="B78" s="13" t="s">
        <v>200</v>
      </c>
      <c r="C78" s="140">
        <v>206950.08270000009</v>
      </c>
      <c r="D78" s="140">
        <v>188031.41108000002</v>
      </c>
      <c r="E78" s="205">
        <f t="shared" si="2"/>
        <v>-9.1416593669232937E-2</v>
      </c>
      <c r="F78" s="140">
        <v>129.79220000000001</v>
      </c>
      <c r="G78" s="140">
        <v>186.34198000000001</v>
      </c>
      <c r="H78" s="218">
        <f t="shared" si="3"/>
        <v>0.43569474899107963</v>
      </c>
    </row>
    <row r="79" spans="1:8" ht="10.5" customHeight="1" x14ac:dyDescent="0.25">
      <c r="A79" s="98" t="s">
        <v>35</v>
      </c>
      <c r="B79" s="13" t="s">
        <v>290</v>
      </c>
      <c r="C79" s="140">
        <v>169852.05114000005</v>
      </c>
      <c r="D79" s="140">
        <v>150764.49746000001</v>
      </c>
      <c r="E79" s="205">
        <f t="shared" si="2"/>
        <v>-0.11237752827763725</v>
      </c>
      <c r="F79" s="140">
        <v>15622.591939999998</v>
      </c>
      <c r="G79" s="140">
        <v>15945.766429999998</v>
      </c>
      <c r="H79" s="218">
        <f t="shared" si="3"/>
        <v>2.0686355455047378E-2</v>
      </c>
    </row>
    <row r="80" spans="1:8" ht="10.5" customHeight="1" x14ac:dyDescent="0.25">
      <c r="A80" s="98" t="s">
        <v>194</v>
      </c>
      <c r="B80" s="13" t="s">
        <v>292</v>
      </c>
      <c r="C80" s="140">
        <v>62223.817210000008</v>
      </c>
      <c r="D80" s="140">
        <v>95575.349910000004</v>
      </c>
      <c r="E80" s="205">
        <f t="shared" si="2"/>
        <v>0.53599303603379811</v>
      </c>
      <c r="F80" s="140">
        <v>11617.679480000003</v>
      </c>
      <c r="G80" s="140">
        <v>11773.108300000002</v>
      </c>
      <c r="H80" s="218">
        <f t="shared" si="3"/>
        <v>1.3378645904939201E-2</v>
      </c>
    </row>
    <row r="81" spans="1:8" ht="10.5" customHeight="1" x14ac:dyDescent="0.25">
      <c r="A81" s="98" t="s">
        <v>89</v>
      </c>
      <c r="B81" s="13" t="s">
        <v>241</v>
      </c>
      <c r="C81" s="140">
        <v>91849.30316000001</v>
      </c>
      <c r="D81" s="140">
        <v>90011.864239999981</v>
      </c>
      <c r="E81" s="205">
        <f t="shared" si="2"/>
        <v>-2.0004930432615753E-2</v>
      </c>
      <c r="F81" s="140">
        <v>11241.448929999997</v>
      </c>
      <c r="G81" s="140">
        <v>7802.2250099999992</v>
      </c>
      <c r="H81" s="218">
        <f t="shared" si="3"/>
        <v>-0.30594133740373619</v>
      </c>
    </row>
    <row r="82" spans="1:8" ht="10.5" customHeight="1" x14ac:dyDescent="0.25">
      <c r="A82" s="98" t="s">
        <v>87</v>
      </c>
      <c r="B82" s="13" t="s">
        <v>239</v>
      </c>
      <c r="C82" s="140">
        <v>86402.664320000011</v>
      </c>
      <c r="D82" s="140">
        <v>84056.622040000002</v>
      </c>
      <c r="E82" s="205">
        <f t="shared" si="2"/>
        <v>-2.7152429829145452E-2</v>
      </c>
      <c r="F82" s="140">
        <v>469.58597000000003</v>
      </c>
      <c r="G82" s="140">
        <v>11.409629999999998</v>
      </c>
      <c r="H82" s="218">
        <f t="shared" si="3"/>
        <v>-0.97570278771318486</v>
      </c>
    </row>
    <row r="83" spans="1:8" ht="10.5" customHeight="1" x14ac:dyDescent="0.25">
      <c r="A83" s="98" t="s">
        <v>63</v>
      </c>
      <c r="B83" s="13" t="s">
        <v>205</v>
      </c>
      <c r="C83" s="140">
        <v>58772.194590000014</v>
      </c>
      <c r="D83" s="140">
        <v>82430.060339999996</v>
      </c>
      <c r="E83" s="205">
        <f t="shared" si="2"/>
        <v>0.40253500681809373</v>
      </c>
      <c r="F83" s="140">
        <v>9413.0360200000032</v>
      </c>
      <c r="G83" s="140">
        <v>12293.361990000005</v>
      </c>
      <c r="H83" s="218">
        <f t="shared" si="3"/>
        <v>0.30599330161704841</v>
      </c>
    </row>
    <row r="84" spans="1:8" ht="10.5" customHeight="1" x14ac:dyDescent="0.25">
      <c r="A84" s="98" t="s">
        <v>13</v>
      </c>
      <c r="B84" s="13" t="s">
        <v>202</v>
      </c>
      <c r="C84" s="140">
        <v>74032.511859999999</v>
      </c>
      <c r="D84" s="140">
        <v>79470.04230999999</v>
      </c>
      <c r="E84" s="205">
        <f t="shared" si="2"/>
        <v>7.3447871933383757E-2</v>
      </c>
      <c r="F84" s="140">
        <v>8579.6984200000006</v>
      </c>
      <c r="G84" s="140">
        <v>9304.4785299999985</v>
      </c>
      <c r="H84" s="218">
        <f t="shared" si="3"/>
        <v>8.4476175562357092E-2</v>
      </c>
    </row>
    <row r="85" spans="1:8" ht="10.5" customHeight="1" x14ac:dyDescent="0.25">
      <c r="A85" s="98" t="s">
        <v>96</v>
      </c>
      <c r="B85" s="13" t="s">
        <v>242</v>
      </c>
      <c r="C85" s="140">
        <v>66825.750530000019</v>
      </c>
      <c r="D85" s="140">
        <v>73407.802790000016</v>
      </c>
      <c r="E85" s="205">
        <f t="shared" si="2"/>
        <v>9.8495747639154807E-2</v>
      </c>
      <c r="F85" s="140">
        <v>8913.7911200000035</v>
      </c>
      <c r="G85" s="140">
        <v>10431.356670000001</v>
      </c>
      <c r="H85" s="218">
        <f t="shared" si="3"/>
        <v>0.17024917115176885</v>
      </c>
    </row>
    <row r="86" spans="1:8" ht="10.5" customHeight="1" x14ac:dyDescent="0.25">
      <c r="A86" s="98" t="s">
        <v>90</v>
      </c>
      <c r="B86" s="13" t="s">
        <v>247</v>
      </c>
      <c r="C86" s="140">
        <v>56944.930289999989</v>
      </c>
      <c r="D86" s="140">
        <v>71689.523780000003</v>
      </c>
      <c r="E86" s="205">
        <f t="shared" si="2"/>
        <v>0.25892723750667734</v>
      </c>
      <c r="F86" s="140">
        <v>12232.746629999996</v>
      </c>
      <c r="G86" s="140">
        <v>13310.343560000003</v>
      </c>
      <c r="H86" s="218">
        <f t="shared" si="3"/>
        <v>8.8091167306389995E-2</v>
      </c>
    </row>
    <row r="87" spans="1:8" ht="10.5" customHeight="1" x14ac:dyDescent="0.25">
      <c r="A87" s="98" t="s">
        <v>93</v>
      </c>
      <c r="B87" s="13" t="s">
        <v>203</v>
      </c>
      <c r="C87" s="140">
        <v>64578.820119999982</v>
      </c>
      <c r="D87" s="140">
        <v>62060.562879999998</v>
      </c>
      <c r="E87" s="205">
        <f t="shared" si="2"/>
        <v>-3.8995095223489318E-2</v>
      </c>
      <c r="F87" s="140">
        <v>11939.491029999999</v>
      </c>
      <c r="G87" s="140">
        <v>8513.7828300000001</v>
      </c>
      <c r="H87" s="218">
        <f t="shared" si="3"/>
        <v>-0.28692246523677811</v>
      </c>
    </row>
    <row r="88" spans="1:8" ht="10.5" customHeight="1" x14ac:dyDescent="0.25">
      <c r="A88" s="98" t="s">
        <v>99</v>
      </c>
      <c r="B88" s="13" t="s">
        <v>204</v>
      </c>
      <c r="C88" s="140">
        <v>46039.545180000001</v>
      </c>
      <c r="D88" s="140">
        <v>60174.171220000004</v>
      </c>
      <c r="E88" s="205">
        <f t="shared" si="2"/>
        <v>0.30701054896911129</v>
      </c>
      <c r="F88" s="140">
        <v>14259.470659999999</v>
      </c>
      <c r="G88" s="140">
        <v>15726.896190000003</v>
      </c>
      <c r="H88" s="218">
        <f t="shared" si="3"/>
        <v>0.1029088361685373</v>
      </c>
    </row>
    <row r="89" spans="1:8" ht="10.5" customHeight="1" x14ac:dyDescent="0.25">
      <c r="A89" s="98" t="s">
        <v>92</v>
      </c>
      <c r="B89" s="13" t="s">
        <v>245</v>
      </c>
      <c r="C89" s="140">
        <v>77369.598040000012</v>
      </c>
      <c r="D89" s="140">
        <v>58795.158750000002</v>
      </c>
      <c r="E89" s="205">
        <f t="shared" si="2"/>
        <v>-0.24007413455084825</v>
      </c>
      <c r="F89" s="140">
        <v>33976.249470000002</v>
      </c>
      <c r="G89" s="140">
        <v>13421.5959</v>
      </c>
      <c r="H89" s="218">
        <f t="shared" si="3"/>
        <v>-0.6049712340424489</v>
      </c>
    </row>
    <row r="90" spans="1:8" ht="10.5" customHeight="1" x14ac:dyDescent="0.25">
      <c r="A90" s="98" t="s">
        <v>60</v>
      </c>
      <c r="B90" s="13" t="s">
        <v>240</v>
      </c>
      <c r="C90" s="140">
        <v>106467.67659999999</v>
      </c>
      <c r="D90" s="140">
        <v>50977.453990000002</v>
      </c>
      <c r="E90" s="205">
        <f t="shared" si="2"/>
        <v>-0.52119313938330081</v>
      </c>
      <c r="F90" s="140">
        <v>5630.2792199999994</v>
      </c>
      <c r="G90" s="140">
        <v>2469.53683</v>
      </c>
      <c r="H90" s="218">
        <f t="shared" si="3"/>
        <v>-0.56138288466624209</v>
      </c>
    </row>
    <row r="91" spans="1:8" ht="10.5" customHeight="1" x14ac:dyDescent="0.25">
      <c r="A91" s="98" t="s">
        <v>98</v>
      </c>
      <c r="B91" s="13" t="s">
        <v>253</v>
      </c>
      <c r="C91" s="140">
        <v>20137.09906</v>
      </c>
      <c r="D91" s="140">
        <v>50448.707889999998</v>
      </c>
      <c r="E91" s="205">
        <f t="shared" si="2"/>
        <v>1.5052619416373867</v>
      </c>
      <c r="F91" s="140">
        <v>1597.56898</v>
      </c>
      <c r="G91" s="140">
        <v>10302.316649999999</v>
      </c>
      <c r="H91" s="218">
        <f t="shared" si="3"/>
        <v>5.4487460503896354</v>
      </c>
    </row>
    <row r="92" spans="1:8" ht="10.5" customHeight="1" x14ac:dyDescent="0.25">
      <c r="A92" s="98" t="s">
        <v>176</v>
      </c>
      <c r="B92" s="13" t="s">
        <v>263</v>
      </c>
      <c r="C92" s="140">
        <v>11701.96854</v>
      </c>
      <c r="D92" s="140">
        <v>48236.933319999996</v>
      </c>
      <c r="E92" s="205">
        <f t="shared" si="2"/>
        <v>3.1221212614881972</v>
      </c>
      <c r="F92" s="140">
        <v>1511.7033699999999</v>
      </c>
      <c r="G92" s="140">
        <v>8231.7907200000009</v>
      </c>
      <c r="H92" s="218">
        <f t="shared" si="3"/>
        <v>4.4453743263137673</v>
      </c>
    </row>
    <row r="93" spans="1:8" ht="10.5" customHeight="1" x14ac:dyDescent="0.25">
      <c r="A93" s="98" t="s">
        <v>91</v>
      </c>
      <c r="B93" s="13" t="s">
        <v>243</v>
      </c>
      <c r="C93" s="140">
        <v>58924.027190000008</v>
      </c>
      <c r="D93" s="140">
        <v>46526.057299999993</v>
      </c>
      <c r="E93" s="205">
        <f t="shared" si="2"/>
        <v>-0.21040601739631393</v>
      </c>
      <c r="F93" s="140">
        <v>10815.438539999999</v>
      </c>
      <c r="G93" s="140">
        <v>7181.6094700000003</v>
      </c>
      <c r="H93" s="218">
        <f t="shared" si="3"/>
        <v>-0.33598536541635227</v>
      </c>
    </row>
    <row r="94" spans="1:8" ht="10.5" customHeight="1" x14ac:dyDescent="0.25">
      <c r="A94" s="98" t="s">
        <v>105</v>
      </c>
      <c r="B94" s="13" t="s">
        <v>210</v>
      </c>
      <c r="C94" s="140">
        <v>46202.048210000001</v>
      </c>
      <c r="D94" s="140">
        <v>44587.084910000005</v>
      </c>
      <c r="E94" s="205">
        <f t="shared" si="2"/>
        <v>-3.4954365933293263E-2</v>
      </c>
      <c r="F94" s="140">
        <v>4878.6897599999993</v>
      </c>
      <c r="G94" s="140">
        <v>6637.782470000001</v>
      </c>
      <c r="H94" s="218">
        <f t="shared" si="3"/>
        <v>0.36056662680678464</v>
      </c>
    </row>
    <row r="95" spans="1:8" ht="10.5" customHeight="1" x14ac:dyDescent="0.25">
      <c r="A95" s="98" t="s">
        <v>117</v>
      </c>
      <c r="B95" s="13" t="s">
        <v>251</v>
      </c>
      <c r="C95" s="140">
        <v>28664.250079999998</v>
      </c>
      <c r="D95" s="140">
        <v>44021.63078</v>
      </c>
      <c r="E95" s="205">
        <f t="shared" si="2"/>
        <v>0.53576774753006218</v>
      </c>
      <c r="F95" s="140">
        <v>2936.4685099999997</v>
      </c>
      <c r="G95" s="140">
        <v>7519.3038099999994</v>
      </c>
      <c r="H95" s="218">
        <f t="shared" si="3"/>
        <v>1.5606621642266481</v>
      </c>
    </row>
    <row r="96" spans="1:8" ht="10.5" customHeight="1" x14ac:dyDescent="0.25">
      <c r="A96" s="98" t="s">
        <v>109</v>
      </c>
      <c r="B96" s="13" t="s">
        <v>213</v>
      </c>
      <c r="C96" s="140">
        <v>3760.7851700000001</v>
      </c>
      <c r="D96" s="140">
        <v>42074.467650000006</v>
      </c>
      <c r="E96" s="205">
        <f t="shared" si="2"/>
        <v>10.187681760083096</v>
      </c>
      <c r="F96" s="140">
        <v>781.8604499999999</v>
      </c>
      <c r="G96" s="140">
        <v>8029.9908899999991</v>
      </c>
      <c r="H96" s="218">
        <f t="shared" si="3"/>
        <v>9.270363323787512</v>
      </c>
    </row>
    <row r="97" spans="1:8" ht="10.5" customHeight="1" x14ac:dyDescent="0.25">
      <c r="A97" s="98" t="s">
        <v>94</v>
      </c>
      <c r="B97" s="13" t="s">
        <v>244</v>
      </c>
      <c r="C97" s="140">
        <v>53381.674650000001</v>
      </c>
      <c r="D97" s="140">
        <v>39388.217559999997</v>
      </c>
      <c r="E97" s="205">
        <f t="shared" si="2"/>
        <v>-0.2621397170798575</v>
      </c>
      <c r="F97" s="140">
        <v>8473.6322899999977</v>
      </c>
      <c r="G97" s="140">
        <v>6389.4409800000003</v>
      </c>
      <c r="H97" s="218">
        <f t="shared" si="3"/>
        <v>-0.24596197222997485</v>
      </c>
    </row>
    <row r="98" spans="1:8" ht="10.5" customHeight="1" x14ac:dyDescent="0.25">
      <c r="A98" s="98" t="s">
        <v>97</v>
      </c>
      <c r="B98" s="13" t="s">
        <v>250</v>
      </c>
      <c r="C98" s="140">
        <v>40947.03484</v>
      </c>
      <c r="D98" s="140">
        <v>39379.433810000002</v>
      </c>
      <c r="E98" s="205">
        <f t="shared" si="2"/>
        <v>-3.8283627523345132E-2</v>
      </c>
      <c r="F98" s="140">
        <v>7156.1107600000005</v>
      </c>
      <c r="G98" s="140">
        <v>5477.7646100000002</v>
      </c>
      <c r="H98" s="218">
        <f t="shared" si="3"/>
        <v>-0.23453328299239462</v>
      </c>
    </row>
    <row r="99" spans="1:8" ht="10.5" customHeight="1" x14ac:dyDescent="0.25">
      <c r="A99" s="98" t="s">
        <v>113</v>
      </c>
      <c r="B99" s="13" t="s">
        <v>262</v>
      </c>
      <c r="C99" s="140">
        <v>6548.0528900000008</v>
      </c>
      <c r="D99" s="140">
        <v>34013.443010000003</v>
      </c>
      <c r="E99" s="205">
        <f t="shared" si="2"/>
        <v>4.1944362059054781</v>
      </c>
      <c r="F99" s="140">
        <v>1900.78235</v>
      </c>
      <c r="G99" s="140">
        <v>1884.9047400000002</v>
      </c>
      <c r="H99" s="218">
        <f t="shared" si="3"/>
        <v>-8.353197303205051E-3</v>
      </c>
    </row>
    <row r="100" spans="1:8" ht="10.5" customHeight="1" x14ac:dyDescent="0.25">
      <c r="A100" s="98" t="s">
        <v>88</v>
      </c>
      <c r="B100" s="13" t="s">
        <v>206</v>
      </c>
      <c r="C100" s="140">
        <v>61423.486080000002</v>
      </c>
      <c r="D100" s="140">
        <v>33906.241970000003</v>
      </c>
      <c r="E100" s="205">
        <f>IFERROR(((D100/C100-1)),"")</f>
        <v>-0.44799222359604629</v>
      </c>
      <c r="F100" s="140">
        <v>5344.1643699999995</v>
      </c>
      <c r="G100" s="140">
        <v>3605.6292100000001</v>
      </c>
      <c r="H100" s="218">
        <f t="shared" si="3"/>
        <v>-0.32531468713040346</v>
      </c>
    </row>
    <row r="101" spans="1:8" ht="10.5" customHeight="1" x14ac:dyDescent="0.25">
      <c r="A101" s="98" t="s">
        <v>106</v>
      </c>
      <c r="B101" s="13" t="s">
        <v>207</v>
      </c>
      <c r="C101" s="140">
        <v>23380.538539999998</v>
      </c>
      <c r="D101" s="140">
        <v>33588.305659999998</v>
      </c>
      <c r="E101" s="205">
        <f t="shared" si="2"/>
        <v>0.43659247209110696</v>
      </c>
      <c r="F101" s="140">
        <v>5506.1996900000004</v>
      </c>
      <c r="G101" s="140">
        <v>4211.7565299999997</v>
      </c>
      <c r="H101" s="218">
        <f t="shared" si="3"/>
        <v>-0.23508830643227197</v>
      </c>
    </row>
    <row r="102" spans="1:8" ht="10.5" customHeight="1" x14ac:dyDescent="0.25">
      <c r="A102" s="98" t="s">
        <v>110</v>
      </c>
      <c r="B102" s="13" t="s">
        <v>255</v>
      </c>
      <c r="C102" s="140">
        <v>20956.140819999997</v>
      </c>
      <c r="D102" s="140">
        <v>33344.347269999998</v>
      </c>
      <c r="E102" s="205">
        <f t="shared" si="2"/>
        <v>0.59114922716004181</v>
      </c>
      <c r="F102" s="140">
        <v>2269.3436399999996</v>
      </c>
      <c r="G102" s="140">
        <v>9053.4332700000014</v>
      </c>
      <c r="H102" s="218">
        <f t="shared" si="3"/>
        <v>2.9894501257641188</v>
      </c>
    </row>
    <row r="103" spans="1:8" ht="10.5" customHeight="1" x14ac:dyDescent="0.25">
      <c r="A103" s="98" t="s">
        <v>114</v>
      </c>
      <c r="B103" s="13" t="s">
        <v>214</v>
      </c>
      <c r="C103" s="140">
        <v>8408.6274300000005</v>
      </c>
      <c r="D103" s="140">
        <v>33118.148549999998</v>
      </c>
      <c r="E103" s="205">
        <f t="shared" si="2"/>
        <v>2.938591503274631</v>
      </c>
      <c r="F103" s="140">
        <v>1052.53196</v>
      </c>
      <c r="G103" s="140">
        <v>5600.09465</v>
      </c>
      <c r="H103" s="218">
        <f t="shared" si="3"/>
        <v>4.3205934478227146</v>
      </c>
    </row>
    <row r="104" spans="1:8" ht="10.5" customHeight="1" x14ac:dyDescent="0.25">
      <c r="A104" s="98" t="s">
        <v>168</v>
      </c>
      <c r="B104" s="13" t="s">
        <v>246</v>
      </c>
      <c r="C104" s="140">
        <v>40437.21211</v>
      </c>
      <c r="D104" s="140">
        <v>32771.006460000004</v>
      </c>
      <c r="E104" s="205">
        <f t="shared" si="2"/>
        <v>-0.18958294229448536</v>
      </c>
      <c r="F104" s="140">
        <v>5406.3908899999997</v>
      </c>
      <c r="G104" s="140">
        <v>6327.1742399999985</v>
      </c>
      <c r="H104" s="218">
        <f t="shared" si="3"/>
        <v>0.17031386903657619</v>
      </c>
    </row>
    <row r="105" spans="1:8" ht="10.5" customHeight="1" x14ac:dyDescent="0.25">
      <c r="A105" s="98" t="s">
        <v>101</v>
      </c>
      <c r="B105" s="13" t="s">
        <v>208</v>
      </c>
      <c r="C105" s="140">
        <v>35717.689899999998</v>
      </c>
      <c r="D105" s="140">
        <v>32479.691180000002</v>
      </c>
      <c r="E105" s="205">
        <f t="shared" si="2"/>
        <v>-9.0655323148432276E-2</v>
      </c>
      <c r="F105" s="140">
        <v>4305.5632300000007</v>
      </c>
      <c r="G105" s="140">
        <v>4079.7931600000002</v>
      </c>
      <c r="H105" s="218">
        <f t="shared" si="3"/>
        <v>-5.2436826017766003E-2</v>
      </c>
    </row>
    <row r="106" spans="1:8" ht="10.5" customHeight="1" x14ac:dyDescent="0.25">
      <c r="A106" s="98" t="s">
        <v>102</v>
      </c>
      <c r="B106" s="13" t="s">
        <v>209</v>
      </c>
      <c r="C106" s="140">
        <v>55429.515899999999</v>
      </c>
      <c r="D106" s="140">
        <v>31670.235739999996</v>
      </c>
      <c r="E106" s="205">
        <f t="shared" si="2"/>
        <v>-0.42863950323621725</v>
      </c>
      <c r="F106" s="140">
        <v>3203.2670899999998</v>
      </c>
      <c r="G106" s="140">
        <v>2576.3048899999999</v>
      </c>
      <c r="H106" s="218">
        <f t="shared" si="3"/>
        <v>-0.19572585812692878</v>
      </c>
    </row>
    <row r="107" spans="1:8" ht="10.5" customHeight="1" x14ac:dyDescent="0.25">
      <c r="A107" s="98" t="s">
        <v>233</v>
      </c>
      <c r="B107" s="13" t="s">
        <v>252</v>
      </c>
      <c r="C107" s="140">
        <v>24065.202080000003</v>
      </c>
      <c r="D107" s="140">
        <v>29517.355279999996</v>
      </c>
      <c r="E107" s="205">
        <f t="shared" si="2"/>
        <v>0.22655754902349834</v>
      </c>
      <c r="F107" s="140">
        <v>3414.2153099999996</v>
      </c>
      <c r="G107" s="140">
        <v>6004.9095800000005</v>
      </c>
      <c r="H107" s="218">
        <f t="shared" si="3"/>
        <v>0.75879639529822196</v>
      </c>
    </row>
    <row r="108" spans="1:8" ht="10.5" customHeight="1" x14ac:dyDescent="0.25">
      <c r="A108" s="98" t="s">
        <v>104</v>
      </c>
      <c r="B108" s="13" t="s">
        <v>211</v>
      </c>
      <c r="C108" s="140">
        <v>26288.453630000004</v>
      </c>
      <c r="D108" s="140">
        <v>29204.802580000003</v>
      </c>
      <c r="E108" s="205">
        <f t="shared" si="2"/>
        <v>0.11093649672386596</v>
      </c>
      <c r="F108" s="140">
        <v>4564.3927899999999</v>
      </c>
      <c r="G108" s="140">
        <v>4365.3485900000005</v>
      </c>
      <c r="H108" s="218">
        <f t="shared" si="3"/>
        <v>-4.3608034881677971E-2</v>
      </c>
    </row>
    <row r="109" spans="1:8" ht="10.5" customHeight="1" x14ac:dyDescent="0.25">
      <c r="A109" s="98" t="s">
        <v>111</v>
      </c>
      <c r="B109" s="13" t="s">
        <v>224</v>
      </c>
      <c r="C109" s="140">
        <v>18542.96097</v>
      </c>
      <c r="D109" s="140">
        <v>29123.265970000004</v>
      </c>
      <c r="E109" s="205">
        <f t="shared" si="2"/>
        <v>0.5705833613691742</v>
      </c>
      <c r="F109" s="140">
        <v>7210.3214100000014</v>
      </c>
      <c r="G109" s="140">
        <v>7883.1494599999996</v>
      </c>
      <c r="H109" s="218">
        <f t="shared" si="3"/>
        <v>9.3314571118404244E-2</v>
      </c>
    </row>
    <row r="110" spans="1:8" ht="10.5" customHeight="1" x14ac:dyDescent="0.25">
      <c r="A110" s="98" t="s">
        <v>175</v>
      </c>
      <c r="B110" s="13" t="s">
        <v>249</v>
      </c>
      <c r="C110" s="140">
        <v>22141.854880000003</v>
      </c>
      <c r="D110" s="140">
        <v>28500.32372</v>
      </c>
      <c r="E110" s="205">
        <f t="shared" si="2"/>
        <v>0.28716965558939656</v>
      </c>
      <c r="F110" s="140">
        <v>502.06986000000006</v>
      </c>
      <c r="G110" s="140">
        <v>905.46920999999986</v>
      </c>
      <c r="H110" s="218">
        <f t="shared" si="3"/>
        <v>0.80347254862102213</v>
      </c>
    </row>
    <row r="111" spans="1:8" ht="10.5" customHeight="1" x14ac:dyDescent="0.25">
      <c r="A111" s="98" t="s">
        <v>103</v>
      </c>
      <c r="B111" s="13" t="s">
        <v>293</v>
      </c>
      <c r="C111" s="140">
        <v>19874.451399999998</v>
      </c>
      <c r="D111" s="140">
        <v>27225.73314</v>
      </c>
      <c r="E111" s="205">
        <f t="shared" si="2"/>
        <v>0.3698860206023098</v>
      </c>
      <c r="F111" s="140">
        <v>2653.7524700000004</v>
      </c>
      <c r="G111" s="140">
        <v>3572.6177900000002</v>
      </c>
      <c r="H111" s="218">
        <f t="shared" si="3"/>
        <v>0.34625132916032664</v>
      </c>
    </row>
    <row r="112" spans="1:8" ht="10.5" customHeight="1" x14ac:dyDescent="0.25">
      <c r="A112" s="98" t="s">
        <v>95</v>
      </c>
      <c r="B112" s="13" t="s">
        <v>212</v>
      </c>
      <c r="C112" s="140">
        <v>19873.448989999997</v>
      </c>
      <c r="D112" s="140">
        <v>26805.36147</v>
      </c>
      <c r="E112" s="205">
        <f t="shared" si="2"/>
        <v>0.34880269063955782</v>
      </c>
      <c r="F112" s="140">
        <v>2322.1681399999998</v>
      </c>
      <c r="G112" s="140">
        <v>2802.4593499999996</v>
      </c>
      <c r="H112" s="218">
        <f t="shared" si="3"/>
        <v>0.20682878286324269</v>
      </c>
    </row>
    <row r="113" spans="1:8" ht="10.5" customHeight="1" x14ac:dyDescent="0.25">
      <c r="A113" s="98" t="s">
        <v>115</v>
      </c>
      <c r="B113" s="13" t="s">
        <v>260</v>
      </c>
      <c r="C113" s="140">
        <v>12396.218280000001</v>
      </c>
      <c r="D113" s="140">
        <v>24968.487440000004</v>
      </c>
      <c r="E113" s="205">
        <f t="shared" si="2"/>
        <v>1.014201982896997</v>
      </c>
      <c r="F113" s="140">
        <v>2176.9414200000001</v>
      </c>
      <c r="G113" s="140">
        <v>4157.4021499999999</v>
      </c>
      <c r="H113" s="218">
        <f t="shared" si="3"/>
        <v>0.90974461315546096</v>
      </c>
    </row>
    <row r="114" spans="1:8" ht="10.5" customHeight="1" x14ac:dyDescent="0.25">
      <c r="A114" s="98" t="s">
        <v>107</v>
      </c>
      <c r="B114" s="13" t="s">
        <v>258</v>
      </c>
      <c r="C114" s="140">
        <v>19360.056540000001</v>
      </c>
      <c r="D114" s="140">
        <v>24286.307110000002</v>
      </c>
      <c r="E114" s="205">
        <f t="shared" si="2"/>
        <v>0.25445434830326175</v>
      </c>
      <c r="F114" s="140">
        <v>3074.0523299999995</v>
      </c>
      <c r="G114" s="140">
        <v>3165.84114</v>
      </c>
      <c r="H114" s="218">
        <f t="shared" si="3"/>
        <v>2.9859221687354998E-2</v>
      </c>
    </row>
    <row r="115" spans="1:8" ht="10.5" customHeight="1" x14ac:dyDescent="0.25">
      <c r="A115" s="98" t="s">
        <v>108</v>
      </c>
      <c r="B115" s="13" t="s">
        <v>256</v>
      </c>
      <c r="C115" s="140">
        <v>21660.368780000001</v>
      </c>
      <c r="D115" s="140">
        <v>23929.82619</v>
      </c>
      <c r="E115" s="205">
        <f t="shared" si="2"/>
        <v>0.10477464317668916</v>
      </c>
      <c r="F115" s="140">
        <v>3766.1161600000005</v>
      </c>
      <c r="G115" s="140">
        <v>3290.5045</v>
      </c>
      <c r="H115" s="218">
        <f t="shared" si="3"/>
        <v>-0.12628703943109398</v>
      </c>
    </row>
    <row r="116" spans="1:8" ht="10.5" customHeight="1" x14ac:dyDescent="0.25">
      <c r="A116" s="98" t="s">
        <v>65</v>
      </c>
      <c r="B116" s="13" t="s">
        <v>248</v>
      </c>
      <c r="C116" s="140">
        <v>49655.740530000003</v>
      </c>
      <c r="D116" s="140">
        <v>23345.185900000004</v>
      </c>
      <c r="E116" s="205">
        <f t="shared" si="2"/>
        <v>-0.52985927405723054</v>
      </c>
      <c r="F116" s="140">
        <v>14915.083460000002</v>
      </c>
      <c r="G116" s="140">
        <v>1010.8923600000001</v>
      </c>
      <c r="H116" s="218">
        <f t="shared" si="3"/>
        <v>-0.93222348619697226</v>
      </c>
    </row>
    <row r="117" spans="1:8" ht="10.5" customHeight="1" x14ac:dyDescent="0.25">
      <c r="A117" s="98" t="s">
        <v>64</v>
      </c>
      <c r="B117" s="13" t="s">
        <v>271</v>
      </c>
      <c r="C117" s="140">
        <v>7524.4126800000004</v>
      </c>
      <c r="D117" s="140">
        <v>22563.059450000004</v>
      </c>
      <c r="E117" s="205">
        <f t="shared" si="2"/>
        <v>1.9986472578747505</v>
      </c>
      <c r="F117" s="140">
        <v>7156.5588700000008</v>
      </c>
      <c r="G117" s="140">
        <v>21849.001520000005</v>
      </c>
      <c r="H117" s="218">
        <f t="shared" si="3"/>
        <v>2.0530038132698269</v>
      </c>
    </row>
    <row r="118" spans="1:8" ht="10.5" customHeight="1" x14ac:dyDescent="0.25">
      <c r="A118" s="98" t="s">
        <v>191</v>
      </c>
      <c r="B118" s="13" t="s">
        <v>254</v>
      </c>
      <c r="C118" s="140">
        <v>18880.218710000001</v>
      </c>
      <c r="D118" s="140">
        <v>20333.072520000002</v>
      </c>
      <c r="E118" s="205">
        <f t="shared" si="2"/>
        <v>7.6951111230003422E-2</v>
      </c>
      <c r="F118" s="140">
        <v>681.33321000000001</v>
      </c>
      <c r="G118" s="140">
        <v>1621.8146400000003</v>
      </c>
      <c r="H118" s="218">
        <f t="shared" si="3"/>
        <v>1.3803545991835628</v>
      </c>
    </row>
    <row r="119" spans="1:8" ht="10.5" customHeight="1" x14ac:dyDescent="0.25">
      <c r="A119" s="98" t="s">
        <v>234</v>
      </c>
      <c r="B119" s="13" t="s">
        <v>259</v>
      </c>
      <c r="C119" s="140">
        <v>14427.72373</v>
      </c>
      <c r="D119" s="140">
        <v>19644.940469999998</v>
      </c>
      <c r="E119" s="205">
        <f t="shared" si="2"/>
        <v>0.36161052412943584</v>
      </c>
      <c r="F119" s="140">
        <v>1840.0102400000001</v>
      </c>
      <c r="G119" s="140">
        <v>2366.5803500000002</v>
      </c>
      <c r="H119" s="218">
        <f t="shared" si="3"/>
        <v>0.28617781496694294</v>
      </c>
    </row>
    <row r="120" spans="1:8" ht="10.5" customHeight="1" x14ac:dyDescent="0.25">
      <c r="A120" s="98" t="s">
        <v>100</v>
      </c>
      <c r="B120" s="13" t="s">
        <v>257</v>
      </c>
      <c r="C120" s="140">
        <v>18994.35915</v>
      </c>
      <c r="D120" s="140">
        <v>19431.606929999994</v>
      </c>
      <c r="E120" s="205">
        <f t="shared" si="2"/>
        <v>2.3019875350729802E-2</v>
      </c>
      <c r="F120" s="140">
        <v>2309.1087399999997</v>
      </c>
      <c r="G120" s="140">
        <v>2159.3522399999997</v>
      </c>
      <c r="H120" s="218">
        <f t="shared" si="3"/>
        <v>-6.4854676354479501E-2</v>
      </c>
    </row>
    <row r="121" spans="1:8" ht="10.5" customHeight="1" x14ac:dyDescent="0.25">
      <c r="A121" s="122"/>
      <c r="B121" s="122" t="s">
        <v>18</v>
      </c>
      <c r="C121" s="141">
        <v>1016573.2783299995</v>
      </c>
      <c r="D121" s="141">
        <v>971848.77633000154</v>
      </c>
      <c r="E121" s="209">
        <f>IFERROR(((D121/C121-1)),"")</f>
        <v>-4.399535474065408E-2</v>
      </c>
      <c r="F121" s="141">
        <v>139303.48534999992</v>
      </c>
      <c r="G121" s="141">
        <v>143116.20685999986</v>
      </c>
      <c r="H121" s="219">
        <f t="shared" si="3"/>
        <v>2.7369893153932789E-2</v>
      </c>
    </row>
    <row r="122" spans="1:8" ht="9" customHeight="1" x14ac:dyDescent="0.25">
      <c r="A122" s="8" t="s">
        <v>375</v>
      </c>
      <c r="B122" s="37"/>
      <c r="C122" s="21"/>
      <c r="D122" s="21"/>
      <c r="E122" s="21"/>
    </row>
    <row r="123" spans="1:8" ht="9" customHeight="1" x14ac:dyDescent="0.25">
      <c r="A123" s="11" t="s">
        <v>20</v>
      </c>
      <c r="B123" s="37"/>
      <c r="C123" s="21"/>
      <c r="D123" s="21"/>
      <c r="E123" s="21"/>
    </row>
    <row r="124" spans="1:8" ht="9" customHeight="1" x14ac:dyDescent="0.25">
      <c r="A124" s="239" t="s">
        <v>373</v>
      </c>
      <c r="B124" s="37"/>
    </row>
    <row r="125" spans="1:8" ht="9" customHeight="1" x14ac:dyDescent="0.25">
      <c r="A125" s="240" t="s">
        <v>374</v>
      </c>
    </row>
  </sheetData>
  <mergeCells count="12">
    <mergeCell ref="A69:B69"/>
    <mergeCell ref="F4:G4"/>
    <mergeCell ref="F67:G67"/>
    <mergeCell ref="A64:E64"/>
    <mergeCell ref="A67:A68"/>
    <mergeCell ref="B67:B68"/>
    <mergeCell ref="C67:D67"/>
    <mergeCell ref="A2:E2"/>
    <mergeCell ref="A4:A5"/>
    <mergeCell ref="B4:B5"/>
    <mergeCell ref="C4:D4"/>
    <mergeCell ref="A65:E65"/>
  </mergeCells>
  <phoneticPr fontId="11" type="noConversion"/>
  <conditionalFormatting sqref="C7:D57 F7:H57">
    <cfRule type="containsBlanks" dxfId="94" priority="4">
      <formula>LEN(TRIM(C7))=0</formula>
    </cfRule>
  </conditionalFormatting>
  <conditionalFormatting sqref="C71:D121 F71:H121">
    <cfRule type="containsBlanks" dxfId="93" priority="3">
      <formula>LEN(TRIM(C71))=0</formula>
    </cfRule>
  </conditionalFormatting>
  <conditionalFormatting sqref="E7:E57">
    <cfRule type="containsBlanks" dxfId="92" priority="2">
      <formula>LEN(TRIM(E7))=0</formula>
    </cfRule>
  </conditionalFormatting>
  <conditionalFormatting sqref="E71:E121">
    <cfRule type="containsBlanks" dxfId="91" priority="1">
      <formula>LEN(TRIM(E71))=0</formula>
    </cfRule>
  </conditionalFormatting>
  <pageMargins left="0.75" right="0.75" top="1" bottom="1" header="0" footer="0"/>
  <ignoredErrors>
    <ignoredError sqref="A517:A15109 A15877:A29445 BPP13061:BPP15109 AMB13061:AMB15109 AVX261:BFT15109 IN15621:ACF29445 AMB15621:AMB28165 BPP15621:BPP28165 E64:E66 A2:E3 B61 A5:B5 A4:B4 A68:B68 A67:B67 A69:B69 B58 B1:E1 A65:D66 B64:D64 B59" numberStoredAsText="1"/>
    <ignoredError sqref="E69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 codeName="Hoja7">
    <tabColor rgb="FFD9EFFF"/>
  </sheetPr>
  <dimension ref="A1:G62"/>
  <sheetViews>
    <sheetView showGridLines="0" zoomScale="150" zoomScaleNormal="120" zoomScalePageLayoutView="120" workbookViewId="0">
      <selection activeCell="A59" sqref="A59:A62"/>
    </sheetView>
  </sheetViews>
  <sheetFormatPr baseColWidth="10" defaultColWidth="11.42578125" defaultRowHeight="13.5" x14ac:dyDescent="0.2"/>
  <cols>
    <col min="1" max="1" width="10.140625" style="15" customWidth="1"/>
    <col min="2" max="2" width="41.85546875" style="15" customWidth="1"/>
    <col min="3" max="7" width="8.7109375" style="15" customWidth="1"/>
    <col min="8" max="16384" width="11.42578125" style="15"/>
  </cols>
  <sheetData>
    <row r="1" spans="1:7" ht="15" customHeight="1" x14ac:dyDescent="0.25">
      <c r="A1" s="84" t="s">
        <v>333</v>
      </c>
      <c r="B1" s="84"/>
      <c r="C1" s="84"/>
      <c r="D1" s="84"/>
      <c r="E1" s="84"/>
      <c r="F1" s="84"/>
      <c r="G1" s="84"/>
    </row>
    <row r="2" spans="1:7" ht="11.25" customHeight="1" x14ac:dyDescent="0.25">
      <c r="A2" s="260" t="s">
        <v>334</v>
      </c>
      <c r="B2" s="260"/>
      <c r="C2" s="260"/>
      <c r="D2" s="260"/>
      <c r="E2" s="260"/>
      <c r="F2" s="84"/>
      <c r="G2" s="84"/>
    </row>
    <row r="3" spans="1:7" ht="3" customHeight="1" x14ac:dyDescent="0.25">
      <c r="A3" s="48"/>
    </row>
    <row r="4" spans="1:7" s="39" customFormat="1" ht="15" customHeight="1" x14ac:dyDescent="0.25">
      <c r="A4" s="261" t="s">
        <v>31</v>
      </c>
      <c r="B4" s="261" t="s">
        <v>4</v>
      </c>
      <c r="C4" s="263" t="s">
        <v>352</v>
      </c>
      <c r="D4" s="264"/>
      <c r="E4" s="198" t="s">
        <v>29</v>
      </c>
      <c r="F4" s="199" t="s">
        <v>335</v>
      </c>
      <c r="G4" s="266" t="s">
        <v>336</v>
      </c>
    </row>
    <row r="5" spans="1:7" s="39" customFormat="1" ht="15" customHeight="1" x14ac:dyDescent="0.25">
      <c r="A5" s="262"/>
      <c r="B5" s="262"/>
      <c r="C5" s="169">
        <v>2023</v>
      </c>
      <c r="D5" s="170" t="s">
        <v>316</v>
      </c>
      <c r="E5" s="200" t="s">
        <v>337</v>
      </c>
      <c r="F5" s="201">
        <v>2023</v>
      </c>
      <c r="G5" s="267"/>
    </row>
    <row r="6" spans="1:7" s="39" customFormat="1" ht="14.1" customHeight="1" x14ac:dyDescent="0.25">
      <c r="A6" s="265" t="s">
        <v>44</v>
      </c>
      <c r="B6" s="265"/>
      <c r="C6" s="177">
        <f>SUM(C8:C58)</f>
        <v>5732938.4699499998</v>
      </c>
      <c r="D6" s="177">
        <f>SUM(D8:D58)</f>
        <v>6754456.992420001</v>
      </c>
      <c r="E6" s="202">
        <f>(D6/C6-1)</f>
        <v>0.17818410712489485</v>
      </c>
      <c r="F6" s="202">
        <f>SUM(F7:F58)</f>
        <v>1</v>
      </c>
      <c r="G6" s="238">
        <f>SUM(G7:G58)</f>
        <v>17.818410712489477</v>
      </c>
    </row>
    <row r="7" spans="1:7" ht="3.95" customHeight="1" x14ac:dyDescent="0.2">
      <c r="A7" s="43"/>
      <c r="B7" s="43"/>
      <c r="C7" s="108"/>
      <c r="D7" s="108"/>
      <c r="E7" s="108"/>
      <c r="F7" s="108"/>
      <c r="G7" s="204"/>
    </row>
    <row r="8" spans="1:7" ht="10.5" customHeight="1" x14ac:dyDescent="0.2">
      <c r="A8" s="99" t="s">
        <v>62</v>
      </c>
      <c r="B8" s="13" t="s">
        <v>237</v>
      </c>
      <c r="C8" s="140">
        <v>908710.70407999982</v>
      </c>
      <c r="D8" s="140">
        <v>1161040.6900400002</v>
      </c>
      <c r="E8" s="205">
        <f>IFERROR(((D8/C8-1)),"")</f>
        <v>0.27767911704689907</v>
      </c>
      <c r="F8" s="206">
        <f>C8/$C$6</f>
        <v>0.15850696965319519</v>
      </c>
      <c r="G8" s="207">
        <f>F8*E8*100</f>
        <v>4.4014075379078861</v>
      </c>
    </row>
    <row r="9" spans="1:7" ht="10.5" customHeight="1" x14ac:dyDescent="0.2">
      <c r="A9" s="99" t="s">
        <v>9</v>
      </c>
      <c r="B9" s="13" t="s">
        <v>289</v>
      </c>
      <c r="C9" s="140">
        <v>316334.78989999992</v>
      </c>
      <c r="D9" s="140">
        <v>546430.12305999908</v>
      </c>
      <c r="E9" s="205">
        <f t="shared" ref="E9:E58" si="0">IFERROR(((D9/C9-1)),"")</f>
        <v>0.72737915811516385</v>
      </c>
      <c r="F9" s="206">
        <f t="shared" ref="F9:F58" si="1">C9/$C$6</f>
        <v>5.517847288229466E-2</v>
      </c>
      <c r="G9" s="207">
        <f t="shared" ref="G9:G58" si="2">F9*E9*100</f>
        <v>4.0135671151203889</v>
      </c>
    </row>
    <row r="10" spans="1:7" ht="10.5" customHeight="1" x14ac:dyDescent="0.2">
      <c r="A10" s="99" t="s">
        <v>67</v>
      </c>
      <c r="B10" s="13" t="s">
        <v>238</v>
      </c>
      <c r="C10" s="140">
        <v>382962.00033000024</v>
      </c>
      <c r="D10" s="140">
        <v>545940.48924999975</v>
      </c>
      <c r="E10" s="205">
        <f t="shared" si="0"/>
        <v>0.42557352630172218</v>
      </c>
      <c r="F10" s="206">
        <f t="shared" si="1"/>
        <v>6.680029837008529E-2</v>
      </c>
      <c r="G10" s="207">
        <f t="shared" si="2"/>
        <v>2.8428438535364382</v>
      </c>
    </row>
    <row r="11" spans="1:7" ht="10.5" customHeight="1" x14ac:dyDescent="0.2">
      <c r="A11" s="99" t="s">
        <v>10</v>
      </c>
      <c r="B11" s="13" t="s">
        <v>199</v>
      </c>
      <c r="C11" s="140">
        <v>655543.82102000085</v>
      </c>
      <c r="D11" s="140">
        <v>498507.07299999986</v>
      </c>
      <c r="E11" s="205">
        <f t="shared" si="0"/>
        <v>-0.2395518697371869</v>
      </c>
      <c r="F11" s="206">
        <f t="shared" si="1"/>
        <v>0.11434691379580046</v>
      </c>
      <c r="G11" s="207">
        <f t="shared" si="2"/>
        <v>-2.7392016998460931</v>
      </c>
    </row>
    <row r="12" spans="1:7" ht="10.5" customHeight="1" x14ac:dyDescent="0.2">
      <c r="A12" s="99" t="s">
        <v>68</v>
      </c>
      <c r="B12" s="13" t="s">
        <v>291</v>
      </c>
      <c r="C12" s="140">
        <v>124189.26273999999</v>
      </c>
      <c r="D12" s="140">
        <v>495630.72469000012</v>
      </c>
      <c r="E12" s="205">
        <f t="shared" si="0"/>
        <v>2.9909305664181458</v>
      </c>
      <c r="F12" s="206">
        <f t="shared" si="1"/>
        <v>2.1662409842867738E-2</v>
      </c>
      <c r="G12" s="207">
        <f t="shared" si="2"/>
        <v>6.4790763741310418</v>
      </c>
    </row>
    <row r="13" spans="1:7" ht="10.5" customHeight="1" x14ac:dyDescent="0.2">
      <c r="A13" s="99" t="s">
        <v>12</v>
      </c>
      <c r="B13" s="13" t="s">
        <v>201</v>
      </c>
      <c r="C13" s="140">
        <v>216939.30457000004</v>
      </c>
      <c r="D13" s="140">
        <v>212404.40136999969</v>
      </c>
      <c r="E13" s="205">
        <f t="shared" si="0"/>
        <v>-2.0904018333556817E-2</v>
      </c>
      <c r="F13" s="206">
        <f t="shared" si="1"/>
        <v>3.7840856954442788E-2</v>
      </c>
      <c r="G13" s="207">
        <f t="shared" si="2"/>
        <v>-7.9102596753317309E-2</v>
      </c>
    </row>
    <row r="14" spans="1:7" ht="10.5" customHeight="1" x14ac:dyDescent="0.2">
      <c r="A14" s="99" t="s">
        <v>66</v>
      </c>
      <c r="B14" s="13" t="s">
        <v>223</v>
      </c>
      <c r="C14" s="140">
        <v>133670.74147999994</v>
      </c>
      <c r="D14" s="140">
        <v>206776.91266000076</v>
      </c>
      <c r="E14" s="205">
        <f t="shared" si="0"/>
        <v>0.54691228888663801</v>
      </c>
      <c r="F14" s="206">
        <f t="shared" si="1"/>
        <v>2.3316270038594319E-2</v>
      </c>
      <c r="G14" s="207">
        <f t="shared" si="2"/>
        <v>1.275195461510656</v>
      </c>
    </row>
    <row r="15" spans="1:7" ht="10.5" customHeight="1" x14ac:dyDescent="0.2">
      <c r="A15" s="99" t="s">
        <v>11</v>
      </c>
      <c r="B15" s="13" t="s">
        <v>200</v>
      </c>
      <c r="C15" s="140">
        <v>206950.08269999971</v>
      </c>
      <c r="D15" s="140">
        <v>188031.41108000014</v>
      </c>
      <c r="E15" s="205">
        <f t="shared" si="0"/>
        <v>-9.1416593669230717E-2</v>
      </c>
      <c r="F15" s="206">
        <f t="shared" si="1"/>
        <v>3.609843081078884E-2</v>
      </c>
      <c r="G15" s="207">
        <f t="shared" si="2"/>
        <v>-0.32999955815267223</v>
      </c>
    </row>
    <row r="16" spans="1:7" ht="10.5" customHeight="1" x14ac:dyDescent="0.2">
      <c r="A16" s="99" t="s">
        <v>35</v>
      </c>
      <c r="B16" s="13" t="s">
        <v>290</v>
      </c>
      <c r="C16" s="140">
        <v>169852.05114000003</v>
      </c>
      <c r="D16" s="140">
        <v>150764.49745999996</v>
      </c>
      <c r="E16" s="205">
        <f t="shared" si="0"/>
        <v>-0.11237752827763747</v>
      </c>
      <c r="F16" s="206">
        <f t="shared" si="1"/>
        <v>2.9627398240937582E-2</v>
      </c>
      <c r="G16" s="207">
        <f t="shared" si="2"/>
        <v>-0.332945378361379</v>
      </c>
    </row>
    <row r="17" spans="1:7" ht="10.5" customHeight="1" x14ac:dyDescent="0.2">
      <c r="A17" s="99" t="s">
        <v>194</v>
      </c>
      <c r="B17" s="13" t="s">
        <v>292</v>
      </c>
      <c r="C17" s="140">
        <v>62223.817210000008</v>
      </c>
      <c r="D17" s="140">
        <v>95575.349910000019</v>
      </c>
      <c r="E17" s="205">
        <f t="shared" si="0"/>
        <v>0.53599303603379833</v>
      </c>
      <c r="F17" s="206">
        <f t="shared" si="1"/>
        <v>1.0853738887335851E-2</v>
      </c>
      <c r="G17" s="207">
        <f t="shared" si="2"/>
        <v>0.58175284585412435</v>
      </c>
    </row>
    <row r="18" spans="1:7" ht="10.5" customHeight="1" x14ac:dyDescent="0.2">
      <c r="A18" s="99" t="s">
        <v>89</v>
      </c>
      <c r="B18" s="13" t="s">
        <v>241</v>
      </c>
      <c r="C18" s="140">
        <v>91849.303159999952</v>
      </c>
      <c r="D18" s="140">
        <v>90011.864239999995</v>
      </c>
      <c r="E18" s="205">
        <f t="shared" si="0"/>
        <v>-2.0004930432614976E-2</v>
      </c>
      <c r="F18" s="206">
        <f t="shared" si="1"/>
        <v>1.6021330708752751E-2</v>
      </c>
      <c r="G18" s="207">
        <f t="shared" si="2"/>
        <v>-3.2050560626651674E-2</v>
      </c>
    </row>
    <row r="19" spans="1:7" ht="10.5" customHeight="1" x14ac:dyDescent="0.2">
      <c r="A19" s="99" t="s">
        <v>87</v>
      </c>
      <c r="B19" s="13" t="s">
        <v>239</v>
      </c>
      <c r="C19" s="140">
        <v>86402.664319999894</v>
      </c>
      <c r="D19" s="140">
        <v>84056.622040000089</v>
      </c>
      <c r="E19" s="205">
        <f t="shared" si="0"/>
        <v>-2.7152429829143121E-2</v>
      </c>
      <c r="F19" s="206">
        <f t="shared" si="1"/>
        <v>1.5071270130124641E-2</v>
      </c>
      <c r="G19" s="207">
        <f t="shared" si="2"/>
        <v>-4.0922160464427003E-2</v>
      </c>
    </row>
    <row r="20" spans="1:7" ht="10.5" customHeight="1" x14ac:dyDescent="0.2">
      <c r="A20" s="99" t="s">
        <v>63</v>
      </c>
      <c r="B20" s="13" t="s">
        <v>205</v>
      </c>
      <c r="C20" s="140">
        <v>58772.194590000006</v>
      </c>
      <c r="D20" s="140">
        <v>82430.060340000055</v>
      </c>
      <c r="E20" s="205">
        <f t="shared" si="0"/>
        <v>0.40253500681809484</v>
      </c>
      <c r="F20" s="206">
        <f t="shared" si="1"/>
        <v>1.025167022078864E-2</v>
      </c>
      <c r="G20" s="207">
        <f t="shared" si="2"/>
        <v>0.41266561422220149</v>
      </c>
    </row>
    <row r="21" spans="1:7" ht="10.5" customHeight="1" x14ac:dyDescent="0.2">
      <c r="A21" s="99" t="s">
        <v>13</v>
      </c>
      <c r="B21" s="13" t="s">
        <v>202</v>
      </c>
      <c r="C21" s="140">
        <v>74032.51185999994</v>
      </c>
      <c r="D21" s="140">
        <v>79470.042309999902</v>
      </c>
      <c r="E21" s="205">
        <f t="shared" si="0"/>
        <v>7.3447871933383313E-2</v>
      </c>
      <c r="F21" s="206">
        <f t="shared" si="1"/>
        <v>1.2913536792353821E-2</v>
      </c>
      <c r="G21" s="207">
        <f t="shared" si="2"/>
        <v>9.4847179653183705E-2</v>
      </c>
    </row>
    <row r="22" spans="1:7" ht="10.5" customHeight="1" x14ac:dyDescent="0.2">
      <c r="A22" s="99" t="s">
        <v>96</v>
      </c>
      <c r="B22" s="13" t="s">
        <v>242</v>
      </c>
      <c r="C22" s="140">
        <v>66825.750530000005</v>
      </c>
      <c r="D22" s="140">
        <v>73407.802789999987</v>
      </c>
      <c r="E22" s="205">
        <f t="shared" si="0"/>
        <v>9.8495747639154585E-2</v>
      </c>
      <c r="F22" s="206">
        <f t="shared" si="1"/>
        <v>1.1656456960122028E-2</v>
      </c>
      <c r="G22" s="207">
        <f t="shared" si="2"/>
        <v>0.11481114431108462</v>
      </c>
    </row>
    <row r="23" spans="1:7" ht="10.5" customHeight="1" x14ac:dyDescent="0.2">
      <c r="A23" s="99" t="s">
        <v>90</v>
      </c>
      <c r="B23" s="13" t="s">
        <v>247</v>
      </c>
      <c r="C23" s="140">
        <v>56944.930289999953</v>
      </c>
      <c r="D23" s="140">
        <v>71689.523780000018</v>
      </c>
      <c r="E23" s="205">
        <f t="shared" si="0"/>
        <v>0.25892723750667845</v>
      </c>
      <c r="F23" s="206">
        <f t="shared" si="1"/>
        <v>9.9329393797761446E-3</v>
      </c>
      <c r="G23" s="207">
        <f t="shared" si="2"/>
        <v>0.25719085539267372</v>
      </c>
    </row>
    <row r="24" spans="1:7" ht="10.5" customHeight="1" x14ac:dyDescent="0.2">
      <c r="A24" s="99" t="s">
        <v>93</v>
      </c>
      <c r="B24" s="13" t="s">
        <v>203</v>
      </c>
      <c r="C24" s="140">
        <v>64578.820119999946</v>
      </c>
      <c r="D24" s="140">
        <v>62060.562879999998</v>
      </c>
      <c r="E24" s="205">
        <f t="shared" si="0"/>
        <v>-3.8995095223488763E-2</v>
      </c>
      <c r="F24" s="206">
        <f t="shared" si="1"/>
        <v>1.1264523500208293E-2</v>
      </c>
      <c r="G24" s="207">
        <f t="shared" si="2"/>
        <v>-4.3926116653784937E-2</v>
      </c>
    </row>
    <row r="25" spans="1:7" ht="10.5" customHeight="1" x14ac:dyDescent="0.2">
      <c r="A25" s="99" t="s">
        <v>99</v>
      </c>
      <c r="B25" s="13" t="s">
        <v>204</v>
      </c>
      <c r="C25" s="140">
        <v>46039.54518000003</v>
      </c>
      <c r="D25" s="140">
        <v>60174.171220000135</v>
      </c>
      <c r="E25" s="205">
        <f t="shared" si="0"/>
        <v>0.30701054896911328</v>
      </c>
      <c r="F25" s="206">
        <f t="shared" si="1"/>
        <v>8.0307063160232322E-3</v>
      </c>
      <c r="G25" s="207">
        <f t="shared" si="2"/>
        <v>0.24655115546920175</v>
      </c>
    </row>
    <row r="26" spans="1:7" ht="10.5" customHeight="1" x14ac:dyDescent="0.2">
      <c r="A26" s="99" t="s">
        <v>92</v>
      </c>
      <c r="B26" s="13" t="s">
        <v>245</v>
      </c>
      <c r="C26" s="140">
        <v>77369.598039999997</v>
      </c>
      <c r="D26" s="140">
        <v>58795.15875000001</v>
      </c>
      <c r="E26" s="205">
        <f t="shared" si="0"/>
        <v>-0.24007413455084803</v>
      </c>
      <c r="F26" s="206">
        <f t="shared" si="1"/>
        <v>1.3495626796893702E-2</v>
      </c>
      <c r="G26" s="207">
        <f t="shared" si="2"/>
        <v>-0.3239950923485489</v>
      </c>
    </row>
    <row r="27" spans="1:7" ht="10.5" customHeight="1" x14ac:dyDescent="0.2">
      <c r="A27" s="99" t="s">
        <v>60</v>
      </c>
      <c r="B27" s="13" t="s">
        <v>240</v>
      </c>
      <c r="C27" s="140">
        <v>106467.67660000012</v>
      </c>
      <c r="D27" s="140">
        <v>50977.453989999995</v>
      </c>
      <c r="E27" s="205">
        <f t="shared" si="0"/>
        <v>-0.52119313938330147</v>
      </c>
      <c r="F27" s="206">
        <f t="shared" si="1"/>
        <v>1.8571222621359948E-2</v>
      </c>
      <c r="G27" s="207">
        <f t="shared" si="2"/>
        <v>-0.9679193820212777</v>
      </c>
    </row>
    <row r="28" spans="1:7" ht="10.5" customHeight="1" x14ac:dyDescent="0.2">
      <c r="A28" s="99" t="s">
        <v>98</v>
      </c>
      <c r="B28" s="13" t="s">
        <v>253</v>
      </c>
      <c r="C28" s="140">
        <v>20137.099059999997</v>
      </c>
      <c r="D28" s="140">
        <v>50448.707889999983</v>
      </c>
      <c r="E28" s="205">
        <f t="shared" si="0"/>
        <v>1.5052619416373867</v>
      </c>
      <c r="F28" s="206">
        <f t="shared" si="1"/>
        <v>3.5125266328169093E-3</v>
      </c>
      <c r="G28" s="207">
        <f t="shared" si="2"/>
        <v>0.52872726593670127</v>
      </c>
    </row>
    <row r="29" spans="1:7" ht="10.5" customHeight="1" x14ac:dyDescent="0.2">
      <c r="A29" s="99" t="s">
        <v>176</v>
      </c>
      <c r="B29" s="13" t="s">
        <v>263</v>
      </c>
      <c r="C29" s="140">
        <v>11701.968540000002</v>
      </c>
      <c r="D29" s="140">
        <v>48236.933320000018</v>
      </c>
      <c r="E29" s="205">
        <f t="shared" si="0"/>
        <v>3.1221212614881981</v>
      </c>
      <c r="F29" s="206">
        <f t="shared" si="1"/>
        <v>2.0411816036989597E-3</v>
      </c>
      <c r="G29" s="207">
        <f t="shared" si="2"/>
        <v>0.63728164834670997</v>
      </c>
    </row>
    <row r="30" spans="1:7" ht="10.5" customHeight="1" x14ac:dyDescent="0.2">
      <c r="A30" s="99" t="s">
        <v>91</v>
      </c>
      <c r="B30" s="13" t="s">
        <v>243</v>
      </c>
      <c r="C30" s="140">
        <v>58924.027189999993</v>
      </c>
      <c r="D30" s="140">
        <v>46526.057299999957</v>
      </c>
      <c r="E30" s="205">
        <f t="shared" si="0"/>
        <v>-0.21040601739631437</v>
      </c>
      <c r="F30" s="206">
        <f t="shared" si="1"/>
        <v>1.0278154475032051E-2</v>
      </c>
      <c r="G30" s="207">
        <f t="shared" si="2"/>
        <v>-0.21625855492756002</v>
      </c>
    </row>
    <row r="31" spans="1:7" ht="10.5" customHeight="1" x14ac:dyDescent="0.2">
      <c r="A31" s="99" t="s">
        <v>105</v>
      </c>
      <c r="B31" s="13" t="s">
        <v>210</v>
      </c>
      <c r="C31" s="140">
        <v>46202.04821000003</v>
      </c>
      <c r="D31" s="140">
        <v>44587.084909999998</v>
      </c>
      <c r="E31" s="205">
        <f t="shared" si="0"/>
        <v>-3.495436593329404E-2</v>
      </c>
      <c r="F31" s="206">
        <f t="shared" si="1"/>
        <v>8.0590518199653693E-3</v>
      </c>
      <c r="G31" s="207">
        <f t="shared" si="2"/>
        <v>-2.8169904639044882E-2</v>
      </c>
    </row>
    <row r="32" spans="1:7" ht="10.5" customHeight="1" x14ac:dyDescent="0.2">
      <c r="A32" s="99" t="s">
        <v>117</v>
      </c>
      <c r="B32" s="13" t="s">
        <v>251</v>
      </c>
      <c r="C32" s="140">
        <v>28664.250079999994</v>
      </c>
      <c r="D32" s="140">
        <v>44021.630780000007</v>
      </c>
      <c r="E32" s="205">
        <f t="shared" si="0"/>
        <v>0.53576774753006262</v>
      </c>
      <c r="F32" s="206">
        <f t="shared" si="1"/>
        <v>4.9999228546142045E-3</v>
      </c>
      <c r="G32" s="207">
        <f t="shared" si="2"/>
        <v>0.26787974056407327</v>
      </c>
    </row>
    <row r="33" spans="1:7" ht="10.5" customHeight="1" x14ac:dyDescent="0.2">
      <c r="A33" s="99" t="s">
        <v>109</v>
      </c>
      <c r="B33" s="13" t="s">
        <v>213</v>
      </c>
      <c r="C33" s="140">
        <v>3760.7851699999978</v>
      </c>
      <c r="D33" s="140">
        <v>42074.467650000006</v>
      </c>
      <c r="E33" s="205">
        <f t="shared" si="0"/>
        <v>10.187681760083102</v>
      </c>
      <c r="F33" s="206">
        <f t="shared" si="1"/>
        <v>6.5599608119164027E-4</v>
      </c>
      <c r="G33" s="207">
        <f t="shared" si="2"/>
        <v>0.66830793110420672</v>
      </c>
    </row>
    <row r="34" spans="1:7" ht="10.5" customHeight="1" x14ac:dyDescent="0.2">
      <c r="A34" s="99" t="s">
        <v>94</v>
      </c>
      <c r="B34" s="13" t="s">
        <v>244</v>
      </c>
      <c r="C34" s="140">
        <v>53381.674649999994</v>
      </c>
      <c r="D34" s="140">
        <v>39388.217560000005</v>
      </c>
      <c r="E34" s="205">
        <f t="shared" si="0"/>
        <v>-0.26213971707985728</v>
      </c>
      <c r="F34" s="206">
        <f t="shared" si="1"/>
        <v>9.3113984965663803E-3</v>
      </c>
      <c r="G34" s="207">
        <f t="shared" si="2"/>
        <v>-0.24408873675077192</v>
      </c>
    </row>
    <row r="35" spans="1:7" ht="10.5" customHeight="1" x14ac:dyDescent="0.2">
      <c r="A35" s="99" t="s">
        <v>97</v>
      </c>
      <c r="B35" s="13" t="s">
        <v>250</v>
      </c>
      <c r="C35" s="140">
        <v>40947.034840000008</v>
      </c>
      <c r="D35" s="140">
        <v>39379.433809999995</v>
      </c>
      <c r="E35" s="205">
        <f t="shared" si="0"/>
        <v>-3.8283627523345576E-2</v>
      </c>
      <c r="F35" s="206">
        <f t="shared" si="1"/>
        <v>7.1424165904849018E-3</v>
      </c>
      <c r="G35" s="207">
        <f t="shared" si="2"/>
        <v>-2.7343761636668785E-2</v>
      </c>
    </row>
    <row r="36" spans="1:7" ht="10.5" customHeight="1" x14ac:dyDescent="0.2">
      <c r="A36" s="99" t="s">
        <v>113</v>
      </c>
      <c r="B36" s="13" t="s">
        <v>262</v>
      </c>
      <c r="C36" s="140">
        <v>6548.0528899999999</v>
      </c>
      <c r="D36" s="140">
        <v>34013.443010000003</v>
      </c>
      <c r="E36" s="205">
        <f t="shared" si="0"/>
        <v>4.1944362059054781</v>
      </c>
      <c r="F36" s="206">
        <f t="shared" si="1"/>
        <v>1.1421809119917363E-3</v>
      </c>
      <c r="G36" s="207">
        <f t="shared" si="2"/>
        <v>0.47908049709522771</v>
      </c>
    </row>
    <row r="37" spans="1:7" ht="10.5" customHeight="1" x14ac:dyDescent="0.2">
      <c r="A37" s="99" t="s">
        <v>88</v>
      </c>
      <c r="B37" s="13" t="s">
        <v>206</v>
      </c>
      <c r="C37" s="140">
        <v>61423.486079999995</v>
      </c>
      <c r="D37" s="140">
        <v>33906.241970000003</v>
      </c>
      <c r="E37" s="205">
        <f t="shared" si="0"/>
        <v>-0.44799222359604629</v>
      </c>
      <c r="F37" s="206">
        <f t="shared" si="1"/>
        <v>1.0714136633762913E-2</v>
      </c>
      <c r="G37" s="207">
        <f t="shared" si="2"/>
        <v>-0.47998498944713053</v>
      </c>
    </row>
    <row r="38" spans="1:7" ht="10.5" customHeight="1" x14ac:dyDescent="0.2">
      <c r="A38" s="99" t="s">
        <v>106</v>
      </c>
      <c r="B38" s="13" t="s">
        <v>207</v>
      </c>
      <c r="C38" s="140">
        <v>23380.538540000012</v>
      </c>
      <c r="D38" s="140">
        <v>33588.305660000005</v>
      </c>
      <c r="E38" s="205">
        <f t="shared" si="0"/>
        <v>0.4365924720911063</v>
      </c>
      <c r="F38" s="206">
        <f t="shared" si="1"/>
        <v>4.078281785606523E-3</v>
      </c>
      <c r="G38" s="207">
        <f t="shared" si="2"/>
        <v>0.17805471266620831</v>
      </c>
    </row>
    <row r="39" spans="1:7" ht="10.5" customHeight="1" x14ac:dyDescent="0.2">
      <c r="A39" s="99" t="s">
        <v>110</v>
      </c>
      <c r="B39" s="13" t="s">
        <v>255</v>
      </c>
      <c r="C39" s="140">
        <v>20956.140820000011</v>
      </c>
      <c r="D39" s="140">
        <v>33344.347270000027</v>
      </c>
      <c r="E39" s="205">
        <f t="shared" si="0"/>
        <v>0.59114922716004203</v>
      </c>
      <c r="F39" s="206">
        <f t="shared" si="1"/>
        <v>3.6553925931430381E-3</v>
      </c>
      <c r="G39" s="207">
        <f t="shared" si="2"/>
        <v>0.2160882506403049</v>
      </c>
    </row>
    <row r="40" spans="1:7" ht="10.5" customHeight="1" x14ac:dyDescent="0.2">
      <c r="A40" s="99" t="s">
        <v>114</v>
      </c>
      <c r="B40" s="13" t="s">
        <v>214</v>
      </c>
      <c r="C40" s="140">
        <v>8408.6274300000005</v>
      </c>
      <c r="D40" s="140">
        <v>33118.148550000005</v>
      </c>
      <c r="E40" s="205">
        <f t="shared" si="0"/>
        <v>2.9385915032746319</v>
      </c>
      <c r="F40" s="206">
        <f t="shared" si="1"/>
        <v>1.4667220787515859E-3</v>
      </c>
      <c r="G40" s="207">
        <f t="shared" si="2"/>
        <v>0.43100970382847165</v>
      </c>
    </row>
    <row r="41" spans="1:7" ht="10.5" customHeight="1" x14ac:dyDescent="0.2">
      <c r="A41" s="99" t="s">
        <v>168</v>
      </c>
      <c r="B41" s="13" t="s">
        <v>246</v>
      </c>
      <c r="C41" s="140">
        <v>40437.212109999993</v>
      </c>
      <c r="D41" s="140">
        <v>32771.00645999999</v>
      </c>
      <c r="E41" s="205">
        <f t="shared" si="0"/>
        <v>-0.18958294229448558</v>
      </c>
      <c r="F41" s="206">
        <f t="shared" si="1"/>
        <v>7.0534878966445049E-3</v>
      </c>
      <c r="G41" s="207">
        <f t="shared" si="2"/>
        <v>-0.13372209888844075</v>
      </c>
    </row>
    <row r="42" spans="1:7" ht="10.5" customHeight="1" x14ac:dyDescent="0.2">
      <c r="A42" s="99" t="s">
        <v>101</v>
      </c>
      <c r="B42" s="13" t="s">
        <v>208</v>
      </c>
      <c r="C42" s="140">
        <v>35717.689900000012</v>
      </c>
      <c r="D42" s="140">
        <v>32479.691180000009</v>
      </c>
      <c r="E42" s="205">
        <f t="shared" si="0"/>
        <v>-9.0655323148432498E-2</v>
      </c>
      <c r="F42" s="206">
        <f t="shared" si="1"/>
        <v>6.2302587211112218E-3</v>
      </c>
      <c r="G42" s="207">
        <f t="shared" si="2"/>
        <v>-5.6480611766067758E-2</v>
      </c>
    </row>
    <row r="43" spans="1:7" ht="10.5" customHeight="1" x14ac:dyDescent="0.2">
      <c r="A43" s="99" t="s">
        <v>102</v>
      </c>
      <c r="B43" s="13" t="s">
        <v>209</v>
      </c>
      <c r="C43" s="140">
        <v>55429.515899999999</v>
      </c>
      <c r="D43" s="140">
        <v>31670.235739999996</v>
      </c>
      <c r="E43" s="205">
        <f t="shared" si="0"/>
        <v>-0.42863950323621725</v>
      </c>
      <c r="F43" s="206">
        <f t="shared" si="1"/>
        <v>9.6686047112735599E-3</v>
      </c>
      <c r="G43" s="207">
        <f t="shared" si="2"/>
        <v>-0.41443459204276489</v>
      </c>
    </row>
    <row r="44" spans="1:7" ht="10.5" customHeight="1" x14ac:dyDescent="0.2">
      <c r="A44" s="99" t="s">
        <v>233</v>
      </c>
      <c r="B44" s="13" t="s">
        <v>252</v>
      </c>
      <c r="C44" s="140">
        <v>24065.202079999988</v>
      </c>
      <c r="D44" s="140">
        <v>29517.355280000018</v>
      </c>
      <c r="E44" s="205">
        <f t="shared" si="0"/>
        <v>0.22655754902349989</v>
      </c>
      <c r="F44" s="206">
        <f t="shared" si="1"/>
        <v>4.1977080699786189E-3</v>
      </c>
      <c r="G44" s="207">
        <f t="shared" si="2"/>
        <v>9.5102245185052212E-2</v>
      </c>
    </row>
    <row r="45" spans="1:7" ht="10.5" customHeight="1" x14ac:dyDescent="0.2">
      <c r="A45" s="99" t="s">
        <v>104</v>
      </c>
      <c r="B45" s="13" t="s">
        <v>211</v>
      </c>
      <c r="C45" s="140">
        <v>26288.453629999982</v>
      </c>
      <c r="D45" s="140">
        <v>29204.802580000007</v>
      </c>
      <c r="E45" s="205">
        <f t="shared" si="0"/>
        <v>0.11093649672386707</v>
      </c>
      <c r="F45" s="206">
        <f t="shared" si="1"/>
        <v>4.5855112117101195E-3</v>
      </c>
      <c r="G45" s="207">
        <f t="shared" si="2"/>
        <v>5.0870054951513539E-2</v>
      </c>
    </row>
    <row r="46" spans="1:7" ht="10.5" customHeight="1" x14ac:dyDescent="0.2">
      <c r="A46" s="99" t="s">
        <v>111</v>
      </c>
      <c r="B46" s="13" t="s">
        <v>224</v>
      </c>
      <c r="C46" s="140">
        <v>18542.960970000007</v>
      </c>
      <c r="D46" s="140">
        <v>29123.265969999989</v>
      </c>
      <c r="E46" s="205">
        <f t="shared" si="0"/>
        <v>0.57058336136917287</v>
      </c>
      <c r="F46" s="206">
        <f t="shared" si="1"/>
        <v>3.2344601406757694E-3</v>
      </c>
      <c r="G46" s="207">
        <f t="shared" si="2"/>
        <v>0.18455291392813883</v>
      </c>
    </row>
    <row r="47" spans="1:7" ht="10.5" customHeight="1" x14ac:dyDescent="0.2">
      <c r="A47" s="99" t="s">
        <v>175</v>
      </c>
      <c r="B47" s="13" t="s">
        <v>249</v>
      </c>
      <c r="C47" s="140">
        <v>22141.854880000014</v>
      </c>
      <c r="D47" s="140">
        <v>28500.323719999993</v>
      </c>
      <c r="E47" s="205">
        <f t="shared" si="0"/>
        <v>0.28716965558939545</v>
      </c>
      <c r="F47" s="206">
        <f t="shared" si="1"/>
        <v>3.8622174293444188E-3</v>
      </c>
      <c r="G47" s="207">
        <f t="shared" si="2"/>
        <v>0.11091116489961969</v>
      </c>
    </row>
    <row r="48" spans="1:7" ht="10.5" customHeight="1" x14ac:dyDescent="0.2">
      <c r="A48" s="99" t="s">
        <v>103</v>
      </c>
      <c r="B48" s="13" t="s">
        <v>293</v>
      </c>
      <c r="C48" s="140">
        <v>19874.451400000009</v>
      </c>
      <c r="D48" s="140">
        <v>27225.733139999997</v>
      </c>
      <c r="E48" s="205">
        <f t="shared" si="0"/>
        <v>0.36988602060230868</v>
      </c>
      <c r="F48" s="206">
        <f t="shared" si="1"/>
        <v>3.4667128391791978E-3</v>
      </c>
      <c r="G48" s="207">
        <f t="shared" si="2"/>
        <v>0.12822886166549247</v>
      </c>
    </row>
    <row r="49" spans="1:7" ht="10.5" customHeight="1" x14ac:dyDescent="0.2">
      <c r="A49" s="99" t="s">
        <v>95</v>
      </c>
      <c r="B49" s="13" t="s">
        <v>212</v>
      </c>
      <c r="C49" s="140">
        <v>19873.448990000008</v>
      </c>
      <c r="D49" s="140">
        <v>26805.361469999978</v>
      </c>
      <c r="E49" s="205">
        <f t="shared" si="0"/>
        <v>0.34880269063955605</v>
      </c>
      <c r="F49" s="206">
        <f t="shared" si="1"/>
        <v>3.4665379881834552E-3</v>
      </c>
      <c r="G49" s="207">
        <f t="shared" si="2"/>
        <v>0.12091377774826227</v>
      </c>
    </row>
    <row r="50" spans="1:7" ht="10.5" customHeight="1" x14ac:dyDescent="0.2">
      <c r="A50" s="99" t="s">
        <v>115</v>
      </c>
      <c r="B50" s="13" t="s">
        <v>260</v>
      </c>
      <c r="C50" s="140">
        <v>12396.218279999997</v>
      </c>
      <c r="D50" s="140">
        <v>24968.487439999986</v>
      </c>
      <c r="E50" s="205">
        <f t="shared" si="0"/>
        <v>1.0142019828969961</v>
      </c>
      <c r="F50" s="206">
        <f t="shared" si="1"/>
        <v>2.1622800148608803E-3</v>
      </c>
      <c r="G50" s="207">
        <f t="shared" si="2"/>
        <v>0.21929886786504513</v>
      </c>
    </row>
    <row r="51" spans="1:7" ht="10.5" customHeight="1" x14ac:dyDescent="0.2">
      <c r="A51" s="99" t="s">
        <v>107</v>
      </c>
      <c r="B51" s="13" t="s">
        <v>258</v>
      </c>
      <c r="C51" s="140">
        <v>19360.056540000001</v>
      </c>
      <c r="D51" s="140">
        <v>24286.307110000009</v>
      </c>
      <c r="E51" s="205">
        <f t="shared" si="0"/>
        <v>0.25445434830326219</v>
      </c>
      <c r="F51" s="206">
        <f t="shared" si="1"/>
        <v>3.376986625877541E-3</v>
      </c>
      <c r="G51" s="207">
        <f t="shared" si="2"/>
        <v>8.5928893111650195E-2</v>
      </c>
    </row>
    <row r="52" spans="1:7" ht="10.5" customHeight="1" x14ac:dyDescent="0.2">
      <c r="A52" s="99" t="s">
        <v>108</v>
      </c>
      <c r="B52" s="13" t="s">
        <v>256</v>
      </c>
      <c r="C52" s="140">
        <v>21660.368780000008</v>
      </c>
      <c r="D52" s="140">
        <v>23929.826189999996</v>
      </c>
      <c r="E52" s="205">
        <f>IFERROR(((D52/C52-1)),"")</f>
        <v>0.10477464317668872</v>
      </c>
      <c r="F52" s="206">
        <f t="shared" si="1"/>
        <v>3.77823151138563E-3</v>
      </c>
      <c r="G52" s="207">
        <f t="shared" si="2"/>
        <v>3.9586285844435069E-2</v>
      </c>
    </row>
    <row r="53" spans="1:7" ht="10.5" customHeight="1" x14ac:dyDescent="0.2">
      <c r="A53" s="99" t="s">
        <v>65</v>
      </c>
      <c r="B53" s="13" t="s">
        <v>248</v>
      </c>
      <c r="C53" s="140">
        <v>49655.740529999988</v>
      </c>
      <c r="D53" s="140">
        <v>23345.1859</v>
      </c>
      <c r="E53" s="205">
        <f t="shared" si="0"/>
        <v>-0.52985927405723043</v>
      </c>
      <c r="F53" s="206">
        <f t="shared" si="1"/>
        <v>8.6614815055625505E-3</v>
      </c>
      <c r="G53" s="207">
        <f t="shared" si="2"/>
        <v>-0.45893663027975007</v>
      </c>
    </row>
    <row r="54" spans="1:7" ht="10.5" customHeight="1" x14ac:dyDescent="0.2">
      <c r="A54" s="99" t="s">
        <v>64</v>
      </c>
      <c r="B54" s="13" t="s">
        <v>271</v>
      </c>
      <c r="C54" s="140">
        <v>7524.4126800000004</v>
      </c>
      <c r="D54" s="140">
        <v>22563.059450000004</v>
      </c>
      <c r="E54" s="205">
        <f t="shared" si="0"/>
        <v>1.9986472578747505</v>
      </c>
      <c r="F54" s="206">
        <f t="shared" si="1"/>
        <v>1.312487953505914E-3</v>
      </c>
      <c r="G54" s="207">
        <f t="shared" si="2"/>
        <v>0.26232004492682381</v>
      </c>
    </row>
    <row r="55" spans="1:7" ht="10.5" customHeight="1" x14ac:dyDescent="0.2">
      <c r="A55" s="99" t="s">
        <v>191</v>
      </c>
      <c r="B55" s="13" t="s">
        <v>254</v>
      </c>
      <c r="C55" s="140">
        <v>18880.218710000001</v>
      </c>
      <c r="D55" s="140">
        <v>20333.072520000005</v>
      </c>
      <c r="E55" s="205">
        <f t="shared" si="0"/>
        <v>7.6951111230003644E-2</v>
      </c>
      <c r="F55" s="206">
        <f t="shared" si="1"/>
        <v>3.2932882166734063E-3</v>
      </c>
      <c r="G55" s="207">
        <f t="shared" si="2"/>
        <v>2.5342218787369562E-2</v>
      </c>
    </row>
    <row r="56" spans="1:7" ht="10.5" customHeight="1" x14ac:dyDescent="0.2">
      <c r="A56" s="99" t="s">
        <v>234</v>
      </c>
      <c r="B56" s="13" t="s">
        <v>259</v>
      </c>
      <c r="C56" s="140">
        <v>14427.723729999998</v>
      </c>
      <c r="D56" s="140">
        <v>19644.940469999994</v>
      </c>
      <c r="E56" s="205">
        <f t="shared" si="0"/>
        <v>0.36161052412943562</v>
      </c>
      <c r="F56" s="206">
        <f t="shared" si="1"/>
        <v>2.5166367658793014E-3</v>
      </c>
      <c r="G56" s="207">
        <f t="shared" si="2"/>
        <v>9.1004233995302192E-2</v>
      </c>
    </row>
    <row r="57" spans="1:7" ht="10.5" customHeight="1" x14ac:dyDescent="0.2">
      <c r="A57" s="99" t="s">
        <v>100</v>
      </c>
      <c r="B57" s="13" t="s">
        <v>257</v>
      </c>
      <c r="C57" s="140">
        <v>18994.359150000004</v>
      </c>
      <c r="D57" s="140">
        <v>19431.606930000005</v>
      </c>
      <c r="E57" s="205">
        <f t="shared" si="0"/>
        <v>2.3019875350730246E-2</v>
      </c>
      <c r="F57" s="206">
        <f t="shared" si="1"/>
        <v>3.313197804156036E-3</v>
      </c>
      <c r="G57" s="207">
        <f t="shared" si="2"/>
        <v>7.6269400463985105E-3</v>
      </c>
    </row>
    <row r="58" spans="1:7" ht="10.5" customHeight="1" x14ac:dyDescent="0.2">
      <c r="A58" s="126"/>
      <c r="B58" s="208" t="s">
        <v>18</v>
      </c>
      <c r="C58" s="141">
        <v>1016573.2783299997</v>
      </c>
      <c r="D58" s="141">
        <v>971848.77633000142</v>
      </c>
      <c r="E58" s="209">
        <f t="shared" si="0"/>
        <v>-4.3995354740654302E-2</v>
      </c>
      <c r="F58" s="210">
        <f t="shared" si="1"/>
        <v>0.1773215051336258</v>
      </c>
      <c r="G58" s="211">
        <f t="shared" si="2"/>
        <v>-0.78013225215006199</v>
      </c>
    </row>
    <row r="59" spans="1:7" ht="9" customHeight="1" x14ac:dyDescent="0.2">
      <c r="A59" s="8" t="s">
        <v>375</v>
      </c>
      <c r="B59" s="37"/>
      <c r="C59" s="21"/>
      <c r="D59" s="21"/>
      <c r="E59" s="21"/>
      <c r="F59" s="21"/>
      <c r="G59" s="21"/>
    </row>
    <row r="60" spans="1:7" ht="9" customHeight="1" x14ac:dyDescent="0.2">
      <c r="A60" s="11" t="s">
        <v>20</v>
      </c>
      <c r="B60" s="37"/>
      <c r="C60" s="21"/>
      <c r="D60" s="21"/>
      <c r="E60" s="21"/>
      <c r="F60" s="21"/>
      <c r="G60" s="21"/>
    </row>
    <row r="61" spans="1:7" ht="9" customHeight="1" x14ac:dyDescent="0.2">
      <c r="A61" s="239" t="s">
        <v>373</v>
      </c>
      <c r="B61" s="11"/>
      <c r="C61" s="11"/>
      <c r="D61" s="11"/>
      <c r="E61" s="11"/>
      <c r="F61" s="11"/>
      <c r="G61" s="11"/>
    </row>
    <row r="62" spans="1:7" ht="9" customHeight="1" x14ac:dyDescent="0.15">
      <c r="A62" s="240" t="s">
        <v>374</v>
      </c>
    </row>
  </sheetData>
  <mergeCells count="6">
    <mergeCell ref="G4:G5"/>
    <mergeCell ref="A6:B6"/>
    <mergeCell ref="A2:E2"/>
    <mergeCell ref="A4:A5"/>
    <mergeCell ref="B4:B5"/>
    <mergeCell ref="C4:D4"/>
  </mergeCells>
  <phoneticPr fontId="3" type="noConversion"/>
  <conditionalFormatting sqref="C8:G58">
    <cfRule type="containsBlanks" dxfId="90" priority="1">
      <formula>LEN(TRIM(C8))=0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 codeName="Hoja9">
    <tabColor rgb="FFD9EFFF"/>
  </sheetPr>
  <dimension ref="A1:F62"/>
  <sheetViews>
    <sheetView showGridLines="0" topLeftCell="A37" zoomScale="150" zoomScaleNormal="120" zoomScalePageLayoutView="120" workbookViewId="0">
      <selection activeCell="A59" sqref="A59:A63"/>
    </sheetView>
  </sheetViews>
  <sheetFormatPr baseColWidth="10" defaultColWidth="11.42578125" defaultRowHeight="13.5" x14ac:dyDescent="0.2"/>
  <cols>
    <col min="1" max="1" width="27.42578125" style="15" customWidth="1"/>
    <col min="2" max="6" width="9.7109375" style="15" customWidth="1"/>
    <col min="7" max="16384" width="11.42578125" style="15"/>
  </cols>
  <sheetData>
    <row r="1" spans="1:6" ht="15" customHeight="1" x14ac:dyDescent="0.25">
      <c r="A1" s="84" t="s">
        <v>338</v>
      </c>
      <c r="B1" s="84"/>
      <c r="C1" s="84"/>
      <c r="D1" s="84"/>
      <c r="E1" s="84"/>
      <c r="F1" s="84"/>
    </row>
    <row r="2" spans="1:6" ht="11.25" customHeight="1" x14ac:dyDescent="0.25">
      <c r="A2" s="84" t="s">
        <v>334</v>
      </c>
      <c r="B2" s="84"/>
      <c r="C2" s="84"/>
      <c r="D2" s="84"/>
      <c r="E2" s="84"/>
      <c r="F2" s="84"/>
    </row>
    <row r="3" spans="1:6" ht="3" customHeight="1" x14ac:dyDescent="0.2"/>
    <row r="4" spans="1:6" s="39" customFormat="1" ht="15" customHeight="1" x14ac:dyDescent="0.25">
      <c r="A4" s="268" t="s">
        <v>339</v>
      </c>
      <c r="B4" s="263" t="s">
        <v>352</v>
      </c>
      <c r="C4" s="264"/>
      <c r="D4" s="198" t="s">
        <v>29</v>
      </c>
      <c r="E4" s="199" t="s">
        <v>335</v>
      </c>
      <c r="F4" s="266" t="s">
        <v>336</v>
      </c>
    </row>
    <row r="5" spans="1:6" s="39" customFormat="1" ht="15" customHeight="1" x14ac:dyDescent="0.25">
      <c r="A5" s="268"/>
      <c r="B5" s="169">
        <v>2023</v>
      </c>
      <c r="C5" s="170" t="s">
        <v>316</v>
      </c>
      <c r="D5" s="200" t="s">
        <v>337</v>
      </c>
      <c r="E5" s="201">
        <v>2023</v>
      </c>
      <c r="F5" s="267"/>
    </row>
    <row r="6" spans="1:6" s="39" customFormat="1" ht="14.1" customHeight="1" x14ac:dyDescent="0.25">
      <c r="A6" s="197"/>
      <c r="B6" s="177">
        <f>SUM(B8:B58)</f>
        <v>5732938.4699499952</v>
      </c>
      <c r="C6" s="177">
        <f>SUM(C8:C58)</f>
        <v>6754456.9924199982</v>
      </c>
      <c r="D6" s="202">
        <f>(C6/B6-1)</f>
        <v>0.1781841071248953</v>
      </c>
      <c r="E6" s="202">
        <f>SUM(E7:E58)</f>
        <v>1.0000000000000004</v>
      </c>
      <c r="F6" s="203">
        <f>SUM(F7:F58)</f>
        <v>17.81841071248947</v>
      </c>
    </row>
    <row r="7" spans="1:6" ht="3.95" customHeight="1" x14ac:dyDescent="0.2">
      <c r="A7" s="43"/>
      <c r="B7" s="108"/>
      <c r="C7" s="108"/>
      <c r="D7" s="108"/>
      <c r="E7" s="108"/>
      <c r="F7" s="204"/>
    </row>
    <row r="8" spans="1:6" ht="10.5" customHeight="1" x14ac:dyDescent="0.2">
      <c r="A8" s="13" t="s">
        <v>69</v>
      </c>
      <c r="B8" s="140">
        <v>1665404.0298899992</v>
      </c>
      <c r="C8" s="140">
        <v>1958312.0941399992</v>
      </c>
      <c r="D8" s="205">
        <f>IFERROR(((C8/B8-1)),"")</f>
        <v>0.17587808062968757</v>
      </c>
      <c r="E8" s="206">
        <f>B8/$B$6</f>
        <v>0.29049745407515692</v>
      </c>
      <c r="F8" s="207">
        <f>E8*D8*100</f>
        <v>5.1092134650549408</v>
      </c>
    </row>
    <row r="9" spans="1:6" ht="10.5" customHeight="1" x14ac:dyDescent="0.2">
      <c r="A9" s="13" t="s">
        <v>228</v>
      </c>
      <c r="B9" s="140">
        <v>854897.64022999839</v>
      </c>
      <c r="C9" s="140">
        <v>1000194.6641899997</v>
      </c>
      <c r="D9" s="205">
        <f t="shared" ref="D9:D58" si="0">IFERROR(((C9/B9-1)),"")</f>
        <v>0.16995838697239951</v>
      </c>
      <c r="E9" s="206">
        <f t="shared" ref="E9:E58" si="1">B9/$B$6</f>
        <v>0.1491203236718944</v>
      </c>
      <c r="F9" s="207">
        <f t="shared" ref="F9:F58" si="2">E9*D9*100</f>
        <v>2.5344249676077295</v>
      </c>
    </row>
    <row r="10" spans="1:6" ht="10.5" customHeight="1" x14ac:dyDescent="0.2">
      <c r="A10" s="13" t="s">
        <v>70</v>
      </c>
      <c r="B10" s="140">
        <v>388101.48009000096</v>
      </c>
      <c r="C10" s="140">
        <v>535275.03951999953</v>
      </c>
      <c r="D10" s="205">
        <f t="shared" si="0"/>
        <v>0.3792141153284676</v>
      </c>
      <c r="E10" s="206">
        <f t="shared" si="1"/>
        <v>6.7696781000579298E-2</v>
      </c>
      <c r="F10" s="207">
        <f t="shared" si="2"/>
        <v>2.5671574917719693</v>
      </c>
    </row>
    <row r="11" spans="1:6" ht="10.5" customHeight="1" x14ac:dyDescent="0.2">
      <c r="A11" s="13" t="s">
        <v>80</v>
      </c>
      <c r="B11" s="140">
        <v>275668.33862000029</v>
      </c>
      <c r="C11" s="140">
        <v>311733.21107999876</v>
      </c>
      <c r="D11" s="205">
        <f t="shared" si="0"/>
        <v>0.13082703889949698</v>
      </c>
      <c r="E11" s="206">
        <f t="shared" si="1"/>
        <v>4.8084998655568124E-2</v>
      </c>
      <c r="F11" s="207">
        <f t="shared" si="2"/>
        <v>0.62908179895942706</v>
      </c>
    </row>
    <row r="12" spans="1:6" ht="10.5" customHeight="1" x14ac:dyDescent="0.2">
      <c r="A12" s="13" t="s">
        <v>72</v>
      </c>
      <c r="B12" s="140">
        <v>304000.67035999952</v>
      </c>
      <c r="C12" s="140">
        <v>262835.62320000026</v>
      </c>
      <c r="D12" s="205">
        <f t="shared" si="0"/>
        <v>-0.13541104074294097</v>
      </c>
      <c r="E12" s="206">
        <f t="shared" si="1"/>
        <v>5.3027024789026059E-2</v>
      </c>
      <c r="F12" s="207">
        <f t="shared" si="2"/>
        <v>-0.71804446141837486</v>
      </c>
    </row>
    <row r="13" spans="1:6" ht="10.5" customHeight="1" x14ac:dyDescent="0.2">
      <c r="A13" s="13" t="s">
        <v>71</v>
      </c>
      <c r="B13" s="140">
        <v>217840.84391999961</v>
      </c>
      <c r="C13" s="140">
        <v>257111.29906999995</v>
      </c>
      <c r="D13" s="205">
        <f t="shared" si="0"/>
        <v>0.18027131387914608</v>
      </c>
      <c r="E13" s="206">
        <f t="shared" si="1"/>
        <v>3.7998113020372204E-2</v>
      </c>
      <c r="F13" s="207">
        <f t="shared" si="2"/>
        <v>0.68499697591107844</v>
      </c>
    </row>
    <row r="14" spans="1:6" ht="10.5" customHeight="1" x14ac:dyDescent="0.2">
      <c r="A14" s="13" t="s">
        <v>177</v>
      </c>
      <c r="B14" s="140">
        <v>216600.97667999991</v>
      </c>
      <c r="C14" s="140">
        <v>234694.0516900002</v>
      </c>
      <c r="D14" s="205">
        <f t="shared" si="0"/>
        <v>8.3531825605433374E-2</v>
      </c>
      <c r="E14" s="206">
        <f t="shared" si="1"/>
        <v>3.7781842211519354E-2</v>
      </c>
      <c r="F14" s="207">
        <f t="shared" si="2"/>
        <v>0.31559862546646356</v>
      </c>
    </row>
    <row r="15" spans="1:6" ht="10.5" customHeight="1" x14ac:dyDescent="0.2">
      <c r="A15" s="13" t="s">
        <v>73</v>
      </c>
      <c r="B15" s="140">
        <v>128200.58744999998</v>
      </c>
      <c r="C15" s="140">
        <v>177936.62262000024</v>
      </c>
      <c r="D15" s="205">
        <f t="shared" si="0"/>
        <v>0.38795481486696004</v>
      </c>
      <c r="E15" s="206">
        <f t="shared" si="1"/>
        <v>2.236210769084326E-2</v>
      </c>
      <c r="F15" s="207">
        <f t="shared" si="2"/>
        <v>0.86754873492361195</v>
      </c>
    </row>
    <row r="16" spans="1:6" ht="10.5" customHeight="1" x14ac:dyDescent="0.2">
      <c r="A16" s="13" t="s">
        <v>77</v>
      </c>
      <c r="B16" s="140">
        <v>245885.86686000013</v>
      </c>
      <c r="C16" s="140">
        <v>175033.19176999983</v>
      </c>
      <c r="D16" s="205">
        <f t="shared" si="0"/>
        <v>-0.28815269456028414</v>
      </c>
      <c r="E16" s="206">
        <f t="shared" si="1"/>
        <v>4.2890023702303021E-2</v>
      </c>
      <c r="F16" s="207">
        <f t="shared" si="2"/>
        <v>-1.235887589957307</v>
      </c>
    </row>
    <row r="17" spans="1:6" ht="10.5" customHeight="1" x14ac:dyDescent="0.2">
      <c r="A17" s="13" t="s">
        <v>75</v>
      </c>
      <c r="B17" s="140">
        <v>88987.294600000052</v>
      </c>
      <c r="C17" s="140">
        <v>164943.69641999979</v>
      </c>
      <c r="D17" s="205">
        <f t="shared" si="0"/>
        <v>0.85356456965486505</v>
      </c>
      <c r="E17" s="206">
        <f t="shared" si="1"/>
        <v>1.552210878704516E-2</v>
      </c>
      <c r="F17" s="207">
        <f t="shared" si="2"/>
        <v>1.32491221069502</v>
      </c>
    </row>
    <row r="18" spans="1:6" ht="10.5" customHeight="1" x14ac:dyDescent="0.2">
      <c r="A18" s="13" t="s">
        <v>118</v>
      </c>
      <c r="B18" s="140">
        <v>150021.48264</v>
      </c>
      <c r="C18" s="140">
        <v>152077.29063000024</v>
      </c>
      <c r="D18" s="205">
        <f t="shared" si="0"/>
        <v>1.3703424028500333E-2</v>
      </c>
      <c r="E18" s="206">
        <f t="shared" si="1"/>
        <v>2.6168339923122976E-2</v>
      </c>
      <c r="F18" s="207">
        <f t="shared" si="2"/>
        <v>3.5859585808848793E-2</v>
      </c>
    </row>
    <row r="19" spans="1:6" ht="10.5" customHeight="1" x14ac:dyDescent="0.2">
      <c r="A19" s="13" t="s">
        <v>84</v>
      </c>
      <c r="B19" s="140">
        <v>122987.41449000017</v>
      </c>
      <c r="C19" s="140">
        <v>150233.22208000004</v>
      </c>
      <c r="D19" s="205">
        <f t="shared" si="0"/>
        <v>0.22153329837025848</v>
      </c>
      <c r="E19" s="206">
        <f t="shared" si="1"/>
        <v>2.1452770709934534E-2</v>
      </c>
      <c r="F19" s="207">
        <f t="shared" si="2"/>
        <v>0.47525030545526686</v>
      </c>
    </row>
    <row r="20" spans="1:6" ht="10.5" customHeight="1" x14ac:dyDescent="0.2">
      <c r="A20" s="13" t="s">
        <v>121</v>
      </c>
      <c r="B20" s="140">
        <v>71636.920099999872</v>
      </c>
      <c r="C20" s="140">
        <v>115868.47938000015</v>
      </c>
      <c r="D20" s="205">
        <f t="shared" si="0"/>
        <v>0.61744082825247482</v>
      </c>
      <c r="E20" s="206">
        <f t="shared" si="1"/>
        <v>1.2495672241293864E-2</v>
      </c>
      <c r="F20" s="207">
        <f t="shared" si="2"/>
        <v>0.7715338218235942</v>
      </c>
    </row>
    <row r="21" spans="1:6" ht="10.5" customHeight="1" x14ac:dyDescent="0.2">
      <c r="A21" s="13" t="s">
        <v>123</v>
      </c>
      <c r="B21" s="140">
        <v>23863.86852</v>
      </c>
      <c r="C21" s="140">
        <v>114775.69439</v>
      </c>
      <c r="D21" s="205">
        <f t="shared" si="0"/>
        <v>3.8096013558660022</v>
      </c>
      <c r="E21" s="206">
        <f t="shared" si="1"/>
        <v>4.1625893326931434E-3</v>
      </c>
      <c r="F21" s="207">
        <f t="shared" si="2"/>
        <v>1.5857805965741156</v>
      </c>
    </row>
    <row r="22" spans="1:6" ht="10.5" customHeight="1" x14ac:dyDescent="0.2">
      <c r="A22" s="13" t="s">
        <v>225</v>
      </c>
      <c r="B22" s="140">
        <v>33591.683600000004</v>
      </c>
      <c r="C22" s="140">
        <v>100514.54566</v>
      </c>
      <c r="D22" s="205">
        <f t="shared" si="0"/>
        <v>1.9922449513664744</v>
      </c>
      <c r="E22" s="206">
        <f t="shared" si="1"/>
        <v>5.8594181284302186E-3</v>
      </c>
      <c r="F22" s="207">
        <f t="shared" si="2"/>
        <v>1.1673396184310298</v>
      </c>
    </row>
    <row r="23" spans="1:6" ht="10.5" customHeight="1" x14ac:dyDescent="0.2">
      <c r="A23" s="13" t="s">
        <v>74</v>
      </c>
      <c r="B23" s="140">
        <v>115424.17438999994</v>
      </c>
      <c r="C23" s="140">
        <v>93154.726239999989</v>
      </c>
      <c r="D23" s="205">
        <f t="shared" si="0"/>
        <v>-0.19293573696923338</v>
      </c>
      <c r="E23" s="206">
        <f t="shared" si="1"/>
        <v>2.013351006556446E-2</v>
      </c>
      <c r="F23" s="207">
        <f t="shared" si="2"/>
        <v>-0.38844736022771575</v>
      </c>
    </row>
    <row r="24" spans="1:6" ht="10.5" customHeight="1" x14ac:dyDescent="0.2">
      <c r="A24" s="13" t="s">
        <v>76</v>
      </c>
      <c r="B24" s="140">
        <v>104278.55310999991</v>
      </c>
      <c r="C24" s="140">
        <v>88979.328160000063</v>
      </c>
      <c r="D24" s="205">
        <f t="shared" si="0"/>
        <v>-0.1467149715230629</v>
      </c>
      <c r="E24" s="206">
        <f t="shared" si="1"/>
        <v>1.818937245822376E-2</v>
      </c>
      <c r="F24" s="207">
        <f t="shared" si="2"/>
        <v>-0.26686532622306836</v>
      </c>
    </row>
    <row r="25" spans="1:6" ht="10.5" customHeight="1" x14ac:dyDescent="0.2">
      <c r="A25" s="13" t="s">
        <v>83</v>
      </c>
      <c r="B25" s="140">
        <v>45654.650629999982</v>
      </c>
      <c r="C25" s="140">
        <v>77057.848869999914</v>
      </c>
      <c r="D25" s="205">
        <f t="shared" si="0"/>
        <v>0.68784226374880375</v>
      </c>
      <c r="E25" s="206">
        <f t="shared" si="1"/>
        <v>7.9635689218199822E-3</v>
      </c>
      <c r="F25" s="207">
        <f t="shared" si="2"/>
        <v>0.54776792747042768</v>
      </c>
    </row>
    <row r="26" spans="1:6" ht="10.5" customHeight="1" x14ac:dyDescent="0.2">
      <c r="A26" s="13" t="s">
        <v>178</v>
      </c>
      <c r="B26" s="140">
        <v>74348.430730000036</v>
      </c>
      <c r="C26" s="140">
        <v>71282.665539999914</v>
      </c>
      <c r="D26" s="205">
        <f t="shared" si="0"/>
        <v>-4.1235102878413143E-2</v>
      </c>
      <c r="E26" s="206">
        <f t="shared" si="1"/>
        <v>1.2968642716070967E-2</v>
      </c>
      <c r="F26" s="207">
        <f t="shared" si="2"/>
        <v>-5.3476331659056957E-2</v>
      </c>
    </row>
    <row r="27" spans="1:6" ht="10.5" customHeight="1" x14ac:dyDescent="0.2">
      <c r="A27" s="13" t="s">
        <v>120</v>
      </c>
      <c r="B27" s="140">
        <v>81201.975309999922</v>
      </c>
      <c r="C27" s="140">
        <v>66864.097300000052</v>
      </c>
      <c r="D27" s="205">
        <f t="shared" si="0"/>
        <v>-0.17657055700015933</v>
      </c>
      <c r="E27" s="206">
        <f t="shared" si="1"/>
        <v>1.4164110732328894E-2</v>
      </c>
      <c r="F27" s="207">
        <f t="shared" si="2"/>
        <v>-0.25009649214192475</v>
      </c>
    </row>
    <row r="28" spans="1:6" ht="10.5" customHeight="1" x14ac:dyDescent="0.2">
      <c r="A28" s="13" t="s">
        <v>181</v>
      </c>
      <c r="B28" s="140">
        <v>35830.431599999996</v>
      </c>
      <c r="C28" s="140">
        <v>57415.545919999982</v>
      </c>
      <c r="D28" s="205">
        <f t="shared" si="0"/>
        <v>0.60242406680917537</v>
      </c>
      <c r="E28" s="206">
        <f t="shared" si="1"/>
        <v>6.2499243255112981E-3</v>
      </c>
      <c r="F28" s="207">
        <f t="shared" si="2"/>
        <v>0.37651048294241085</v>
      </c>
    </row>
    <row r="29" spans="1:6" ht="10.5" customHeight="1" x14ac:dyDescent="0.2">
      <c r="A29" s="13" t="s">
        <v>119</v>
      </c>
      <c r="B29" s="140">
        <v>42230.153120000003</v>
      </c>
      <c r="C29" s="140">
        <v>42558.70875000002</v>
      </c>
      <c r="D29" s="205">
        <f t="shared" si="0"/>
        <v>7.7801193158453241E-3</v>
      </c>
      <c r="E29" s="206">
        <f t="shared" si="1"/>
        <v>7.3662317049721189E-3</v>
      </c>
      <c r="F29" s="207">
        <f t="shared" si="2"/>
        <v>5.7310161572845823E-3</v>
      </c>
    </row>
    <row r="30" spans="1:6" ht="10.5" customHeight="1" x14ac:dyDescent="0.2">
      <c r="A30" s="13" t="s">
        <v>85</v>
      </c>
      <c r="B30" s="140">
        <v>39785.020430000011</v>
      </c>
      <c r="C30" s="140">
        <v>42116.527410000024</v>
      </c>
      <c r="D30" s="205">
        <f t="shared" si="0"/>
        <v>5.8602633724976982E-2</v>
      </c>
      <c r="E30" s="206">
        <f t="shared" si="1"/>
        <v>6.939725698878298E-3</v>
      </c>
      <c r="F30" s="207">
        <f t="shared" si="2"/>
        <v>4.066862032831748E-2</v>
      </c>
    </row>
    <row r="31" spans="1:6" ht="10.5" customHeight="1" x14ac:dyDescent="0.2">
      <c r="A31" s="13" t="s">
        <v>179</v>
      </c>
      <c r="B31" s="140">
        <v>36396.281009999992</v>
      </c>
      <c r="C31" s="140">
        <v>41907.323699999972</v>
      </c>
      <c r="D31" s="205">
        <f t="shared" si="0"/>
        <v>0.15141774206232239</v>
      </c>
      <c r="E31" s="206">
        <f t="shared" si="1"/>
        <v>6.3486257877659472E-3</v>
      </c>
      <c r="F31" s="207">
        <f t="shared" si="2"/>
        <v>9.6129458198215251E-2</v>
      </c>
    </row>
    <row r="32" spans="1:6" ht="10.5" customHeight="1" x14ac:dyDescent="0.2">
      <c r="A32" s="13" t="s">
        <v>180</v>
      </c>
      <c r="B32" s="140">
        <v>39178.894760000017</v>
      </c>
      <c r="C32" s="140">
        <v>30171.330610000015</v>
      </c>
      <c r="D32" s="205">
        <f t="shared" si="0"/>
        <v>-0.22990858229100275</v>
      </c>
      <c r="E32" s="206">
        <f t="shared" si="1"/>
        <v>6.8339988237030129E-3</v>
      </c>
      <c r="F32" s="207">
        <f t="shared" si="2"/>
        <v>-0.15711949809359402</v>
      </c>
    </row>
    <row r="33" spans="1:6" ht="10.5" customHeight="1" x14ac:dyDescent="0.2">
      <c r="A33" s="13" t="s">
        <v>78</v>
      </c>
      <c r="B33" s="140">
        <v>24430.588290000011</v>
      </c>
      <c r="C33" s="140">
        <v>28569.653230000007</v>
      </c>
      <c r="D33" s="205">
        <f t="shared" si="0"/>
        <v>0.16942141920070797</v>
      </c>
      <c r="E33" s="206">
        <f t="shared" si="1"/>
        <v>4.261442612380437E-3</v>
      </c>
      <c r="F33" s="207">
        <f t="shared" si="2"/>
        <v>7.2197965523186608E-2</v>
      </c>
    </row>
    <row r="34" spans="1:6" ht="10.5" customHeight="1" x14ac:dyDescent="0.2">
      <c r="A34" s="13" t="s">
        <v>128</v>
      </c>
      <c r="B34" s="140">
        <v>16681.695790000002</v>
      </c>
      <c r="C34" s="140">
        <v>27517.39675</v>
      </c>
      <c r="D34" s="205">
        <f t="shared" si="0"/>
        <v>0.64955632187559487</v>
      </c>
      <c r="E34" s="206">
        <f t="shared" si="1"/>
        <v>2.9097985051539381E-3</v>
      </c>
      <c r="F34" s="207">
        <f t="shared" si="2"/>
        <v>0.18900780144068963</v>
      </c>
    </row>
    <row r="35" spans="1:6" ht="10.5" customHeight="1" x14ac:dyDescent="0.2">
      <c r="A35" s="13" t="s">
        <v>125</v>
      </c>
      <c r="B35" s="140">
        <v>12478.325339999994</v>
      </c>
      <c r="C35" s="140">
        <v>26676.626059999995</v>
      </c>
      <c r="D35" s="205">
        <f t="shared" si="0"/>
        <v>1.1378370360713812</v>
      </c>
      <c r="E35" s="206">
        <f t="shared" si="1"/>
        <v>2.1766020000749866E-3</v>
      </c>
      <c r="F35" s="207">
        <f t="shared" si="2"/>
        <v>0.24766183684723631</v>
      </c>
    </row>
    <row r="36" spans="1:6" ht="10.5" customHeight="1" x14ac:dyDescent="0.2">
      <c r="A36" s="13" t="s">
        <v>231</v>
      </c>
      <c r="B36" s="140">
        <v>21948.781540000004</v>
      </c>
      <c r="C36" s="140">
        <v>24281.378370000009</v>
      </c>
      <c r="D36" s="205">
        <f t="shared" si="0"/>
        <v>0.10627454766675881</v>
      </c>
      <c r="E36" s="206">
        <f t="shared" si="1"/>
        <v>3.8285395273379673E-3</v>
      </c>
      <c r="F36" s="207">
        <f t="shared" si="2"/>
        <v>4.0687630649214906E-2</v>
      </c>
    </row>
    <row r="37" spans="1:6" ht="10.5" customHeight="1" x14ac:dyDescent="0.2">
      <c r="A37" s="13" t="s">
        <v>122</v>
      </c>
      <c r="B37" s="140">
        <v>18180.081549999992</v>
      </c>
      <c r="C37" s="140">
        <v>21451.063600000016</v>
      </c>
      <c r="D37" s="205">
        <f t="shared" si="0"/>
        <v>0.17992119787823646</v>
      </c>
      <c r="E37" s="206">
        <f t="shared" si="1"/>
        <v>3.1711628592027371E-3</v>
      </c>
      <c r="F37" s="207">
        <f t="shared" si="2"/>
        <v>5.7055942029472978E-2</v>
      </c>
    </row>
    <row r="38" spans="1:6" ht="10.5" customHeight="1" x14ac:dyDescent="0.2">
      <c r="A38" s="13" t="s">
        <v>86</v>
      </c>
      <c r="B38" s="140">
        <v>23666.288530000009</v>
      </c>
      <c r="C38" s="140">
        <v>20770.794199999997</v>
      </c>
      <c r="D38" s="205">
        <f t="shared" si="0"/>
        <v>-0.12234678565376267</v>
      </c>
      <c r="E38" s="206">
        <f t="shared" si="1"/>
        <v>4.1281253329422942E-3</v>
      </c>
      <c r="F38" s="207">
        <f t="shared" si="2"/>
        <v>-5.0506286526135855E-2</v>
      </c>
    </row>
    <row r="39" spans="1:6" ht="10.5" customHeight="1" x14ac:dyDescent="0.2">
      <c r="A39" s="13" t="s">
        <v>138</v>
      </c>
      <c r="B39" s="140">
        <v>5975.6402899999966</v>
      </c>
      <c r="C39" s="140">
        <v>18008.650529999995</v>
      </c>
      <c r="D39" s="205">
        <f t="shared" si="0"/>
        <v>2.0136771385213357</v>
      </c>
      <c r="E39" s="206">
        <f t="shared" si="1"/>
        <v>1.0423346284496437E-3</v>
      </c>
      <c r="F39" s="207">
        <f t="shared" si="2"/>
        <v>0.20989254119981779</v>
      </c>
    </row>
    <row r="40" spans="1:6" ht="10.5" customHeight="1" x14ac:dyDescent="0.2">
      <c r="A40" s="13" t="s">
        <v>226</v>
      </c>
      <c r="B40" s="140">
        <v>8430.5457000000006</v>
      </c>
      <c r="C40" s="140">
        <v>17734.149600000001</v>
      </c>
      <c r="D40" s="205">
        <f t="shared" si="0"/>
        <v>1.1035589190863409</v>
      </c>
      <c r="E40" s="206">
        <f t="shared" si="1"/>
        <v>1.4705452961321483E-3</v>
      </c>
      <c r="F40" s="207">
        <f t="shared" si="2"/>
        <v>0.16228333774670967</v>
      </c>
    </row>
    <row r="41" spans="1:6" ht="10.5" customHeight="1" x14ac:dyDescent="0.2">
      <c r="A41" s="13" t="s">
        <v>190</v>
      </c>
      <c r="B41" s="140">
        <v>6967.5456100000038</v>
      </c>
      <c r="C41" s="140">
        <v>14779.696719999996</v>
      </c>
      <c r="D41" s="205">
        <f t="shared" si="0"/>
        <v>1.121219945627308</v>
      </c>
      <c r="E41" s="206">
        <f t="shared" si="1"/>
        <v>1.2153532863681297E-3</v>
      </c>
      <c r="F41" s="207">
        <f t="shared" si="2"/>
        <v>0.13626783456596445</v>
      </c>
    </row>
    <row r="42" spans="1:6" ht="10.5" customHeight="1" x14ac:dyDescent="0.2">
      <c r="A42" s="13" t="s">
        <v>126</v>
      </c>
      <c r="B42" s="140">
        <v>9850.5098999999955</v>
      </c>
      <c r="C42" s="140">
        <v>13850.360719999997</v>
      </c>
      <c r="D42" s="205">
        <f t="shared" si="0"/>
        <v>0.40605520532495509</v>
      </c>
      <c r="E42" s="206">
        <f t="shared" si="1"/>
        <v>1.7182305290093084E-3</v>
      </c>
      <c r="F42" s="207">
        <f t="shared" si="2"/>
        <v>6.97696450252481E-2</v>
      </c>
    </row>
    <row r="43" spans="1:6" ht="10.5" customHeight="1" x14ac:dyDescent="0.2">
      <c r="A43" s="13" t="s">
        <v>127</v>
      </c>
      <c r="B43" s="140">
        <v>12632.88125</v>
      </c>
      <c r="C43" s="140">
        <v>13482.998760000004</v>
      </c>
      <c r="D43" s="205">
        <f t="shared" si="0"/>
        <v>6.729403159710734E-2</v>
      </c>
      <c r="E43" s="206">
        <f t="shared" si="1"/>
        <v>2.2035612829645786E-3</v>
      </c>
      <c r="F43" s="207">
        <f t="shared" si="2"/>
        <v>1.4828652260198073E-2</v>
      </c>
    </row>
    <row r="44" spans="1:6" ht="10.5" customHeight="1" x14ac:dyDescent="0.2">
      <c r="A44" s="13" t="s">
        <v>130</v>
      </c>
      <c r="B44" s="140">
        <v>9477.464509999998</v>
      </c>
      <c r="C44" s="140">
        <v>12708.228489999998</v>
      </c>
      <c r="D44" s="205">
        <f t="shared" si="0"/>
        <v>0.34088906126645058</v>
      </c>
      <c r="E44" s="206">
        <f t="shared" si="1"/>
        <v>1.6531599911070848E-3</v>
      </c>
      <c r="F44" s="207">
        <f t="shared" si="2"/>
        <v>5.6354415749174797E-2</v>
      </c>
    </row>
    <row r="45" spans="1:6" ht="10.5" customHeight="1" x14ac:dyDescent="0.2">
      <c r="A45" s="13" t="s">
        <v>227</v>
      </c>
      <c r="B45" s="140">
        <v>8112.4036600000045</v>
      </c>
      <c r="C45" s="140">
        <v>12355.032479999996</v>
      </c>
      <c r="D45" s="205">
        <f t="shared" si="0"/>
        <v>0.52298048738861569</v>
      </c>
      <c r="E45" s="206">
        <f t="shared" si="1"/>
        <v>1.4150515834981156E-3</v>
      </c>
      <c r="F45" s="207">
        <f t="shared" si="2"/>
        <v>7.4004436681787689E-2</v>
      </c>
    </row>
    <row r="46" spans="1:6" ht="10.5" customHeight="1" x14ac:dyDescent="0.2">
      <c r="A46" s="13" t="s">
        <v>309</v>
      </c>
      <c r="B46" s="140">
        <v>5658.4826400000074</v>
      </c>
      <c r="C46" s="140">
        <v>11482.371879999995</v>
      </c>
      <c r="D46" s="205">
        <f t="shared" si="0"/>
        <v>1.0292316174712131</v>
      </c>
      <c r="E46" s="206">
        <f t="shared" si="1"/>
        <v>9.8701262357161882E-4</v>
      </c>
      <c r="F46" s="207">
        <f t="shared" si="2"/>
        <v>0.10158645990231227</v>
      </c>
    </row>
    <row r="47" spans="1:6" ht="10.5" customHeight="1" x14ac:dyDescent="0.2">
      <c r="A47" s="13" t="s">
        <v>81</v>
      </c>
      <c r="B47" s="140">
        <v>6661.4430300000013</v>
      </c>
      <c r="C47" s="140">
        <v>11246.657780000003</v>
      </c>
      <c r="D47" s="205">
        <f t="shared" si="0"/>
        <v>0.68832154374815713</v>
      </c>
      <c r="E47" s="206">
        <f t="shared" si="1"/>
        <v>1.1619596241817165E-3</v>
      </c>
      <c r="F47" s="207">
        <f t="shared" si="2"/>
        <v>7.9980184228978762E-2</v>
      </c>
    </row>
    <row r="48" spans="1:6" ht="10.5" customHeight="1" x14ac:dyDescent="0.2">
      <c r="A48" s="13" t="s">
        <v>129</v>
      </c>
      <c r="B48" s="140">
        <v>10663.857410000001</v>
      </c>
      <c r="C48" s="140">
        <v>10746.663570000002</v>
      </c>
      <c r="D48" s="205">
        <f t="shared" si="0"/>
        <v>7.7651225833488269E-3</v>
      </c>
      <c r="E48" s="206">
        <f t="shared" si="1"/>
        <v>1.8601032377891567E-3</v>
      </c>
      <c r="F48" s="207">
        <f t="shared" si="2"/>
        <v>1.4443929659116853E-3</v>
      </c>
    </row>
    <row r="49" spans="1:6" ht="10.5" customHeight="1" x14ac:dyDescent="0.2">
      <c r="A49" s="13" t="s">
        <v>343</v>
      </c>
      <c r="B49" s="140">
        <v>2060.1808800000003</v>
      </c>
      <c r="C49" s="140">
        <v>10276.211509999999</v>
      </c>
      <c r="D49" s="205">
        <f t="shared" si="0"/>
        <v>3.9880142126161262</v>
      </c>
      <c r="E49" s="206">
        <f t="shared" si="1"/>
        <v>3.5935862399338989E-4</v>
      </c>
      <c r="F49" s="207">
        <f t="shared" si="2"/>
        <v>0.14331272999118133</v>
      </c>
    </row>
    <row r="50" spans="1:6" ht="10.5" customHeight="1" x14ac:dyDescent="0.2">
      <c r="A50" s="13" t="s">
        <v>325</v>
      </c>
      <c r="B50" s="140">
        <v>5793.2036499999986</v>
      </c>
      <c r="C50" s="140">
        <v>9745.1215900000007</v>
      </c>
      <c r="D50" s="205">
        <f t="shared" si="0"/>
        <v>0.68216451185865057</v>
      </c>
      <c r="E50" s="206">
        <f t="shared" si="1"/>
        <v>1.010512092597172E-3</v>
      </c>
      <c r="F50" s="207">
        <f t="shared" si="2"/>
        <v>6.8933548837381328E-2</v>
      </c>
    </row>
    <row r="51" spans="1:6" ht="10.5" customHeight="1" x14ac:dyDescent="0.2">
      <c r="A51" s="13" t="s">
        <v>142</v>
      </c>
      <c r="B51" s="140">
        <v>3980.4969800000013</v>
      </c>
      <c r="C51" s="140">
        <v>9720.607129999993</v>
      </c>
      <c r="D51" s="205">
        <f t="shared" si="0"/>
        <v>1.4420586622326717</v>
      </c>
      <c r="E51" s="206">
        <f t="shared" si="1"/>
        <v>6.9432054798151716E-4</v>
      </c>
      <c r="F51" s="207">
        <f t="shared" si="2"/>
        <v>0.1001250960582882</v>
      </c>
    </row>
    <row r="52" spans="1:6" ht="10.5" customHeight="1" x14ac:dyDescent="0.2">
      <c r="A52" s="13" t="s">
        <v>132</v>
      </c>
      <c r="B52" s="140">
        <v>6117.2326700000003</v>
      </c>
      <c r="C52" s="140">
        <v>8232.1128099999987</v>
      </c>
      <c r="D52" s="205">
        <f>IFERROR(((C52/B52-1)),"")</f>
        <v>0.34572497959277371</v>
      </c>
      <c r="E52" s="206">
        <f t="shared" si="1"/>
        <v>1.0670326747904827E-3</v>
      </c>
      <c r="F52" s="207">
        <f t="shared" si="2"/>
        <v>3.688998497167624E-2</v>
      </c>
    </row>
    <row r="53" spans="1:6" ht="10.5" customHeight="1" x14ac:dyDescent="0.2">
      <c r="A53" s="13" t="s">
        <v>198</v>
      </c>
      <c r="B53" s="140">
        <v>9488.356109999997</v>
      </c>
      <c r="C53" s="140">
        <v>7799.2720699999982</v>
      </c>
      <c r="D53" s="205">
        <f t="shared" si="0"/>
        <v>-0.17801650996423224</v>
      </c>
      <c r="E53" s="206">
        <f t="shared" si="1"/>
        <v>1.6550598196255816E-3</v>
      </c>
      <c r="F53" s="207">
        <f t="shared" si="2"/>
        <v>-2.9462797287177777E-2</v>
      </c>
    </row>
    <row r="54" spans="1:6" ht="10.5" customHeight="1" x14ac:dyDescent="0.2">
      <c r="A54" s="13" t="s">
        <v>131</v>
      </c>
      <c r="B54" s="140">
        <v>8335.5889299999999</v>
      </c>
      <c r="C54" s="140">
        <v>7786.7366500000016</v>
      </c>
      <c r="D54" s="205">
        <f t="shared" si="0"/>
        <v>-6.5844451376994462E-2</v>
      </c>
      <c r="E54" s="206">
        <f t="shared" si="1"/>
        <v>1.4539819280622256E-3</v>
      </c>
      <c r="F54" s="207">
        <f t="shared" si="2"/>
        <v>-9.573664236532187E-3</v>
      </c>
    </row>
    <row r="55" spans="1:6" ht="10.5" customHeight="1" x14ac:dyDescent="0.2">
      <c r="A55" s="13" t="s">
        <v>124</v>
      </c>
      <c r="B55" s="140">
        <v>11069.987099999997</v>
      </c>
      <c r="C55" s="140">
        <v>7212.581100000004</v>
      </c>
      <c r="D55" s="205">
        <f t="shared" si="0"/>
        <v>-0.34845623261837355</v>
      </c>
      <c r="E55" s="206">
        <f t="shared" si="1"/>
        <v>1.9309446905849232E-3</v>
      </c>
      <c r="F55" s="207">
        <f t="shared" si="2"/>
        <v>-6.7284971227567339E-2</v>
      </c>
    </row>
    <row r="56" spans="1:6" ht="10.5" customHeight="1" x14ac:dyDescent="0.2">
      <c r="A56" s="13" t="s">
        <v>79</v>
      </c>
      <c r="B56" s="140">
        <v>7281.4818499999965</v>
      </c>
      <c r="C56" s="140">
        <v>6809.5995699999967</v>
      </c>
      <c r="D56" s="205">
        <f t="shared" si="0"/>
        <v>-6.4805803230835513E-2</v>
      </c>
      <c r="E56" s="206">
        <f t="shared" si="1"/>
        <v>1.2701133787091749E-3</v>
      </c>
      <c r="F56" s="207">
        <f t="shared" si="2"/>
        <v>-8.2310717701478443E-3</v>
      </c>
    </row>
    <row r="57" spans="1:6" ht="10.5" customHeight="1" x14ac:dyDescent="0.2">
      <c r="A57" s="13" t="s">
        <v>134</v>
      </c>
      <c r="B57" s="140">
        <v>5821.7502200000017</v>
      </c>
      <c r="C57" s="140">
        <v>6497.41572</v>
      </c>
      <c r="D57" s="205">
        <f t="shared" si="0"/>
        <v>0.11605882672169976</v>
      </c>
      <c r="E57" s="206">
        <f t="shared" si="1"/>
        <v>1.0154914884427115E-3</v>
      </c>
      <c r="F57" s="207">
        <f t="shared" si="2"/>
        <v>1.1785675069453362E-2</v>
      </c>
    </row>
    <row r="58" spans="1:6" ht="10.5" customHeight="1" x14ac:dyDescent="0.2">
      <c r="A58" s="208" t="s">
        <v>18</v>
      </c>
      <c r="B58" s="141">
        <v>69155.993379999985</v>
      </c>
      <c r="C58" s="141">
        <v>71668.783190000002</v>
      </c>
      <c r="D58" s="209">
        <f t="shared" si="0"/>
        <v>3.6335098191601078E-2</v>
      </c>
      <c r="E58" s="210">
        <f t="shared" si="1"/>
        <v>1.2062922660428133E-2</v>
      </c>
      <c r="F58" s="211">
        <f t="shared" si="2"/>
        <v>4.3830747934434595E-2</v>
      </c>
    </row>
    <row r="59" spans="1:6" ht="9" customHeight="1" x14ac:dyDescent="0.2">
      <c r="A59" s="8" t="s">
        <v>375</v>
      </c>
      <c r="B59" s="21"/>
      <c r="C59" s="21"/>
      <c r="D59" s="21"/>
      <c r="E59" s="21"/>
      <c r="F59" s="21"/>
    </row>
    <row r="60" spans="1:6" ht="9" customHeight="1" x14ac:dyDescent="0.2">
      <c r="A60" s="11" t="s">
        <v>20</v>
      </c>
      <c r="B60" s="21"/>
      <c r="C60" s="21"/>
      <c r="D60" s="21"/>
      <c r="E60" s="21"/>
      <c r="F60" s="21"/>
    </row>
    <row r="61" spans="1:6" ht="9" customHeight="1" x14ac:dyDescent="0.2">
      <c r="A61" s="239" t="s">
        <v>373</v>
      </c>
      <c r="B61" s="11"/>
      <c r="C61" s="11"/>
      <c r="D61" s="11"/>
      <c r="E61" s="11"/>
      <c r="F61" s="11"/>
    </row>
    <row r="62" spans="1:6" ht="9" customHeight="1" x14ac:dyDescent="0.15">
      <c r="A62" s="240" t="s">
        <v>374</v>
      </c>
    </row>
  </sheetData>
  <mergeCells count="3">
    <mergeCell ref="A4:A5"/>
    <mergeCell ref="B4:C4"/>
    <mergeCell ref="F4:F5"/>
  </mergeCells>
  <phoneticPr fontId="11" type="noConversion"/>
  <conditionalFormatting sqref="B8:F58">
    <cfRule type="containsBlanks" dxfId="89" priority="3">
      <formula>LEN(TRIM(B8))=0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 codeName="Hoja10">
    <tabColor rgb="FFD9EFFF"/>
  </sheetPr>
  <dimension ref="A1:J512"/>
  <sheetViews>
    <sheetView showGridLines="0" topLeftCell="A46" zoomScale="150" zoomScaleNormal="150" zoomScalePageLayoutView="150" workbookViewId="0">
      <selection activeCell="A58" sqref="A58:A62"/>
    </sheetView>
  </sheetViews>
  <sheetFormatPr baseColWidth="10" defaultColWidth="11.42578125" defaultRowHeight="13.5" x14ac:dyDescent="0.25"/>
  <cols>
    <col min="1" max="1" width="14.140625" style="23" customWidth="1"/>
    <col min="2" max="3" width="7.7109375" style="23" customWidth="1"/>
    <col min="4" max="4" width="7.42578125" style="23" customWidth="1"/>
    <col min="5" max="6" width="8.140625" style="23" customWidth="1"/>
    <col min="7" max="8" width="7.42578125" style="23" customWidth="1"/>
    <col min="9" max="16384" width="11.42578125" style="23"/>
  </cols>
  <sheetData>
    <row r="1" spans="1:10" ht="15" customHeight="1" x14ac:dyDescent="0.25">
      <c r="A1" s="84" t="s">
        <v>353</v>
      </c>
      <c r="B1" s="47"/>
      <c r="C1" s="47"/>
      <c r="D1" s="47"/>
      <c r="E1" s="47"/>
      <c r="F1" s="47"/>
    </row>
    <row r="2" spans="1:10" ht="3" customHeight="1" x14ac:dyDescent="0.25"/>
    <row r="3" spans="1:10" ht="14.1" customHeight="1" x14ac:dyDescent="0.25">
      <c r="A3" s="269" t="s">
        <v>8</v>
      </c>
      <c r="B3" s="269" t="s">
        <v>14</v>
      </c>
      <c r="C3" s="269"/>
      <c r="D3" s="269"/>
      <c r="E3" s="269" t="s">
        <v>55</v>
      </c>
      <c r="F3" s="269"/>
      <c r="G3" s="269"/>
      <c r="H3" s="269"/>
    </row>
    <row r="4" spans="1:10" ht="25.5" x14ac:dyDescent="0.25">
      <c r="A4" s="269"/>
      <c r="B4" s="169">
        <v>2023</v>
      </c>
      <c r="C4" s="170" t="s">
        <v>316</v>
      </c>
      <c r="D4" s="181" t="s">
        <v>322</v>
      </c>
      <c r="E4" s="169">
        <v>2023</v>
      </c>
      <c r="F4" s="170" t="s">
        <v>316</v>
      </c>
      <c r="G4" s="181" t="s">
        <v>322</v>
      </c>
      <c r="H4" s="181" t="s">
        <v>326</v>
      </c>
    </row>
    <row r="5" spans="1:10" ht="15" customHeight="1" x14ac:dyDescent="0.25">
      <c r="A5" s="270" t="s">
        <v>44</v>
      </c>
      <c r="B5" s="270"/>
      <c r="C5" s="270"/>
      <c r="D5" s="270"/>
      <c r="E5" s="182">
        <f>SUM($E$7:$E$57)</f>
        <v>5732938.4699499933</v>
      </c>
      <c r="F5" s="182">
        <f>SUM($F$7:$F$57)</f>
        <v>6754456.9924199982</v>
      </c>
      <c r="G5" s="229">
        <f>(F5/E5-1)</f>
        <v>0.17818410712489574</v>
      </c>
      <c r="H5" s="225">
        <f>SUM($H$7:$H$57)</f>
        <v>0.99999999999999989</v>
      </c>
      <c r="I5" s="5"/>
      <c r="J5" s="5"/>
    </row>
    <row r="6" spans="1:10" ht="3" customHeight="1" x14ac:dyDescent="0.25">
      <c r="A6" s="109"/>
      <c r="B6" s="71"/>
      <c r="C6" s="71"/>
      <c r="D6" s="71"/>
      <c r="E6" s="111"/>
      <c r="F6" s="111"/>
      <c r="G6" s="110"/>
      <c r="H6" s="110"/>
      <c r="I6" s="5"/>
      <c r="J6" s="5"/>
    </row>
    <row r="7" spans="1:10" ht="12" customHeight="1" x14ac:dyDescent="0.25">
      <c r="A7" s="3" t="s">
        <v>69</v>
      </c>
      <c r="B7" s="140">
        <v>767822.8948599993</v>
      </c>
      <c r="C7" s="140">
        <v>699078.69911299681</v>
      </c>
      <c r="D7" s="220">
        <f>IFERROR(((C7/B7-1)),"")</f>
        <v>-8.9531317973446156E-2</v>
      </c>
      <c r="E7" s="72">
        <v>1665404.0298899992</v>
      </c>
      <c r="F7" s="72">
        <v>1958312.0941399992</v>
      </c>
      <c r="G7" s="212">
        <f>IFERROR(((F7/E7-1)),"")</f>
        <v>0.17587808062968757</v>
      </c>
      <c r="H7" s="212">
        <f>(F7/$F$5)</f>
        <v>0.28992887160842989</v>
      </c>
    </row>
    <row r="8" spans="1:10" ht="12" customHeight="1" x14ac:dyDescent="0.25">
      <c r="A8" s="3" t="s">
        <v>228</v>
      </c>
      <c r="B8" s="140">
        <v>511780.10398899822</v>
      </c>
      <c r="C8" s="140">
        <v>436726.4470729985</v>
      </c>
      <c r="D8" s="220">
        <f t="shared" ref="D8:D57" si="0">IFERROR(((C8/B8-1)),"")</f>
        <v>-0.14665215847783941</v>
      </c>
      <c r="E8" s="72">
        <v>854897.64022999839</v>
      </c>
      <c r="F8" s="72">
        <v>1000194.6641899997</v>
      </c>
      <c r="G8" s="212">
        <f t="shared" ref="G8:G57" si="1">IFERROR(((F8/E8-1)),"")</f>
        <v>0.16995838697239951</v>
      </c>
      <c r="H8" s="212">
        <f t="shared" ref="H8:H57" si="2">(F8/$F$5)</f>
        <v>0.14807921129891571</v>
      </c>
    </row>
    <row r="9" spans="1:10" ht="12" customHeight="1" x14ac:dyDescent="0.25">
      <c r="A9" s="3" t="s">
        <v>70</v>
      </c>
      <c r="B9" s="140">
        <v>217888.77060299972</v>
      </c>
      <c r="C9" s="140">
        <v>213290.83170799987</v>
      </c>
      <c r="D9" s="220">
        <f t="shared" si="0"/>
        <v>-2.1102229739858647E-2</v>
      </c>
      <c r="E9" s="72">
        <v>388101.48009000096</v>
      </c>
      <c r="F9" s="72">
        <v>535275.03951999953</v>
      </c>
      <c r="G9" s="212">
        <f t="shared" si="1"/>
        <v>0.3792141153284676</v>
      </c>
      <c r="H9" s="212">
        <f t="shared" si="2"/>
        <v>7.9247678994876586E-2</v>
      </c>
    </row>
    <row r="10" spans="1:10" ht="12" customHeight="1" x14ac:dyDescent="0.25">
      <c r="A10" s="3" t="s">
        <v>72</v>
      </c>
      <c r="B10" s="140">
        <v>306697.26762699999</v>
      </c>
      <c r="C10" s="140">
        <v>264511.05040300015</v>
      </c>
      <c r="D10" s="220">
        <f t="shared" si="0"/>
        <v>-0.13755002628620094</v>
      </c>
      <c r="E10" s="72">
        <v>304000.67035999952</v>
      </c>
      <c r="F10" s="72">
        <v>262835.62320000026</v>
      </c>
      <c r="G10" s="212">
        <f t="shared" si="1"/>
        <v>-0.13541104074294097</v>
      </c>
      <c r="H10" s="212">
        <f t="shared" si="2"/>
        <v>3.891291683327916E-2</v>
      </c>
    </row>
    <row r="11" spans="1:10" ht="12" customHeight="1" x14ac:dyDescent="0.25">
      <c r="A11" s="3" t="s">
        <v>80</v>
      </c>
      <c r="B11" s="140">
        <v>211436.39817100036</v>
      </c>
      <c r="C11" s="140">
        <v>210135.7212830004</v>
      </c>
      <c r="D11" s="220">
        <f t="shared" si="0"/>
        <v>-6.1516224228717054E-3</v>
      </c>
      <c r="E11" s="72">
        <v>275668.33862000029</v>
      </c>
      <c r="F11" s="72">
        <v>311733.21107999876</v>
      </c>
      <c r="G11" s="212">
        <f t="shared" si="1"/>
        <v>0.13082703889949698</v>
      </c>
      <c r="H11" s="212">
        <f t="shared" si="2"/>
        <v>4.6152223847132745E-2</v>
      </c>
    </row>
    <row r="12" spans="1:10" ht="12" customHeight="1" x14ac:dyDescent="0.25">
      <c r="A12" s="3" t="s">
        <v>77</v>
      </c>
      <c r="B12" s="140">
        <v>128153.86253399987</v>
      </c>
      <c r="C12" s="140">
        <v>86042.334269999861</v>
      </c>
      <c r="D12" s="220">
        <f t="shared" si="0"/>
        <v>-0.32860131900298839</v>
      </c>
      <c r="E12" s="72">
        <v>245885.86686000013</v>
      </c>
      <c r="F12" s="72">
        <v>175033.19176999983</v>
      </c>
      <c r="G12" s="212">
        <f t="shared" si="1"/>
        <v>-0.28815269456028414</v>
      </c>
      <c r="H12" s="212">
        <f t="shared" si="2"/>
        <v>2.5913732512683991E-2</v>
      </c>
    </row>
    <row r="13" spans="1:10" ht="12" customHeight="1" x14ac:dyDescent="0.25">
      <c r="A13" s="3" t="s">
        <v>71</v>
      </c>
      <c r="B13" s="140">
        <v>107865.26412300015</v>
      </c>
      <c r="C13" s="140">
        <v>91462.759671000036</v>
      </c>
      <c r="D13" s="220">
        <f t="shared" si="0"/>
        <v>-0.15206475027304545</v>
      </c>
      <c r="E13" s="72">
        <v>217840.84391999961</v>
      </c>
      <c r="F13" s="72">
        <v>257111.29906999995</v>
      </c>
      <c r="G13" s="212">
        <f t="shared" si="1"/>
        <v>0.18027131387914608</v>
      </c>
      <c r="H13" s="212">
        <f t="shared" si="2"/>
        <v>3.8065428406537483E-2</v>
      </c>
    </row>
    <row r="14" spans="1:10" ht="12" customHeight="1" x14ac:dyDescent="0.25">
      <c r="A14" s="3" t="s">
        <v>177</v>
      </c>
      <c r="B14" s="140">
        <v>105154.07785200006</v>
      </c>
      <c r="C14" s="140">
        <v>96599.217864000064</v>
      </c>
      <c r="D14" s="220">
        <f t="shared" si="0"/>
        <v>-8.1355475343910078E-2</v>
      </c>
      <c r="E14" s="72">
        <v>216600.97667999991</v>
      </c>
      <c r="F14" s="72">
        <v>234694.0516900002</v>
      </c>
      <c r="G14" s="212">
        <f t="shared" si="1"/>
        <v>8.3531825605433374E-2</v>
      </c>
      <c r="H14" s="212">
        <f t="shared" si="2"/>
        <v>3.4746546162538167E-2</v>
      </c>
    </row>
    <row r="15" spans="1:10" ht="12" customHeight="1" x14ac:dyDescent="0.25">
      <c r="A15" s="3" t="s">
        <v>118</v>
      </c>
      <c r="B15" s="140">
        <v>121459.70260000005</v>
      </c>
      <c r="C15" s="140">
        <v>115781.67998700013</v>
      </c>
      <c r="D15" s="220">
        <f t="shared" si="0"/>
        <v>-4.6748201184875326E-2</v>
      </c>
      <c r="E15" s="72">
        <v>150021.48264</v>
      </c>
      <c r="F15" s="72">
        <v>152077.29063000024</v>
      </c>
      <c r="G15" s="212">
        <f t="shared" si="1"/>
        <v>1.3703424028500333E-2</v>
      </c>
      <c r="H15" s="212">
        <f t="shared" si="2"/>
        <v>2.2515102368801037E-2</v>
      </c>
    </row>
    <row r="16" spans="1:10" ht="12" customHeight="1" x14ac:dyDescent="0.25">
      <c r="A16" s="3" t="s">
        <v>73</v>
      </c>
      <c r="B16" s="140">
        <v>40279.092944999997</v>
      </c>
      <c r="C16" s="140">
        <v>44078.130358999944</v>
      </c>
      <c r="D16" s="220">
        <f t="shared" si="0"/>
        <v>9.4317849192568248E-2</v>
      </c>
      <c r="E16" s="72">
        <v>128200.58744999998</v>
      </c>
      <c r="F16" s="72">
        <v>177936.62262000024</v>
      </c>
      <c r="G16" s="212">
        <f t="shared" si="1"/>
        <v>0.38795481486696004</v>
      </c>
      <c r="H16" s="212">
        <f t="shared" si="2"/>
        <v>2.6343586585818028E-2</v>
      </c>
    </row>
    <row r="17" spans="1:8" ht="12" customHeight="1" x14ac:dyDescent="0.25">
      <c r="A17" s="3" t="s">
        <v>84</v>
      </c>
      <c r="B17" s="140">
        <v>63460.498132999914</v>
      </c>
      <c r="C17" s="140">
        <v>50475.445138999989</v>
      </c>
      <c r="D17" s="220">
        <f t="shared" si="0"/>
        <v>-0.20461631055567786</v>
      </c>
      <c r="E17" s="72">
        <v>122987.41449000017</v>
      </c>
      <c r="F17" s="72">
        <v>150233.22208000004</v>
      </c>
      <c r="G17" s="212">
        <f t="shared" si="1"/>
        <v>0.22153329837025848</v>
      </c>
      <c r="H17" s="212">
        <f t="shared" si="2"/>
        <v>2.2242087298593373E-2</v>
      </c>
    </row>
    <row r="18" spans="1:8" ht="12" customHeight="1" x14ac:dyDescent="0.25">
      <c r="A18" s="3" t="s">
        <v>74</v>
      </c>
      <c r="B18" s="140">
        <v>38117.732231000024</v>
      </c>
      <c r="C18" s="140">
        <v>25865.52635</v>
      </c>
      <c r="D18" s="220">
        <f t="shared" si="0"/>
        <v>-0.32143060890268982</v>
      </c>
      <c r="E18" s="72">
        <v>115424.17438999994</v>
      </c>
      <c r="F18" s="72">
        <v>93154.726239999989</v>
      </c>
      <c r="G18" s="212">
        <f t="shared" si="1"/>
        <v>-0.19293573696923338</v>
      </c>
      <c r="H18" s="212">
        <f t="shared" si="2"/>
        <v>1.3791593660976788E-2</v>
      </c>
    </row>
    <row r="19" spans="1:8" ht="12" customHeight="1" x14ac:dyDescent="0.25">
      <c r="A19" s="3" t="s">
        <v>76</v>
      </c>
      <c r="B19" s="140">
        <v>41782.126427999996</v>
      </c>
      <c r="C19" s="140">
        <v>31111.204916999999</v>
      </c>
      <c r="D19" s="220">
        <f t="shared" si="0"/>
        <v>-0.25539440960211524</v>
      </c>
      <c r="E19" s="72">
        <v>104278.55310999991</v>
      </c>
      <c r="F19" s="72">
        <v>88979.328160000063</v>
      </c>
      <c r="G19" s="212">
        <f t="shared" si="1"/>
        <v>-0.1467149715230629</v>
      </c>
      <c r="H19" s="212">
        <f t="shared" si="2"/>
        <v>1.3173424341861181E-2</v>
      </c>
    </row>
    <row r="20" spans="1:8" ht="12" customHeight="1" x14ac:dyDescent="0.25">
      <c r="A20" s="3" t="s">
        <v>75</v>
      </c>
      <c r="B20" s="140">
        <v>42259.623563000045</v>
      </c>
      <c r="C20" s="140">
        <v>43547.869520000051</v>
      </c>
      <c r="D20" s="220">
        <f t="shared" si="0"/>
        <v>3.0484085005620276E-2</v>
      </c>
      <c r="E20" s="72">
        <v>88987.294600000052</v>
      </c>
      <c r="F20" s="72">
        <v>164943.69641999979</v>
      </c>
      <c r="G20" s="212">
        <f t="shared" si="1"/>
        <v>0.85356456965486505</v>
      </c>
      <c r="H20" s="212">
        <f t="shared" si="2"/>
        <v>2.4419978779212492E-2</v>
      </c>
    </row>
    <row r="21" spans="1:8" ht="12" customHeight="1" x14ac:dyDescent="0.25">
      <c r="A21" s="3" t="s">
        <v>120</v>
      </c>
      <c r="B21" s="140">
        <v>27153.695456000001</v>
      </c>
      <c r="C21" s="140">
        <v>21717.650634000016</v>
      </c>
      <c r="D21" s="220">
        <f t="shared" si="0"/>
        <v>-0.20019539626967464</v>
      </c>
      <c r="E21" s="72">
        <v>81201.975309999922</v>
      </c>
      <c r="F21" s="72">
        <v>66864.097300000052</v>
      </c>
      <c r="G21" s="212">
        <f t="shared" si="1"/>
        <v>-0.17657055700015933</v>
      </c>
      <c r="H21" s="212">
        <f t="shared" si="2"/>
        <v>9.899255761793499E-3</v>
      </c>
    </row>
    <row r="22" spans="1:8" ht="12" customHeight="1" x14ac:dyDescent="0.25">
      <c r="A22" s="3" t="s">
        <v>178</v>
      </c>
      <c r="B22" s="140">
        <v>32122.15346099998</v>
      </c>
      <c r="C22" s="140">
        <v>26198.706199999997</v>
      </c>
      <c r="D22" s="220">
        <f t="shared" si="0"/>
        <v>-0.18440380306979531</v>
      </c>
      <c r="E22" s="72">
        <v>74348.430730000036</v>
      </c>
      <c r="F22" s="72">
        <v>71282.665539999914</v>
      </c>
      <c r="G22" s="212">
        <f t="shared" si="1"/>
        <v>-4.1235102878413143E-2</v>
      </c>
      <c r="H22" s="212">
        <f t="shared" si="2"/>
        <v>1.0553426518222695E-2</v>
      </c>
    </row>
    <row r="23" spans="1:8" ht="12" customHeight="1" x14ac:dyDescent="0.25">
      <c r="A23" s="3" t="s">
        <v>121</v>
      </c>
      <c r="B23" s="140">
        <v>35523.472465999977</v>
      </c>
      <c r="C23" s="140">
        <v>38285.170436999957</v>
      </c>
      <c r="D23" s="220">
        <f t="shared" si="0"/>
        <v>7.7742905726438716E-2</v>
      </c>
      <c r="E23" s="72">
        <v>71636.920099999872</v>
      </c>
      <c r="F23" s="72">
        <v>115868.47938000015</v>
      </c>
      <c r="G23" s="212">
        <f t="shared" si="1"/>
        <v>0.61744082825247482</v>
      </c>
      <c r="H23" s="212">
        <f t="shared" si="2"/>
        <v>1.7154373698734085E-2</v>
      </c>
    </row>
    <row r="24" spans="1:8" ht="12" customHeight="1" x14ac:dyDescent="0.25">
      <c r="A24" s="3" t="s">
        <v>83</v>
      </c>
      <c r="B24" s="140">
        <v>24721.797799000029</v>
      </c>
      <c r="C24" s="140">
        <v>31920.808764000041</v>
      </c>
      <c r="D24" s="220">
        <f t="shared" si="0"/>
        <v>0.29120094839102695</v>
      </c>
      <c r="E24" s="72">
        <v>45654.650629999982</v>
      </c>
      <c r="F24" s="72">
        <v>77057.848869999914</v>
      </c>
      <c r="G24" s="212">
        <f t="shared" si="1"/>
        <v>0.68784226374880375</v>
      </c>
      <c r="H24" s="212">
        <f t="shared" si="2"/>
        <v>1.1408444669419902E-2</v>
      </c>
    </row>
    <row r="25" spans="1:8" ht="12" customHeight="1" x14ac:dyDescent="0.25">
      <c r="A25" s="3" t="s">
        <v>119</v>
      </c>
      <c r="B25" s="140">
        <v>23130.23258</v>
      </c>
      <c r="C25" s="140">
        <v>19700.363501000007</v>
      </c>
      <c r="D25" s="220">
        <f t="shared" si="0"/>
        <v>-0.14828510985080601</v>
      </c>
      <c r="E25" s="72">
        <v>42230.153120000003</v>
      </c>
      <c r="F25" s="72">
        <v>42558.70875000002</v>
      </c>
      <c r="G25" s="212">
        <f t="shared" si="1"/>
        <v>7.7801193158453241E-3</v>
      </c>
      <c r="H25" s="212">
        <f t="shared" si="2"/>
        <v>6.3008334789547626E-3</v>
      </c>
    </row>
    <row r="26" spans="1:8" ht="12" customHeight="1" x14ac:dyDescent="0.25">
      <c r="A26" s="3" t="s">
        <v>85</v>
      </c>
      <c r="B26" s="140">
        <v>17902.686252000025</v>
      </c>
      <c r="C26" s="140">
        <v>17903.567933999999</v>
      </c>
      <c r="D26" s="220">
        <f t="shared" si="0"/>
        <v>4.9248586919459214E-5</v>
      </c>
      <c r="E26" s="72">
        <v>39785.020430000011</v>
      </c>
      <c r="F26" s="72">
        <v>42116.527410000024</v>
      </c>
      <c r="G26" s="212">
        <f t="shared" si="1"/>
        <v>5.8602633724976982E-2</v>
      </c>
      <c r="H26" s="212">
        <f t="shared" si="2"/>
        <v>6.2353683585910941E-3</v>
      </c>
    </row>
    <row r="27" spans="1:8" ht="12" customHeight="1" x14ac:dyDescent="0.25">
      <c r="A27" s="3" t="s">
        <v>180</v>
      </c>
      <c r="B27" s="140">
        <v>26875.351330000001</v>
      </c>
      <c r="C27" s="140">
        <v>21835.824377999998</v>
      </c>
      <c r="D27" s="220">
        <f t="shared" si="0"/>
        <v>-0.18751483060147234</v>
      </c>
      <c r="E27" s="72">
        <v>39178.894760000017</v>
      </c>
      <c r="F27" s="72">
        <v>30171.330610000015</v>
      </c>
      <c r="G27" s="212">
        <f t="shared" si="1"/>
        <v>-0.22990858229100275</v>
      </c>
      <c r="H27" s="212">
        <f t="shared" si="2"/>
        <v>4.4668772995162974E-3</v>
      </c>
    </row>
    <row r="28" spans="1:8" ht="12" customHeight="1" x14ac:dyDescent="0.25">
      <c r="A28" s="3" t="s">
        <v>179</v>
      </c>
      <c r="B28" s="140">
        <v>30026.457646999985</v>
      </c>
      <c r="C28" s="140">
        <v>29714.843909000025</v>
      </c>
      <c r="D28" s="220">
        <f t="shared" si="0"/>
        <v>-1.0377972042636019E-2</v>
      </c>
      <c r="E28" s="72">
        <v>36396.281009999992</v>
      </c>
      <c r="F28" s="72">
        <v>41907.323699999972</v>
      </c>
      <c r="G28" s="212">
        <f t="shared" si="1"/>
        <v>0.15141774206232239</v>
      </c>
      <c r="H28" s="212">
        <f t="shared" si="2"/>
        <v>6.2043956674873056E-3</v>
      </c>
    </row>
    <row r="29" spans="1:8" ht="12" customHeight="1" x14ac:dyDescent="0.25">
      <c r="A29" s="3" t="s">
        <v>181</v>
      </c>
      <c r="B29" s="140">
        <v>22840.774862000013</v>
      </c>
      <c r="C29" s="140">
        <v>41603.513053999988</v>
      </c>
      <c r="D29" s="220">
        <f t="shared" si="0"/>
        <v>0.82145804182919258</v>
      </c>
      <c r="E29" s="72">
        <v>35830.431599999996</v>
      </c>
      <c r="F29" s="72">
        <v>57415.545919999982</v>
      </c>
      <c r="G29" s="212">
        <f t="shared" si="1"/>
        <v>0.60242406680917537</v>
      </c>
      <c r="H29" s="212">
        <f t="shared" si="2"/>
        <v>8.5003940338110057E-3</v>
      </c>
    </row>
    <row r="30" spans="1:8" ht="12" customHeight="1" x14ac:dyDescent="0.25">
      <c r="A30" s="3" t="s">
        <v>225</v>
      </c>
      <c r="B30" s="140">
        <v>12348.18723</v>
      </c>
      <c r="C30" s="140">
        <v>14798.483249999997</v>
      </c>
      <c r="D30" s="220">
        <f t="shared" si="0"/>
        <v>0.19843366271990015</v>
      </c>
      <c r="E30" s="72">
        <v>33591.683600000004</v>
      </c>
      <c r="F30" s="72">
        <v>100514.54566</v>
      </c>
      <c r="G30" s="212">
        <f t="shared" si="1"/>
        <v>1.9922449513664744</v>
      </c>
      <c r="H30" s="212">
        <f t="shared" si="2"/>
        <v>1.4881217805191397E-2</v>
      </c>
    </row>
    <row r="31" spans="1:8" ht="12" customHeight="1" x14ac:dyDescent="0.25">
      <c r="A31" s="3" t="s">
        <v>78</v>
      </c>
      <c r="B31" s="140">
        <v>14430.094899000002</v>
      </c>
      <c r="C31" s="140">
        <v>14834.761077999994</v>
      </c>
      <c r="D31" s="220">
        <f t="shared" si="0"/>
        <v>2.8043209821720261E-2</v>
      </c>
      <c r="E31" s="72">
        <v>24430.588290000011</v>
      </c>
      <c r="F31" s="72">
        <v>28569.653230000007</v>
      </c>
      <c r="G31" s="212">
        <f t="shared" si="1"/>
        <v>0.16942141920070797</v>
      </c>
      <c r="H31" s="212">
        <f t="shared" si="2"/>
        <v>4.2297483368480262E-3</v>
      </c>
    </row>
    <row r="32" spans="1:8" ht="12" customHeight="1" x14ac:dyDescent="0.25">
      <c r="A32" s="3" t="s">
        <v>123</v>
      </c>
      <c r="B32" s="140">
        <v>8306.4636800000007</v>
      </c>
      <c r="C32" s="140">
        <v>14762.758680000001</v>
      </c>
      <c r="D32" s="220">
        <f t="shared" si="0"/>
        <v>0.77726156987181327</v>
      </c>
      <c r="E32" s="72">
        <v>23863.86852</v>
      </c>
      <c r="F32" s="72">
        <v>114775.69439</v>
      </c>
      <c r="G32" s="212">
        <f t="shared" si="1"/>
        <v>3.8096013558660022</v>
      </c>
      <c r="H32" s="212">
        <f t="shared" si="2"/>
        <v>1.699258645347862E-2</v>
      </c>
    </row>
    <row r="33" spans="1:8" ht="12" customHeight="1" x14ac:dyDescent="0.25">
      <c r="A33" s="3" t="s">
        <v>86</v>
      </c>
      <c r="B33" s="140">
        <v>7195.5958019999998</v>
      </c>
      <c r="C33" s="140">
        <v>6710.8207380000003</v>
      </c>
      <c r="D33" s="220">
        <f t="shared" si="0"/>
        <v>-6.737108049694196E-2</v>
      </c>
      <c r="E33" s="72">
        <v>23666.288530000009</v>
      </c>
      <c r="F33" s="72">
        <v>20770.794199999997</v>
      </c>
      <c r="G33" s="212">
        <f t="shared" si="1"/>
        <v>-0.12234678565376267</v>
      </c>
      <c r="H33" s="212">
        <f t="shared" si="2"/>
        <v>3.0751242066252614E-3</v>
      </c>
    </row>
    <row r="34" spans="1:8" ht="12" customHeight="1" x14ac:dyDescent="0.25">
      <c r="A34" s="3" t="s">
        <v>231</v>
      </c>
      <c r="B34" s="140">
        <v>6346.8338869999989</v>
      </c>
      <c r="C34" s="140">
        <v>5644.6936399999986</v>
      </c>
      <c r="D34" s="220">
        <f t="shared" si="0"/>
        <v>-0.1106284266298776</v>
      </c>
      <c r="E34" s="72">
        <v>21948.781540000004</v>
      </c>
      <c r="F34" s="72">
        <v>24281.378370000009</v>
      </c>
      <c r="G34" s="212">
        <f t="shared" si="1"/>
        <v>0.10627454766675881</v>
      </c>
      <c r="H34" s="212">
        <f t="shared" si="2"/>
        <v>3.5948675662972039E-3</v>
      </c>
    </row>
    <row r="35" spans="1:8" ht="12" customHeight="1" x14ac:dyDescent="0.25">
      <c r="A35" s="3" t="s">
        <v>122</v>
      </c>
      <c r="B35" s="140">
        <v>4647.4223429999993</v>
      </c>
      <c r="C35" s="140">
        <v>5131.665608000003</v>
      </c>
      <c r="D35" s="220">
        <f t="shared" si="0"/>
        <v>0.10419609608525815</v>
      </c>
      <c r="E35" s="72">
        <v>18180.081549999992</v>
      </c>
      <c r="F35" s="72">
        <v>21451.063600000016</v>
      </c>
      <c r="G35" s="212">
        <f t="shared" si="1"/>
        <v>0.17992119787823646</v>
      </c>
      <c r="H35" s="212">
        <f t="shared" si="2"/>
        <v>3.1758383574094669E-3</v>
      </c>
    </row>
    <row r="36" spans="1:8" ht="12" customHeight="1" x14ac:dyDescent="0.25">
      <c r="A36" s="3" t="s">
        <v>128</v>
      </c>
      <c r="B36" s="140">
        <v>7790.9590510000044</v>
      </c>
      <c r="C36" s="140">
        <v>13954.974553999995</v>
      </c>
      <c r="D36" s="220">
        <f t="shared" si="0"/>
        <v>0.79117544613571189</v>
      </c>
      <c r="E36" s="72">
        <v>16681.695790000002</v>
      </c>
      <c r="F36" s="72">
        <v>27517.39675</v>
      </c>
      <c r="G36" s="212">
        <f t="shared" si="1"/>
        <v>0.64955632187559487</v>
      </c>
      <c r="H36" s="212">
        <f>(F36/$F$5)</f>
        <v>4.0739613533524064E-3</v>
      </c>
    </row>
    <row r="37" spans="1:8" ht="12" customHeight="1" x14ac:dyDescent="0.25">
      <c r="A37" s="3" t="s">
        <v>127</v>
      </c>
      <c r="B37" s="140">
        <v>6431.8991190000052</v>
      </c>
      <c r="C37" s="140">
        <v>7302.0023590000019</v>
      </c>
      <c r="D37" s="220">
        <f t="shared" si="0"/>
        <v>0.13527936677826435</v>
      </c>
      <c r="E37" s="72">
        <v>12632.88125</v>
      </c>
      <c r="F37" s="72">
        <v>13482.998760000004</v>
      </c>
      <c r="G37" s="212">
        <f t="shared" si="1"/>
        <v>6.729403159710734E-2</v>
      </c>
      <c r="H37" s="212">
        <f t="shared" si="2"/>
        <v>1.9961632408246771E-3</v>
      </c>
    </row>
    <row r="38" spans="1:8" ht="12" customHeight="1" x14ac:dyDescent="0.25">
      <c r="A38" s="3" t="s">
        <v>125</v>
      </c>
      <c r="B38" s="140">
        <v>4533.7600999999995</v>
      </c>
      <c r="C38" s="140">
        <v>7370.2146459999994</v>
      </c>
      <c r="D38" s="220">
        <f t="shared" si="0"/>
        <v>0.62562960620699815</v>
      </c>
      <c r="E38" s="72">
        <v>12478.325339999994</v>
      </c>
      <c r="F38" s="72">
        <v>26676.626059999995</v>
      </c>
      <c r="G38" s="212">
        <f t="shared" si="1"/>
        <v>1.1378370360713812</v>
      </c>
      <c r="H38" s="212">
        <f t="shared" si="2"/>
        <v>3.9494849237972935E-3</v>
      </c>
    </row>
    <row r="39" spans="1:8" ht="12" customHeight="1" x14ac:dyDescent="0.25">
      <c r="A39" s="3" t="s">
        <v>124</v>
      </c>
      <c r="B39" s="140">
        <v>6039.6027930000055</v>
      </c>
      <c r="C39" s="140">
        <v>2612.6549909999999</v>
      </c>
      <c r="D39" s="220">
        <f t="shared" si="0"/>
        <v>-0.5674127785310471</v>
      </c>
      <c r="E39" s="72">
        <v>11069.987099999997</v>
      </c>
      <c r="F39" s="72">
        <v>7212.581100000004</v>
      </c>
      <c r="G39" s="212">
        <f t="shared" si="1"/>
        <v>-0.34845623261837355</v>
      </c>
      <c r="H39" s="212">
        <f t="shared" si="2"/>
        <v>1.067825453340531E-3</v>
      </c>
    </row>
    <row r="40" spans="1:8" ht="12" customHeight="1" x14ac:dyDescent="0.25">
      <c r="A40" s="3" t="s">
        <v>129</v>
      </c>
      <c r="B40" s="140">
        <v>2446.0947079999987</v>
      </c>
      <c r="C40" s="140">
        <v>2281.2947479999998</v>
      </c>
      <c r="D40" s="220">
        <f t="shared" si="0"/>
        <v>-6.7372681630444409E-2</v>
      </c>
      <c r="E40" s="72">
        <v>10663.857410000001</v>
      </c>
      <c r="F40" s="72">
        <v>10746.663570000002</v>
      </c>
      <c r="G40" s="212">
        <f t="shared" si="1"/>
        <v>7.7651225833488269E-3</v>
      </c>
      <c r="H40" s="212">
        <f t="shared" si="2"/>
        <v>1.5910477455197579E-3</v>
      </c>
    </row>
    <row r="41" spans="1:8" ht="12" customHeight="1" x14ac:dyDescent="0.25">
      <c r="A41" s="3" t="s">
        <v>126</v>
      </c>
      <c r="B41" s="140">
        <v>3427.0693719999999</v>
      </c>
      <c r="C41" s="140">
        <v>7367.3251970000001</v>
      </c>
      <c r="D41" s="220">
        <f t="shared" si="0"/>
        <v>1.149744985378137</v>
      </c>
      <c r="E41" s="72">
        <v>9850.5098999999955</v>
      </c>
      <c r="F41" s="72">
        <v>13850.360719999997</v>
      </c>
      <c r="G41" s="212">
        <f t="shared" si="1"/>
        <v>0.40605520532495509</v>
      </c>
      <c r="H41" s="212">
        <f t="shared" si="2"/>
        <v>2.0505513227107937E-3</v>
      </c>
    </row>
    <row r="42" spans="1:8" ht="12" customHeight="1" x14ac:dyDescent="0.25">
      <c r="A42" s="3" t="s">
        <v>198</v>
      </c>
      <c r="B42" s="140">
        <v>5222.5738300000012</v>
      </c>
      <c r="C42" s="140">
        <v>2354.3420399999991</v>
      </c>
      <c r="D42" s="220">
        <f t="shared" si="0"/>
        <v>-0.54919889758648011</v>
      </c>
      <c r="E42" s="72">
        <v>9488.356109999997</v>
      </c>
      <c r="F42" s="72">
        <v>7799.2720699999982</v>
      </c>
      <c r="G42" s="212">
        <f t="shared" si="1"/>
        <v>-0.17801650996423224</v>
      </c>
      <c r="H42" s="212">
        <f t="shared" si="2"/>
        <v>1.1546852809563397E-3</v>
      </c>
    </row>
    <row r="43" spans="1:8" ht="12" customHeight="1" x14ac:dyDescent="0.25">
      <c r="A43" s="3" t="s">
        <v>130</v>
      </c>
      <c r="B43" s="140">
        <v>5707.6560970000037</v>
      </c>
      <c r="C43" s="140">
        <v>6672.3017739999996</v>
      </c>
      <c r="D43" s="220">
        <f t="shared" si="0"/>
        <v>0.16900907493480943</v>
      </c>
      <c r="E43" s="72">
        <v>9477.464509999998</v>
      </c>
      <c r="F43" s="72">
        <v>12708.228489999998</v>
      </c>
      <c r="G43" s="212">
        <f t="shared" si="1"/>
        <v>0.34088906126645058</v>
      </c>
      <c r="H43" s="212">
        <f t="shared" si="2"/>
        <v>1.8814581992692312E-3</v>
      </c>
    </row>
    <row r="44" spans="1:8" ht="12" customHeight="1" x14ac:dyDescent="0.25">
      <c r="A44" s="3" t="s">
        <v>226</v>
      </c>
      <c r="B44" s="140">
        <v>2761.5916299999999</v>
      </c>
      <c r="C44" s="140">
        <v>1946.1637999999998</v>
      </c>
      <c r="D44" s="220">
        <f t="shared" si="0"/>
        <v>-0.2952745877202706</v>
      </c>
      <c r="E44" s="72">
        <v>8430.5457000000006</v>
      </c>
      <c r="F44" s="72">
        <v>17734.149600000001</v>
      </c>
      <c r="G44" s="212">
        <f t="shared" si="1"/>
        <v>1.1035589190863409</v>
      </c>
      <c r="H44" s="212">
        <f t="shared" si="2"/>
        <v>2.6255477856919748E-3</v>
      </c>
    </row>
    <row r="45" spans="1:8" ht="12" customHeight="1" x14ac:dyDescent="0.25">
      <c r="A45" s="3" t="s">
        <v>131</v>
      </c>
      <c r="B45" s="140">
        <v>4579.5376109999997</v>
      </c>
      <c r="C45" s="140">
        <v>2802.5745399999992</v>
      </c>
      <c r="D45" s="220">
        <f t="shared" si="0"/>
        <v>-0.38802237735350276</v>
      </c>
      <c r="E45" s="72">
        <v>8335.5889299999999</v>
      </c>
      <c r="F45" s="72">
        <v>7786.7366500000016</v>
      </c>
      <c r="G45" s="212">
        <f t="shared" si="1"/>
        <v>-6.5844451376994462E-2</v>
      </c>
      <c r="H45" s="212">
        <f t="shared" si="2"/>
        <v>1.1528294071216163E-3</v>
      </c>
    </row>
    <row r="46" spans="1:8" ht="12" customHeight="1" x14ac:dyDescent="0.25">
      <c r="A46" s="3" t="s">
        <v>227</v>
      </c>
      <c r="B46" s="140">
        <v>10387.515079999997</v>
      </c>
      <c r="C46" s="140">
        <v>12671.360442000007</v>
      </c>
      <c r="D46" s="220">
        <f t="shared" si="0"/>
        <v>0.21986445693805035</v>
      </c>
      <c r="E46" s="72">
        <v>8112.4036600000045</v>
      </c>
      <c r="F46" s="72">
        <v>12355.032479999996</v>
      </c>
      <c r="G46" s="212">
        <f t="shared" si="1"/>
        <v>0.52298048738861569</v>
      </c>
      <c r="H46" s="212">
        <f t="shared" si="2"/>
        <v>1.8291673918221832E-3</v>
      </c>
    </row>
    <row r="47" spans="1:8" ht="12" customHeight="1" x14ac:dyDescent="0.25">
      <c r="A47" s="3" t="s">
        <v>79</v>
      </c>
      <c r="B47" s="140">
        <v>2779.8325849999992</v>
      </c>
      <c r="C47" s="140">
        <v>1691.7018099999996</v>
      </c>
      <c r="D47" s="220">
        <f t="shared" si="0"/>
        <v>-0.39143752068795901</v>
      </c>
      <c r="E47" s="72">
        <v>7281.4818499999965</v>
      </c>
      <c r="F47" s="72">
        <v>6809.5995699999967</v>
      </c>
      <c r="G47" s="212">
        <f t="shared" si="1"/>
        <v>-6.4805803230835513E-2</v>
      </c>
      <c r="H47" s="212">
        <f t="shared" si="2"/>
        <v>1.0081638801819127E-3</v>
      </c>
    </row>
    <row r="48" spans="1:8" ht="12" customHeight="1" x14ac:dyDescent="0.25">
      <c r="A48" s="3" t="s">
        <v>190</v>
      </c>
      <c r="B48" s="140">
        <v>1730.9267699999998</v>
      </c>
      <c r="C48" s="140">
        <v>2925.4576239999988</v>
      </c>
      <c r="D48" s="220">
        <f t="shared" si="0"/>
        <v>0.69011056660704306</v>
      </c>
      <c r="E48" s="72">
        <v>6967.5456100000038</v>
      </c>
      <c r="F48" s="72">
        <v>14779.696719999996</v>
      </c>
      <c r="G48" s="212">
        <f t="shared" si="1"/>
        <v>1.121219945627308</v>
      </c>
      <c r="H48" s="212">
        <f t="shared" si="2"/>
        <v>2.1881398810572189E-3</v>
      </c>
    </row>
    <row r="49" spans="1:8" ht="12" customHeight="1" x14ac:dyDescent="0.25">
      <c r="A49" s="3" t="s">
        <v>81</v>
      </c>
      <c r="B49" s="140">
        <v>1882.8388140000002</v>
      </c>
      <c r="C49" s="140">
        <v>1735.1135200000008</v>
      </c>
      <c r="D49" s="220">
        <f t="shared" si="0"/>
        <v>-7.8458810654197242E-2</v>
      </c>
      <c r="E49" s="72">
        <v>6661.4430300000013</v>
      </c>
      <c r="F49" s="72">
        <v>11246.657780000003</v>
      </c>
      <c r="G49" s="212">
        <f t="shared" si="1"/>
        <v>0.68832154374815713</v>
      </c>
      <c r="H49" s="212">
        <f t="shared" si="2"/>
        <v>1.6650720839027108E-3</v>
      </c>
    </row>
    <row r="50" spans="1:8" ht="12" customHeight="1" x14ac:dyDescent="0.25">
      <c r="A50" s="3" t="s">
        <v>132</v>
      </c>
      <c r="B50" s="140">
        <v>2868.2732149999988</v>
      </c>
      <c r="C50" s="140">
        <v>4107.1812900000004</v>
      </c>
      <c r="D50" s="220">
        <f t="shared" si="0"/>
        <v>0.43193516870044824</v>
      </c>
      <c r="E50" s="72">
        <v>6117.2326700000003</v>
      </c>
      <c r="F50" s="72">
        <v>8232.1128099999987</v>
      </c>
      <c r="G50" s="212">
        <f t="shared" si="1"/>
        <v>0.34572497959277371</v>
      </c>
      <c r="H50" s="212">
        <f t="shared" si="2"/>
        <v>1.2187675218360645E-3</v>
      </c>
    </row>
    <row r="51" spans="1:8" ht="12" customHeight="1" x14ac:dyDescent="0.25">
      <c r="A51" s="3" t="s">
        <v>138</v>
      </c>
      <c r="B51" s="140">
        <v>1388.1819239999991</v>
      </c>
      <c r="C51" s="140">
        <v>3480.5795600000019</v>
      </c>
      <c r="D51" s="220">
        <f t="shared" si="0"/>
        <v>1.5072935325154142</v>
      </c>
      <c r="E51" s="72">
        <v>5975.6402899999966</v>
      </c>
      <c r="F51" s="72">
        <v>18008.650529999995</v>
      </c>
      <c r="G51" s="212">
        <f t="shared" si="1"/>
        <v>2.0136771385213357</v>
      </c>
      <c r="H51" s="212">
        <f t="shared" si="2"/>
        <v>2.6661877557603375E-3</v>
      </c>
    </row>
    <row r="52" spans="1:8" ht="12" customHeight="1" x14ac:dyDescent="0.25">
      <c r="A52" s="3" t="s">
        <v>134</v>
      </c>
      <c r="B52" s="140">
        <v>3482.9604749999999</v>
      </c>
      <c r="C52" s="140">
        <v>3867.628291</v>
      </c>
      <c r="D52" s="220">
        <f t="shared" si="0"/>
        <v>0.11044277383021406</v>
      </c>
      <c r="E52" s="72">
        <v>5821.7502200000017</v>
      </c>
      <c r="F52" s="72">
        <v>6497.41572</v>
      </c>
      <c r="G52" s="212">
        <f t="shared" si="1"/>
        <v>0.11605882672169976</v>
      </c>
      <c r="H52" s="212">
        <f t="shared" si="2"/>
        <v>9.6194493906638894E-4</v>
      </c>
    </row>
    <row r="53" spans="1:8" ht="12" customHeight="1" x14ac:dyDescent="0.25">
      <c r="A53" s="3" t="s">
        <v>325</v>
      </c>
      <c r="B53" s="140">
        <v>1958.6021039999998</v>
      </c>
      <c r="C53" s="140">
        <v>2290.4650879999999</v>
      </c>
      <c r="D53" s="220">
        <f t="shared" si="0"/>
        <v>0.16943869473143391</v>
      </c>
      <c r="E53" s="72">
        <v>5793.2036499999986</v>
      </c>
      <c r="F53" s="72">
        <v>9745.1215900000007</v>
      </c>
      <c r="G53" s="212">
        <f t="shared" si="1"/>
        <v>0.68216451185865057</v>
      </c>
      <c r="H53" s="212">
        <f t="shared" si="2"/>
        <v>1.4427690635881157E-3</v>
      </c>
    </row>
    <row r="54" spans="1:8" ht="12" customHeight="1" x14ac:dyDescent="0.25">
      <c r="A54" s="3" t="s">
        <v>309</v>
      </c>
      <c r="B54" s="140">
        <v>2611.0904439999999</v>
      </c>
      <c r="C54" s="140">
        <v>3511.3436110000002</v>
      </c>
      <c r="D54" s="220">
        <f t="shared" si="0"/>
        <v>0.34478053759826044</v>
      </c>
      <c r="E54" s="72">
        <v>5658.4826400000074</v>
      </c>
      <c r="F54" s="72">
        <v>11482.371879999995</v>
      </c>
      <c r="G54" s="212">
        <f t="shared" si="1"/>
        <v>1.0292316174712131</v>
      </c>
      <c r="H54" s="212">
        <f t="shared" si="2"/>
        <v>1.6999696486165753E-3</v>
      </c>
    </row>
    <row r="55" spans="1:8" ht="12" customHeight="1" x14ac:dyDescent="0.25">
      <c r="A55" s="3" t="s">
        <v>133</v>
      </c>
      <c r="B55" s="140">
        <v>2856.042465</v>
      </c>
      <c r="C55" s="140">
        <v>915.89111500000047</v>
      </c>
      <c r="D55" s="220">
        <f t="shared" si="0"/>
        <v>-0.67931460185764414</v>
      </c>
      <c r="E55" s="72">
        <v>4906.2059800000006</v>
      </c>
      <c r="F55" s="72">
        <v>3833.9516499999991</v>
      </c>
      <c r="G55" s="212">
        <f t="shared" si="1"/>
        <v>-0.2185506141346315</v>
      </c>
      <c r="H55" s="212">
        <f t="shared" si="2"/>
        <v>5.6761804158388226E-4</v>
      </c>
    </row>
    <row r="56" spans="1:8" ht="12" customHeight="1" x14ac:dyDescent="0.25">
      <c r="A56" s="3" t="s">
        <v>345</v>
      </c>
      <c r="B56" s="140">
        <v>1580.8866799999998</v>
      </c>
      <c r="C56" s="140">
        <v>613.92349999999999</v>
      </c>
      <c r="D56" s="220">
        <f t="shared" si="0"/>
        <v>-0.61165875595839669</v>
      </c>
      <c r="E56" s="72">
        <v>4126.9013900000009</v>
      </c>
      <c r="F56" s="72">
        <v>2786.6608499999998</v>
      </c>
      <c r="G56" s="212">
        <f t="shared" si="1"/>
        <v>-0.32475710305256433</v>
      </c>
      <c r="H56" s="212">
        <f t="shared" si="2"/>
        <v>4.1256622895478537E-4</v>
      </c>
    </row>
    <row r="57" spans="1:8" ht="12" customHeight="1" x14ac:dyDescent="0.25">
      <c r="A57" s="123" t="s">
        <v>18</v>
      </c>
      <c r="B57" s="141">
        <v>32135.596786000002</v>
      </c>
      <c r="C57" s="141">
        <v>38886.930236000029</v>
      </c>
      <c r="D57" s="221">
        <f t="shared" si="0"/>
        <v>0.21008893953204177</v>
      </c>
      <c r="E57" s="157">
        <v>66163.563869999998</v>
      </c>
      <c r="F57" s="157">
        <v>85044.989329999982</v>
      </c>
      <c r="G57" s="221">
        <f t="shared" si="1"/>
        <v>0.28537497612883622</v>
      </c>
      <c r="H57" s="221">
        <f t="shared" si="2"/>
        <v>1.2590943939007882E-2</v>
      </c>
    </row>
    <row r="58" spans="1:8" ht="9" customHeight="1" x14ac:dyDescent="0.25">
      <c r="A58" s="8" t="s">
        <v>375</v>
      </c>
      <c r="B58" s="32"/>
      <c r="C58" s="9"/>
      <c r="D58" s="35"/>
      <c r="E58" s="9"/>
      <c r="F58" s="9"/>
      <c r="G58" s="35"/>
      <c r="H58" s="10"/>
    </row>
    <row r="59" spans="1:8" ht="9" customHeight="1" x14ac:dyDescent="0.25">
      <c r="A59" s="11" t="s">
        <v>20</v>
      </c>
      <c r="B59" s="32"/>
      <c r="C59" s="9"/>
      <c r="D59" s="35"/>
      <c r="E59" s="9"/>
      <c r="F59" s="9"/>
      <c r="G59" s="35"/>
      <c r="H59" s="10"/>
    </row>
    <row r="60" spans="1:8" ht="9" customHeight="1" x14ac:dyDescent="0.25">
      <c r="A60" s="239" t="s">
        <v>373</v>
      </c>
      <c r="B60" s="11"/>
      <c r="C60" s="11"/>
      <c r="D60" s="11"/>
      <c r="E60" s="11"/>
      <c r="F60" s="11"/>
      <c r="G60" s="11"/>
      <c r="H60" s="10"/>
    </row>
    <row r="61" spans="1:8" ht="9" customHeight="1" x14ac:dyDescent="0.25">
      <c r="A61" s="240" t="s">
        <v>374</v>
      </c>
      <c r="B61" s="28"/>
      <c r="C61" s="28"/>
      <c r="D61" s="36"/>
      <c r="E61" s="28"/>
      <c r="F61" s="28"/>
      <c r="G61" s="36"/>
    </row>
    <row r="62" spans="1:8" ht="9" customHeight="1" x14ac:dyDescent="0.25">
      <c r="A62" s="15"/>
      <c r="B62" s="28"/>
      <c r="C62" s="28"/>
      <c r="D62" s="28"/>
      <c r="E62" s="28"/>
      <c r="F62" s="28"/>
      <c r="G62" s="36"/>
    </row>
    <row r="63" spans="1:8" x14ac:dyDescent="0.25">
      <c r="B63" s="28"/>
      <c r="C63" s="28"/>
      <c r="D63" s="28"/>
      <c r="E63" s="28"/>
      <c r="F63" s="28"/>
      <c r="G63" s="36"/>
    </row>
    <row r="64" spans="1:8" x14ac:dyDescent="0.25">
      <c r="B64" s="28"/>
      <c r="C64" s="28"/>
      <c r="D64" s="36"/>
      <c r="E64" s="28"/>
      <c r="F64" s="28"/>
      <c r="G64" s="36"/>
    </row>
    <row r="65" spans="2:7" x14ac:dyDescent="0.25">
      <c r="B65" s="28"/>
      <c r="C65" s="28"/>
      <c r="D65" s="36"/>
      <c r="E65" s="28"/>
      <c r="F65" s="28"/>
      <c r="G65" s="36"/>
    </row>
    <row r="66" spans="2:7" x14ac:dyDescent="0.25">
      <c r="B66" s="28"/>
      <c r="C66" s="28"/>
      <c r="D66" s="36"/>
      <c r="E66" s="28"/>
      <c r="F66" s="28"/>
      <c r="G66" s="36"/>
    </row>
    <row r="67" spans="2:7" x14ac:dyDescent="0.25">
      <c r="B67" s="28"/>
      <c r="C67" s="28"/>
      <c r="D67" s="36"/>
      <c r="E67" s="28"/>
      <c r="F67" s="28"/>
      <c r="G67" s="36"/>
    </row>
    <row r="68" spans="2:7" x14ac:dyDescent="0.25">
      <c r="B68" s="28"/>
      <c r="C68" s="28"/>
      <c r="D68" s="36"/>
      <c r="E68" s="28"/>
      <c r="F68" s="28"/>
      <c r="G68" s="36"/>
    </row>
    <row r="69" spans="2:7" x14ac:dyDescent="0.25">
      <c r="B69" s="28"/>
      <c r="C69" s="28"/>
      <c r="D69" s="36"/>
      <c r="E69" s="28"/>
      <c r="F69" s="28"/>
      <c r="G69" s="36"/>
    </row>
    <row r="70" spans="2:7" x14ac:dyDescent="0.25">
      <c r="B70" s="28"/>
      <c r="C70" s="28"/>
      <c r="D70" s="36"/>
      <c r="E70" s="28"/>
      <c r="F70" s="28"/>
      <c r="G70" s="36"/>
    </row>
    <row r="71" spans="2:7" x14ac:dyDescent="0.25">
      <c r="B71" s="28"/>
      <c r="C71" s="28"/>
      <c r="D71" s="36"/>
      <c r="E71" s="28"/>
      <c r="F71" s="28"/>
      <c r="G71" s="36"/>
    </row>
    <row r="72" spans="2:7" x14ac:dyDescent="0.25">
      <c r="B72" s="28"/>
      <c r="C72" s="28"/>
      <c r="D72" s="36"/>
      <c r="E72" s="28"/>
      <c r="F72" s="28"/>
      <c r="G72" s="36"/>
    </row>
    <row r="73" spans="2:7" x14ac:dyDescent="0.25">
      <c r="B73" s="28"/>
      <c r="C73" s="28"/>
      <c r="D73" s="36"/>
      <c r="E73" s="28"/>
      <c r="F73" s="28"/>
      <c r="G73" s="36"/>
    </row>
    <row r="74" spans="2:7" x14ac:dyDescent="0.25">
      <c r="B74" s="28"/>
      <c r="C74" s="28"/>
      <c r="D74" s="36"/>
      <c r="E74" s="28"/>
      <c r="F74" s="28"/>
      <c r="G74" s="36"/>
    </row>
    <row r="75" spans="2:7" x14ac:dyDescent="0.25">
      <c r="B75" s="28"/>
      <c r="C75" s="28"/>
      <c r="D75" s="36"/>
      <c r="E75" s="28"/>
      <c r="F75" s="28"/>
      <c r="G75" s="36"/>
    </row>
    <row r="76" spans="2:7" x14ac:dyDescent="0.25">
      <c r="B76" s="28"/>
      <c r="C76" s="28"/>
      <c r="D76" s="36"/>
      <c r="E76" s="28"/>
      <c r="F76" s="28"/>
      <c r="G76" s="36"/>
    </row>
    <row r="77" spans="2:7" x14ac:dyDescent="0.25">
      <c r="B77" s="28"/>
      <c r="C77" s="28"/>
      <c r="D77" s="36"/>
      <c r="E77" s="28"/>
      <c r="F77" s="28"/>
      <c r="G77" s="36"/>
    </row>
    <row r="78" spans="2:7" x14ac:dyDescent="0.25">
      <c r="B78" s="28"/>
      <c r="C78" s="28"/>
      <c r="D78" s="36"/>
      <c r="E78" s="28"/>
      <c r="F78" s="28"/>
      <c r="G78" s="36"/>
    </row>
    <row r="79" spans="2:7" x14ac:dyDescent="0.25">
      <c r="B79" s="28"/>
      <c r="C79" s="28"/>
      <c r="D79" s="36"/>
      <c r="E79" s="28"/>
      <c r="F79" s="28"/>
      <c r="G79" s="36"/>
    </row>
    <row r="80" spans="2:7" x14ac:dyDescent="0.25">
      <c r="B80" s="28"/>
      <c r="C80" s="28"/>
      <c r="D80" s="36"/>
      <c r="E80" s="28"/>
      <c r="F80" s="28"/>
      <c r="G80" s="36"/>
    </row>
    <row r="81" spans="2:7" x14ac:dyDescent="0.25">
      <c r="B81" s="28"/>
      <c r="C81" s="28"/>
      <c r="D81" s="36"/>
      <c r="E81" s="28"/>
      <c r="F81" s="28"/>
      <c r="G81" s="36"/>
    </row>
    <row r="82" spans="2:7" x14ac:dyDescent="0.25">
      <c r="B82" s="28"/>
      <c r="C82" s="28"/>
      <c r="D82" s="36"/>
      <c r="E82" s="28"/>
      <c r="F82" s="28"/>
      <c r="G82" s="36"/>
    </row>
    <row r="83" spans="2:7" x14ac:dyDescent="0.25">
      <c r="B83" s="28"/>
      <c r="C83" s="28"/>
      <c r="D83" s="36"/>
      <c r="E83" s="28"/>
      <c r="F83" s="28"/>
      <c r="G83" s="36"/>
    </row>
    <row r="84" spans="2:7" x14ac:dyDescent="0.25">
      <c r="B84" s="28"/>
      <c r="C84" s="28"/>
      <c r="D84" s="36"/>
      <c r="E84" s="28"/>
      <c r="F84" s="28"/>
      <c r="G84" s="36"/>
    </row>
    <row r="85" spans="2:7" x14ac:dyDescent="0.25">
      <c r="B85" s="28"/>
      <c r="C85" s="28"/>
      <c r="D85" s="36"/>
      <c r="E85" s="28"/>
      <c r="F85" s="28"/>
      <c r="G85" s="36"/>
    </row>
    <row r="86" spans="2:7" x14ac:dyDescent="0.25">
      <c r="B86" s="28"/>
      <c r="C86" s="28"/>
      <c r="D86" s="36"/>
      <c r="E86" s="28"/>
      <c r="F86" s="28"/>
      <c r="G86" s="36"/>
    </row>
    <row r="87" spans="2:7" x14ac:dyDescent="0.25">
      <c r="B87" s="28"/>
      <c r="C87" s="28"/>
      <c r="D87" s="36"/>
      <c r="E87" s="28"/>
      <c r="F87" s="28"/>
      <c r="G87" s="36"/>
    </row>
    <row r="88" spans="2:7" x14ac:dyDescent="0.25">
      <c r="B88" s="28"/>
      <c r="C88" s="28"/>
      <c r="D88" s="36"/>
      <c r="E88" s="28"/>
      <c r="F88" s="28"/>
      <c r="G88" s="36"/>
    </row>
    <row r="89" spans="2:7" x14ac:dyDescent="0.25">
      <c r="B89" s="28"/>
      <c r="C89" s="28"/>
      <c r="D89" s="36"/>
      <c r="E89" s="28"/>
      <c r="F89" s="28"/>
      <c r="G89" s="36"/>
    </row>
    <row r="90" spans="2:7" x14ac:dyDescent="0.25">
      <c r="B90" s="28"/>
      <c r="C90" s="28"/>
      <c r="D90" s="36"/>
      <c r="E90" s="28"/>
      <c r="F90" s="28"/>
      <c r="G90" s="36"/>
    </row>
    <row r="91" spans="2:7" x14ac:dyDescent="0.25">
      <c r="B91" s="28"/>
      <c r="C91" s="28"/>
      <c r="D91" s="36"/>
      <c r="E91" s="28"/>
      <c r="F91" s="28"/>
      <c r="G91" s="36"/>
    </row>
    <row r="92" spans="2:7" x14ac:dyDescent="0.25">
      <c r="B92" s="28"/>
      <c r="C92" s="28"/>
      <c r="D92" s="36"/>
      <c r="E92" s="28"/>
      <c r="F92" s="28"/>
      <c r="G92" s="36"/>
    </row>
    <row r="93" spans="2:7" x14ac:dyDescent="0.25">
      <c r="B93" s="28"/>
      <c r="C93" s="28"/>
      <c r="D93" s="36"/>
      <c r="E93" s="28"/>
      <c r="F93" s="28"/>
      <c r="G93" s="36"/>
    </row>
    <row r="94" spans="2:7" x14ac:dyDescent="0.25">
      <c r="B94" s="28"/>
      <c r="C94" s="28"/>
      <c r="D94" s="36"/>
      <c r="E94" s="28"/>
      <c r="F94" s="28"/>
      <c r="G94" s="36"/>
    </row>
    <row r="95" spans="2:7" x14ac:dyDescent="0.25">
      <c r="B95" s="28"/>
      <c r="C95" s="28"/>
      <c r="D95" s="36"/>
      <c r="E95" s="28"/>
      <c r="F95" s="28"/>
      <c r="G95" s="36"/>
    </row>
    <row r="96" spans="2:7" x14ac:dyDescent="0.25">
      <c r="B96" s="28"/>
      <c r="C96" s="28"/>
      <c r="D96" s="36"/>
      <c r="E96" s="28"/>
      <c r="F96" s="28"/>
      <c r="G96" s="36"/>
    </row>
    <row r="97" spans="2:7" x14ac:dyDescent="0.25">
      <c r="B97" s="28"/>
      <c r="C97" s="28"/>
      <c r="D97" s="36"/>
      <c r="E97" s="28"/>
      <c r="F97" s="28"/>
      <c r="G97" s="36"/>
    </row>
    <row r="98" spans="2:7" x14ac:dyDescent="0.25">
      <c r="B98" s="28"/>
      <c r="C98" s="28"/>
      <c r="D98" s="36"/>
      <c r="E98" s="28"/>
      <c r="F98" s="28"/>
      <c r="G98" s="36"/>
    </row>
    <row r="99" spans="2:7" x14ac:dyDescent="0.25">
      <c r="B99" s="28"/>
      <c r="C99" s="28"/>
      <c r="D99" s="36"/>
      <c r="E99" s="28"/>
      <c r="F99" s="28"/>
      <c r="G99" s="36"/>
    </row>
    <row r="100" spans="2:7" x14ac:dyDescent="0.25">
      <c r="B100" s="28"/>
      <c r="C100" s="28"/>
      <c r="D100" s="36"/>
      <c r="E100" s="28"/>
      <c r="F100" s="28"/>
      <c r="G100" s="36"/>
    </row>
    <row r="101" spans="2:7" x14ac:dyDescent="0.25">
      <c r="B101" s="28"/>
      <c r="C101" s="28"/>
      <c r="D101" s="36"/>
      <c r="E101" s="28"/>
      <c r="F101" s="28"/>
      <c r="G101" s="36"/>
    </row>
    <row r="102" spans="2:7" x14ac:dyDescent="0.25">
      <c r="B102" s="28"/>
      <c r="C102" s="28"/>
      <c r="D102" s="36"/>
      <c r="E102" s="28"/>
      <c r="F102" s="28"/>
      <c r="G102" s="36"/>
    </row>
    <row r="103" spans="2:7" x14ac:dyDescent="0.25">
      <c r="B103" s="28"/>
      <c r="C103" s="28"/>
      <c r="D103" s="36"/>
      <c r="E103" s="28"/>
      <c r="F103" s="28"/>
      <c r="G103" s="36"/>
    </row>
    <row r="104" spans="2:7" x14ac:dyDescent="0.25">
      <c r="B104" s="28"/>
      <c r="C104" s="28"/>
      <c r="D104" s="36"/>
      <c r="E104" s="28"/>
      <c r="F104" s="28"/>
      <c r="G104" s="36"/>
    </row>
    <row r="105" spans="2:7" x14ac:dyDescent="0.25">
      <c r="B105" s="28"/>
      <c r="C105" s="28"/>
      <c r="D105" s="36"/>
      <c r="E105" s="28"/>
      <c r="F105" s="28"/>
      <c r="G105" s="36"/>
    </row>
    <row r="106" spans="2:7" x14ac:dyDescent="0.25">
      <c r="B106" s="28"/>
      <c r="C106" s="28"/>
      <c r="D106" s="36"/>
      <c r="E106" s="28"/>
      <c r="F106" s="28"/>
      <c r="G106" s="36"/>
    </row>
    <row r="107" spans="2:7" x14ac:dyDescent="0.25">
      <c r="B107" s="28"/>
      <c r="C107" s="28"/>
      <c r="D107" s="36"/>
      <c r="E107" s="28"/>
      <c r="F107" s="28"/>
      <c r="G107" s="36"/>
    </row>
    <row r="108" spans="2:7" x14ac:dyDescent="0.25">
      <c r="B108" s="28"/>
      <c r="C108" s="28"/>
      <c r="D108" s="36"/>
      <c r="E108" s="28"/>
      <c r="F108" s="28"/>
      <c r="G108" s="36"/>
    </row>
    <row r="109" spans="2:7" x14ac:dyDescent="0.25">
      <c r="B109" s="28"/>
      <c r="C109" s="28"/>
      <c r="D109" s="36"/>
      <c r="E109" s="28"/>
      <c r="F109" s="28"/>
      <c r="G109" s="36"/>
    </row>
    <row r="110" spans="2:7" x14ac:dyDescent="0.25">
      <c r="B110" s="28"/>
      <c r="C110" s="28"/>
      <c r="D110" s="36"/>
      <c r="E110" s="28"/>
      <c r="F110" s="28"/>
      <c r="G110" s="36"/>
    </row>
    <row r="111" spans="2:7" x14ac:dyDescent="0.25">
      <c r="B111" s="28"/>
      <c r="C111" s="28"/>
      <c r="D111" s="36"/>
      <c r="E111" s="28"/>
      <c r="F111" s="28"/>
      <c r="G111" s="36"/>
    </row>
    <row r="112" spans="2:7" x14ac:dyDescent="0.25">
      <c r="B112" s="28"/>
      <c r="C112" s="28"/>
      <c r="D112" s="36"/>
      <c r="E112" s="28"/>
      <c r="F112" s="28"/>
      <c r="G112" s="36"/>
    </row>
    <row r="113" spans="2:7" x14ac:dyDescent="0.25">
      <c r="B113" s="28"/>
      <c r="C113" s="28"/>
      <c r="D113" s="36"/>
      <c r="E113" s="28"/>
      <c r="F113" s="28"/>
      <c r="G113" s="36"/>
    </row>
    <row r="114" spans="2:7" x14ac:dyDescent="0.25">
      <c r="B114" s="28"/>
      <c r="C114" s="28"/>
      <c r="D114" s="36"/>
      <c r="E114" s="28"/>
      <c r="F114" s="28"/>
      <c r="G114" s="36"/>
    </row>
    <row r="115" spans="2:7" x14ac:dyDescent="0.25">
      <c r="B115" s="28"/>
      <c r="C115" s="28"/>
      <c r="D115" s="36"/>
      <c r="E115" s="28"/>
      <c r="F115" s="28"/>
      <c r="G115" s="36"/>
    </row>
    <row r="116" spans="2:7" x14ac:dyDescent="0.25">
      <c r="B116" s="28"/>
      <c r="C116" s="28"/>
      <c r="D116" s="36"/>
      <c r="E116" s="28"/>
      <c r="F116" s="28"/>
      <c r="G116" s="36"/>
    </row>
    <row r="117" spans="2:7" x14ac:dyDescent="0.25">
      <c r="B117" s="28"/>
      <c r="C117" s="28"/>
      <c r="D117" s="36"/>
      <c r="E117" s="28"/>
      <c r="F117" s="28"/>
      <c r="G117" s="36"/>
    </row>
    <row r="118" spans="2:7" x14ac:dyDescent="0.25">
      <c r="B118" s="28"/>
      <c r="C118" s="28"/>
      <c r="D118" s="36"/>
      <c r="E118" s="28"/>
      <c r="F118" s="28"/>
      <c r="G118" s="36"/>
    </row>
    <row r="119" spans="2:7" x14ac:dyDescent="0.25">
      <c r="B119" s="28"/>
      <c r="C119" s="28"/>
      <c r="D119" s="36"/>
      <c r="E119" s="28"/>
      <c r="F119" s="28"/>
      <c r="G119" s="36"/>
    </row>
    <row r="120" spans="2:7" x14ac:dyDescent="0.25">
      <c r="B120" s="28"/>
      <c r="C120" s="28"/>
      <c r="D120" s="36"/>
      <c r="E120" s="28"/>
      <c r="F120" s="28"/>
      <c r="G120" s="36"/>
    </row>
    <row r="121" spans="2:7" x14ac:dyDescent="0.25">
      <c r="B121" s="28"/>
      <c r="C121" s="28"/>
      <c r="D121" s="36"/>
      <c r="E121" s="28"/>
      <c r="F121" s="28"/>
      <c r="G121" s="36"/>
    </row>
    <row r="122" spans="2:7" x14ac:dyDescent="0.25">
      <c r="B122" s="28"/>
      <c r="C122" s="28"/>
      <c r="D122" s="36"/>
      <c r="E122" s="28"/>
      <c r="F122" s="28"/>
      <c r="G122" s="36"/>
    </row>
    <row r="123" spans="2:7" x14ac:dyDescent="0.25">
      <c r="B123" s="28"/>
      <c r="C123" s="28"/>
      <c r="D123" s="36"/>
      <c r="E123" s="28"/>
      <c r="F123" s="28"/>
      <c r="G123" s="36"/>
    </row>
    <row r="124" spans="2:7" x14ac:dyDescent="0.25">
      <c r="B124" s="28"/>
      <c r="C124" s="28"/>
      <c r="D124" s="36"/>
      <c r="E124" s="28"/>
      <c r="F124" s="28"/>
      <c r="G124" s="36"/>
    </row>
    <row r="125" spans="2:7" x14ac:dyDescent="0.25">
      <c r="B125" s="28"/>
      <c r="C125" s="28"/>
      <c r="D125" s="36"/>
      <c r="E125" s="28"/>
      <c r="F125" s="28"/>
      <c r="G125" s="36"/>
    </row>
    <row r="126" spans="2:7" x14ac:dyDescent="0.25">
      <c r="B126" s="28"/>
      <c r="C126" s="28"/>
      <c r="D126" s="36"/>
      <c r="E126" s="28"/>
      <c r="F126" s="28"/>
      <c r="G126" s="36"/>
    </row>
    <row r="127" spans="2:7" x14ac:dyDescent="0.25">
      <c r="B127" s="28"/>
      <c r="C127" s="28"/>
      <c r="D127" s="36"/>
      <c r="E127" s="28"/>
      <c r="F127" s="28"/>
      <c r="G127" s="36"/>
    </row>
    <row r="128" spans="2:7" x14ac:dyDescent="0.25">
      <c r="B128" s="28"/>
      <c r="C128" s="28"/>
      <c r="D128" s="36"/>
      <c r="E128" s="28"/>
      <c r="F128" s="28"/>
      <c r="G128" s="36"/>
    </row>
    <row r="129" spans="2:7" x14ac:dyDescent="0.25">
      <c r="B129" s="28"/>
      <c r="C129" s="28"/>
      <c r="D129" s="36"/>
      <c r="E129" s="28"/>
      <c r="F129" s="28"/>
      <c r="G129" s="36"/>
    </row>
    <row r="130" spans="2:7" x14ac:dyDescent="0.25">
      <c r="B130" s="28"/>
      <c r="C130" s="28"/>
      <c r="D130" s="36"/>
      <c r="E130" s="28"/>
      <c r="F130" s="28"/>
      <c r="G130" s="36"/>
    </row>
    <row r="131" spans="2:7" x14ac:dyDescent="0.25">
      <c r="B131" s="28"/>
      <c r="C131" s="28"/>
      <c r="D131" s="36"/>
      <c r="E131" s="28"/>
      <c r="F131" s="28"/>
      <c r="G131" s="36"/>
    </row>
    <row r="132" spans="2:7" x14ac:dyDescent="0.25">
      <c r="B132" s="28"/>
      <c r="C132" s="28"/>
      <c r="D132" s="36"/>
      <c r="E132" s="28"/>
      <c r="F132" s="28"/>
      <c r="G132" s="36"/>
    </row>
    <row r="133" spans="2:7" x14ac:dyDescent="0.25">
      <c r="B133" s="28"/>
      <c r="C133" s="28"/>
      <c r="D133" s="36"/>
      <c r="E133" s="28"/>
      <c r="F133" s="28"/>
      <c r="G133" s="36"/>
    </row>
    <row r="134" spans="2:7" x14ac:dyDescent="0.25">
      <c r="B134" s="28"/>
      <c r="C134" s="28"/>
      <c r="D134" s="36"/>
      <c r="E134" s="28"/>
      <c r="F134" s="28"/>
      <c r="G134" s="36"/>
    </row>
    <row r="135" spans="2:7" x14ac:dyDescent="0.25">
      <c r="B135" s="28"/>
      <c r="C135" s="28"/>
      <c r="D135" s="36"/>
      <c r="E135" s="28"/>
      <c r="F135" s="28"/>
      <c r="G135" s="36"/>
    </row>
    <row r="136" spans="2:7" x14ac:dyDescent="0.25">
      <c r="B136" s="28"/>
      <c r="C136" s="28"/>
      <c r="D136" s="36"/>
      <c r="E136" s="28"/>
      <c r="F136" s="28"/>
      <c r="G136" s="36"/>
    </row>
    <row r="137" spans="2:7" x14ac:dyDescent="0.25">
      <c r="B137" s="28"/>
      <c r="C137" s="28"/>
      <c r="D137" s="36"/>
      <c r="E137" s="28"/>
      <c r="F137" s="28"/>
      <c r="G137" s="36"/>
    </row>
    <row r="138" spans="2:7" x14ac:dyDescent="0.25">
      <c r="B138" s="28"/>
      <c r="C138" s="28"/>
      <c r="D138" s="36"/>
      <c r="E138" s="28"/>
      <c r="F138" s="28"/>
      <c r="G138" s="36"/>
    </row>
    <row r="139" spans="2:7" x14ac:dyDescent="0.25">
      <c r="B139" s="28"/>
      <c r="C139" s="28"/>
      <c r="D139" s="36"/>
      <c r="E139" s="28"/>
      <c r="F139" s="28"/>
      <c r="G139" s="36"/>
    </row>
    <row r="140" spans="2:7" x14ac:dyDescent="0.25">
      <c r="B140" s="28"/>
      <c r="C140" s="28"/>
      <c r="D140" s="36"/>
      <c r="E140" s="28"/>
      <c r="F140" s="28"/>
      <c r="G140" s="36"/>
    </row>
    <row r="141" spans="2:7" x14ac:dyDescent="0.25">
      <c r="B141" s="28"/>
      <c r="C141" s="28"/>
      <c r="D141" s="36"/>
      <c r="E141" s="28"/>
      <c r="F141" s="28"/>
      <c r="G141" s="36"/>
    </row>
    <row r="142" spans="2:7" x14ac:dyDescent="0.25">
      <c r="B142" s="28"/>
      <c r="C142" s="28"/>
      <c r="D142" s="36"/>
      <c r="E142" s="28"/>
      <c r="F142" s="28"/>
      <c r="G142" s="36"/>
    </row>
    <row r="143" spans="2:7" x14ac:dyDescent="0.25">
      <c r="B143" s="28"/>
      <c r="C143" s="28"/>
      <c r="D143" s="36"/>
      <c r="E143" s="28"/>
      <c r="F143" s="28"/>
      <c r="G143" s="36"/>
    </row>
    <row r="144" spans="2:7" x14ac:dyDescent="0.25">
      <c r="B144" s="28"/>
      <c r="C144" s="28"/>
      <c r="D144" s="36"/>
      <c r="E144" s="28"/>
      <c r="F144" s="28"/>
      <c r="G144" s="36"/>
    </row>
    <row r="145" spans="2:7" x14ac:dyDescent="0.25">
      <c r="B145" s="28"/>
      <c r="C145" s="28"/>
      <c r="D145" s="36"/>
      <c r="E145" s="28"/>
      <c r="F145" s="28"/>
      <c r="G145" s="36"/>
    </row>
    <row r="146" spans="2:7" x14ac:dyDescent="0.25">
      <c r="B146" s="28"/>
      <c r="C146" s="28"/>
      <c r="D146" s="36"/>
      <c r="E146" s="28"/>
      <c r="F146" s="28"/>
      <c r="G146" s="36"/>
    </row>
    <row r="147" spans="2:7" x14ac:dyDescent="0.25">
      <c r="B147" s="28"/>
      <c r="C147" s="28"/>
      <c r="D147" s="36"/>
      <c r="E147" s="28"/>
      <c r="F147" s="28"/>
      <c r="G147" s="36"/>
    </row>
    <row r="148" spans="2:7" x14ac:dyDescent="0.25">
      <c r="B148" s="28"/>
      <c r="C148" s="28"/>
      <c r="D148" s="36"/>
      <c r="E148" s="28"/>
      <c r="F148" s="28"/>
      <c r="G148" s="36"/>
    </row>
    <row r="149" spans="2:7" x14ac:dyDescent="0.25">
      <c r="B149" s="28"/>
      <c r="C149" s="28"/>
      <c r="D149" s="36"/>
      <c r="E149" s="28"/>
      <c r="F149" s="28"/>
      <c r="G149" s="36"/>
    </row>
    <row r="150" spans="2:7" x14ac:dyDescent="0.25">
      <c r="B150" s="28"/>
      <c r="C150" s="28"/>
      <c r="D150" s="36"/>
      <c r="E150" s="28"/>
      <c r="F150" s="28"/>
      <c r="G150" s="36"/>
    </row>
    <row r="151" spans="2:7" x14ac:dyDescent="0.25">
      <c r="B151" s="28"/>
      <c r="C151" s="28"/>
      <c r="D151" s="36"/>
      <c r="E151" s="28"/>
      <c r="F151" s="28"/>
      <c r="G151" s="36"/>
    </row>
    <row r="152" spans="2:7" x14ac:dyDescent="0.25">
      <c r="B152" s="28"/>
      <c r="C152" s="28"/>
      <c r="D152" s="36"/>
      <c r="E152" s="28"/>
      <c r="F152" s="28"/>
      <c r="G152" s="36"/>
    </row>
    <row r="153" spans="2:7" x14ac:dyDescent="0.25">
      <c r="B153" s="28"/>
      <c r="C153" s="28"/>
      <c r="D153" s="36"/>
      <c r="E153" s="28"/>
      <c r="F153" s="28"/>
      <c r="G153" s="36"/>
    </row>
    <row r="154" spans="2:7" x14ac:dyDescent="0.25">
      <c r="B154" s="28"/>
      <c r="C154" s="28"/>
      <c r="D154" s="36"/>
      <c r="E154" s="28"/>
      <c r="F154" s="28"/>
      <c r="G154" s="36"/>
    </row>
    <row r="155" spans="2:7" x14ac:dyDescent="0.25">
      <c r="B155" s="28"/>
      <c r="C155" s="28"/>
      <c r="D155" s="36"/>
      <c r="E155" s="28"/>
      <c r="F155" s="28"/>
      <c r="G155" s="36"/>
    </row>
    <row r="156" spans="2:7" x14ac:dyDescent="0.25">
      <c r="B156" s="28"/>
      <c r="C156" s="28"/>
      <c r="D156" s="36"/>
      <c r="E156" s="28"/>
      <c r="F156" s="28"/>
      <c r="G156" s="36"/>
    </row>
    <row r="157" spans="2:7" x14ac:dyDescent="0.25">
      <c r="B157" s="28"/>
      <c r="C157" s="28"/>
      <c r="D157" s="36"/>
      <c r="E157" s="28"/>
      <c r="F157" s="28"/>
      <c r="G157" s="36"/>
    </row>
    <row r="158" spans="2:7" x14ac:dyDescent="0.25">
      <c r="B158" s="28"/>
      <c r="C158" s="28"/>
      <c r="D158" s="36"/>
      <c r="E158" s="28"/>
      <c r="F158" s="28"/>
      <c r="G158" s="36"/>
    </row>
    <row r="159" spans="2:7" x14ac:dyDescent="0.25">
      <c r="B159" s="28"/>
      <c r="C159" s="28"/>
      <c r="D159" s="36"/>
      <c r="E159" s="28"/>
      <c r="F159" s="28"/>
      <c r="G159" s="36"/>
    </row>
    <row r="160" spans="2:7" x14ac:dyDescent="0.25">
      <c r="B160" s="28"/>
      <c r="C160" s="28"/>
      <c r="D160" s="36"/>
      <c r="E160" s="28"/>
      <c r="F160" s="28"/>
      <c r="G160" s="36"/>
    </row>
    <row r="161" spans="2:7" x14ac:dyDescent="0.25">
      <c r="B161" s="28"/>
      <c r="C161" s="28"/>
      <c r="D161" s="36"/>
      <c r="E161" s="28"/>
      <c r="F161" s="28"/>
      <c r="G161" s="36"/>
    </row>
    <row r="162" spans="2:7" x14ac:dyDescent="0.25">
      <c r="B162" s="28"/>
      <c r="C162" s="28"/>
      <c r="D162" s="36"/>
      <c r="E162" s="28"/>
      <c r="F162" s="28"/>
      <c r="G162" s="36"/>
    </row>
    <row r="163" spans="2:7" x14ac:dyDescent="0.25">
      <c r="B163" s="28"/>
      <c r="C163" s="28"/>
      <c r="D163" s="36"/>
      <c r="E163" s="28"/>
      <c r="F163" s="28"/>
      <c r="G163" s="36"/>
    </row>
    <row r="164" spans="2:7" x14ac:dyDescent="0.25">
      <c r="B164" s="28"/>
      <c r="C164" s="28"/>
      <c r="D164" s="36"/>
      <c r="E164" s="28"/>
      <c r="F164" s="28"/>
      <c r="G164" s="36"/>
    </row>
    <row r="165" spans="2:7" x14ac:dyDescent="0.25">
      <c r="B165" s="28"/>
      <c r="C165" s="28"/>
      <c r="D165" s="36"/>
      <c r="E165" s="28"/>
      <c r="F165" s="28"/>
      <c r="G165" s="36"/>
    </row>
    <row r="166" spans="2:7" x14ac:dyDescent="0.25">
      <c r="B166" s="28"/>
      <c r="C166" s="28"/>
      <c r="D166" s="36"/>
      <c r="E166" s="28"/>
      <c r="F166" s="28"/>
      <c r="G166" s="36"/>
    </row>
    <row r="167" spans="2:7" x14ac:dyDescent="0.25">
      <c r="B167" s="28"/>
      <c r="C167" s="28"/>
      <c r="D167" s="36"/>
      <c r="E167" s="28"/>
      <c r="F167" s="28"/>
      <c r="G167" s="36"/>
    </row>
    <row r="168" spans="2:7" x14ac:dyDescent="0.25">
      <c r="B168" s="28"/>
      <c r="C168" s="28"/>
      <c r="D168" s="36"/>
      <c r="E168" s="28"/>
      <c r="F168" s="28"/>
      <c r="G168" s="36"/>
    </row>
    <row r="169" spans="2:7" x14ac:dyDescent="0.25">
      <c r="B169" s="28"/>
      <c r="C169" s="28"/>
      <c r="D169" s="36"/>
      <c r="E169" s="28"/>
      <c r="F169" s="28"/>
      <c r="G169" s="36"/>
    </row>
    <row r="170" spans="2:7" x14ac:dyDescent="0.25">
      <c r="B170" s="28"/>
      <c r="C170" s="28"/>
      <c r="D170" s="36"/>
      <c r="E170" s="28"/>
      <c r="F170" s="28"/>
      <c r="G170" s="36"/>
    </row>
    <row r="171" spans="2:7" x14ac:dyDescent="0.25">
      <c r="B171" s="28"/>
      <c r="C171" s="28"/>
      <c r="D171" s="36"/>
      <c r="E171" s="28"/>
      <c r="F171" s="28"/>
      <c r="G171" s="36"/>
    </row>
    <row r="172" spans="2:7" x14ac:dyDescent="0.25">
      <c r="B172" s="28"/>
      <c r="C172" s="28"/>
      <c r="D172" s="36"/>
      <c r="E172" s="28"/>
      <c r="F172" s="28"/>
      <c r="G172" s="36"/>
    </row>
    <row r="173" spans="2:7" x14ac:dyDescent="0.25">
      <c r="B173" s="28"/>
      <c r="C173" s="28"/>
      <c r="D173" s="36"/>
      <c r="E173" s="28"/>
      <c r="F173" s="28"/>
      <c r="G173" s="36"/>
    </row>
    <row r="174" spans="2:7" x14ac:dyDescent="0.25">
      <c r="B174" s="28"/>
      <c r="C174" s="28"/>
      <c r="D174" s="36"/>
      <c r="E174" s="28"/>
      <c r="F174" s="28"/>
      <c r="G174" s="36"/>
    </row>
    <row r="175" spans="2:7" x14ac:dyDescent="0.25">
      <c r="B175" s="28"/>
      <c r="C175" s="28"/>
      <c r="D175" s="36"/>
      <c r="E175" s="28"/>
      <c r="F175" s="28"/>
      <c r="G175" s="36"/>
    </row>
    <row r="176" spans="2:7" x14ac:dyDescent="0.25">
      <c r="B176" s="28"/>
      <c r="C176" s="28"/>
      <c r="D176" s="36"/>
      <c r="E176" s="28"/>
      <c r="F176" s="28"/>
      <c r="G176" s="36"/>
    </row>
    <row r="177" spans="2:7" x14ac:dyDescent="0.25">
      <c r="B177" s="28"/>
      <c r="C177" s="28"/>
      <c r="D177" s="36"/>
      <c r="E177" s="28"/>
      <c r="F177" s="28"/>
      <c r="G177" s="36"/>
    </row>
    <row r="178" spans="2:7" x14ac:dyDescent="0.25">
      <c r="B178" s="28"/>
      <c r="C178" s="28"/>
      <c r="D178" s="36"/>
      <c r="E178" s="28"/>
      <c r="F178" s="28"/>
      <c r="G178" s="36"/>
    </row>
    <row r="179" spans="2:7" x14ac:dyDescent="0.25">
      <c r="B179" s="28"/>
      <c r="C179" s="28"/>
      <c r="D179" s="36"/>
      <c r="E179" s="28"/>
      <c r="F179" s="28"/>
      <c r="G179" s="36"/>
    </row>
    <row r="180" spans="2:7" x14ac:dyDescent="0.25">
      <c r="B180" s="28"/>
      <c r="C180" s="28"/>
      <c r="D180" s="36"/>
      <c r="E180" s="28"/>
      <c r="F180" s="28"/>
      <c r="G180" s="36"/>
    </row>
    <row r="181" spans="2:7" x14ac:dyDescent="0.25">
      <c r="B181" s="28"/>
      <c r="C181" s="28"/>
      <c r="D181" s="36"/>
      <c r="E181" s="28"/>
      <c r="F181" s="28"/>
      <c r="G181" s="36"/>
    </row>
    <row r="182" spans="2:7" x14ac:dyDescent="0.25">
      <c r="B182" s="28"/>
      <c r="C182" s="28"/>
      <c r="D182" s="36"/>
      <c r="E182" s="28"/>
      <c r="F182" s="28"/>
      <c r="G182" s="36"/>
    </row>
    <row r="183" spans="2:7" x14ac:dyDescent="0.25">
      <c r="B183" s="28"/>
      <c r="C183" s="28"/>
      <c r="D183" s="36"/>
      <c r="E183" s="28"/>
      <c r="F183" s="28"/>
      <c r="G183" s="36"/>
    </row>
    <row r="184" spans="2:7" x14ac:dyDescent="0.25">
      <c r="B184" s="28"/>
      <c r="C184" s="28"/>
      <c r="D184" s="36"/>
      <c r="E184" s="28"/>
      <c r="F184" s="28"/>
      <c r="G184" s="36"/>
    </row>
    <row r="185" spans="2:7" x14ac:dyDescent="0.25">
      <c r="B185" s="28"/>
      <c r="C185" s="28"/>
      <c r="D185" s="36"/>
      <c r="E185" s="28"/>
      <c r="F185" s="28"/>
      <c r="G185" s="36"/>
    </row>
    <row r="186" spans="2:7" x14ac:dyDescent="0.25">
      <c r="B186" s="28"/>
      <c r="C186" s="28"/>
      <c r="D186" s="36"/>
      <c r="E186" s="28"/>
      <c r="F186" s="28"/>
      <c r="G186" s="36"/>
    </row>
    <row r="187" spans="2:7" x14ac:dyDescent="0.25">
      <c r="B187" s="28"/>
      <c r="C187" s="28"/>
      <c r="D187" s="36"/>
      <c r="E187" s="28"/>
      <c r="F187" s="28"/>
      <c r="G187" s="36"/>
    </row>
    <row r="188" spans="2:7" x14ac:dyDescent="0.25">
      <c r="B188" s="28"/>
      <c r="C188" s="28"/>
      <c r="D188" s="36"/>
      <c r="E188" s="28"/>
      <c r="F188" s="28"/>
      <c r="G188" s="36"/>
    </row>
    <row r="189" spans="2:7" x14ac:dyDescent="0.25">
      <c r="B189" s="28"/>
      <c r="C189" s="28"/>
      <c r="D189" s="36"/>
      <c r="E189" s="28"/>
      <c r="F189" s="28"/>
      <c r="G189" s="36"/>
    </row>
    <row r="190" spans="2:7" x14ac:dyDescent="0.25">
      <c r="B190" s="28"/>
      <c r="C190" s="28"/>
      <c r="D190" s="36"/>
      <c r="E190" s="28"/>
      <c r="F190" s="28"/>
      <c r="G190" s="36"/>
    </row>
    <row r="191" spans="2:7" x14ac:dyDescent="0.25">
      <c r="B191" s="28"/>
      <c r="C191" s="28"/>
      <c r="D191" s="36"/>
      <c r="E191" s="28"/>
      <c r="F191" s="28"/>
      <c r="G191" s="36"/>
    </row>
    <row r="192" spans="2:7" x14ac:dyDescent="0.25">
      <c r="B192" s="28"/>
      <c r="C192" s="28"/>
      <c r="D192" s="36"/>
      <c r="E192" s="28"/>
      <c r="F192" s="28"/>
      <c r="G192" s="36"/>
    </row>
    <row r="193" spans="2:7" x14ac:dyDescent="0.25">
      <c r="B193" s="28"/>
      <c r="C193" s="28"/>
      <c r="D193" s="36"/>
      <c r="E193" s="28"/>
      <c r="F193" s="28"/>
      <c r="G193" s="36"/>
    </row>
    <row r="194" spans="2:7" x14ac:dyDescent="0.25">
      <c r="B194" s="28"/>
      <c r="C194" s="28"/>
      <c r="D194" s="36"/>
      <c r="E194" s="28"/>
      <c r="F194" s="28"/>
      <c r="G194" s="36"/>
    </row>
    <row r="195" spans="2:7" x14ac:dyDescent="0.25">
      <c r="B195" s="28"/>
      <c r="C195" s="28"/>
      <c r="D195" s="36"/>
      <c r="E195" s="28"/>
      <c r="F195" s="28"/>
      <c r="G195" s="36"/>
    </row>
    <row r="196" spans="2:7" x14ac:dyDescent="0.25">
      <c r="B196" s="28"/>
      <c r="C196" s="28"/>
      <c r="D196" s="36"/>
      <c r="E196" s="28"/>
      <c r="F196" s="28"/>
      <c r="G196" s="36"/>
    </row>
    <row r="197" spans="2:7" x14ac:dyDescent="0.25">
      <c r="B197" s="28"/>
      <c r="C197" s="28"/>
      <c r="D197" s="36"/>
      <c r="E197" s="28"/>
      <c r="F197" s="28"/>
      <c r="G197" s="36"/>
    </row>
    <row r="198" spans="2:7" x14ac:dyDescent="0.25">
      <c r="B198" s="28"/>
      <c r="C198" s="28"/>
      <c r="D198" s="36"/>
      <c r="E198" s="28"/>
      <c r="F198" s="28"/>
      <c r="G198" s="36"/>
    </row>
    <row r="199" spans="2:7" x14ac:dyDescent="0.25">
      <c r="B199" s="28"/>
      <c r="C199" s="28"/>
      <c r="D199" s="36"/>
      <c r="E199" s="28"/>
      <c r="F199" s="28"/>
      <c r="G199" s="36"/>
    </row>
    <row r="200" spans="2:7" x14ac:dyDescent="0.25">
      <c r="B200" s="28"/>
      <c r="C200" s="28"/>
      <c r="D200" s="36"/>
      <c r="E200" s="28"/>
      <c r="F200" s="28"/>
      <c r="G200" s="36"/>
    </row>
    <row r="201" spans="2:7" x14ac:dyDescent="0.25">
      <c r="B201" s="28"/>
      <c r="C201" s="28"/>
      <c r="D201" s="36"/>
      <c r="E201" s="28"/>
      <c r="F201" s="28"/>
      <c r="G201" s="36"/>
    </row>
    <row r="202" spans="2:7" x14ac:dyDescent="0.25">
      <c r="B202" s="28"/>
      <c r="C202" s="28"/>
      <c r="D202" s="36"/>
      <c r="E202" s="28"/>
      <c r="F202" s="28"/>
      <c r="G202" s="36"/>
    </row>
    <row r="203" spans="2:7" x14ac:dyDescent="0.25">
      <c r="B203" s="28"/>
      <c r="C203" s="28"/>
      <c r="D203" s="36"/>
      <c r="E203" s="28"/>
      <c r="F203" s="28"/>
      <c r="G203" s="36"/>
    </row>
    <row r="204" spans="2:7" x14ac:dyDescent="0.25">
      <c r="B204" s="28"/>
      <c r="C204" s="28"/>
      <c r="D204" s="36"/>
      <c r="E204" s="28"/>
      <c r="F204" s="28"/>
      <c r="G204" s="36"/>
    </row>
    <row r="205" spans="2:7" x14ac:dyDescent="0.25">
      <c r="B205" s="28"/>
      <c r="C205" s="28"/>
      <c r="D205" s="36"/>
      <c r="E205" s="28"/>
      <c r="F205" s="28"/>
      <c r="G205" s="36"/>
    </row>
    <row r="206" spans="2:7" x14ac:dyDescent="0.25">
      <c r="B206" s="28"/>
      <c r="C206" s="28"/>
      <c r="D206" s="36"/>
      <c r="E206" s="28"/>
      <c r="F206" s="28"/>
      <c r="G206" s="36"/>
    </row>
    <row r="207" spans="2:7" x14ac:dyDescent="0.25">
      <c r="B207" s="28"/>
      <c r="C207" s="28"/>
      <c r="D207" s="36"/>
      <c r="E207" s="28"/>
      <c r="F207" s="28"/>
      <c r="G207" s="36"/>
    </row>
    <row r="208" spans="2:7" x14ac:dyDescent="0.25">
      <c r="B208" s="28"/>
      <c r="C208" s="28"/>
      <c r="D208" s="36"/>
      <c r="E208" s="28"/>
      <c r="F208" s="28"/>
      <c r="G208" s="36"/>
    </row>
    <row r="209" spans="2:7" x14ac:dyDescent="0.25">
      <c r="B209" s="28"/>
      <c r="C209" s="28"/>
      <c r="D209" s="36"/>
      <c r="E209" s="28"/>
      <c r="F209" s="28"/>
      <c r="G209" s="36"/>
    </row>
    <row r="210" spans="2:7" x14ac:dyDescent="0.25">
      <c r="B210" s="28"/>
      <c r="C210" s="28"/>
      <c r="D210" s="36"/>
      <c r="E210" s="28"/>
      <c r="F210" s="28"/>
      <c r="G210" s="36"/>
    </row>
    <row r="211" spans="2:7" x14ac:dyDescent="0.25">
      <c r="B211" s="28"/>
      <c r="C211" s="28"/>
      <c r="D211" s="36"/>
      <c r="E211" s="28"/>
      <c r="F211" s="28"/>
      <c r="G211" s="36"/>
    </row>
    <row r="212" spans="2:7" x14ac:dyDescent="0.25">
      <c r="B212" s="28"/>
      <c r="C212" s="28"/>
      <c r="D212" s="36"/>
      <c r="E212" s="28"/>
      <c r="F212" s="28"/>
      <c r="G212" s="36"/>
    </row>
    <row r="213" spans="2:7" x14ac:dyDescent="0.25">
      <c r="B213" s="28"/>
      <c r="C213" s="28"/>
      <c r="D213" s="36"/>
      <c r="E213" s="28"/>
      <c r="F213" s="28"/>
      <c r="G213" s="36"/>
    </row>
    <row r="214" spans="2:7" x14ac:dyDescent="0.25">
      <c r="B214" s="28"/>
      <c r="C214" s="28"/>
      <c r="D214" s="36"/>
      <c r="E214" s="28"/>
      <c r="F214" s="28"/>
      <c r="G214" s="36"/>
    </row>
    <row r="215" spans="2:7" x14ac:dyDescent="0.25">
      <c r="B215" s="28"/>
      <c r="C215" s="28"/>
      <c r="D215" s="36"/>
      <c r="E215" s="28"/>
      <c r="F215" s="28"/>
      <c r="G215" s="36"/>
    </row>
    <row r="216" spans="2:7" x14ac:dyDescent="0.25">
      <c r="B216" s="28"/>
      <c r="C216" s="28"/>
      <c r="D216" s="36"/>
      <c r="E216" s="28"/>
      <c r="F216" s="28"/>
      <c r="G216" s="36"/>
    </row>
    <row r="217" spans="2:7" x14ac:dyDescent="0.25">
      <c r="B217" s="28"/>
      <c r="C217" s="28"/>
      <c r="D217" s="36"/>
      <c r="E217" s="28"/>
      <c r="F217" s="28"/>
      <c r="G217" s="36"/>
    </row>
    <row r="218" spans="2:7" x14ac:dyDescent="0.25">
      <c r="B218" s="28"/>
      <c r="C218" s="28"/>
      <c r="D218" s="36"/>
      <c r="E218" s="28"/>
      <c r="F218" s="28"/>
      <c r="G218" s="36"/>
    </row>
    <row r="219" spans="2:7" x14ac:dyDescent="0.25">
      <c r="B219" s="28"/>
      <c r="C219" s="28"/>
      <c r="D219" s="36"/>
      <c r="E219" s="28"/>
      <c r="F219" s="28"/>
      <c r="G219" s="36"/>
    </row>
    <row r="220" spans="2:7" x14ac:dyDescent="0.25">
      <c r="B220" s="28"/>
      <c r="C220" s="28"/>
      <c r="D220" s="36"/>
      <c r="E220" s="28"/>
      <c r="F220" s="28"/>
      <c r="G220" s="36"/>
    </row>
    <row r="221" spans="2:7" x14ac:dyDescent="0.25">
      <c r="B221" s="28"/>
      <c r="C221" s="28"/>
      <c r="D221" s="36"/>
      <c r="E221" s="28"/>
      <c r="F221" s="28"/>
      <c r="G221" s="36"/>
    </row>
    <row r="222" spans="2:7" x14ac:dyDescent="0.25">
      <c r="B222" s="28"/>
      <c r="C222" s="28"/>
      <c r="D222" s="36"/>
      <c r="E222" s="28"/>
      <c r="F222" s="28"/>
      <c r="G222" s="36"/>
    </row>
    <row r="223" spans="2:7" x14ac:dyDescent="0.25">
      <c r="B223" s="28"/>
      <c r="C223" s="28"/>
      <c r="D223" s="36"/>
      <c r="E223" s="28"/>
      <c r="F223" s="28"/>
      <c r="G223" s="36"/>
    </row>
    <row r="224" spans="2:7" x14ac:dyDescent="0.25">
      <c r="B224" s="28"/>
      <c r="C224" s="28"/>
      <c r="D224" s="36"/>
      <c r="E224" s="28"/>
      <c r="F224" s="28"/>
      <c r="G224" s="36"/>
    </row>
    <row r="225" spans="2:7" x14ac:dyDescent="0.25">
      <c r="B225" s="28"/>
      <c r="C225" s="28"/>
      <c r="D225" s="36"/>
      <c r="E225" s="28"/>
      <c r="F225" s="28"/>
      <c r="G225" s="36"/>
    </row>
    <row r="226" spans="2:7" x14ac:dyDescent="0.25">
      <c r="B226" s="28"/>
      <c r="C226" s="28"/>
      <c r="D226" s="36"/>
      <c r="E226" s="28"/>
      <c r="F226" s="28"/>
      <c r="G226" s="36"/>
    </row>
    <row r="227" spans="2:7" x14ac:dyDescent="0.25">
      <c r="B227" s="28"/>
      <c r="C227" s="28"/>
      <c r="D227" s="36"/>
      <c r="E227" s="28"/>
      <c r="F227" s="28"/>
      <c r="G227" s="36"/>
    </row>
    <row r="228" spans="2:7" x14ac:dyDescent="0.25">
      <c r="B228" s="28"/>
      <c r="C228" s="28"/>
      <c r="D228" s="36"/>
      <c r="E228" s="28"/>
      <c r="F228" s="28"/>
      <c r="G228" s="36"/>
    </row>
    <row r="229" spans="2:7" x14ac:dyDescent="0.25">
      <c r="B229" s="28"/>
      <c r="C229" s="28"/>
      <c r="D229" s="36"/>
      <c r="E229" s="28"/>
      <c r="F229" s="28"/>
      <c r="G229" s="36"/>
    </row>
    <row r="230" spans="2:7" x14ac:dyDescent="0.25">
      <c r="B230" s="28"/>
      <c r="C230" s="28"/>
      <c r="D230" s="36"/>
      <c r="E230" s="28"/>
      <c r="F230" s="28"/>
      <c r="G230" s="36"/>
    </row>
    <row r="231" spans="2:7" x14ac:dyDescent="0.25">
      <c r="B231" s="28"/>
      <c r="C231" s="28"/>
      <c r="D231" s="36"/>
      <c r="E231" s="28"/>
      <c r="F231" s="28"/>
      <c r="G231" s="36"/>
    </row>
    <row r="232" spans="2:7" x14ac:dyDescent="0.25">
      <c r="B232" s="28"/>
      <c r="C232" s="28"/>
      <c r="D232" s="36"/>
      <c r="E232" s="28"/>
      <c r="F232" s="28"/>
      <c r="G232" s="36"/>
    </row>
    <row r="233" spans="2:7" x14ac:dyDescent="0.25">
      <c r="B233" s="28"/>
      <c r="C233" s="28"/>
      <c r="D233" s="36"/>
      <c r="E233" s="28"/>
      <c r="F233" s="28"/>
      <c r="G233" s="36"/>
    </row>
    <row r="234" spans="2:7" x14ac:dyDescent="0.25">
      <c r="B234" s="28"/>
      <c r="C234" s="28"/>
      <c r="D234" s="36"/>
      <c r="E234" s="28"/>
      <c r="F234" s="28"/>
      <c r="G234" s="36"/>
    </row>
    <row r="235" spans="2:7" x14ac:dyDescent="0.25">
      <c r="B235" s="28"/>
      <c r="C235" s="28"/>
      <c r="D235" s="36"/>
      <c r="E235" s="28"/>
      <c r="F235" s="28"/>
      <c r="G235" s="36"/>
    </row>
    <row r="236" spans="2:7" x14ac:dyDescent="0.25">
      <c r="B236" s="28"/>
      <c r="C236" s="28"/>
      <c r="D236" s="36"/>
      <c r="E236" s="28"/>
      <c r="F236" s="28"/>
      <c r="G236" s="36"/>
    </row>
    <row r="237" spans="2:7" x14ac:dyDescent="0.25">
      <c r="B237" s="28"/>
      <c r="C237" s="28"/>
      <c r="D237" s="36"/>
      <c r="E237" s="28"/>
      <c r="F237" s="28"/>
      <c r="G237" s="36"/>
    </row>
    <row r="238" spans="2:7" x14ac:dyDescent="0.25">
      <c r="B238" s="28"/>
      <c r="C238" s="28"/>
      <c r="D238" s="36"/>
      <c r="E238" s="28"/>
      <c r="F238" s="28"/>
      <c r="G238" s="36"/>
    </row>
    <row r="239" spans="2:7" x14ac:dyDescent="0.25">
      <c r="B239" s="28"/>
      <c r="C239" s="28"/>
      <c r="D239" s="36"/>
      <c r="E239" s="28"/>
      <c r="F239" s="28"/>
      <c r="G239" s="36"/>
    </row>
    <row r="240" spans="2:7" x14ac:dyDescent="0.25">
      <c r="B240" s="28"/>
      <c r="C240" s="28"/>
      <c r="D240" s="36"/>
      <c r="E240" s="28"/>
      <c r="F240" s="28"/>
      <c r="G240" s="36"/>
    </row>
    <row r="241" spans="2:7" x14ac:dyDescent="0.25">
      <c r="B241" s="28"/>
      <c r="C241" s="28"/>
      <c r="D241" s="36"/>
      <c r="E241" s="28"/>
      <c r="F241" s="28"/>
      <c r="G241" s="36"/>
    </row>
    <row r="242" spans="2:7" x14ac:dyDescent="0.25">
      <c r="B242" s="28"/>
      <c r="C242" s="28"/>
      <c r="D242" s="36"/>
      <c r="E242" s="28"/>
      <c r="F242" s="28"/>
      <c r="G242" s="36"/>
    </row>
    <row r="243" spans="2:7" x14ac:dyDescent="0.25">
      <c r="B243" s="28"/>
      <c r="C243" s="28"/>
      <c r="D243" s="36"/>
      <c r="E243" s="28"/>
      <c r="F243" s="28"/>
      <c r="G243" s="36"/>
    </row>
    <row r="244" spans="2:7" x14ac:dyDescent="0.25">
      <c r="B244" s="28"/>
      <c r="C244" s="28"/>
      <c r="D244" s="36"/>
      <c r="E244" s="28"/>
      <c r="F244" s="28"/>
      <c r="G244" s="36"/>
    </row>
    <row r="245" spans="2:7" x14ac:dyDescent="0.25">
      <c r="B245" s="28"/>
      <c r="C245" s="28"/>
      <c r="D245" s="36"/>
      <c r="E245" s="28"/>
      <c r="F245" s="28"/>
      <c r="G245" s="36"/>
    </row>
    <row r="246" spans="2:7" x14ac:dyDescent="0.25">
      <c r="B246" s="28"/>
      <c r="C246" s="28"/>
      <c r="D246" s="36"/>
      <c r="E246" s="28"/>
      <c r="F246" s="28"/>
      <c r="G246" s="36"/>
    </row>
    <row r="247" spans="2:7" x14ac:dyDescent="0.25">
      <c r="B247" s="28"/>
      <c r="C247" s="28"/>
      <c r="D247" s="36"/>
      <c r="E247" s="28"/>
      <c r="F247" s="28"/>
      <c r="G247" s="36"/>
    </row>
    <row r="248" spans="2:7" x14ac:dyDescent="0.25">
      <c r="B248" s="28"/>
      <c r="C248" s="28"/>
      <c r="D248" s="36"/>
      <c r="E248" s="28"/>
      <c r="F248" s="28"/>
      <c r="G248" s="36"/>
    </row>
    <row r="249" spans="2:7" x14ac:dyDescent="0.25">
      <c r="B249" s="28"/>
      <c r="C249" s="28"/>
      <c r="D249" s="36"/>
      <c r="E249" s="28"/>
      <c r="F249" s="28"/>
      <c r="G249" s="36"/>
    </row>
    <row r="250" spans="2:7" x14ac:dyDescent="0.25">
      <c r="B250" s="28"/>
      <c r="C250" s="28"/>
      <c r="D250" s="36"/>
      <c r="E250" s="28"/>
      <c r="F250" s="28"/>
      <c r="G250" s="36"/>
    </row>
    <row r="251" spans="2:7" x14ac:dyDescent="0.25">
      <c r="B251" s="28"/>
      <c r="C251" s="28"/>
      <c r="D251" s="36"/>
      <c r="E251" s="28"/>
      <c r="F251" s="28"/>
      <c r="G251" s="36"/>
    </row>
    <row r="252" spans="2:7" x14ac:dyDescent="0.25">
      <c r="B252" s="28"/>
      <c r="C252" s="28"/>
      <c r="D252" s="36"/>
      <c r="E252" s="28"/>
      <c r="F252" s="28"/>
      <c r="G252" s="36"/>
    </row>
    <row r="253" spans="2:7" x14ac:dyDescent="0.25">
      <c r="B253" s="28"/>
      <c r="C253" s="28"/>
      <c r="D253" s="36"/>
      <c r="E253" s="28"/>
      <c r="F253" s="28"/>
      <c r="G253" s="36"/>
    </row>
    <row r="254" spans="2:7" x14ac:dyDescent="0.25">
      <c r="B254" s="28"/>
      <c r="C254" s="28"/>
      <c r="D254" s="36"/>
      <c r="E254" s="28"/>
      <c r="F254" s="28"/>
      <c r="G254" s="36"/>
    </row>
    <row r="255" spans="2:7" x14ac:dyDescent="0.25">
      <c r="B255" s="28"/>
      <c r="C255" s="28"/>
      <c r="D255" s="36"/>
      <c r="E255" s="28"/>
      <c r="F255" s="28"/>
      <c r="G255" s="36"/>
    </row>
    <row r="256" spans="2:7" x14ac:dyDescent="0.25">
      <c r="B256" s="28"/>
      <c r="C256" s="28"/>
      <c r="D256" s="36"/>
      <c r="E256" s="28"/>
      <c r="F256" s="28"/>
      <c r="G256" s="36"/>
    </row>
    <row r="257" spans="2:7" x14ac:dyDescent="0.25">
      <c r="B257" s="28"/>
      <c r="C257" s="28"/>
      <c r="D257" s="36"/>
      <c r="E257" s="28"/>
      <c r="F257" s="28"/>
      <c r="G257" s="36"/>
    </row>
    <row r="258" spans="2:7" x14ac:dyDescent="0.25">
      <c r="B258" s="28"/>
      <c r="C258" s="28"/>
      <c r="D258" s="36"/>
      <c r="E258" s="28"/>
      <c r="F258" s="28"/>
      <c r="G258" s="36"/>
    </row>
    <row r="259" spans="2:7" x14ac:dyDescent="0.25">
      <c r="B259" s="28"/>
      <c r="C259" s="28"/>
      <c r="D259" s="36"/>
      <c r="E259" s="28"/>
      <c r="F259" s="28"/>
      <c r="G259" s="36"/>
    </row>
    <row r="260" spans="2:7" x14ac:dyDescent="0.25">
      <c r="B260" s="28"/>
      <c r="C260" s="28"/>
      <c r="D260" s="36"/>
      <c r="E260" s="28"/>
      <c r="F260" s="28"/>
      <c r="G260" s="36"/>
    </row>
    <row r="261" spans="2:7" x14ac:dyDescent="0.25">
      <c r="B261" s="28"/>
      <c r="C261" s="28"/>
      <c r="D261" s="36"/>
      <c r="E261" s="28"/>
      <c r="F261" s="28"/>
      <c r="G261" s="36"/>
    </row>
    <row r="262" spans="2:7" x14ac:dyDescent="0.25">
      <c r="B262" s="28"/>
      <c r="C262" s="28"/>
      <c r="D262" s="36"/>
      <c r="E262" s="28"/>
      <c r="F262" s="28"/>
      <c r="G262" s="36"/>
    </row>
    <row r="263" spans="2:7" x14ac:dyDescent="0.25">
      <c r="B263" s="28"/>
      <c r="C263" s="28"/>
      <c r="D263" s="36"/>
      <c r="E263" s="28"/>
      <c r="F263" s="28"/>
      <c r="G263" s="36"/>
    </row>
    <row r="264" spans="2:7" x14ac:dyDescent="0.25">
      <c r="B264" s="28"/>
      <c r="C264" s="28"/>
      <c r="D264" s="36"/>
      <c r="E264" s="28"/>
      <c r="F264" s="28"/>
      <c r="G264" s="36"/>
    </row>
    <row r="265" spans="2:7" x14ac:dyDescent="0.25">
      <c r="B265" s="28"/>
      <c r="C265" s="28"/>
      <c r="D265" s="36"/>
      <c r="E265" s="28"/>
      <c r="F265" s="28"/>
      <c r="G265" s="36"/>
    </row>
    <row r="266" spans="2:7" x14ac:dyDescent="0.25">
      <c r="B266" s="28"/>
      <c r="C266" s="28"/>
      <c r="D266" s="36"/>
      <c r="E266" s="28"/>
      <c r="F266" s="28"/>
      <c r="G266" s="36"/>
    </row>
    <row r="267" spans="2:7" x14ac:dyDescent="0.25">
      <c r="B267" s="28"/>
      <c r="C267" s="28"/>
      <c r="D267" s="36"/>
      <c r="E267" s="28"/>
      <c r="F267" s="28"/>
      <c r="G267" s="36"/>
    </row>
    <row r="268" spans="2:7" x14ac:dyDescent="0.25">
      <c r="B268" s="28"/>
      <c r="C268" s="28"/>
      <c r="D268" s="36"/>
      <c r="E268" s="28"/>
      <c r="F268" s="28"/>
      <c r="G268" s="36"/>
    </row>
    <row r="269" spans="2:7" x14ac:dyDescent="0.25">
      <c r="B269" s="28"/>
      <c r="C269" s="28"/>
      <c r="D269" s="36"/>
      <c r="E269" s="28"/>
      <c r="F269" s="28"/>
      <c r="G269" s="36"/>
    </row>
    <row r="270" spans="2:7" x14ac:dyDescent="0.25">
      <c r="B270" s="28"/>
      <c r="C270" s="28"/>
      <c r="D270" s="36"/>
      <c r="E270" s="28"/>
      <c r="F270" s="28"/>
      <c r="G270" s="36"/>
    </row>
    <row r="271" spans="2:7" x14ac:dyDescent="0.25">
      <c r="B271" s="28"/>
      <c r="C271" s="28"/>
      <c r="D271" s="36"/>
      <c r="E271" s="28"/>
      <c r="F271" s="28"/>
      <c r="G271" s="36"/>
    </row>
    <row r="272" spans="2:7" x14ac:dyDescent="0.25">
      <c r="B272" s="28"/>
      <c r="C272" s="28"/>
      <c r="D272" s="36"/>
      <c r="E272" s="28"/>
      <c r="F272" s="28"/>
      <c r="G272" s="36"/>
    </row>
    <row r="273" spans="2:7" x14ac:dyDescent="0.25">
      <c r="B273" s="28"/>
      <c r="C273" s="28"/>
      <c r="D273" s="36"/>
      <c r="E273" s="28"/>
      <c r="F273" s="28"/>
      <c r="G273" s="36"/>
    </row>
    <row r="274" spans="2:7" x14ac:dyDescent="0.25">
      <c r="B274" s="28"/>
      <c r="C274" s="28"/>
      <c r="D274" s="36"/>
      <c r="E274" s="28"/>
      <c r="F274" s="28"/>
      <c r="G274" s="36"/>
    </row>
    <row r="275" spans="2:7" x14ac:dyDescent="0.25">
      <c r="B275" s="28"/>
      <c r="C275" s="28"/>
      <c r="D275" s="36"/>
      <c r="E275" s="28"/>
      <c r="F275" s="28"/>
      <c r="G275" s="36"/>
    </row>
    <row r="276" spans="2:7" x14ac:dyDescent="0.25">
      <c r="B276" s="28"/>
      <c r="C276" s="28"/>
      <c r="D276" s="36"/>
      <c r="E276" s="28"/>
      <c r="F276" s="28"/>
      <c r="G276" s="36"/>
    </row>
    <row r="277" spans="2:7" x14ac:dyDescent="0.25">
      <c r="B277" s="28"/>
      <c r="C277" s="28"/>
      <c r="D277" s="36"/>
      <c r="E277" s="28"/>
      <c r="F277" s="28"/>
      <c r="G277" s="36"/>
    </row>
    <row r="278" spans="2:7" x14ac:dyDescent="0.25">
      <c r="B278" s="28"/>
      <c r="C278" s="28"/>
      <c r="D278" s="36"/>
      <c r="E278" s="28"/>
      <c r="F278" s="28"/>
      <c r="G278" s="36"/>
    </row>
    <row r="279" spans="2:7" x14ac:dyDescent="0.25">
      <c r="B279" s="28"/>
      <c r="C279" s="28"/>
      <c r="D279" s="36"/>
      <c r="E279" s="28"/>
      <c r="F279" s="28"/>
      <c r="G279" s="36"/>
    </row>
    <row r="280" spans="2:7" x14ac:dyDescent="0.25">
      <c r="B280" s="28"/>
      <c r="C280" s="28"/>
      <c r="D280" s="36"/>
      <c r="E280" s="28"/>
      <c r="F280" s="28"/>
      <c r="G280" s="36"/>
    </row>
    <row r="281" spans="2:7" x14ac:dyDescent="0.25">
      <c r="B281" s="28"/>
      <c r="C281" s="28"/>
      <c r="D281" s="36"/>
      <c r="E281" s="28"/>
      <c r="F281" s="28"/>
      <c r="G281" s="36"/>
    </row>
    <row r="282" spans="2:7" x14ac:dyDescent="0.25">
      <c r="B282" s="28"/>
      <c r="C282" s="28"/>
      <c r="D282" s="36"/>
      <c r="E282" s="28"/>
      <c r="F282" s="28"/>
      <c r="G282" s="36"/>
    </row>
    <row r="283" spans="2:7" x14ac:dyDescent="0.25">
      <c r="B283" s="28"/>
      <c r="C283" s="28"/>
      <c r="D283" s="36"/>
      <c r="E283" s="28"/>
      <c r="F283" s="28"/>
      <c r="G283" s="36"/>
    </row>
    <row r="284" spans="2:7" x14ac:dyDescent="0.25">
      <c r="B284" s="28"/>
      <c r="C284" s="28"/>
      <c r="D284" s="36"/>
      <c r="E284" s="28"/>
      <c r="F284" s="28"/>
      <c r="G284" s="36"/>
    </row>
    <row r="285" spans="2:7" x14ac:dyDescent="0.25">
      <c r="B285" s="28"/>
      <c r="C285" s="28"/>
      <c r="D285" s="36"/>
      <c r="E285" s="28"/>
      <c r="F285" s="28"/>
      <c r="G285" s="36"/>
    </row>
    <row r="286" spans="2:7" x14ac:dyDescent="0.25">
      <c r="B286" s="28"/>
      <c r="C286" s="28"/>
      <c r="D286" s="36"/>
      <c r="E286" s="28"/>
      <c r="F286" s="28"/>
      <c r="G286" s="36"/>
    </row>
    <row r="287" spans="2:7" x14ac:dyDescent="0.25">
      <c r="B287" s="28"/>
      <c r="C287" s="28"/>
      <c r="D287" s="36"/>
      <c r="E287" s="28"/>
      <c r="F287" s="28"/>
      <c r="G287" s="36"/>
    </row>
    <row r="288" spans="2:7" x14ac:dyDescent="0.25">
      <c r="B288" s="28"/>
      <c r="C288" s="28"/>
      <c r="D288" s="36"/>
      <c r="E288" s="28"/>
      <c r="F288" s="28"/>
      <c r="G288" s="36"/>
    </row>
    <row r="289" spans="2:7" x14ac:dyDescent="0.25">
      <c r="B289" s="28"/>
      <c r="C289" s="28"/>
      <c r="D289" s="36"/>
      <c r="E289" s="28"/>
      <c r="F289" s="28"/>
      <c r="G289" s="36"/>
    </row>
    <row r="290" spans="2:7" x14ac:dyDescent="0.25">
      <c r="B290" s="28"/>
      <c r="C290" s="28"/>
      <c r="D290" s="36"/>
      <c r="E290" s="28"/>
      <c r="F290" s="28"/>
      <c r="G290" s="36"/>
    </row>
    <row r="291" spans="2:7" x14ac:dyDescent="0.25">
      <c r="B291" s="28"/>
      <c r="C291" s="28"/>
      <c r="D291" s="36"/>
      <c r="E291" s="28"/>
      <c r="F291" s="28"/>
      <c r="G291" s="36"/>
    </row>
    <row r="292" spans="2:7" x14ac:dyDescent="0.25">
      <c r="B292" s="28"/>
      <c r="C292" s="28"/>
      <c r="D292" s="36"/>
      <c r="E292" s="28"/>
      <c r="F292" s="28"/>
      <c r="G292" s="36"/>
    </row>
    <row r="293" spans="2:7" x14ac:dyDescent="0.25">
      <c r="B293" s="28"/>
      <c r="C293" s="28"/>
      <c r="D293" s="36"/>
      <c r="E293" s="28"/>
      <c r="F293" s="28"/>
      <c r="G293" s="36"/>
    </row>
    <row r="294" spans="2:7" x14ac:dyDescent="0.25">
      <c r="B294" s="28"/>
      <c r="C294" s="28"/>
      <c r="D294" s="36"/>
      <c r="E294" s="28"/>
      <c r="F294" s="28"/>
      <c r="G294" s="36"/>
    </row>
    <row r="295" spans="2:7" x14ac:dyDescent="0.25">
      <c r="B295" s="28"/>
      <c r="C295" s="28"/>
      <c r="D295" s="36"/>
      <c r="E295" s="28"/>
      <c r="F295" s="28"/>
      <c r="G295" s="36"/>
    </row>
    <row r="296" spans="2:7" x14ac:dyDescent="0.25">
      <c r="B296" s="28"/>
      <c r="C296" s="28"/>
      <c r="D296" s="36"/>
      <c r="E296" s="28"/>
      <c r="F296" s="28"/>
      <c r="G296" s="36"/>
    </row>
    <row r="297" spans="2:7" x14ac:dyDescent="0.25">
      <c r="B297" s="28"/>
      <c r="C297" s="28"/>
      <c r="D297" s="36"/>
      <c r="E297" s="28"/>
      <c r="F297" s="28"/>
      <c r="G297" s="36"/>
    </row>
    <row r="298" spans="2:7" x14ac:dyDescent="0.25">
      <c r="B298" s="28"/>
      <c r="C298" s="28"/>
      <c r="D298" s="36"/>
      <c r="E298" s="28"/>
      <c r="F298" s="28"/>
      <c r="G298" s="36"/>
    </row>
    <row r="299" spans="2:7" x14ac:dyDescent="0.25">
      <c r="B299" s="28"/>
      <c r="C299" s="28"/>
      <c r="D299" s="36"/>
      <c r="E299" s="28"/>
      <c r="F299" s="28"/>
      <c r="G299" s="36"/>
    </row>
    <row r="300" spans="2:7" x14ac:dyDescent="0.25">
      <c r="B300" s="28"/>
      <c r="C300" s="28"/>
      <c r="D300" s="36"/>
      <c r="E300" s="28"/>
      <c r="F300" s="28"/>
      <c r="G300" s="36"/>
    </row>
    <row r="301" spans="2:7" x14ac:dyDescent="0.25">
      <c r="B301" s="28"/>
      <c r="C301" s="28"/>
      <c r="D301" s="36"/>
      <c r="E301" s="28"/>
      <c r="F301" s="28"/>
      <c r="G301" s="36"/>
    </row>
    <row r="302" spans="2:7" x14ac:dyDescent="0.25">
      <c r="B302" s="28"/>
      <c r="C302" s="28"/>
      <c r="D302" s="36"/>
      <c r="E302" s="28"/>
      <c r="F302" s="28"/>
      <c r="G302" s="36"/>
    </row>
    <row r="303" spans="2:7" x14ac:dyDescent="0.25">
      <c r="B303" s="28"/>
      <c r="C303" s="28"/>
      <c r="D303" s="36"/>
      <c r="E303" s="28"/>
      <c r="F303" s="28"/>
      <c r="G303" s="36"/>
    </row>
    <row r="304" spans="2:7" x14ac:dyDescent="0.25">
      <c r="B304" s="28"/>
      <c r="C304" s="28"/>
      <c r="D304" s="36"/>
      <c r="E304" s="28"/>
      <c r="F304" s="28"/>
      <c r="G304" s="36"/>
    </row>
    <row r="305" spans="2:7" x14ac:dyDescent="0.25">
      <c r="B305" s="28"/>
      <c r="C305" s="28"/>
      <c r="D305" s="36"/>
      <c r="E305" s="28"/>
      <c r="F305" s="28"/>
      <c r="G305" s="36"/>
    </row>
    <row r="306" spans="2:7" x14ac:dyDescent="0.25">
      <c r="B306" s="28"/>
      <c r="C306" s="28"/>
      <c r="D306" s="36"/>
      <c r="E306" s="28"/>
      <c r="F306" s="28"/>
      <c r="G306" s="36"/>
    </row>
    <row r="307" spans="2:7" x14ac:dyDescent="0.25">
      <c r="B307" s="28"/>
      <c r="C307" s="28"/>
      <c r="D307" s="36"/>
      <c r="E307" s="28"/>
      <c r="F307" s="28"/>
      <c r="G307" s="36"/>
    </row>
    <row r="308" spans="2:7" x14ac:dyDescent="0.25">
      <c r="B308" s="28"/>
      <c r="C308" s="28"/>
      <c r="D308" s="36"/>
      <c r="E308" s="28"/>
      <c r="F308" s="28"/>
      <c r="G308" s="36"/>
    </row>
    <row r="309" spans="2:7" x14ac:dyDescent="0.25">
      <c r="B309" s="28"/>
      <c r="C309" s="28"/>
      <c r="D309" s="36"/>
      <c r="E309" s="28"/>
      <c r="F309" s="28"/>
      <c r="G309" s="36"/>
    </row>
    <row r="310" spans="2:7" x14ac:dyDescent="0.25">
      <c r="B310" s="28"/>
      <c r="C310" s="28"/>
      <c r="D310" s="36"/>
      <c r="E310" s="28"/>
      <c r="F310" s="28"/>
      <c r="G310" s="36"/>
    </row>
    <row r="311" spans="2:7" x14ac:dyDescent="0.25">
      <c r="B311" s="28"/>
      <c r="C311" s="28"/>
      <c r="D311" s="36"/>
      <c r="E311" s="28"/>
      <c r="F311" s="28"/>
      <c r="G311" s="36"/>
    </row>
    <row r="312" spans="2:7" x14ac:dyDescent="0.25">
      <c r="B312" s="28"/>
      <c r="C312" s="28"/>
      <c r="D312" s="36"/>
      <c r="E312" s="28"/>
      <c r="F312" s="28"/>
      <c r="G312" s="36"/>
    </row>
    <row r="313" spans="2:7" x14ac:dyDescent="0.25">
      <c r="B313" s="28"/>
      <c r="C313" s="28"/>
      <c r="D313" s="36"/>
      <c r="E313" s="28"/>
      <c r="F313" s="28"/>
      <c r="G313" s="36"/>
    </row>
    <row r="314" spans="2:7" x14ac:dyDescent="0.25">
      <c r="B314" s="28"/>
      <c r="C314" s="28"/>
      <c r="D314" s="36"/>
      <c r="E314" s="28"/>
      <c r="F314" s="28"/>
      <c r="G314" s="36"/>
    </row>
    <row r="315" spans="2:7" x14ac:dyDescent="0.25">
      <c r="B315" s="28"/>
      <c r="C315" s="28"/>
      <c r="D315" s="36"/>
      <c r="E315" s="28"/>
      <c r="F315" s="28"/>
      <c r="G315" s="36"/>
    </row>
    <row r="316" spans="2:7" x14ac:dyDescent="0.25">
      <c r="B316" s="28"/>
      <c r="C316" s="28"/>
      <c r="D316" s="36"/>
      <c r="E316" s="28"/>
      <c r="F316" s="28"/>
      <c r="G316" s="36"/>
    </row>
    <row r="317" spans="2:7" x14ac:dyDescent="0.25">
      <c r="B317" s="28"/>
      <c r="C317" s="28"/>
      <c r="D317" s="36"/>
      <c r="E317" s="28"/>
      <c r="F317" s="28"/>
      <c r="G317" s="36"/>
    </row>
    <row r="318" spans="2:7" x14ac:dyDescent="0.25">
      <c r="B318" s="28"/>
      <c r="C318" s="28"/>
      <c r="D318" s="36"/>
      <c r="E318" s="28"/>
      <c r="F318" s="28"/>
      <c r="G318" s="36"/>
    </row>
    <row r="319" spans="2:7" x14ac:dyDescent="0.25">
      <c r="B319" s="28"/>
      <c r="C319" s="28"/>
      <c r="D319" s="36"/>
      <c r="E319" s="28"/>
      <c r="F319" s="28"/>
      <c r="G319" s="36"/>
    </row>
    <row r="320" spans="2:7" x14ac:dyDescent="0.25">
      <c r="B320" s="28"/>
      <c r="C320" s="28"/>
      <c r="D320" s="36"/>
      <c r="E320" s="28"/>
      <c r="F320" s="28"/>
      <c r="G320" s="36"/>
    </row>
    <row r="321" spans="2:7" x14ac:dyDescent="0.25">
      <c r="B321" s="28"/>
      <c r="C321" s="28"/>
      <c r="D321" s="36"/>
      <c r="E321" s="28"/>
      <c r="F321" s="28"/>
      <c r="G321" s="36"/>
    </row>
    <row r="322" spans="2:7" x14ac:dyDescent="0.25">
      <c r="B322" s="28"/>
      <c r="C322" s="28"/>
      <c r="D322" s="36"/>
      <c r="E322" s="28"/>
      <c r="F322" s="28"/>
      <c r="G322" s="36"/>
    </row>
    <row r="323" spans="2:7" x14ac:dyDescent="0.25">
      <c r="B323" s="28"/>
      <c r="C323" s="28"/>
      <c r="D323" s="36"/>
      <c r="E323" s="28"/>
      <c r="F323" s="28"/>
      <c r="G323" s="36"/>
    </row>
    <row r="324" spans="2:7" x14ac:dyDescent="0.25">
      <c r="B324" s="28"/>
      <c r="C324" s="28"/>
      <c r="D324" s="36"/>
      <c r="E324" s="28"/>
      <c r="F324" s="28"/>
      <c r="G324" s="36"/>
    </row>
    <row r="325" spans="2:7" x14ac:dyDescent="0.25">
      <c r="B325" s="28"/>
      <c r="C325" s="28"/>
      <c r="D325" s="36"/>
      <c r="E325" s="28"/>
      <c r="F325" s="28"/>
      <c r="G325" s="36"/>
    </row>
    <row r="326" spans="2:7" x14ac:dyDescent="0.25">
      <c r="B326" s="28"/>
      <c r="C326" s="28"/>
      <c r="D326" s="36"/>
      <c r="E326" s="28"/>
      <c r="F326" s="28"/>
      <c r="G326" s="36"/>
    </row>
    <row r="327" spans="2:7" x14ac:dyDescent="0.25">
      <c r="B327" s="28"/>
      <c r="C327" s="28"/>
      <c r="D327" s="36"/>
      <c r="E327" s="28"/>
      <c r="F327" s="28"/>
      <c r="G327" s="36"/>
    </row>
    <row r="328" spans="2:7" x14ac:dyDescent="0.25">
      <c r="B328" s="28"/>
      <c r="C328" s="28"/>
      <c r="D328" s="36"/>
      <c r="E328" s="28"/>
      <c r="F328" s="28"/>
      <c r="G328" s="36"/>
    </row>
    <row r="329" spans="2:7" x14ac:dyDescent="0.25">
      <c r="B329" s="28"/>
      <c r="C329" s="28"/>
      <c r="D329" s="36"/>
      <c r="E329" s="28"/>
      <c r="F329" s="28"/>
      <c r="G329" s="36"/>
    </row>
    <row r="330" spans="2:7" x14ac:dyDescent="0.25">
      <c r="B330" s="28"/>
      <c r="C330" s="28"/>
      <c r="D330" s="36"/>
      <c r="E330" s="28"/>
      <c r="F330" s="28"/>
      <c r="G330" s="36"/>
    </row>
    <row r="331" spans="2:7" x14ac:dyDescent="0.25">
      <c r="B331" s="28"/>
      <c r="C331" s="28"/>
      <c r="D331" s="36"/>
      <c r="E331" s="28"/>
      <c r="F331" s="28"/>
      <c r="G331" s="36"/>
    </row>
    <row r="332" spans="2:7" x14ac:dyDescent="0.25">
      <c r="B332" s="28"/>
      <c r="C332" s="28"/>
      <c r="D332" s="36"/>
      <c r="E332" s="28"/>
      <c r="F332" s="28"/>
      <c r="G332" s="36"/>
    </row>
    <row r="333" spans="2:7" x14ac:dyDescent="0.25">
      <c r="B333" s="28"/>
      <c r="C333" s="28"/>
      <c r="D333" s="36"/>
      <c r="E333" s="28"/>
      <c r="F333" s="28"/>
      <c r="G333" s="36"/>
    </row>
    <row r="334" spans="2:7" x14ac:dyDescent="0.25">
      <c r="B334" s="28"/>
      <c r="C334" s="28"/>
      <c r="D334" s="36"/>
      <c r="E334" s="28"/>
      <c r="F334" s="28"/>
      <c r="G334" s="36"/>
    </row>
    <row r="335" spans="2:7" x14ac:dyDescent="0.25">
      <c r="B335" s="28"/>
      <c r="C335" s="28"/>
      <c r="D335" s="36"/>
      <c r="E335" s="28"/>
      <c r="F335" s="28"/>
      <c r="G335" s="36"/>
    </row>
    <row r="336" spans="2:7" x14ac:dyDescent="0.25">
      <c r="B336" s="28"/>
      <c r="C336" s="28"/>
      <c r="D336" s="36"/>
      <c r="E336" s="28"/>
      <c r="F336" s="28"/>
      <c r="G336" s="36"/>
    </row>
    <row r="337" spans="2:7" x14ac:dyDescent="0.25">
      <c r="B337" s="28"/>
      <c r="C337" s="28"/>
      <c r="D337" s="36"/>
      <c r="E337" s="28"/>
      <c r="F337" s="28"/>
      <c r="G337" s="36"/>
    </row>
    <row r="338" spans="2:7" x14ac:dyDescent="0.25">
      <c r="B338" s="28"/>
      <c r="C338" s="28"/>
      <c r="D338" s="36"/>
      <c r="E338" s="28"/>
      <c r="F338" s="28"/>
      <c r="G338" s="36"/>
    </row>
    <row r="339" spans="2:7" x14ac:dyDescent="0.25">
      <c r="B339" s="28"/>
      <c r="C339" s="28"/>
      <c r="D339" s="36"/>
      <c r="E339" s="28"/>
      <c r="F339" s="28"/>
      <c r="G339" s="36"/>
    </row>
    <row r="340" spans="2:7" x14ac:dyDescent="0.25">
      <c r="B340" s="28"/>
      <c r="C340" s="28"/>
      <c r="D340" s="36"/>
      <c r="E340" s="28"/>
      <c r="F340" s="28"/>
      <c r="G340" s="36"/>
    </row>
    <row r="341" spans="2:7" x14ac:dyDescent="0.25">
      <c r="B341" s="28"/>
      <c r="C341" s="28"/>
      <c r="D341" s="36"/>
      <c r="E341" s="28"/>
      <c r="F341" s="28"/>
      <c r="G341" s="36"/>
    </row>
    <row r="342" spans="2:7" x14ac:dyDescent="0.25">
      <c r="B342" s="28"/>
      <c r="C342" s="28"/>
      <c r="D342" s="36"/>
      <c r="E342" s="28"/>
      <c r="F342" s="28"/>
      <c r="G342" s="36"/>
    </row>
    <row r="343" spans="2:7" x14ac:dyDescent="0.25">
      <c r="B343" s="28"/>
      <c r="C343" s="28"/>
      <c r="D343" s="36"/>
      <c r="E343" s="28"/>
      <c r="F343" s="28"/>
      <c r="G343" s="36"/>
    </row>
    <row r="344" spans="2:7" x14ac:dyDescent="0.25">
      <c r="B344" s="28"/>
      <c r="C344" s="28"/>
      <c r="D344" s="36"/>
      <c r="E344" s="28"/>
      <c r="F344" s="28"/>
      <c r="G344" s="36"/>
    </row>
    <row r="345" spans="2:7" x14ac:dyDescent="0.25">
      <c r="B345" s="28"/>
      <c r="C345" s="28"/>
      <c r="D345" s="36"/>
      <c r="E345" s="28"/>
      <c r="F345" s="28"/>
      <c r="G345" s="36"/>
    </row>
    <row r="346" spans="2:7" x14ac:dyDescent="0.25">
      <c r="B346" s="28"/>
      <c r="C346" s="28"/>
      <c r="D346" s="36"/>
      <c r="E346" s="28"/>
      <c r="F346" s="28"/>
      <c r="G346" s="36"/>
    </row>
    <row r="347" spans="2:7" x14ac:dyDescent="0.25">
      <c r="B347" s="28"/>
      <c r="C347" s="28"/>
      <c r="D347" s="36"/>
      <c r="E347" s="28"/>
      <c r="F347" s="28"/>
      <c r="G347" s="36"/>
    </row>
    <row r="348" spans="2:7" x14ac:dyDescent="0.25">
      <c r="B348" s="28"/>
      <c r="C348" s="28"/>
      <c r="D348" s="36"/>
      <c r="E348" s="28"/>
      <c r="F348" s="28"/>
      <c r="G348" s="36"/>
    </row>
    <row r="349" spans="2:7" x14ac:dyDescent="0.25">
      <c r="B349" s="28"/>
      <c r="C349" s="28"/>
      <c r="D349" s="36"/>
      <c r="E349" s="28"/>
      <c r="F349" s="28"/>
      <c r="G349" s="36"/>
    </row>
    <row r="350" spans="2:7" x14ac:dyDescent="0.25">
      <c r="B350" s="28"/>
      <c r="C350" s="28"/>
      <c r="D350" s="36"/>
      <c r="E350" s="28"/>
      <c r="F350" s="28"/>
      <c r="G350" s="36"/>
    </row>
    <row r="351" spans="2:7" x14ac:dyDescent="0.25">
      <c r="B351" s="28"/>
      <c r="C351" s="28"/>
      <c r="D351" s="36"/>
      <c r="E351" s="28"/>
      <c r="F351" s="28"/>
      <c r="G351" s="36"/>
    </row>
    <row r="352" spans="2:7" x14ac:dyDescent="0.25">
      <c r="B352" s="28"/>
      <c r="C352" s="28"/>
      <c r="D352" s="36"/>
      <c r="E352" s="28"/>
      <c r="F352" s="28"/>
      <c r="G352" s="36"/>
    </row>
    <row r="353" spans="2:7" x14ac:dyDescent="0.25">
      <c r="B353" s="28"/>
      <c r="C353" s="28"/>
      <c r="D353" s="36"/>
      <c r="E353" s="28"/>
      <c r="F353" s="28"/>
      <c r="G353" s="36"/>
    </row>
    <row r="354" spans="2:7" x14ac:dyDescent="0.25">
      <c r="B354" s="28"/>
      <c r="C354" s="28"/>
      <c r="D354" s="36"/>
      <c r="E354" s="28"/>
      <c r="F354" s="28"/>
      <c r="G354" s="36"/>
    </row>
    <row r="355" spans="2:7" x14ac:dyDescent="0.25">
      <c r="B355" s="28"/>
      <c r="C355" s="28"/>
      <c r="D355" s="36"/>
      <c r="E355" s="28"/>
      <c r="F355" s="28"/>
      <c r="G355" s="36"/>
    </row>
    <row r="356" spans="2:7" x14ac:dyDescent="0.25">
      <c r="B356" s="28"/>
      <c r="C356" s="28"/>
      <c r="D356" s="36"/>
      <c r="E356" s="28"/>
      <c r="F356" s="28"/>
      <c r="G356" s="36"/>
    </row>
    <row r="357" spans="2:7" x14ac:dyDescent="0.25">
      <c r="B357" s="28"/>
      <c r="C357" s="28"/>
      <c r="D357" s="36"/>
      <c r="E357" s="28"/>
      <c r="F357" s="28"/>
      <c r="G357" s="36"/>
    </row>
    <row r="358" spans="2:7" x14ac:dyDescent="0.25">
      <c r="B358" s="28"/>
      <c r="C358" s="28"/>
      <c r="D358" s="36"/>
      <c r="E358" s="28"/>
      <c r="F358" s="28"/>
      <c r="G358" s="36"/>
    </row>
    <row r="359" spans="2:7" x14ac:dyDescent="0.25">
      <c r="B359" s="28"/>
      <c r="C359" s="28"/>
      <c r="D359" s="36"/>
      <c r="E359" s="28"/>
      <c r="F359" s="28"/>
      <c r="G359" s="36"/>
    </row>
    <row r="360" spans="2:7" x14ac:dyDescent="0.25">
      <c r="B360" s="28"/>
      <c r="C360" s="28"/>
      <c r="D360" s="36"/>
      <c r="E360" s="28"/>
      <c r="F360" s="28"/>
      <c r="G360" s="36"/>
    </row>
    <row r="361" spans="2:7" x14ac:dyDescent="0.25">
      <c r="B361" s="28"/>
      <c r="C361" s="28"/>
      <c r="D361" s="36"/>
      <c r="E361" s="28"/>
      <c r="F361" s="28"/>
      <c r="G361" s="36"/>
    </row>
    <row r="362" spans="2:7" x14ac:dyDescent="0.25">
      <c r="B362" s="28"/>
      <c r="C362" s="28"/>
      <c r="D362" s="36"/>
      <c r="E362" s="28"/>
      <c r="F362" s="28"/>
      <c r="G362" s="36"/>
    </row>
    <row r="363" spans="2:7" x14ac:dyDescent="0.25">
      <c r="B363" s="28"/>
      <c r="C363" s="28"/>
      <c r="D363" s="36"/>
      <c r="E363" s="28"/>
      <c r="F363" s="28"/>
      <c r="G363" s="36"/>
    </row>
    <row r="364" spans="2:7" x14ac:dyDescent="0.25">
      <c r="B364" s="28"/>
      <c r="C364" s="28"/>
      <c r="D364" s="36"/>
      <c r="E364" s="28"/>
      <c r="F364" s="28"/>
      <c r="G364" s="36"/>
    </row>
    <row r="365" spans="2:7" x14ac:dyDescent="0.25">
      <c r="B365" s="28"/>
      <c r="C365" s="28"/>
      <c r="D365" s="36"/>
      <c r="E365" s="28"/>
      <c r="F365" s="28"/>
      <c r="G365" s="36"/>
    </row>
    <row r="366" spans="2:7" x14ac:dyDescent="0.25">
      <c r="B366" s="28"/>
      <c r="C366" s="28"/>
      <c r="D366" s="36"/>
      <c r="E366" s="28"/>
      <c r="F366" s="28"/>
      <c r="G366" s="36"/>
    </row>
    <row r="367" spans="2:7" x14ac:dyDescent="0.25">
      <c r="B367" s="28"/>
      <c r="C367" s="28"/>
      <c r="D367" s="36"/>
      <c r="E367" s="28"/>
      <c r="F367" s="28"/>
      <c r="G367" s="36"/>
    </row>
    <row r="368" spans="2:7" x14ac:dyDescent="0.25">
      <c r="B368" s="28"/>
      <c r="C368" s="28"/>
      <c r="D368" s="36"/>
      <c r="E368" s="28"/>
      <c r="F368" s="28"/>
      <c r="G368" s="36"/>
    </row>
    <row r="369" spans="2:7" x14ac:dyDescent="0.25">
      <c r="B369" s="28"/>
      <c r="C369" s="28"/>
      <c r="D369" s="36"/>
      <c r="E369" s="28"/>
      <c r="F369" s="28"/>
      <c r="G369" s="36"/>
    </row>
    <row r="370" spans="2:7" x14ac:dyDescent="0.25">
      <c r="B370" s="28"/>
      <c r="C370" s="28"/>
      <c r="D370" s="36"/>
      <c r="E370" s="28"/>
      <c r="F370" s="28"/>
      <c r="G370" s="36"/>
    </row>
    <row r="371" spans="2:7" x14ac:dyDescent="0.25">
      <c r="B371" s="28"/>
      <c r="C371" s="28"/>
      <c r="D371" s="36"/>
      <c r="E371" s="28"/>
      <c r="F371" s="28"/>
      <c r="G371" s="36"/>
    </row>
    <row r="372" spans="2:7" x14ac:dyDescent="0.25">
      <c r="B372" s="28"/>
      <c r="C372" s="28"/>
      <c r="D372" s="36"/>
      <c r="E372" s="28"/>
      <c r="F372" s="28"/>
      <c r="G372" s="36"/>
    </row>
    <row r="373" spans="2:7" x14ac:dyDescent="0.25">
      <c r="B373" s="28"/>
      <c r="C373" s="28"/>
      <c r="D373" s="36"/>
      <c r="E373" s="28"/>
      <c r="F373" s="28"/>
      <c r="G373" s="36"/>
    </row>
    <row r="374" spans="2:7" x14ac:dyDescent="0.25">
      <c r="B374" s="28"/>
      <c r="C374" s="28"/>
      <c r="D374" s="36"/>
      <c r="E374" s="28"/>
      <c r="F374" s="28"/>
      <c r="G374" s="36"/>
    </row>
    <row r="375" spans="2:7" x14ac:dyDescent="0.25">
      <c r="B375" s="28"/>
      <c r="C375" s="28"/>
      <c r="D375" s="36"/>
      <c r="E375" s="28"/>
      <c r="F375" s="28"/>
      <c r="G375" s="36"/>
    </row>
    <row r="376" spans="2:7" x14ac:dyDescent="0.25">
      <c r="B376" s="28"/>
      <c r="C376" s="28"/>
      <c r="D376" s="36"/>
      <c r="E376" s="28"/>
      <c r="F376" s="28"/>
      <c r="G376" s="36"/>
    </row>
    <row r="377" spans="2:7" x14ac:dyDescent="0.25">
      <c r="B377" s="28"/>
      <c r="C377" s="28"/>
      <c r="D377" s="36"/>
      <c r="E377" s="28"/>
      <c r="F377" s="28"/>
      <c r="G377" s="36"/>
    </row>
    <row r="378" spans="2:7" x14ac:dyDescent="0.25">
      <c r="B378" s="28"/>
      <c r="C378" s="28"/>
      <c r="D378" s="36"/>
      <c r="E378" s="28"/>
      <c r="F378" s="28"/>
      <c r="G378" s="36"/>
    </row>
    <row r="379" spans="2:7" x14ac:dyDescent="0.25">
      <c r="B379" s="28"/>
      <c r="C379" s="28"/>
      <c r="D379" s="36"/>
      <c r="E379" s="28"/>
      <c r="F379" s="28"/>
      <c r="G379" s="36"/>
    </row>
    <row r="380" spans="2:7" x14ac:dyDescent="0.25">
      <c r="B380" s="28"/>
      <c r="C380" s="28"/>
      <c r="D380" s="36"/>
      <c r="E380" s="28"/>
      <c r="F380" s="28"/>
      <c r="G380" s="36"/>
    </row>
    <row r="381" spans="2:7" x14ac:dyDescent="0.25">
      <c r="B381" s="28"/>
      <c r="C381" s="28"/>
      <c r="D381" s="36"/>
      <c r="E381" s="28"/>
      <c r="F381" s="28"/>
      <c r="G381" s="36"/>
    </row>
    <row r="382" spans="2:7" x14ac:dyDescent="0.25">
      <c r="B382" s="28"/>
      <c r="C382" s="28"/>
      <c r="D382" s="36"/>
      <c r="E382" s="28"/>
      <c r="F382" s="28"/>
      <c r="G382" s="36"/>
    </row>
    <row r="383" spans="2:7" x14ac:dyDescent="0.25">
      <c r="B383" s="28"/>
      <c r="C383" s="28"/>
      <c r="D383" s="36"/>
      <c r="E383" s="28"/>
      <c r="F383" s="28"/>
      <c r="G383" s="36"/>
    </row>
    <row r="384" spans="2:7" x14ac:dyDescent="0.25">
      <c r="B384" s="28"/>
      <c r="C384" s="28"/>
      <c r="D384" s="36"/>
      <c r="E384" s="28"/>
      <c r="F384" s="28"/>
      <c r="G384" s="36"/>
    </row>
    <row r="385" spans="2:7" x14ac:dyDescent="0.25">
      <c r="B385" s="28"/>
      <c r="C385" s="28"/>
      <c r="D385" s="36"/>
      <c r="E385" s="28"/>
      <c r="F385" s="28"/>
      <c r="G385" s="36"/>
    </row>
    <row r="386" spans="2:7" x14ac:dyDescent="0.25">
      <c r="B386" s="28"/>
      <c r="C386" s="28"/>
      <c r="D386" s="36"/>
      <c r="E386" s="28"/>
      <c r="F386" s="28"/>
      <c r="G386" s="36"/>
    </row>
    <row r="387" spans="2:7" x14ac:dyDescent="0.25">
      <c r="B387" s="28"/>
      <c r="C387" s="28"/>
      <c r="D387" s="36"/>
      <c r="E387" s="28"/>
      <c r="F387" s="28"/>
      <c r="G387" s="36"/>
    </row>
    <row r="388" spans="2:7" x14ac:dyDescent="0.25">
      <c r="B388" s="28"/>
      <c r="C388" s="28"/>
      <c r="D388" s="36"/>
      <c r="E388" s="28"/>
      <c r="F388" s="28"/>
      <c r="G388" s="36"/>
    </row>
    <row r="389" spans="2:7" x14ac:dyDescent="0.25">
      <c r="B389" s="28"/>
      <c r="C389" s="28"/>
      <c r="D389" s="36"/>
      <c r="E389" s="28"/>
      <c r="F389" s="28"/>
      <c r="G389" s="36"/>
    </row>
    <row r="390" spans="2:7" x14ac:dyDescent="0.25">
      <c r="B390" s="28"/>
      <c r="C390" s="28"/>
      <c r="D390" s="36"/>
      <c r="E390" s="28"/>
      <c r="F390" s="28"/>
      <c r="G390" s="36"/>
    </row>
    <row r="391" spans="2:7" x14ac:dyDescent="0.25">
      <c r="B391" s="28"/>
      <c r="C391" s="28"/>
      <c r="D391" s="36"/>
      <c r="E391" s="28"/>
      <c r="F391" s="28"/>
      <c r="G391" s="36"/>
    </row>
    <row r="392" spans="2:7" x14ac:dyDescent="0.25">
      <c r="B392" s="28"/>
      <c r="C392" s="28"/>
      <c r="D392" s="36"/>
      <c r="E392" s="28"/>
      <c r="F392" s="28"/>
      <c r="G392" s="36"/>
    </row>
    <row r="393" spans="2:7" x14ac:dyDescent="0.25">
      <c r="B393" s="28"/>
      <c r="C393" s="28"/>
      <c r="D393" s="36"/>
      <c r="E393" s="28"/>
      <c r="F393" s="28"/>
      <c r="G393" s="36"/>
    </row>
    <row r="394" spans="2:7" x14ac:dyDescent="0.25">
      <c r="B394" s="28"/>
      <c r="C394" s="28"/>
      <c r="D394" s="36"/>
      <c r="E394" s="28"/>
      <c r="F394" s="28"/>
      <c r="G394" s="36"/>
    </row>
    <row r="395" spans="2:7" x14ac:dyDescent="0.25">
      <c r="B395" s="28"/>
      <c r="C395" s="28"/>
      <c r="D395" s="36"/>
      <c r="E395" s="28"/>
      <c r="F395" s="28"/>
      <c r="G395" s="36"/>
    </row>
    <row r="396" spans="2:7" x14ac:dyDescent="0.25">
      <c r="B396" s="28"/>
      <c r="C396" s="28"/>
      <c r="D396" s="36"/>
      <c r="E396" s="28"/>
      <c r="F396" s="28"/>
      <c r="G396" s="36"/>
    </row>
    <row r="397" spans="2:7" x14ac:dyDescent="0.25">
      <c r="B397" s="28"/>
      <c r="C397" s="28"/>
      <c r="D397" s="36"/>
      <c r="E397" s="28"/>
      <c r="F397" s="28"/>
      <c r="G397" s="36"/>
    </row>
    <row r="398" spans="2:7" x14ac:dyDescent="0.25">
      <c r="B398" s="28"/>
      <c r="C398" s="28"/>
      <c r="D398" s="36"/>
      <c r="E398" s="28"/>
      <c r="F398" s="28"/>
      <c r="G398" s="36"/>
    </row>
    <row r="399" spans="2:7" x14ac:dyDescent="0.25">
      <c r="B399" s="28"/>
      <c r="C399" s="28"/>
      <c r="D399" s="36"/>
      <c r="E399" s="28"/>
      <c r="F399" s="28"/>
      <c r="G399" s="36"/>
    </row>
    <row r="400" spans="2:7" x14ac:dyDescent="0.25">
      <c r="B400" s="28"/>
      <c r="C400" s="28"/>
      <c r="D400" s="36"/>
      <c r="E400" s="28"/>
      <c r="F400" s="28"/>
      <c r="G400" s="36"/>
    </row>
    <row r="401" spans="2:7" x14ac:dyDescent="0.25">
      <c r="B401" s="28"/>
      <c r="C401" s="28"/>
      <c r="D401" s="36"/>
      <c r="E401" s="28"/>
      <c r="F401" s="28"/>
      <c r="G401" s="36"/>
    </row>
    <row r="402" spans="2:7" x14ac:dyDescent="0.25">
      <c r="B402" s="28"/>
      <c r="C402" s="28"/>
      <c r="D402" s="36"/>
      <c r="E402" s="28"/>
      <c r="F402" s="28"/>
      <c r="G402" s="36"/>
    </row>
    <row r="403" spans="2:7" x14ac:dyDescent="0.25">
      <c r="B403" s="28"/>
      <c r="C403" s="28"/>
      <c r="D403" s="36"/>
      <c r="E403" s="28"/>
      <c r="F403" s="28"/>
      <c r="G403" s="36"/>
    </row>
    <row r="404" spans="2:7" x14ac:dyDescent="0.25">
      <c r="B404" s="28"/>
      <c r="C404" s="28"/>
      <c r="D404" s="36"/>
      <c r="E404" s="28"/>
      <c r="F404" s="28"/>
      <c r="G404" s="36"/>
    </row>
    <row r="405" spans="2:7" x14ac:dyDescent="0.25">
      <c r="B405" s="28"/>
      <c r="C405" s="28"/>
      <c r="D405" s="36"/>
      <c r="E405" s="28"/>
      <c r="F405" s="28"/>
      <c r="G405" s="36"/>
    </row>
    <row r="406" spans="2:7" x14ac:dyDescent="0.25">
      <c r="B406" s="28"/>
      <c r="C406" s="28"/>
      <c r="D406" s="36"/>
      <c r="E406" s="28"/>
      <c r="F406" s="28"/>
      <c r="G406" s="36"/>
    </row>
    <row r="407" spans="2:7" x14ac:dyDescent="0.25">
      <c r="B407" s="28"/>
      <c r="C407" s="28"/>
      <c r="D407" s="36"/>
      <c r="E407" s="28"/>
      <c r="F407" s="28"/>
      <c r="G407" s="36"/>
    </row>
    <row r="408" spans="2:7" x14ac:dyDescent="0.25">
      <c r="B408" s="28"/>
      <c r="C408" s="28"/>
      <c r="D408" s="36"/>
      <c r="E408" s="28"/>
      <c r="F408" s="28"/>
      <c r="G408" s="36"/>
    </row>
    <row r="409" spans="2:7" x14ac:dyDescent="0.25">
      <c r="B409" s="28"/>
      <c r="C409" s="28"/>
      <c r="D409" s="36"/>
      <c r="E409" s="28"/>
      <c r="F409" s="28"/>
      <c r="G409" s="36"/>
    </row>
    <row r="410" spans="2:7" x14ac:dyDescent="0.25">
      <c r="B410" s="28"/>
      <c r="C410" s="28"/>
      <c r="D410" s="36"/>
      <c r="E410" s="28"/>
      <c r="F410" s="28"/>
      <c r="G410" s="36"/>
    </row>
    <row r="411" spans="2:7" x14ac:dyDescent="0.25">
      <c r="B411" s="28"/>
      <c r="C411" s="28"/>
      <c r="D411" s="36"/>
      <c r="E411" s="28"/>
      <c r="F411" s="28"/>
      <c r="G411" s="36"/>
    </row>
    <row r="412" spans="2:7" x14ac:dyDescent="0.25">
      <c r="B412" s="28"/>
      <c r="C412" s="28"/>
      <c r="D412" s="36"/>
      <c r="E412" s="28"/>
      <c r="F412" s="28"/>
      <c r="G412" s="36"/>
    </row>
    <row r="413" spans="2:7" x14ac:dyDescent="0.25">
      <c r="B413" s="28"/>
      <c r="C413" s="28"/>
      <c r="D413" s="36"/>
      <c r="E413" s="28"/>
      <c r="F413" s="28"/>
      <c r="G413" s="36"/>
    </row>
    <row r="414" spans="2:7" x14ac:dyDescent="0.25">
      <c r="B414" s="28"/>
      <c r="C414" s="28"/>
      <c r="D414" s="36"/>
      <c r="E414" s="28"/>
      <c r="F414" s="28"/>
      <c r="G414" s="36"/>
    </row>
    <row r="415" spans="2:7" x14ac:dyDescent="0.25">
      <c r="B415" s="28"/>
      <c r="C415" s="28"/>
      <c r="D415" s="36"/>
      <c r="E415" s="28"/>
      <c r="F415" s="28"/>
      <c r="G415" s="36"/>
    </row>
    <row r="416" spans="2:7" x14ac:dyDescent="0.25">
      <c r="B416" s="28"/>
      <c r="C416" s="28"/>
      <c r="D416" s="36"/>
      <c r="E416" s="28"/>
      <c r="F416" s="28"/>
      <c r="G416" s="36"/>
    </row>
    <row r="417" spans="2:7" x14ac:dyDescent="0.25">
      <c r="B417" s="28"/>
      <c r="C417" s="28"/>
      <c r="D417" s="36"/>
      <c r="E417" s="28"/>
      <c r="F417" s="28"/>
      <c r="G417" s="36"/>
    </row>
    <row r="418" spans="2:7" x14ac:dyDescent="0.25">
      <c r="B418" s="28"/>
      <c r="C418" s="28"/>
      <c r="D418" s="36"/>
      <c r="E418" s="28"/>
      <c r="F418" s="28"/>
      <c r="G418" s="36"/>
    </row>
    <row r="419" spans="2:7" x14ac:dyDescent="0.25">
      <c r="B419" s="28"/>
      <c r="C419" s="28"/>
      <c r="D419" s="36"/>
      <c r="E419" s="28"/>
      <c r="F419" s="28"/>
      <c r="G419" s="36"/>
    </row>
    <row r="420" spans="2:7" x14ac:dyDescent="0.25">
      <c r="B420" s="28"/>
      <c r="C420" s="28"/>
      <c r="D420" s="36"/>
      <c r="E420" s="28"/>
      <c r="F420" s="28"/>
      <c r="G420" s="36"/>
    </row>
    <row r="421" spans="2:7" x14ac:dyDescent="0.25">
      <c r="B421" s="28"/>
      <c r="C421" s="28"/>
      <c r="D421" s="36"/>
      <c r="E421" s="28"/>
      <c r="F421" s="28"/>
      <c r="G421" s="36"/>
    </row>
    <row r="422" spans="2:7" x14ac:dyDescent="0.25">
      <c r="B422" s="28"/>
      <c r="C422" s="28"/>
      <c r="D422" s="36"/>
      <c r="E422" s="28"/>
      <c r="F422" s="28"/>
      <c r="G422" s="36"/>
    </row>
    <row r="423" spans="2:7" x14ac:dyDescent="0.25">
      <c r="B423" s="28"/>
      <c r="C423" s="28"/>
      <c r="D423" s="36"/>
      <c r="E423" s="28"/>
      <c r="F423" s="28"/>
      <c r="G423" s="36"/>
    </row>
    <row r="424" spans="2:7" x14ac:dyDescent="0.25">
      <c r="B424" s="28"/>
      <c r="C424" s="28"/>
      <c r="D424" s="36"/>
      <c r="E424" s="28"/>
      <c r="F424" s="28"/>
      <c r="G424" s="36"/>
    </row>
    <row r="425" spans="2:7" x14ac:dyDescent="0.25">
      <c r="B425" s="28"/>
      <c r="C425" s="28"/>
      <c r="D425" s="36"/>
      <c r="E425" s="28"/>
      <c r="F425" s="28"/>
      <c r="G425" s="36"/>
    </row>
    <row r="426" spans="2:7" x14ac:dyDescent="0.25">
      <c r="B426" s="28"/>
      <c r="C426" s="28"/>
      <c r="D426" s="36"/>
      <c r="E426" s="28"/>
      <c r="F426" s="28"/>
      <c r="G426" s="36"/>
    </row>
    <row r="427" spans="2:7" x14ac:dyDescent="0.25">
      <c r="B427" s="28"/>
      <c r="C427" s="28"/>
      <c r="D427" s="36"/>
      <c r="E427" s="28"/>
      <c r="F427" s="28"/>
      <c r="G427" s="36"/>
    </row>
    <row r="428" spans="2:7" x14ac:dyDescent="0.25">
      <c r="B428" s="28"/>
      <c r="C428" s="28"/>
      <c r="D428" s="36"/>
      <c r="E428" s="28"/>
      <c r="F428" s="28"/>
      <c r="G428" s="36"/>
    </row>
    <row r="429" spans="2:7" x14ac:dyDescent="0.25">
      <c r="B429" s="28"/>
      <c r="C429" s="28"/>
      <c r="D429" s="36"/>
      <c r="E429" s="28"/>
      <c r="F429" s="28"/>
      <c r="G429" s="36"/>
    </row>
    <row r="430" spans="2:7" x14ac:dyDescent="0.25">
      <c r="B430" s="28"/>
      <c r="C430" s="28"/>
      <c r="D430" s="36"/>
      <c r="E430" s="28"/>
      <c r="F430" s="28"/>
      <c r="G430" s="36"/>
    </row>
    <row r="431" spans="2:7" x14ac:dyDescent="0.25">
      <c r="B431" s="28"/>
      <c r="C431" s="28"/>
      <c r="D431" s="36"/>
      <c r="E431" s="28"/>
      <c r="F431" s="28"/>
      <c r="G431" s="36"/>
    </row>
    <row r="432" spans="2:7" x14ac:dyDescent="0.25">
      <c r="B432" s="28"/>
      <c r="C432" s="28"/>
      <c r="D432" s="36"/>
      <c r="E432" s="28"/>
      <c r="F432" s="28"/>
      <c r="G432" s="36"/>
    </row>
    <row r="433" spans="2:7" x14ac:dyDescent="0.25">
      <c r="B433" s="28"/>
      <c r="C433" s="28"/>
      <c r="D433" s="36"/>
      <c r="E433" s="28"/>
      <c r="F433" s="28"/>
      <c r="G433" s="36"/>
    </row>
    <row r="434" spans="2:7" x14ac:dyDescent="0.25">
      <c r="B434" s="28"/>
      <c r="C434" s="28"/>
      <c r="D434" s="36"/>
      <c r="E434" s="28"/>
      <c r="F434" s="28"/>
      <c r="G434" s="36"/>
    </row>
    <row r="435" spans="2:7" x14ac:dyDescent="0.25">
      <c r="B435" s="28"/>
      <c r="C435" s="28"/>
      <c r="D435" s="36"/>
      <c r="E435" s="28"/>
      <c r="F435" s="28"/>
      <c r="G435" s="36"/>
    </row>
    <row r="436" spans="2:7" x14ac:dyDescent="0.25">
      <c r="B436" s="28"/>
      <c r="C436" s="28"/>
      <c r="D436" s="36"/>
      <c r="E436" s="28"/>
      <c r="F436" s="28"/>
      <c r="G436" s="36"/>
    </row>
    <row r="437" spans="2:7" x14ac:dyDescent="0.25">
      <c r="B437" s="28"/>
      <c r="C437" s="28"/>
      <c r="D437" s="36"/>
      <c r="E437" s="28"/>
      <c r="F437" s="28"/>
      <c r="G437" s="36"/>
    </row>
    <row r="438" spans="2:7" x14ac:dyDescent="0.25">
      <c r="B438" s="28"/>
      <c r="C438" s="28"/>
      <c r="D438" s="36"/>
      <c r="E438" s="28"/>
      <c r="F438" s="28"/>
      <c r="G438" s="36"/>
    </row>
    <row r="439" spans="2:7" x14ac:dyDescent="0.25">
      <c r="B439" s="28"/>
      <c r="C439" s="28"/>
      <c r="D439" s="36"/>
      <c r="E439" s="28"/>
      <c r="F439" s="28"/>
      <c r="G439" s="36"/>
    </row>
    <row r="440" spans="2:7" x14ac:dyDescent="0.25">
      <c r="B440" s="28"/>
      <c r="C440" s="28"/>
      <c r="D440" s="36"/>
      <c r="E440" s="28"/>
      <c r="F440" s="28"/>
      <c r="G440" s="36"/>
    </row>
    <row r="441" spans="2:7" x14ac:dyDescent="0.25">
      <c r="B441" s="28"/>
      <c r="C441" s="28"/>
      <c r="D441" s="36"/>
      <c r="E441" s="28"/>
      <c r="F441" s="28"/>
      <c r="G441" s="36"/>
    </row>
    <row r="442" spans="2:7" x14ac:dyDescent="0.25">
      <c r="B442" s="28"/>
      <c r="C442" s="28"/>
      <c r="D442" s="36"/>
      <c r="E442" s="28"/>
      <c r="F442" s="28"/>
      <c r="G442" s="36"/>
    </row>
    <row r="443" spans="2:7" x14ac:dyDescent="0.25">
      <c r="B443" s="28"/>
      <c r="C443" s="28"/>
      <c r="D443" s="36"/>
      <c r="E443" s="28"/>
      <c r="F443" s="28"/>
      <c r="G443" s="36"/>
    </row>
    <row r="444" spans="2:7" x14ac:dyDescent="0.25">
      <c r="B444" s="28"/>
      <c r="C444" s="28"/>
      <c r="D444" s="36"/>
      <c r="E444" s="28"/>
      <c r="F444" s="28"/>
      <c r="G444" s="36"/>
    </row>
    <row r="445" spans="2:7" x14ac:dyDescent="0.25">
      <c r="B445" s="28"/>
      <c r="C445" s="28"/>
      <c r="D445" s="36"/>
      <c r="E445" s="28"/>
      <c r="F445" s="28"/>
      <c r="G445" s="36"/>
    </row>
    <row r="446" spans="2:7" x14ac:dyDescent="0.25">
      <c r="B446" s="28"/>
      <c r="C446" s="28"/>
      <c r="D446" s="36"/>
      <c r="E446" s="28"/>
      <c r="F446" s="28"/>
      <c r="G446" s="36"/>
    </row>
    <row r="447" spans="2:7" x14ac:dyDescent="0.25">
      <c r="B447" s="28"/>
      <c r="C447" s="28"/>
      <c r="D447" s="36"/>
      <c r="E447" s="28"/>
      <c r="F447" s="28"/>
      <c r="G447" s="36"/>
    </row>
    <row r="448" spans="2:7" x14ac:dyDescent="0.25">
      <c r="B448" s="28"/>
      <c r="C448" s="28"/>
      <c r="D448" s="36"/>
      <c r="E448" s="28"/>
      <c r="F448" s="28"/>
      <c r="G448" s="36"/>
    </row>
    <row r="449" spans="2:7" x14ac:dyDescent="0.25">
      <c r="B449" s="28"/>
      <c r="C449" s="28"/>
      <c r="D449" s="36"/>
      <c r="E449" s="28"/>
      <c r="F449" s="28"/>
      <c r="G449" s="36"/>
    </row>
    <row r="450" spans="2:7" x14ac:dyDescent="0.25">
      <c r="B450" s="28"/>
      <c r="C450" s="28"/>
      <c r="D450" s="36"/>
      <c r="E450" s="28"/>
      <c r="F450" s="28"/>
      <c r="G450" s="36"/>
    </row>
    <row r="451" spans="2:7" x14ac:dyDescent="0.25">
      <c r="B451" s="28"/>
      <c r="C451" s="28"/>
      <c r="D451" s="36"/>
      <c r="E451" s="28"/>
      <c r="F451" s="28"/>
      <c r="G451" s="36"/>
    </row>
    <row r="452" spans="2:7" x14ac:dyDescent="0.25">
      <c r="B452" s="28"/>
      <c r="C452" s="28"/>
      <c r="D452" s="36"/>
      <c r="E452" s="28"/>
      <c r="F452" s="28"/>
      <c r="G452" s="36"/>
    </row>
    <row r="453" spans="2:7" x14ac:dyDescent="0.25">
      <c r="B453" s="28"/>
      <c r="C453" s="28"/>
      <c r="D453" s="36"/>
      <c r="E453" s="28"/>
      <c r="F453" s="28"/>
      <c r="G453" s="36"/>
    </row>
    <row r="454" spans="2:7" x14ac:dyDescent="0.25">
      <c r="B454" s="28"/>
      <c r="C454" s="28"/>
      <c r="D454" s="36"/>
      <c r="E454" s="28"/>
      <c r="F454" s="28"/>
      <c r="G454" s="36"/>
    </row>
    <row r="455" spans="2:7" x14ac:dyDescent="0.25">
      <c r="B455" s="28"/>
      <c r="C455" s="28"/>
      <c r="D455" s="36"/>
      <c r="E455" s="28"/>
      <c r="F455" s="28"/>
      <c r="G455" s="36"/>
    </row>
    <row r="456" spans="2:7" x14ac:dyDescent="0.25">
      <c r="B456" s="28"/>
      <c r="C456" s="28"/>
      <c r="D456" s="36"/>
      <c r="E456" s="28"/>
      <c r="F456" s="28"/>
      <c r="G456" s="36"/>
    </row>
    <row r="457" spans="2:7" x14ac:dyDescent="0.25">
      <c r="B457" s="28"/>
      <c r="C457" s="28"/>
      <c r="D457" s="36"/>
      <c r="E457" s="28"/>
      <c r="F457" s="28"/>
      <c r="G457" s="36"/>
    </row>
    <row r="458" spans="2:7" x14ac:dyDescent="0.25">
      <c r="B458" s="28"/>
      <c r="C458" s="28"/>
      <c r="D458" s="36"/>
      <c r="E458" s="28"/>
      <c r="F458" s="28"/>
      <c r="G458" s="36"/>
    </row>
    <row r="459" spans="2:7" x14ac:dyDescent="0.25">
      <c r="B459" s="28"/>
      <c r="C459" s="28"/>
      <c r="D459" s="36"/>
      <c r="E459" s="28"/>
      <c r="F459" s="28"/>
      <c r="G459" s="36"/>
    </row>
    <row r="460" spans="2:7" x14ac:dyDescent="0.25">
      <c r="B460" s="28"/>
      <c r="C460" s="28"/>
      <c r="D460" s="36"/>
      <c r="E460" s="28"/>
      <c r="F460" s="28"/>
      <c r="G460" s="36"/>
    </row>
    <row r="461" spans="2:7" x14ac:dyDescent="0.25">
      <c r="B461" s="28"/>
      <c r="C461" s="28"/>
      <c r="D461" s="36"/>
      <c r="E461" s="28"/>
      <c r="F461" s="28"/>
      <c r="G461" s="36"/>
    </row>
    <row r="462" spans="2:7" x14ac:dyDescent="0.25">
      <c r="B462" s="28"/>
      <c r="C462" s="28"/>
      <c r="D462" s="36"/>
      <c r="E462" s="28"/>
      <c r="F462" s="28"/>
      <c r="G462" s="36"/>
    </row>
    <row r="463" spans="2:7" x14ac:dyDescent="0.25">
      <c r="B463" s="28"/>
      <c r="C463" s="28"/>
      <c r="D463" s="36"/>
      <c r="E463" s="28"/>
      <c r="F463" s="28"/>
      <c r="G463" s="36"/>
    </row>
    <row r="464" spans="2:7" x14ac:dyDescent="0.25">
      <c r="B464" s="28"/>
      <c r="C464" s="28"/>
      <c r="D464" s="36"/>
      <c r="E464" s="28"/>
      <c r="F464" s="28"/>
      <c r="G464" s="36"/>
    </row>
    <row r="465" spans="2:7" x14ac:dyDescent="0.25">
      <c r="B465" s="28"/>
      <c r="C465" s="28"/>
      <c r="D465" s="36"/>
      <c r="E465" s="28"/>
      <c r="F465" s="28"/>
      <c r="G465" s="36"/>
    </row>
    <row r="466" spans="2:7" x14ac:dyDescent="0.25">
      <c r="B466" s="28"/>
      <c r="C466" s="28"/>
      <c r="D466" s="36"/>
      <c r="E466" s="28"/>
      <c r="F466" s="28"/>
      <c r="G466" s="36"/>
    </row>
    <row r="467" spans="2:7" x14ac:dyDescent="0.25">
      <c r="B467" s="28"/>
      <c r="C467" s="28"/>
      <c r="D467" s="36"/>
      <c r="E467" s="28"/>
      <c r="F467" s="28"/>
      <c r="G467" s="36"/>
    </row>
    <row r="468" spans="2:7" x14ac:dyDescent="0.25">
      <c r="B468" s="28"/>
      <c r="C468" s="28"/>
      <c r="D468" s="36"/>
      <c r="E468" s="28"/>
      <c r="F468" s="28"/>
      <c r="G468" s="36"/>
    </row>
    <row r="469" spans="2:7" x14ac:dyDescent="0.25">
      <c r="B469" s="28"/>
      <c r="C469" s="28"/>
      <c r="D469" s="36"/>
      <c r="E469" s="28"/>
      <c r="F469" s="28"/>
      <c r="G469" s="36"/>
    </row>
    <row r="470" spans="2:7" x14ac:dyDescent="0.25">
      <c r="B470" s="28"/>
      <c r="C470" s="28"/>
      <c r="D470" s="36"/>
      <c r="E470" s="28"/>
      <c r="F470" s="28"/>
      <c r="G470" s="36"/>
    </row>
    <row r="471" spans="2:7" x14ac:dyDescent="0.25">
      <c r="B471" s="28"/>
      <c r="C471" s="28"/>
      <c r="D471" s="36"/>
      <c r="E471" s="28"/>
      <c r="F471" s="28"/>
      <c r="G471" s="36"/>
    </row>
    <row r="472" spans="2:7" x14ac:dyDescent="0.25">
      <c r="B472" s="28"/>
      <c r="C472" s="28"/>
      <c r="D472" s="36"/>
      <c r="E472" s="28"/>
      <c r="F472" s="28"/>
      <c r="G472" s="36"/>
    </row>
    <row r="473" spans="2:7" x14ac:dyDescent="0.25">
      <c r="B473" s="28"/>
      <c r="C473" s="28"/>
      <c r="D473" s="36"/>
      <c r="E473" s="28"/>
      <c r="F473" s="28"/>
      <c r="G473" s="36"/>
    </row>
    <row r="474" spans="2:7" x14ac:dyDescent="0.25">
      <c r="B474" s="28"/>
      <c r="C474" s="28"/>
      <c r="D474" s="36"/>
      <c r="E474" s="28"/>
      <c r="F474" s="28"/>
      <c r="G474" s="36"/>
    </row>
    <row r="475" spans="2:7" x14ac:dyDescent="0.25">
      <c r="B475" s="28"/>
      <c r="C475" s="28"/>
      <c r="D475" s="36"/>
      <c r="E475" s="28"/>
      <c r="F475" s="28"/>
      <c r="G475" s="36"/>
    </row>
    <row r="476" spans="2:7" x14ac:dyDescent="0.25">
      <c r="B476" s="28"/>
      <c r="C476" s="28"/>
      <c r="D476" s="36"/>
      <c r="E476" s="28"/>
      <c r="F476" s="28"/>
      <c r="G476" s="36"/>
    </row>
    <row r="477" spans="2:7" x14ac:dyDescent="0.25">
      <c r="B477" s="28"/>
      <c r="C477" s="28"/>
      <c r="D477" s="36"/>
      <c r="E477" s="28"/>
      <c r="F477" s="28"/>
      <c r="G477" s="36"/>
    </row>
    <row r="478" spans="2:7" x14ac:dyDescent="0.25">
      <c r="B478" s="28"/>
      <c r="C478" s="28"/>
      <c r="D478" s="36"/>
      <c r="E478" s="28"/>
      <c r="F478" s="28"/>
      <c r="G478" s="36"/>
    </row>
    <row r="479" spans="2:7" x14ac:dyDescent="0.25">
      <c r="B479" s="28"/>
      <c r="C479" s="28"/>
      <c r="D479" s="36"/>
      <c r="E479" s="28"/>
      <c r="F479" s="28"/>
      <c r="G479" s="36"/>
    </row>
    <row r="480" spans="2:7" x14ac:dyDescent="0.25">
      <c r="B480" s="28"/>
      <c r="C480" s="28"/>
      <c r="D480" s="36"/>
      <c r="E480" s="28"/>
      <c r="F480" s="28"/>
      <c r="G480" s="36"/>
    </row>
    <row r="481" spans="2:7" x14ac:dyDescent="0.25">
      <c r="B481" s="28"/>
      <c r="C481" s="28"/>
      <c r="D481" s="36"/>
      <c r="E481" s="28"/>
      <c r="F481" s="28"/>
      <c r="G481" s="36"/>
    </row>
    <row r="482" spans="2:7" x14ac:dyDescent="0.25">
      <c r="B482" s="28"/>
      <c r="C482" s="28"/>
      <c r="D482" s="36"/>
      <c r="E482" s="28"/>
      <c r="F482" s="28"/>
      <c r="G482" s="36"/>
    </row>
    <row r="483" spans="2:7" x14ac:dyDescent="0.25">
      <c r="B483" s="28"/>
      <c r="C483" s="28"/>
      <c r="D483" s="36"/>
      <c r="E483" s="28"/>
      <c r="F483" s="28"/>
      <c r="G483" s="36"/>
    </row>
    <row r="484" spans="2:7" x14ac:dyDescent="0.25">
      <c r="B484" s="28"/>
      <c r="C484" s="28"/>
      <c r="D484" s="36"/>
      <c r="E484" s="28"/>
      <c r="F484" s="28"/>
      <c r="G484" s="36"/>
    </row>
    <row r="485" spans="2:7" x14ac:dyDescent="0.25">
      <c r="B485" s="28"/>
      <c r="C485" s="28"/>
      <c r="D485" s="36"/>
      <c r="E485" s="28"/>
      <c r="F485" s="28"/>
      <c r="G485" s="36"/>
    </row>
    <row r="486" spans="2:7" x14ac:dyDescent="0.25">
      <c r="B486" s="28"/>
      <c r="C486" s="28"/>
      <c r="D486" s="36"/>
      <c r="E486" s="28"/>
      <c r="F486" s="28"/>
      <c r="G486" s="36"/>
    </row>
    <row r="487" spans="2:7" x14ac:dyDescent="0.25">
      <c r="B487" s="28"/>
      <c r="C487" s="28"/>
      <c r="D487" s="36"/>
      <c r="E487" s="28"/>
      <c r="F487" s="28"/>
      <c r="G487" s="36"/>
    </row>
    <row r="488" spans="2:7" x14ac:dyDescent="0.25">
      <c r="B488" s="28"/>
      <c r="C488" s="28"/>
      <c r="D488" s="36"/>
      <c r="E488" s="28"/>
      <c r="F488" s="28"/>
      <c r="G488" s="36"/>
    </row>
    <row r="489" spans="2:7" x14ac:dyDescent="0.25">
      <c r="B489" s="28"/>
      <c r="C489" s="28"/>
      <c r="D489" s="36"/>
      <c r="E489" s="28"/>
      <c r="F489" s="28"/>
      <c r="G489" s="36"/>
    </row>
    <row r="490" spans="2:7" x14ac:dyDescent="0.25">
      <c r="B490" s="28"/>
      <c r="C490" s="28"/>
      <c r="D490" s="36"/>
      <c r="E490" s="28"/>
      <c r="F490" s="28"/>
      <c r="G490" s="36"/>
    </row>
    <row r="491" spans="2:7" x14ac:dyDescent="0.25">
      <c r="B491" s="28"/>
      <c r="C491" s="28"/>
      <c r="D491" s="36"/>
      <c r="E491" s="28"/>
      <c r="F491" s="28"/>
      <c r="G491" s="36"/>
    </row>
    <row r="492" spans="2:7" x14ac:dyDescent="0.25">
      <c r="B492" s="28"/>
      <c r="C492" s="28"/>
      <c r="D492" s="36"/>
      <c r="E492" s="28"/>
      <c r="F492" s="28"/>
      <c r="G492" s="36"/>
    </row>
    <row r="493" spans="2:7" x14ac:dyDescent="0.25">
      <c r="B493" s="28"/>
      <c r="C493" s="28"/>
      <c r="D493" s="36"/>
      <c r="E493" s="28"/>
      <c r="F493" s="28"/>
      <c r="G493" s="36"/>
    </row>
    <row r="494" spans="2:7" x14ac:dyDescent="0.25">
      <c r="B494" s="28"/>
      <c r="C494" s="28"/>
      <c r="D494" s="36"/>
      <c r="E494" s="28"/>
      <c r="F494" s="28"/>
      <c r="G494" s="36"/>
    </row>
    <row r="495" spans="2:7" x14ac:dyDescent="0.25">
      <c r="B495" s="28"/>
      <c r="C495" s="28"/>
      <c r="D495" s="36"/>
      <c r="E495" s="28"/>
      <c r="F495" s="28"/>
      <c r="G495" s="36"/>
    </row>
    <row r="496" spans="2:7" x14ac:dyDescent="0.25">
      <c r="B496" s="28"/>
      <c r="C496" s="28"/>
      <c r="D496" s="36"/>
      <c r="E496" s="28"/>
      <c r="F496" s="28"/>
      <c r="G496" s="36"/>
    </row>
    <row r="497" spans="2:7" x14ac:dyDescent="0.25">
      <c r="B497" s="28"/>
      <c r="C497" s="28"/>
      <c r="D497" s="36"/>
      <c r="E497" s="28"/>
      <c r="F497" s="28"/>
      <c r="G497" s="36"/>
    </row>
    <row r="498" spans="2:7" x14ac:dyDescent="0.25">
      <c r="B498" s="28"/>
      <c r="C498" s="28"/>
      <c r="D498" s="36"/>
      <c r="E498" s="28"/>
      <c r="F498" s="28"/>
      <c r="G498" s="36"/>
    </row>
    <row r="499" spans="2:7" x14ac:dyDescent="0.25">
      <c r="B499" s="28"/>
      <c r="C499" s="28"/>
      <c r="D499" s="36"/>
      <c r="E499" s="28"/>
      <c r="F499" s="28"/>
      <c r="G499" s="36"/>
    </row>
    <row r="500" spans="2:7" x14ac:dyDescent="0.25">
      <c r="B500" s="28"/>
      <c r="C500" s="28"/>
      <c r="D500" s="36"/>
      <c r="E500" s="28"/>
      <c r="F500" s="28"/>
      <c r="G500" s="36"/>
    </row>
    <row r="501" spans="2:7" x14ac:dyDescent="0.25">
      <c r="B501" s="28"/>
      <c r="C501" s="28"/>
      <c r="D501" s="36"/>
      <c r="E501" s="28"/>
      <c r="F501" s="28"/>
      <c r="G501" s="36"/>
    </row>
    <row r="502" spans="2:7" x14ac:dyDescent="0.25">
      <c r="B502" s="28"/>
      <c r="C502" s="28"/>
      <c r="D502" s="36"/>
      <c r="E502" s="28"/>
      <c r="F502" s="28"/>
      <c r="G502" s="36"/>
    </row>
    <row r="503" spans="2:7" x14ac:dyDescent="0.25">
      <c r="B503" s="28"/>
      <c r="C503" s="28"/>
      <c r="D503" s="36"/>
      <c r="E503" s="28"/>
      <c r="F503" s="28"/>
      <c r="G503" s="36"/>
    </row>
    <row r="504" spans="2:7" x14ac:dyDescent="0.25">
      <c r="B504" s="28"/>
      <c r="C504" s="28"/>
      <c r="D504" s="36"/>
      <c r="E504" s="28"/>
      <c r="F504" s="28"/>
      <c r="G504" s="36"/>
    </row>
    <row r="505" spans="2:7" x14ac:dyDescent="0.25">
      <c r="B505" s="28"/>
      <c r="C505" s="28"/>
      <c r="D505" s="36"/>
      <c r="E505" s="28"/>
      <c r="F505" s="28"/>
      <c r="G505" s="36"/>
    </row>
    <row r="506" spans="2:7" x14ac:dyDescent="0.25">
      <c r="B506" s="28"/>
      <c r="C506" s="28"/>
      <c r="D506" s="36"/>
      <c r="E506" s="28"/>
      <c r="F506" s="28"/>
      <c r="G506" s="36"/>
    </row>
    <row r="507" spans="2:7" x14ac:dyDescent="0.25">
      <c r="B507" s="28"/>
      <c r="C507" s="28"/>
      <c r="D507" s="36"/>
      <c r="E507" s="28"/>
      <c r="F507" s="28"/>
      <c r="G507" s="36"/>
    </row>
    <row r="508" spans="2:7" x14ac:dyDescent="0.25">
      <c r="B508" s="28"/>
      <c r="C508" s="28"/>
      <c r="D508" s="36"/>
      <c r="E508" s="28"/>
      <c r="F508" s="28"/>
      <c r="G508" s="36"/>
    </row>
    <row r="509" spans="2:7" x14ac:dyDescent="0.25">
      <c r="B509" s="28"/>
      <c r="C509" s="28"/>
      <c r="D509" s="36"/>
      <c r="E509" s="28"/>
      <c r="F509" s="28"/>
      <c r="G509" s="36"/>
    </row>
    <row r="510" spans="2:7" x14ac:dyDescent="0.25">
      <c r="B510" s="28"/>
      <c r="C510" s="28"/>
      <c r="D510" s="36"/>
      <c r="E510" s="28"/>
      <c r="F510" s="28"/>
      <c r="G510" s="36"/>
    </row>
    <row r="511" spans="2:7" x14ac:dyDescent="0.25">
      <c r="B511" s="28"/>
      <c r="C511" s="28"/>
      <c r="D511" s="36"/>
      <c r="E511" s="28"/>
      <c r="F511" s="28"/>
      <c r="G511" s="36"/>
    </row>
    <row r="512" spans="2:7" x14ac:dyDescent="0.25">
      <c r="B512" s="28"/>
      <c r="C512" s="28"/>
      <c r="D512" s="36"/>
      <c r="E512" s="28"/>
      <c r="F512" s="28"/>
      <c r="G512" s="36"/>
    </row>
  </sheetData>
  <mergeCells count="4">
    <mergeCell ref="B3:D3"/>
    <mergeCell ref="A3:A4"/>
    <mergeCell ref="E3:H3"/>
    <mergeCell ref="A5:D5"/>
  </mergeCells>
  <phoneticPr fontId="8" type="noConversion"/>
  <conditionalFormatting sqref="B7:H57">
    <cfRule type="containsBlanks" dxfId="88" priority="2">
      <formula>LEN(TRIM(B7))=0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11</vt:i4>
      </vt:variant>
    </vt:vector>
  </HeadingPairs>
  <TitlesOfParts>
    <vt:vector size="26" baseType="lpstr">
      <vt:lpstr>ÍNDICE</vt:lpstr>
      <vt:lpstr>C.74</vt:lpstr>
      <vt:lpstr>C.75</vt:lpstr>
      <vt:lpstr>C.76</vt:lpstr>
      <vt:lpstr>C.77</vt:lpstr>
      <vt:lpstr>C.78-C.79</vt:lpstr>
      <vt:lpstr>C.80</vt:lpstr>
      <vt:lpstr>C.81</vt:lpstr>
      <vt:lpstr>C.82</vt:lpstr>
      <vt:lpstr>C.83</vt:lpstr>
      <vt:lpstr>C.84 - 85</vt:lpstr>
      <vt:lpstr>C.86</vt:lpstr>
      <vt:lpstr>C.87</vt:lpstr>
      <vt:lpstr>C.88</vt:lpstr>
      <vt:lpstr>C.89</vt:lpstr>
      <vt:lpstr>C.74!Área_de_impresión</vt:lpstr>
      <vt:lpstr>C.75!Área_de_impresión</vt:lpstr>
      <vt:lpstr>C.76!Área_de_impresión</vt:lpstr>
      <vt:lpstr>C.77!Área_de_impresión</vt:lpstr>
      <vt:lpstr>'C.78-C.79'!Área_de_impresión</vt:lpstr>
      <vt:lpstr>C.82!Área_de_impresión</vt:lpstr>
      <vt:lpstr>C.83!Área_de_impresión</vt:lpstr>
      <vt:lpstr>'C.84 - 85'!Área_de_impresión</vt:lpstr>
      <vt:lpstr>C.88!Área_de_impresión</vt:lpstr>
      <vt:lpstr>C.89!Área_de_impresión</vt:lpstr>
      <vt:lpstr>ÍNDICE!Área_de_impresión</vt:lpstr>
    </vt:vector>
  </TitlesOfParts>
  <Company>Minagri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jmendieta</dc:creator>
  <cp:lastModifiedBy>Agueda Sihuas Meza</cp:lastModifiedBy>
  <cp:lastPrinted>2020-10-16T18:41:13Z</cp:lastPrinted>
  <dcterms:created xsi:type="dcterms:W3CDTF">2015-03-17T20:08:52Z</dcterms:created>
  <dcterms:modified xsi:type="dcterms:W3CDTF">2024-10-17T13:52:50Z</dcterms:modified>
</cp:coreProperties>
</file>