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BASES FINAL\"/>
    </mc:Choice>
  </mc:AlternateContent>
  <xr:revisionPtr revIDLastSave="0" documentId="13_ncr:1_{EF1A2B74-2F4E-4A59-ADC9-B91336DDC8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ASPECTOS GENERALES" sheetId="1" r:id="rId1"/>
    <sheet name="2. ANALISIS DEL NEGOCIO" sheetId="2" r:id="rId2"/>
    <sheet name="3.OBJETIVOS - 4. MERCADO" sheetId="3" r:id="rId3"/>
    <sheet name="5.VENTAS Y 6.REQ INV" sheetId="4" r:id="rId4"/>
    <sheet name="7.1.INVERSION Y 7.2.EGRESOS" sheetId="5" r:id="rId5"/>
    <sheet name="7.3.FLUJO CAJA-EQUILIBRIO" sheetId="6" r:id="rId6"/>
    <sheet name="7.6 CRONOGRAMA DE EJEC" sheetId="7" r:id="rId7"/>
    <sheet name="8.CONCLUSIONES Y RECOMENDAC" sheetId="8" r:id="rId8"/>
  </sheets>
  <externalReferences>
    <externalReference r:id="rId9"/>
  </externalReferences>
  <definedNames>
    <definedName name="Categoria" localSheetId="6">'[1]2. ANALISIS DEL NEGOCIO'!$BS$3:$BS$7</definedName>
    <definedName name="Categoria" localSheetId="7">'[1]2. ANALISIS DEL NEGOCIO'!$BS$3:$BS$7</definedName>
    <definedName name="Categoria">'2. ANALISIS DEL NEGOCIO'!$BR$3:$BR$6</definedName>
    <definedName name="SEXO" localSheetId="6">'[1]1.ASPECTOS GENERALES'!$BU$4:$BU$4</definedName>
    <definedName name="SEXO" localSheetId="7">'[1]1.ASPECTOS GENERALES'!$BU$4:$BU$4</definedName>
    <definedName name="SEXO">'1.ASPECTOS GENERALES'!$BW$4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oJMhRvq5o935Ip+lPbHV6Fg8FiBE96LG2NnGQ45PggQ="/>
    </ext>
  </extLst>
</workbook>
</file>

<file path=xl/calcChain.xml><?xml version="1.0" encoding="utf-8"?>
<calcChain xmlns="http://schemas.openxmlformats.org/spreadsheetml/2006/main">
  <c r="L69" i="7" l="1"/>
  <c r="P64" i="7"/>
  <c r="M64" i="7"/>
  <c r="L64" i="7"/>
  <c r="W63" i="7"/>
  <c r="V63" i="7"/>
  <c r="U63" i="7"/>
  <c r="T63" i="7"/>
  <c r="S63" i="7"/>
  <c r="R63" i="7"/>
  <c r="Q63" i="7"/>
  <c r="R62" i="7"/>
  <c r="Q62" i="7"/>
  <c r="P62" i="7"/>
  <c r="O62" i="7"/>
  <c r="N62" i="7"/>
  <c r="M62" i="7"/>
  <c r="L62" i="7"/>
  <c r="W60" i="7"/>
  <c r="V59" i="7"/>
  <c r="U59" i="7"/>
  <c r="T59" i="7"/>
  <c r="S59" i="7"/>
  <c r="R59" i="7"/>
  <c r="Q59" i="7"/>
  <c r="P59" i="7"/>
  <c r="U56" i="7"/>
  <c r="T56" i="7"/>
  <c r="N55" i="7"/>
  <c r="M55" i="7"/>
  <c r="T51" i="7"/>
  <c r="S51" i="7"/>
  <c r="R51" i="7"/>
  <c r="Q51" i="7"/>
  <c r="P51" i="7"/>
  <c r="O51" i="7"/>
  <c r="N51" i="7"/>
  <c r="S47" i="7"/>
  <c r="R47" i="7"/>
  <c r="L46" i="7"/>
  <c r="W45" i="7"/>
  <c r="V45" i="7"/>
  <c r="R44" i="7"/>
  <c r="Q44" i="7"/>
  <c r="P44" i="7"/>
  <c r="O44" i="7"/>
  <c r="T32" i="7"/>
  <c r="S32" i="7"/>
  <c r="R32" i="7"/>
  <c r="Q32" i="7"/>
  <c r="P32" i="7"/>
  <c r="O32" i="7"/>
  <c r="N32" i="7"/>
  <c r="W31" i="7"/>
  <c r="V31" i="7"/>
  <c r="U31" i="7"/>
  <c r="T31" i="7"/>
  <c r="S31" i="7"/>
  <c r="R31" i="7"/>
  <c r="Q31" i="7"/>
  <c r="P31" i="7"/>
  <c r="O31" i="7"/>
  <c r="N31" i="7"/>
  <c r="M31" i="7"/>
  <c r="L31" i="7"/>
  <c r="X31" i="7" s="1"/>
  <c r="X30" i="7"/>
  <c r="Q69" i="7" s="1"/>
  <c r="W30" i="7"/>
  <c r="W32" i="7" s="1"/>
  <c r="V30" i="7"/>
  <c r="V32" i="7" s="1"/>
  <c r="U30" i="7"/>
  <c r="U32" i="7" s="1"/>
  <c r="T30" i="7"/>
  <c r="S30" i="7"/>
  <c r="R30" i="7"/>
  <c r="Q30" i="7"/>
  <c r="P30" i="7"/>
  <c r="O30" i="7"/>
  <c r="N30" i="7"/>
  <c r="M30" i="7"/>
  <c r="L30" i="7"/>
  <c r="X29" i="7"/>
  <c r="O64" i="7" s="1"/>
  <c r="X28" i="7"/>
  <c r="P63" i="7" s="1"/>
  <c r="X27" i="7"/>
  <c r="U62" i="7" s="1"/>
  <c r="X25" i="7"/>
  <c r="N60" i="7" s="1"/>
  <c r="X24" i="7"/>
  <c r="W59" i="7" s="1"/>
  <c r="X23" i="7"/>
  <c r="T58" i="7" s="1"/>
  <c r="X22" i="7"/>
  <c r="M57" i="7" s="1"/>
  <c r="X21" i="7"/>
  <c r="W56" i="7" s="1"/>
  <c r="X20" i="7"/>
  <c r="S55" i="7" s="1"/>
  <c r="X19" i="7"/>
  <c r="X18" i="7"/>
  <c r="X17" i="7" s="1"/>
  <c r="W17" i="7"/>
  <c r="V17" i="7"/>
  <c r="U17" i="7"/>
  <c r="T17" i="7"/>
  <c r="S17" i="7"/>
  <c r="R17" i="7"/>
  <c r="Q17" i="7"/>
  <c r="P17" i="7"/>
  <c r="O17" i="7"/>
  <c r="N17" i="7"/>
  <c r="M17" i="7"/>
  <c r="L17" i="7"/>
  <c r="X16" i="7"/>
  <c r="W51" i="7" s="1"/>
  <c r="X14" i="7"/>
  <c r="R49" i="7" s="1"/>
  <c r="X13" i="7"/>
  <c r="W48" i="7" s="1"/>
  <c r="X12" i="7"/>
  <c r="V47" i="7" s="1"/>
  <c r="X11" i="7"/>
  <c r="Q46" i="7" s="1"/>
  <c r="X10" i="7"/>
  <c r="U45" i="7" s="1"/>
  <c r="X9" i="7"/>
  <c r="W44" i="7" s="1"/>
  <c r="W6" i="7"/>
  <c r="V6" i="7"/>
  <c r="U6" i="7"/>
  <c r="T6" i="7"/>
  <c r="S6" i="7"/>
  <c r="R6" i="7"/>
  <c r="Q6" i="7"/>
  <c r="P6" i="7"/>
  <c r="O6" i="7"/>
  <c r="N6" i="7"/>
  <c r="M6" i="7"/>
  <c r="M32" i="7" s="1"/>
  <c r="L6" i="7"/>
  <c r="L32" i="7" s="1"/>
  <c r="L33" i="7" s="1"/>
  <c r="K38" i="6"/>
  <c r="J38" i="6"/>
  <c r="I38" i="6"/>
  <c r="H38" i="6"/>
  <c r="G38" i="6"/>
  <c r="H27" i="6"/>
  <c r="K13" i="6"/>
  <c r="J13" i="6"/>
  <c r="I13" i="6"/>
  <c r="H13" i="6"/>
  <c r="G13" i="6"/>
  <c r="K12" i="6"/>
  <c r="J12" i="6"/>
  <c r="I12" i="6"/>
  <c r="H12" i="6"/>
  <c r="G12" i="6"/>
  <c r="K11" i="6"/>
  <c r="K10" i="6" s="1"/>
  <c r="J11" i="6"/>
  <c r="J10" i="6" s="1"/>
  <c r="I11" i="6"/>
  <c r="I10" i="6" s="1"/>
  <c r="H11" i="6"/>
  <c r="H10" i="6" s="1"/>
  <c r="G11" i="6"/>
  <c r="G10" i="6" s="1"/>
  <c r="G6" i="6"/>
  <c r="G23" i="6" s="1"/>
  <c r="L38" i="5"/>
  <c r="K38" i="5"/>
  <c r="J38" i="5"/>
  <c r="I38" i="5"/>
  <c r="H38" i="5"/>
  <c r="L34" i="5"/>
  <c r="K28" i="6" s="1"/>
  <c r="K34" i="5"/>
  <c r="J28" i="6" s="1"/>
  <c r="J34" i="5"/>
  <c r="I28" i="6" s="1"/>
  <c r="I34" i="5"/>
  <c r="H28" i="6" s="1"/>
  <c r="H34" i="5"/>
  <c r="G28" i="6" s="1"/>
  <c r="L31" i="5"/>
  <c r="K31" i="5"/>
  <c r="J31" i="5"/>
  <c r="I31" i="5"/>
  <c r="H31" i="5"/>
  <c r="L28" i="5"/>
  <c r="K28" i="5"/>
  <c r="J28" i="5"/>
  <c r="I28" i="5"/>
  <c r="H28" i="5"/>
  <c r="L27" i="5"/>
  <c r="L40" i="5" s="1"/>
  <c r="K27" i="5"/>
  <c r="K40" i="5" s="1"/>
  <c r="J27" i="5"/>
  <c r="I8" i="6" s="1"/>
  <c r="I27" i="5"/>
  <c r="I40" i="5" s="1"/>
  <c r="H27" i="5"/>
  <c r="G8" i="6" s="1"/>
  <c r="L20" i="5"/>
  <c r="I17" i="5"/>
  <c r="F33" i="6" s="1"/>
  <c r="K25" i="6" s="1"/>
  <c r="I16" i="5"/>
  <c r="F32" i="6" s="1"/>
  <c r="I15" i="5"/>
  <c r="I14" i="5"/>
  <c r="I13" i="5"/>
  <c r="I12" i="5"/>
  <c r="I11" i="5"/>
  <c r="L10" i="5"/>
  <c r="K10" i="5"/>
  <c r="J10" i="5"/>
  <c r="I10" i="5"/>
  <c r="F31" i="6" s="1"/>
  <c r="L9" i="5"/>
  <c r="K9" i="5"/>
  <c r="K20" i="5" s="1"/>
  <c r="J9" i="5"/>
  <c r="J20" i="5" s="1"/>
  <c r="I9" i="5"/>
  <c r="I19" i="5" s="1"/>
  <c r="F35" i="6" s="1"/>
  <c r="F9" i="4"/>
  <c r="K6" i="6" s="1"/>
  <c r="F8" i="4"/>
  <c r="J6" i="6" s="1"/>
  <c r="F7" i="4"/>
  <c r="I6" i="6" s="1"/>
  <c r="F6" i="4"/>
  <c r="H6" i="6" s="1"/>
  <c r="F5" i="4"/>
  <c r="F46" i="3"/>
  <c r="D46" i="3"/>
  <c r="I46" i="3" s="1"/>
  <c r="F45" i="3"/>
  <c r="D45" i="3"/>
  <c r="I45" i="3" s="1"/>
  <c r="F44" i="3"/>
  <c r="D44" i="3"/>
  <c r="I44" i="3" s="1"/>
  <c r="F43" i="3"/>
  <c r="D43" i="3"/>
  <c r="I43" i="3" s="1"/>
  <c r="F42" i="3"/>
  <c r="D42" i="3"/>
  <c r="I42" i="3" s="1"/>
  <c r="M33" i="7" l="1"/>
  <c r="N33" i="7"/>
  <c r="O33" i="7"/>
  <c r="J23" i="6"/>
  <c r="J22" i="6" s="1"/>
  <c r="J5" i="6"/>
  <c r="V70" i="7"/>
  <c r="U70" i="7"/>
  <c r="T70" i="7"/>
  <c r="W70" i="7"/>
  <c r="S70" i="7"/>
  <c r="R70" i="7"/>
  <c r="Q70" i="7"/>
  <c r="P70" i="7"/>
  <c r="O70" i="7"/>
  <c r="N70" i="7"/>
  <c r="M70" i="7"/>
  <c r="L70" i="7"/>
  <c r="E58" i="6"/>
  <c r="F58" i="6" s="1"/>
  <c r="G58" i="6" s="1"/>
  <c r="G22" i="6"/>
  <c r="P33" i="7"/>
  <c r="Q33" i="7" s="1"/>
  <c r="R33" i="7" s="1"/>
  <c r="S33" i="7" s="1"/>
  <c r="T33" i="7" s="1"/>
  <c r="U33" i="7" s="1"/>
  <c r="V33" i="7" s="1"/>
  <c r="W33" i="7" s="1"/>
  <c r="L52" i="7"/>
  <c r="W52" i="7"/>
  <c r="V52" i="7"/>
  <c r="U52" i="7"/>
  <c r="T52" i="7"/>
  <c r="S52" i="7"/>
  <c r="R52" i="7"/>
  <c r="Q52" i="7"/>
  <c r="P52" i="7"/>
  <c r="O52" i="7"/>
  <c r="N52" i="7"/>
  <c r="M52" i="7"/>
  <c r="H23" i="6"/>
  <c r="H22" i="6" s="1"/>
  <c r="H5" i="6"/>
  <c r="H9" i="6" s="1"/>
  <c r="H14" i="6" s="1"/>
  <c r="I23" i="6"/>
  <c r="I22" i="6" s="1"/>
  <c r="I5" i="6"/>
  <c r="I9" i="6" s="1"/>
  <c r="I14" i="6" s="1"/>
  <c r="K23" i="6"/>
  <c r="K22" i="6" s="1"/>
  <c r="K5" i="6"/>
  <c r="K9" i="6" s="1"/>
  <c r="K14" i="6" s="1"/>
  <c r="I18" i="5"/>
  <c r="R46" i="7"/>
  <c r="L48" i="7"/>
  <c r="S49" i="7"/>
  <c r="T55" i="7"/>
  <c r="N57" i="7"/>
  <c r="U58" i="7"/>
  <c r="O60" i="7"/>
  <c r="V62" i="7"/>
  <c r="R69" i="7"/>
  <c r="L45" i="7"/>
  <c r="S46" i="7"/>
  <c r="M48" i="7"/>
  <c r="T49" i="7"/>
  <c r="U55" i="7"/>
  <c r="O57" i="7"/>
  <c r="V58" i="7"/>
  <c r="P60" i="7"/>
  <c r="W62" i="7"/>
  <c r="Q64" i="7"/>
  <c r="S69" i="7"/>
  <c r="M45" i="7"/>
  <c r="T46" i="7"/>
  <c r="N48" i="7"/>
  <c r="U49" i="7"/>
  <c r="V55" i="7"/>
  <c r="P57" i="7"/>
  <c r="W58" i="7"/>
  <c r="Q60" i="7"/>
  <c r="R64" i="7"/>
  <c r="T69" i="7"/>
  <c r="N45" i="7"/>
  <c r="U46" i="7"/>
  <c r="O48" i="7"/>
  <c r="V49" i="7"/>
  <c r="W55" i="7"/>
  <c r="Q57" i="7"/>
  <c r="R60" i="7"/>
  <c r="L63" i="7"/>
  <c r="S64" i="7"/>
  <c r="U69" i="7"/>
  <c r="O45" i="7"/>
  <c r="V46" i="7"/>
  <c r="P48" i="7"/>
  <c r="W49" i="7"/>
  <c r="R57" i="7"/>
  <c r="L59" i="7"/>
  <c r="X59" i="7" s="1"/>
  <c r="S60" i="7"/>
  <c r="M63" i="7"/>
  <c r="T64" i="7"/>
  <c r="V69" i="7"/>
  <c r="P45" i="7"/>
  <c r="W46" i="7"/>
  <c r="Q48" i="7"/>
  <c r="L56" i="7"/>
  <c r="S57" i="7"/>
  <c r="M59" i="7"/>
  <c r="T60" i="7"/>
  <c r="N63" i="7"/>
  <c r="U64" i="7"/>
  <c r="W69" i="7"/>
  <c r="Q45" i="7"/>
  <c r="R48" i="7"/>
  <c r="L51" i="7"/>
  <c r="M56" i="7"/>
  <c r="T57" i="7"/>
  <c r="N59" i="7"/>
  <c r="U60" i="7"/>
  <c r="O63" i="7"/>
  <c r="V64" i="7"/>
  <c r="H8" i="6"/>
  <c r="G27" i="6"/>
  <c r="R45" i="7"/>
  <c r="L47" i="7"/>
  <c r="S48" i="7"/>
  <c r="M51" i="7"/>
  <c r="N56" i="7"/>
  <c r="U57" i="7"/>
  <c r="O59" i="7"/>
  <c r="V60" i="7"/>
  <c r="W64" i="7"/>
  <c r="X6" i="7"/>
  <c r="L44" i="7"/>
  <c r="S45" i="7"/>
  <c r="M47" i="7"/>
  <c r="T48" i="7"/>
  <c r="O56" i="7"/>
  <c r="V57" i="7"/>
  <c r="M44" i="7"/>
  <c r="T45" i="7"/>
  <c r="N47" i="7"/>
  <c r="U48" i="7"/>
  <c r="P56" i="7"/>
  <c r="W57" i="7"/>
  <c r="N44" i="7"/>
  <c r="O47" i="7"/>
  <c r="V48" i="7"/>
  <c r="Q56" i="7"/>
  <c r="K27" i="6"/>
  <c r="P47" i="7"/>
  <c r="R56" i="7"/>
  <c r="L58" i="7"/>
  <c r="Q47" i="7"/>
  <c r="L55" i="7"/>
  <c r="S56" i="7"/>
  <c r="M58" i="7"/>
  <c r="J8" i="6"/>
  <c r="J27" i="6"/>
  <c r="J40" i="5"/>
  <c r="L49" i="7"/>
  <c r="X49" i="7" s="1"/>
  <c r="N58" i="7"/>
  <c r="I27" i="6"/>
  <c r="K8" i="6"/>
  <c r="H40" i="5"/>
  <c r="M49" i="7"/>
  <c r="O58" i="7"/>
  <c r="V44" i="7"/>
  <c r="P46" i="7"/>
  <c r="W47" i="7"/>
  <c r="Q49" i="7"/>
  <c r="R55" i="7"/>
  <c r="L57" i="7"/>
  <c r="S58" i="7"/>
  <c r="M60" i="7"/>
  <c r="T62" i="7"/>
  <c r="N64" i="7"/>
  <c r="P69" i="7"/>
  <c r="S44" i="7"/>
  <c r="M46" i="7"/>
  <c r="X46" i="7" s="1"/>
  <c r="T47" i="7"/>
  <c r="N49" i="7"/>
  <c r="U51" i="7"/>
  <c r="O55" i="7"/>
  <c r="V56" i="7"/>
  <c r="P58" i="7"/>
  <c r="M69" i="7"/>
  <c r="G5" i="6"/>
  <c r="G9" i="6" s="1"/>
  <c r="G14" i="6" s="1"/>
  <c r="T44" i="7"/>
  <c r="N46" i="7"/>
  <c r="U47" i="7"/>
  <c r="O49" i="7"/>
  <c r="V51" i="7"/>
  <c r="P55" i="7"/>
  <c r="Q58" i="7"/>
  <c r="N69" i="7"/>
  <c r="X69" i="7" s="1"/>
  <c r="U44" i="7"/>
  <c r="O46" i="7"/>
  <c r="P49" i="7"/>
  <c r="Q55" i="7"/>
  <c r="R58" i="7"/>
  <c r="L60" i="7"/>
  <c r="S62" i="7"/>
  <c r="X62" i="7" s="1"/>
  <c r="O69" i="7"/>
  <c r="X64" i="7" l="1"/>
  <c r="X51" i="7"/>
  <c r="X55" i="7"/>
  <c r="X44" i="7"/>
  <c r="X48" i="7"/>
  <c r="J9" i="6"/>
  <c r="J14" i="6" s="1"/>
  <c r="X57" i="7"/>
  <c r="V65" i="7"/>
  <c r="P41" i="7"/>
  <c r="T65" i="7"/>
  <c r="N41" i="7"/>
  <c r="S65" i="7"/>
  <c r="M41" i="7"/>
  <c r="R65" i="7"/>
  <c r="L41" i="7"/>
  <c r="U65" i="7"/>
  <c r="O41" i="7"/>
  <c r="X32" i="7"/>
  <c r="Q65" i="7"/>
  <c r="P65" i="7"/>
  <c r="O65" i="7"/>
  <c r="N65" i="7"/>
  <c r="M65" i="7"/>
  <c r="L65" i="7"/>
  <c r="W41" i="7"/>
  <c r="V41" i="7"/>
  <c r="U41" i="7"/>
  <c r="T41" i="7"/>
  <c r="S41" i="7"/>
  <c r="R41" i="7"/>
  <c r="W65" i="7"/>
  <c r="Q41" i="7"/>
  <c r="X70" i="7"/>
  <c r="X52" i="7"/>
  <c r="I15" i="6"/>
  <c r="I29" i="6" s="1"/>
  <c r="I26" i="6" s="1"/>
  <c r="I36" i="6" s="1"/>
  <c r="I40" i="6" s="1"/>
  <c r="X47" i="7"/>
  <c r="H15" i="6"/>
  <c r="H29" i="6" s="1"/>
  <c r="H26" i="6" s="1"/>
  <c r="X58" i="7"/>
  <c r="F34" i="6"/>
  <c r="F30" i="6" s="1"/>
  <c r="F36" i="6" s="1"/>
  <c r="I20" i="5"/>
  <c r="X63" i="7"/>
  <c r="H58" i="6"/>
  <c r="I58" i="6" s="1"/>
  <c r="H36" i="6"/>
  <c r="H40" i="6" s="1"/>
  <c r="K15" i="6"/>
  <c r="K29" i="6" s="1"/>
  <c r="K26" i="6" s="1"/>
  <c r="K36" i="6" s="1"/>
  <c r="K40" i="6" s="1"/>
  <c r="G15" i="6"/>
  <c r="G29" i="6" s="1"/>
  <c r="G26" i="6" s="1"/>
  <c r="G36" i="6" s="1"/>
  <c r="X56" i="7"/>
  <c r="X60" i="7"/>
  <c r="X45" i="7"/>
  <c r="G40" i="6" l="1"/>
  <c r="X41" i="7"/>
  <c r="J15" i="6"/>
  <c r="J29" i="6" s="1"/>
  <c r="J26" i="6" s="1"/>
  <c r="J36" i="6" s="1"/>
  <c r="J40" i="6" s="1"/>
  <c r="J16" i="6"/>
  <c r="H16" i="6"/>
  <c r="I16" i="6"/>
  <c r="G16" i="6"/>
  <c r="K16" i="6"/>
  <c r="F40" i="6"/>
  <c r="E51" i="6" s="1"/>
  <c r="E50" i="6"/>
  <c r="T34" i="7"/>
  <c r="R34" i="7"/>
  <c r="Q34" i="7"/>
  <c r="P34" i="7"/>
  <c r="S34" i="7"/>
  <c r="O34" i="7"/>
  <c r="N34" i="7"/>
  <c r="M34" i="7"/>
  <c r="L34" i="7"/>
  <c r="L35" i="7" s="1"/>
  <c r="W34" i="7"/>
  <c r="V34" i="7"/>
  <c r="U34" i="7"/>
  <c r="L66" i="7"/>
  <c r="M66" i="7" s="1"/>
  <c r="N66" i="7" s="1"/>
  <c r="O66" i="7" s="1"/>
  <c r="P66" i="7" s="1"/>
  <c r="Q66" i="7" s="1"/>
  <c r="R66" i="7" s="1"/>
  <c r="S66" i="7" s="1"/>
  <c r="T66" i="7" s="1"/>
  <c r="U66" i="7" s="1"/>
  <c r="V66" i="7" s="1"/>
  <c r="W66" i="7" s="1"/>
  <c r="X65" i="7"/>
  <c r="M35" i="7" l="1"/>
  <c r="N35" i="7"/>
  <c r="O35" i="7"/>
  <c r="E49" i="6" a="1"/>
  <c r="E49" i="6" s="1"/>
  <c r="P35" i="7"/>
  <c r="Q35" i="7" s="1"/>
  <c r="R35" i="7" s="1"/>
  <c r="S35" i="7" s="1"/>
  <c r="T35" i="7" s="1"/>
  <c r="U35" i="7" s="1"/>
  <c r="V35" i="7" s="1"/>
  <c r="W35" i="7" s="1"/>
  <c r="E48" i="6" a="1"/>
  <c r="E48" i="6" s="1"/>
</calcChain>
</file>

<file path=xl/sharedStrings.xml><?xml version="1.0" encoding="utf-8"?>
<sst xmlns="http://schemas.openxmlformats.org/spreadsheetml/2006/main" count="457" uniqueCount="334">
  <si>
    <t>FICHA NRO. 10.1-REGISTRO DEL PLAN DE NEGOCIO</t>
  </si>
  <si>
    <t>1. ASPECTOS GENERALES</t>
  </si>
  <si>
    <t>SEXO</t>
  </si>
  <si>
    <t xml:space="preserve">MASCULINO </t>
  </si>
  <si>
    <t>1.1. Datos del AEO</t>
  </si>
  <si>
    <t>Razón Social</t>
  </si>
  <si>
    <t>RUC</t>
  </si>
  <si>
    <t>Fecha de Constitución</t>
  </si>
  <si>
    <t>Nro. de Partida</t>
  </si>
  <si>
    <t>Departamento</t>
  </si>
  <si>
    <t>Provincia</t>
  </si>
  <si>
    <t>Distrito</t>
  </si>
  <si>
    <t>Localidad/Comunidad</t>
  </si>
  <si>
    <t>Dirección</t>
  </si>
  <si>
    <t>Telefono</t>
  </si>
  <si>
    <t>1.2. Padrón de socios</t>
  </si>
  <si>
    <t>Apellido Paterno</t>
  </si>
  <si>
    <t>Apellido Materno</t>
  </si>
  <si>
    <t>Nombres</t>
  </si>
  <si>
    <t>DNI</t>
  </si>
  <si>
    <t>Sexo</t>
  </si>
  <si>
    <t>Cargo</t>
  </si>
  <si>
    <t>Teléfono</t>
  </si>
  <si>
    <t>Patrimonio</t>
  </si>
  <si>
    <t>Categoria</t>
  </si>
  <si>
    <t>1.3. Datos generales del plan de negocio</t>
  </si>
  <si>
    <t>A</t>
  </si>
  <si>
    <t>Monto Total de Inversión</t>
  </si>
  <si>
    <t>Cofinanciamiento Solicitado</t>
  </si>
  <si>
    <t>B</t>
  </si>
  <si>
    <t>C</t>
  </si>
  <si>
    <t>Nombre del plan de negocio</t>
  </si>
  <si>
    <t>Responsables de Formulación</t>
  </si>
  <si>
    <t>Nro. De Colegiatura</t>
  </si>
  <si>
    <t>Clasificador funcional del plan de negocio</t>
  </si>
  <si>
    <t>Funcion</t>
  </si>
  <si>
    <t xml:space="preserve">Division </t>
  </si>
  <si>
    <t>Grupo</t>
  </si>
  <si>
    <t xml:space="preserve">Localización del área de influencia del plan de negocio </t>
  </si>
  <si>
    <t>Localidad/ Comunidad</t>
  </si>
  <si>
    <t>Zona/Anexo</t>
  </si>
  <si>
    <t xml:space="preserve">Código Ubigeo </t>
  </si>
  <si>
    <t>Longitud</t>
  </si>
  <si>
    <t>Latitud</t>
  </si>
  <si>
    <t>Altitud (m.s.n.m)</t>
  </si>
  <si>
    <t>Descripción del plan de negocio</t>
  </si>
  <si>
    <t>2. ANALISIS DEL NEGOCIO</t>
  </si>
  <si>
    <t>2.1. Analisis de la cadena productiva</t>
  </si>
  <si>
    <t>Sector</t>
  </si>
  <si>
    <t>Cadena productiva</t>
  </si>
  <si>
    <t>Producto primario o extractivo / servicio</t>
  </si>
  <si>
    <t>Descripción del producto/servicio ofertado</t>
  </si>
  <si>
    <t>Diagnóstico de la situación actual</t>
  </si>
  <si>
    <t>Eslabon objeto de intervención con el plan de negocio</t>
  </si>
  <si>
    <t>Eslabon</t>
  </si>
  <si>
    <t>Justificación de la intervención</t>
  </si>
  <si>
    <t>Producción</t>
  </si>
  <si>
    <t>Post Producción</t>
  </si>
  <si>
    <t>Transformación</t>
  </si>
  <si>
    <t>Comercialización</t>
  </si>
  <si>
    <t>ORDEN PUBLICO Y SEGURIDAD</t>
  </si>
  <si>
    <t>JUSTICIA</t>
  </si>
  <si>
    <t>TRABAJO</t>
  </si>
  <si>
    <t>COMERCIO</t>
  </si>
  <si>
    <t>TURISMO</t>
  </si>
  <si>
    <t>AGROPECUARIA</t>
  </si>
  <si>
    <t>PESCA</t>
  </si>
  <si>
    <t>ENERGIA</t>
  </si>
  <si>
    <t>MINERIA</t>
  </si>
  <si>
    <t>INSUSTRIA</t>
  </si>
  <si>
    <t>TRANSPORTE</t>
  </si>
  <si>
    <t>COMUNICACIONES</t>
  </si>
  <si>
    <t>MEDIO AMBIENTE</t>
  </si>
  <si>
    <t>SANEAMIENTO</t>
  </si>
  <si>
    <t>VIVIENDA Y DESARROLLO URBANO</t>
  </si>
  <si>
    <t>SALUD</t>
  </si>
  <si>
    <t>CULTURA Y DEPORTE</t>
  </si>
  <si>
    <t>EDUCACIÓN</t>
  </si>
  <si>
    <t>PROTECCIÓN SOCIAL</t>
  </si>
  <si>
    <t>PREVISIÓN SOCIAL</t>
  </si>
  <si>
    <t>DEUDA PUBLICA</t>
  </si>
  <si>
    <t>3. OBJETIVOS Y ESTRATEGIAS</t>
  </si>
  <si>
    <t>3.1. Objetivos</t>
  </si>
  <si>
    <t>N°</t>
  </si>
  <si>
    <t>Objetivos</t>
  </si>
  <si>
    <t>Indicador</t>
  </si>
  <si>
    <t>Unidad de medida</t>
  </si>
  <si>
    <t>Valor actual</t>
  </si>
  <si>
    <t>Valor esperado</t>
  </si>
  <si>
    <t>3.1.1</t>
  </si>
  <si>
    <t>3.1.2</t>
  </si>
  <si>
    <t>3.1.3</t>
  </si>
  <si>
    <t>3.1.4</t>
  </si>
  <si>
    <t>3.1.5</t>
  </si>
  <si>
    <t xml:space="preserve">3.2. Estrategias 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</si>
  <si>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</si>
  <si>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</si>
  <si>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</si>
  <si>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</si>
  <si>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</si>
  <si>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</si>
  <si>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</si>
  <si>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</si>
  <si>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</si>
  <si>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3.3. Mejoras tecnológicas</t>
  </si>
  <si>
    <t>Proceso/operación</t>
  </si>
  <si>
    <t>Tecnología Actual</t>
  </si>
  <si>
    <t>Mejora Tecnológica propuesta</t>
  </si>
  <si>
    <t>4. ANALISIS DE MERCADO</t>
  </si>
  <si>
    <t>4.1. Brecha demanda y oferta</t>
  </si>
  <si>
    <t>Año</t>
  </si>
  <si>
    <t>Demanda proyectada</t>
  </si>
  <si>
    <t>Oferta proyectada</t>
  </si>
  <si>
    <t>Brecha</t>
  </si>
  <si>
    <t>[Unidad de medida]</t>
  </si>
  <si>
    <t>Año 1</t>
  </si>
  <si>
    <t>Año 2</t>
  </si>
  <si>
    <t>Año 3</t>
  </si>
  <si>
    <t>Año 4</t>
  </si>
  <si>
    <t>Año 5</t>
  </si>
  <si>
    <t>5. PLAN DE PRODUCCION/SERVICIO</t>
  </si>
  <si>
    <t>Precio (S/)</t>
  </si>
  <si>
    <t>Total (ingreso)</t>
  </si>
  <si>
    <t>6. REQUERIMIENTO DE LA INVERSION</t>
  </si>
  <si>
    <t>ITEM</t>
  </si>
  <si>
    <t>CONCEPTO</t>
  </si>
  <si>
    <t>UNIDAD DE MEDIDA</t>
  </si>
  <si>
    <t>CANTIDAD</t>
  </si>
  <si>
    <t>P.U.</t>
  </si>
  <si>
    <t>PRESUPUESTO TECNICO</t>
  </si>
  <si>
    <t>TOTAL INVERSIÓN (S/)</t>
  </si>
  <si>
    <t>MONTO COFINANCIADO POR GR/GL (S/)</t>
  </si>
  <si>
    <t>MONTO FINANCIADO POR LA AEO</t>
  </si>
  <si>
    <t>EN EFECTIVO (S/)</t>
  </si>
  <si>
    <t>EN VALORIZACIONES (S/)</t>
  </si>
  <si>
    <t>Inversión Fija</t>
  </si>
  <si>
    <t>Inversión Fija Tangible</t>
  </si>
  <si>
    <t>1.1.1</t>
  </si>
  <si>
    <t>Terrenos e Infraestructura</t>
  </si>
  <si>
    <t>1.1.1.1</t>
  </si>
  <si>
    <t>1.1.1.2</t>
  </si>
  <si>
    <t>1.1.1.3</t>
  </si>
  <si>
    <t>1.1.1.4</t>
  </si>
  <si>
    <t>1.1.2</t>
  </si>
  <si>
    <t>Maquinaria</t>
  </si>
  <si>
    <t>1.1.2.1</t>
  </si>
  <si>
    <t>1.1.2.2</t>
  </si>
  <si>
    <t>1.1.2.3</t>
  </si>
  <si>
    <t>1.1.2.4</t>
  </si>
  <si>
    <t>1.1.3</t>
  </si>
  <si>
    <t xml:space="preserve">Equipo </t>
  </si>
  <si>
    <t>1.1.3.1</t>
  </si>
  <si>
    <t>1.1.3.2</t>
  </si>
  <si>
    <t>1.1.3.3</t>
  </si>
  <si>
    <t>1.1.3.4</t>
  </si>
  <si>
    <t>1.1.4</t>
  </si>
  <si>
    <t>Muebles y Enseres</t>
  </si>
  <si>
    <t>1.1.4.1</t>
  </si>
  <si>
    <t>1.1.4.2</t>
  </si>
  <si>
    <t>1.1.4.3</t>
  </si>
  <si>
    <t>1.1.4.4</t>
  </si>
  <si>
    <t>1.1.5.</t>
  </si>
  <si>
    <t>Activos Biológicos</t>
  </si>
  <si>
    <t>1.1.5.1</t>
  </si>
  <si>
    <t>1.1.5.2</t>
  </si>
  <si>
    <t>1.1.5.3</t>
  </si>
  <si>
    <t>1.1.5.4</t>
  </si>
  <si>
    <t>Inversión Fija Intangible</t>
  </si>
  <si>
    <t>1.2.1</t>
  </si>
  <si>
    <t>1.2.2</t>
  </si>
  <si>
    <t>1.2.3</t>
  </si>
  <si>
    <t>1.2.4</t>
  </si>
  <si>
    <t>1.2.5</t>
  </si>
  <si>
    <t>1.2.6</t>
  </si>
  <si>
    <t>Capital de Trabajo</t>
  </si>
  <si>
    <t>2.1.</t>
  </si>
  <si>
    <t>Materiales e insumos</t>
  </si>
  <si>
    <t>2.1.1</t>
  </si>
  <si>
    <t>2.1.2</t>
  </si>
  <si>
    <t>2.1.3</t>
  </si>
  <si>
    <t>2.1.4</t>
  </si>
  <si>
    <t>2.1.5</t>
  </si>
  <si>
    <t>Mano de obra</t>
  </si>
  <si>
    <t>2.2.1</t>
  </si>
  <si>
    <t>2.2.2</t>
  </si>
  <si>
    <t>2.2.3</t>
  </si>
  <si>
    <t>2.2.4</t>
  </si>
  <si>
    <t>2.2.5</t>
  </si>
  <si>
    <t>Otros costos indirectos</t>
  </si>
  <si>
    <t>2.3.1</t>
  </si>
  <si>
    <t>2.3.2</t>
  </si>
  <si>
    <t>2.3.3</t>
  </si>
  <si>
    <t>2.3.4</t>
  </si>
  <si>
    <t>2.3.5</t>
  </si>
  <si>
    <t>7. ANALISIS DE RENTABILIDAD ECONOMICA</t>
  </si>
  <si>
    <t>7.1 Estimacion de la Inversion Total</t>
  </si>
  <si>
    <t>Concepto</t>
  </si>
  <si>
    <t>U.M.</t>
  </si>
  <si>
    <t>Cantidad</t>
  </si>
  <si>
    <t>Presupuesto Técnico</t>
  </si>
  <si>
    <t>Inversión Total</t>
  </si>
  <si>
    <t>Cofinanciado</t>
  </si>
  <si>
    <t>Finaciado por la AEO</t>
  </si>
  <si>
    <t>Efectivo</t>
  </si>
  <si>
    <t>Valorización de la AEO</t>
  </si>
  <si>
    <t>I. INVERSION FIJA</t>
  </si>
  <si>
    <t xml:space="preserve">   I.1. INVERSIÓN FIJA TANGIBLE</t>
  </si>
  <si>
    <t xml:space="preserve">          I.1.1.Terrenos y obras civiles</t>
  </si>
  <si>
    <t xml:space="preserve">          I.1.2. Maquinarias</t>
  </si>
  <si>
    <t xml:space="preserve">          I.1.3. Equipos</t>
  </si>
  <si>
    <t xml:space="preserve">          I.1.4. Muebles y enseres</t>
  </si>
  <si>
    <t xml:space="preserve">          I.1.5. Semovientes (Inv. Fija)</t>
  </si>
  <si>
    <t xml:space="preserve">   I.2. INVERSION INTANGIBLE</t>
  </si>
  <si>
    <t>II. CAPITAL DE TRABAJO</t>
  </si>
  <si>
    <t>III. GASTOS GENERALES (5% IF)</t>
  </si>
  <si>
    <t>III. GASTOS DE SUPERVISIÓN (3% IF)</t>
  </si>
  <si>
    <t>TOTAL</t>
  </si>
  <si>
    <t>7.2. Presupuesto de Egresos (costos totales)</t>
  </si>
  <si>
    <t>Item</t>
  </si>
  <si>
    <t>Años</t>
  </si>
  <si>
    <t>Costos de Producción</t>
  </si>
  <si>
    <t>Costos Directos</t>
  </si>
  <si>
    <t>Materiales Directos</t>
  </si>
  <si>
    <t>Mano de obra directa</t>
  </si>
  <si>
    <t>Costos Indirectos</t>
  </si>
  <si>
    <t>Mano de obra indirecta</t>
  </si>
  <si>
    <t>Gastos de Operación</t>
  </si>
  <si>
    <t>Gastos de Venta</t>
  </si>
  <si>
    <t>Gastos administrativos</t>
  </si>
  <si>
    <t>Depresiación de activo fijo y amortizacion intangible</t>
  </si>
  <si>
    <t>Gastos Financieros</t>
  </si>
  <si>
    <t>Pago de préstamo (servicio a la deuda)</t>
  </si>
  <si>
    <t>7.3. Estado de Resultados (GyP)</t>
  </si>
  <si>
    <t>Ingresos</t>
  </si>
  <si>
    <t>Ventas</t>
  </si>
  <si>
    <t>Ingresos Extraordinarios</t>
  </si>
  <si>
    <t>Utilidad Bruta</t>
  </si>
  <si>
    <t>Gastos Administrativos</t>
  </si>
  <si>
    <t>Depreciación de activo fijo y amortización intangible</t>
  </si>
  <si>
    <t>Utilidad Operativa</t>
  </si>
  <si>
    <t>Impuesto a la Renta (29.50%)</t>
  </si>
  <si>
    <t>Utilidad Neta</t>
  </si>
  <si>
    <t>7.4. Flujo de Caja</t>
  </si>
  <si>
    <t>Valor Residual</t>
  </si>
  <si>
    <t>Recupero Capital de Trabajo</t>
  </si>
  <si>
    <t>Egresos</t>
  </si>
  <si>
    <t>Impuesto a la Renta</t>
  </si>
  <si>
    <t>Inversión Fija Año 0</t>
  </si>
  <si>
    <t>2.4.1</t>
  </si>
  <si>
    <t>2.4.2</t>
  </si>
  <si>
    <t>Inversión Intangible</t>
  </si>
  <si>
    <t>2.4.3</t>
  </si>
  <si>
    <t>Considerar si los valores son positivos o negativos</t>
  </si>
  <si>
    <t>2.4.4</t>
  </si>
  <si>
    <t>Gastos Generales de Inversión</t>
  </si>
  <si>
    <t>2.4.5</t>
  </si>
  <si>
    <t>Gastos de Supervisión</t>
  </si>
  <si>
    <t>Flujo de Caja Económico</t>
  </si>
  <si>
    <t>Préstamo</t>
  </si>
  <si>
    <t>Servicio de Deuda</t>
  </si>
  <si>
    <t>Escudo Fiscal</t>
  </si>
  <si>
    <t>Flujo de Caja Financiero</t>
  </si>
  <si>
    <t>Tasa</t>
  </si>
  <si>
    <t>Valor</t>
  </si>
  <si>
    <t>Tasa WACC</t>
  </si>
  <si>
    <t>Tasa COK</t>
  </si>
  <si>
    <t>Tasa WACC: Considerar 6 decimales si es necesario</t>
  </si>
  <si>
    <t>VAN Económico</t>
  </si>
  <si>
    <t>VAN Financiero</t>
  </si>
  <si>
    <t>TIR Económico</t>
  </si>
  <si>
    <t>TIR Financiero</t>
  </si>
  <si>
    <t>7.5. Punto de Equilibrio</t>
  </si>
  <si>
    <t>Costos Totales Acumulados</t>
  </si>
  <si>
    <t>Costo Total = Costo Fijo + Costo Variable</t>
  </si>
  <si>
    <t>Costo Total Acumulado año 1= Costo Total + Inversion inicial</t>
  </si>
  <si>
    <t>Costo Total Acumulado año 2-5= Costo Total n2+n1</t>
  </si>
  <si>
    <t>7.6. Cronograma de Ejecución Financiero</t>
  </si>
  <si>
    <t>Meses</t>
  </si>
  <si>
    <t>Sub total (S/)</t>
  </si>
  <si>
    <t>Cofinanciamiento GR/GL</t>
  </si>
  <si>
    <t>Terrenos y Obras Civiles</t>
  </si>
  <si>
    <t>Maquinarias</t>
  </si>
  <si>
    <t>Equipos</t>
  </si>
  <si>
    <t>1.1.5</t>
  </si>
  <si>
    <t xml:space="preserve">Semovientes </t>
  </si>
  <si>
    <t>Inversion Intangible</t>
  </si>
  <si>
    <t>Aporte AEO</t>
  </si>
  <si>
    <t>Gastos de Supervision.</t>
  </si>
  <si>
    <t>Programación fínanciera mesual (Soles)</t>
  </si>
  <si>
    <t>Programación fínanciera acumulada (Soles)</t>
  </si>
  <si>
    <t>Programación fínanciera mesual (%)</t>
  </si>
  <si>
    <t>Programación fínanciera acumulada (%)</t>
  </si>
  <si>
    <t>7.7. Cronograma de Ejecución Físico - Valorizado (%)</t>
  </si>
  <si>
    <t>Costos Directos PN</t>
  </si>
  <si>
    <t>%</t>
  </si>
  <si>
    <t>Avance físico global Mensual (%)</t>
  </si>
  <si>
    <t>Avance físico global Mensual acumulado (%)</t>
  </si>
  <si>
    <t>Costos Indirectos PN</t>
  </si>
  <si>
    <t>7.8. Indicadores de resultado e impacto</t>
  </si>
  <si>
    <t>Linea de Base</t>
  </si>
  <si>
    <t>Meta Año 1</t>
  </si>
  <si>
    <t>Meta Año 2</t>
  </si>
  <si>
    <t>Meta Año 3</t>
  </si>
  <si>
    <t>Meta Año 4</t>
  </si>
  <si>
    <t>Meta Año 5</t>
  </si>
  <si>
    <t>Meta Total</t>
  </si>
  <si>
    <t>Empleos generados</t>
  </si>
  <si>
    <t>Rendimientos</t>
  </si>
  <si>
    <t>Costo Unitario</t>
  </si>
  <si>
    <t>Número de Unidades Vendidas</t>
  </si>
  <si>
    <t>Precio Unitario</t>
  </si>
  <si>
    <t>Ingresos por ventas</t>
  </si>
  <si>
    <t>Utilidades</t>
  </si>
  <si>
    <t>Número de Socios</t>
  </si>
  <si>
    <t>Utilidad Promedio por cada socio del AEO *</t>
  </si>
  <si>
    <t>Rentabilidad de las ventas</t>
  </si>
  <si>
    <t xml:space="preserve">Rentabilidad de la Inversión </t>
  </si>
  <si>
    <t xml:space="preserve">Ingresos promedio por cada socio </t>
  </si>
  <si>
    <t>Los indicadores de resultado e impacto deben de ser coherentes a los planteados en los objetivos.</t>
  </si>
  <si>
    <t>8. CONCLUSIONES Y RECOMENDACIONES</t>
  </si>
  <si>
    <t>8.1. Conclusiones</t>
  </si>
  <si>
    <t xml:space="preserve">Descripccion </t>
  </si>
  <si>
    <t>Caracteres: 0 / 500</t>
  </si>
  <si>
    <t>8.2. Recomedaciones</t>
  </si>
  <si>
    <t>ANEXOS DEL PLAN DE NEGOCIO</t>
  </si>
  <si>
    <t>Tipo</t>
  </si>
  <si>
    <t>Formato</t>
  </si>
  <si>
    <t>Documento Sustento</t>
  </si>
  <si>
    <t xml:space="preserve">Plan de Negocio </t>
  </si>
  <si>
    <t>F10</t>
  </si>
  <si>
    <t xml:space="preserve">Registros de evaluacion por criterios </t>
  </si>
  <si>
    <t>F11</t>
  </si>
  <si>
    <t>Ficha de registro del plan de negocio</t>
  </si>
  <si>
    <t>F10.1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</si>
</sst>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"/>
    <numFmt numFmtId="165" formatCode="_-&quot;S/&quot;\ * #,##0.00_-;\-&quot;S/&quot;\ * #,##0.00_-;_-&quot;S/&quot;\ * &quot;-&quot;??_-;_-@"/>
    <numFmt numFmtId="166" formatCode="d\.m\."/>
    <numFmt numFmtId="167" formatCode="&quot;S/.&quot;\ #,##0.00"/>
    <numFmt numFmtId="168" formatCode="_(* #,##0.00_);_(* \(#,##0.00\);_(* &quot;-&quot;??_);_(@_)"/>
    <numFmt numFmtId="169" formatCode="0.0%"/>
  </numFmts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0"/>
      <name val="Arial"/>
    </font>
    <font>
      <sz val="11"/>
      <name val="Calibri"/>
    </font>
    <font>
      <b/>
      <sz val="10"/>
      <color theme="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rgb="FFBFBFBF"/>
      <name val="Arial"/>
    </font>
    <font>
      <b/>
      <sz val="10"/>
      <color rgb="FF333333"/>
      <name val="Arial"/>
    </font>
    <font>
      <sz val="10"/>
      <color rgb="FF333333"/>
      <name val="Arial"/>
    </font>
    <font>
      <sz val="10"/>
      <color rgb="FF0033CC"/>
      <name val="Arial"/>
    </font>
    <font>
      <b/>
      <sz val="9"/>
      <color rgb="FFFFFFFF"/>
      <name val="Calibri"/>
    </font>
    <font>
      <sz val="10"/>
      <color rgb="FFFF0000"/>
      <name val="Arial"/>
    </font>
    <font>
      <sz val="10"/>
      <color rgb="FF444444"/>
      <name val="Arial"/>
    </font>
    <font>
      <sz val="8"/>
      <color rgb="FF0033CC"/>
      <name val="Arial"/>
    </font>
    <font>
      <b/>
      <sz val="10"/>
      <color rgb="FF0033CC"/>
      <name val="Arial"/>
    </font>
    <font>
      <b/>
      <sz val="10"/>
      <color rgb="FFBFBFBF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3737"/>
        <bgColor rgb="FFFF3737"/>
      </patternFill>
    </fill>
    <fill>
      <patternFill patternType="solid">
        <fgColor rgb="FFF2F2F2"/>
        <bgColor rgb="FFF2F2F2"/>
      </patternFill>
    </fill>
    <fill>
      <patternFill patternType="solid">
        <fgColor rgb="FFFFF9E5"/>
        <bgColor rgb="FFFFF9E5"/>
      </patternFill>
    </fill>
    <fill>
      <patternFill patternType="solid">
        <fgColor rgb="FFF4CCCC"/>
        <bgColor rgb="FFF4CCCC"/>
      </patternFill>
    </fill>
    <fill>
      <patternFill patternType="solid">
        <fgColor rgb="FF999999"/>
        <bgColor rgb="FF999999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7F7F7F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/>
      <top/>
      <bottom style="thin">
        <color rgb="FF7F7F7F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3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8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2" fontId="1" fillId="4" borderId="14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11" fillId="2" borderId="33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4" fontId="5" fillId="5" borderId="14" xfId="0" applyNumberFormat="1" applyFont="1" applyFill="1" applyBorder="1" applyAlignment="1">
      <alignment vertical="center"/>
    </xf>
    <xf numFmtId="0" fontId="1" fillId="6" borderId="14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vertical="center"/>
    </xf>
    <xf numFmtId="4" fontId="1" fillId="6" borderId="14" xfId="0" applyNumberFormat="1" applyFont="1" applyFill="1" applyBorder="1" applyAlignment="1">
      <alignment vertical="center"/>
    </xf>
    <xf numFmtId="0" fontId="1" fillId="3" borderId="14" xfId="0" applyFont="1" applyFill="1" applyBorder="1" applyAlignment="1">
      <alignment horizontal="left" vertical="center"/>
    </xf>
    <xf numFmtId="4" fontId="1" fillId="3" borderId="14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1" fillId="3" borderId="14" xfId="0" applyFont="1" applyFill="1" applyBorder="1" applyAlignment="1">
      <alignment vertical="center" wrapText="1"/>
    </xf>
    <xf numFmtId="4" fontId="1" fillId="3" borderId="14" xfId="0" applyNumberFormat="1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vertical="center"/>
    </xf>
    <xf numFmtId="4" fontId="1" fillId="7" borderId="14" xfId="0" applyNumberFormat="1" applyFont="1" applyFill="1" applyBorder="1" applyAlignment="1">
      <alignment vertical="center"/>
    </xf>
    <xf numFmtId="166" fontId="1" fillId="7" borderId="14" xfId="0" applyNumberFormat="1" applyFont="1" applyFill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 wrapText="1"/>
    </xf>
    <xf numFmtId="2" fontId="1" fillId="7" borderId="14" xfId="0" applyNumberFormat="1" applyFont="1" applyFill="1" applyBorder="1" applyAlignment="1">
      <alignment horizontal="right" vertical="center"/>
    </xf>
    <xf numFmtId="2" fontId="1" fillId="7" borderId="14" xfId="0" applyNumberFormat="1" applyFont="1" applyFill="1" applyBorder="1" applyAlignment="1">
      <alignment vertical="center"/>
    </xf>
    <xf numFmtId="2" fontId="1" fillId="3" borderId="14" xfId="0" applyNumberFormat="1" applyFont="1" applyFill="1" applyBorder="1" applyAlignment="1">
      <alignment horizontal="right" vertical="center"/>
    </xf>
    <xf numFmtId="2" fontId="1" fillId="3" borderId="14" xfId="0" applyNumberFormat="1" applyFont="1" applyFill="1" applyBorder="1" applyAlignment="1">
      <alignment vertical="center"/>
    </xf>
    <xf numFmtId="2" fontId="1" fillId="4" borderId="14" xfId="0" applyNumberFormat="1" applyFont="1" applyFill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9" fillId="7" borderId="7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vertical="center"/>
    </xf>
    <xf numFmtId="4" fontId="1" fillId="7" borderId="14" xfId="0" applyNumberFormat="1" applyFont="1" applyFill="1" applyBorder="1" applyAlignment="1">
      <alignment horizontal="right" vertical="center"/>
    </xf>
    <xf numFmtId="4" fontId="1" fillId="3" borderId="14" xfId="0" applyNumberFormat="1" applyFont="1" applyFill="1" applyBorder="1" applyAlignment="1">
      <alignment horizontal="right" vertical="center"/>
    </xf>
    <xf numFmtId="4" fontId="1" fillId="4" borderId="14" xfId="0" applyNumberFormat="1" applyFont="1" applyFill="1" applyBorder="1" applyAlignment="1">
      <alignment horizontal="right" vertical="center"/>
    </xf>
    <xf numFmtId="4" fontId="1" fillId="3" borderId="7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5" fillId="0" borderId="14" xfId="0" applyFont="1" applyBorder="1" applyAlignment="1">
      <alignment horizontal="left" vertical="center"/>
    </xf>
    <xf numFmtId="4" fontId="5" fillId="3" borderId="14" xfId="0" applyNumberFormat="1" applyFont="1" applyFill="1" applyBorder="1" applyAlignment="1">
      <alignment vertical="center"/>
    </xf>
    <xf numFmtId="4" fontId="1" fillId="4" borderId="14" xfId="0" applyNumberFormat="1" applyFont="1" applyFill="1" applyBorder="1" applyAlignment="1">
      <alignment vertical="center"/>
    </xf>
    <xf numFmtId="3" fontId="1" fillId="7" borderId="14" xfId="0" applyNumberFormat="1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vertical="center"/>
    </xf>
    <xf numFmtId="168" fontId="1" fillId="4" borderId="14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8" fontId="5" fillId="7" borderId="14" xfId="0" applyNumberFormat="1" applyFont="1" applyFill="1" applyBorder="1" applyAlignment="1">
      <alignment vertical="center"/>
    </xf>
    <xf numFmtId="4" fontId="5" fillId="7" borderId="14" xfId="0" applyNumberFormat="1" applyFont="1" applyFill="1" applyBorder="1" applyAlignment="1">
      <alignment vertical="center"/>
    </xf>
    <xf numFmtId="9" fontId="1" fillId="4" borderId="14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7" fontId="1" fillId="0" borderId="14" xfId="0" applyNumberFormat="1" applyFont="1" applyBorder="1" applyAlignment="1">
      <alignment vertical="center"/>
    </xf>
    <xf numFmtId="10" fontId="1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9" borderId="14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/>
    </xf>
    <xf numFmtId="2" fontId="15" fillId="10" borderId="14" xfId="0" applyNumberFormat="1" applyFont="1" applyFill="1" applyBorder="1" applyAlignment="1">
      <alignment horizontal="center" vertical="center"/>
    </xf>
    <xf numFmtId="2" fontId="15" fillId="10" borderId="14" xfId="0" applyNumberFormat="1" applyFont="1" applyFill="1" applyBorder="1" applyAlignment="1">
      <alignment horizontal="right" vertical="center"/>
    </xf>
    <xf numFmtId="2" fontId="1" fillId="7" borderId="14" xfId="0" applyNumberFormat="1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left" vertical="center"/>
    </xf>
    <xf numFmtId="2" fontId="1" fillId="11" borderId="14" xfId="0" applyNumberFormat="1" applyFont="1" applyFill="1" applyBorder="1" applyAlignment="1">
      <alignment horizontal="center" vertical="center"/>
    </xf>
    <xf numFmtId="2" fontId="1" fillId="11" borderId="14" xfId="0" applyNumberFormat="1" applyFont="1" applyFill="1" applyBorder="1" applyAlignment="1">
      <alignment horizontal="right" vertical="center"/>
    </xf>
    <xf numFmtId="10" fontId="1" fillId="7" borderId="14" xfId="0" applyNumberFormat="1" applyFont="1" applyFill="1" applyBorder="1" applyAlignment="1">
      <alignment horizontal="center" vertical="center"/>
    </xf>
    <xf numFmtId="10" fontId="1" fillId="7" borderId="14" xfId="0" applyNumberFormat="1" applyFont="1" applyFill="1" applyBorder="1" applyAlignment="1">
      <alignment vertical="center"/>
    </xf>
    <xf numFmtId="10" fontId="15" fillId="10" borderId="14" xfId="0" applyNumberFormat="1" applyFont="1" applyFill="1" applyBorder="1" applyAlignment="1">
      <alignment horizontal="center" vertical="center"/>
    </xf>
    <xf numFmtId="10" fontId="15" fillId="10" borderId="14" xfId="0" applyNumberFormat="1" applyFont="1" applyFill="1" applyBorder="1" applyAlignment="1">
      <alignment horizontal="right" vertical="center"/>
    </xf>
    <xf numFmtId="10" fontId="1" fillId="0" borderId="14" xfId="0" applyNumberFormat="1" applyFont="1" applyBorder="1" applyAlignment="1">
      <alignment horizontal="center" vertical="center"/>
    </xf>
    <xf numFmtId="10" fontId="1" fillId="3" borderId="14" xfId="0" applyNumberFormat="1" applyFont="1" applyFill="1" applyBorder="1" applyAlignment="1">
      <alignment horizontal="right" vertical="center"/>
    </xf>
    <xf numFmtId="10" fontId="1" fillId="7" borderId="14" xfId="0" applyNumberFormat="1" applyFont="1" applyFill="1" applyBorder="1" applyAlignment="1">
      <alignment horizontal="right" vertic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10" fontId="1" fillId="11" borderId="14" xfId="0" applyNumberFormat="1" applyFont="1" applyFill="1" applyBorder="1" applyAlignment="1">
      <alignment horizontal="center" vertical="center"/>
    </xf>
    <xf numFmtId="10" fontId="1" fillId="11" borderId="14" xfId="0" applyNumberFormat="1" applyFont="1" applyFill="1" applyBorder="1" applyAlignment="1">
      <alignment horizontal="right" vertical="center"/>
    </xf>
    <xf numFmtId="0" fontId="10" fillId="0" borderId="0" xfId="0" applyFont="1"/>
    <xf numFmtId="0" fontId="5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3" fillId="0" borderId="10" xfId="0" applyFont="1" applyBorder="1"/>
    <xf numFmtId="1" fontId="1" fillId="4" borderId="8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1" fillId="3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left" vertical="center"/>
    </xf>
    <xf numFmtId="0" fontId="3" fillId="0" borderId="5" xfId="0" applyFont="1" applyBorder="1"/>
    <xf numFmtId="0" fontId="3" fillId="0" borderId="6" xfId="0" applyFont="1" applyBorder="1"/>
    <xf numFmtId="0" fontId="1" fillId="0" borderId="11" xfId="0" applyFont="1" applyBorder="1" applyAlignment="1">
      <alignment horizontal="left" vertical="center"/>
    </xf>
    <xf numFmtId="0" fontId="3" fillId="0" borderId="11" xfId="0" applyFont="1" applyBorder="1"/>
    <xf numFmtId="164" fontId="1" fillId="4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165" fontId="1" fillId="4" borderId="8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49" fontId="10" fillId="3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1" fillId="2" borderId="28" xfId="0" applyFont="1" applyFill="1" applyBorder="1" applyAlignment="1">
      <alignment horizontal="center" wrapText="1"/>
    </xf>
    <xf numFmtId="0" fontId="3" fillId="0" borderId="28" xfId="0" applyFont="1" applyBorder="1"/>
    <xf numFmtId="0" fontId="11" fillId="2" borderId="21" xfId="0" applyFont="1" applyFill="1" applyBorder="1" applyAlignment="1">
      <alignment horizontal="center"/>
    </xf>
    <xf numFmtId="0" fontId="3" fillId="0" borderId="31" xfId="0" applyFont="1" applyBorder="1"/>
    <xf numFmtId="0" fontId="11" fillId="2" borderId="25" xfId="0" applyFont="1" applyFill="1" applyBorder="1" applyAlignment="1">
      <alignment horizontal="center" wrapText="1"/>
    </xf>
    <xf numFmtId="0" fontId="3" fillId="0" borderId="26" xfId="0" applyFont="1" applyBorder="1"/>
    <xf numFmtId="0" fontId="3" fillId="0" borderId="27" xfId="0" applyFont="1" applyBorder="1"/>
    <xf numFmtId="0" fontId="11" fillId="2" borderId="26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2" xfId="0" applyFont="1" applyBorder="1"/>
    <xf numFmtId="0" fontId="1" fillId="0" borderId="8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3" fillId="0" borderId="20" xfId="0" applyFont="1" applyBorder="1"/>
    <xf numFmtId="0" fontId="1" fillId="6" borderId="8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8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1" fillId="8" borderId="15" xfId="0" applyFont="1" applyFill="1" applyBorder="1" applyAlignment="1">
      <alignment horizontal="center" vertical="center"/>
    </xf>
    <xf numFmtId="0" fontId="3" fillId="0" borderId="13" xfId="0" applyFont="1" applyBorder="1"/>
    <xf numFmtId="0" fontId="1" fillId="8" borderId="34" xfId="0" applyFont="1" applyFill="1" applyBorder="1" applyAlignment="1">
      <alignment horizontal="center" vertical="center"/>
    </xf>
    <xf numFmtId="0" fontId="3" fillId="0" borderId="35" xfId="0" applyFont="1" applyBorder="1"/>
    <xf numFmtId="0" fontId="3" fillId="0" borderId="36" xfId="0" applyFont="1" applyBorder="1"/>
    <xf numFmtId="0" fontId="3" fillId="0" borderId="12" xfId="0" applyFont="1" applyBorder="1"/>
    <xf numFmtId="0" fontId="1" fillId="8" borderId="19" xfId="0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  <xf numFmtId="0" fontId="1" fillId="8" borderId="19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5" fillId="7" borderId="8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15" fillId="10" borderId="8" xfId="0" applyFont="1" applyFill="1" applyBorder="1" applyAlignment="1">
      <alignment horizontal="left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left" vertical="center"/>
    </xf>
    <xf numFmtId="169" fontId="1" fillId="4" borderId="8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Arial Narrow"/>
              </a:defRPr>
            </a:pPr>
            <a:r>
              <a:rPr sz="1200" b="1" i="0">
                <a:solidFill>
                  <a:srgbClr val="757575"/>
                </a:solidFill>
                <a:latin typeface="Arial Narrow"/>
              </a:rPr>
              <a:t>GRAFICO DE PUNTO DE EQUILIBRIO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Costos Totales Acumulados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numRef>
              <c:f>'7.3.FLUJO CAJA-EQUILIBRIO'!$E$56:$I$56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'7.3.FLUJO CAJA-EQUILIBRIO'!$E$57:$I$57</c:f>
              <c:numCache>
                <c:formatCode>#,##0.00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F-41D8-9280-19E8650EE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023099"/>
        <c:axId val="1020701441"/>
      </c:lineChart>
      <c:catAx>
        <c:axId val="20650230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PE"/>
          </a:p>
        </c:txPr>
        <c:crossAx val="1020701441"/>
        <c:crosses val="autoZero"/>
        <c:auto val="1"/>
        <c:lblAlgn val="ctr"/>
        <c:lblOffset val="100"/>
        <c:noMultiLvlLbl val="1"/>
      </c:catAx>
      <c:valAx>
        <c:axId val="10207014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PE"/>
          </a:p>
        </c:txPr>
        <c:crossAx val="206502309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PE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61</xdr:row>
      <xdr:rowOff>66675</xdr:rowOff>
    </xdr:from>
    <xdr:ext cx="6419850" cy="3238500"/>
    <xdr:graphicFrame macro="">
      <xdr:nvGraphicFramePr>
        <xdr:cNvPr id="664255599" name="Chart 1">
          <a:extLst>
            <a:ext uri="{FF2B5EF4-FFF2-40B4-BE49-F238E27FC236}">
              <a16:creationId xmlns:a16="http://schemas.microsoft.com/office/drawing/2014/main" id="{00000000-0008-0000-0500-00006FBC9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I0001\AppData\Local\Microsoft\Windows\INetCache\IE\1MAAZQF3\Ficha%20Nro.%2010.1-Registro%20del%20plan%20de%20negocio%20-%20V%20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ASPECTOS GENERALES"/>
      <sheetName val="2. ANALISIS DEL NEGOCIO"/>
      <sheetName val="3.OBJETIVOS - 4. MERCADO"/>
      <sheetName val="5. INVERS Y FINANC"/>
      <sheetName val="6. RENTABILIDAD Y P.E"/>
      <sheetName val="7. CRONOGRAMA DE EJEC"/>
      <sheetName val="8.CONCLUSIONES Y RECOMENDACION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4"/>
  <sheetViews>
    <sheetView showGridLines="0" tabSelected="1" workbookViewId="0"/>
  </sheetViews>
  <sheetFormatPr baseColWidth="10" defaultColWidth="14.453125" defaultRowHeight="15" customHeight="1" x14ac:dyDescent="0.35"/>
  <cols>
    <col min="1" max="1" width="3.453125" customWidth="1"/>
    <col min="2" max="5" width="8.7265625" customWidth="1"/>
    <col min="6" max="6" width="2.453125" customWidth="1"/>
    <col min="7" max="10" width="5.7265625" customWidth="1"/>
    <col min="11" max="11" width="3.26953125" customWidth="1"/>
    <col min="12" max="12" width="9.1796875" customWidth="1"/>
    <col min="13" max="14" width="5.7265625" customWidth="1"/>
    <col min="15" max="15" width="9.26953125" customWidth="1"/>
    <col min="16" max="16" width="11.26953125" customWidth="1"/>
    <col min="17" max="17" width="13.7265625" customWidth="1"/>
    <col min="18" max="75" width="11.453125" customWidth="1"/>
  </cols>
  <sheetData>
    <row r="1" spans="2:75" ht="15.75" customHeight="1" x14ac:dyDescent="0.35">
      <c r="B1" s="124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2:75" ht="12.75" customHeigh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2:75" ht="12.75" customHeight="1" x14ac:dyDescent="0.35">
      <c r="B3" s="127" t="s">
        <v>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2" t="s">
        <v>2</v>
      </c>
    </row>
    <row r="4" spans="2:75" ht="8.25" customHeigh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 t="s">
        <v>3</v>
      </c>
    </row>
    <row r="5" spans="2:75" ht="12.75" customHeight="1" x14ac:dyDescent="0.35"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5" ht="8.2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2:75" ht="12.75" customHeight="1" x14ac:dyDescent="0.35">
      <c r="B7" s="4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5" ht="16.5" customHeight="1" x14ac:dyDescent="0.35">
      <c r="B8" s="119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2:75" ht="3" customHeight="1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2:75" ht="15" customHeight="1" x14ac:dyDescent="0.35">
      <c r="B10" s="1" t="s">
        <v>6</v>
      </c>
      <c r="C10" s="1"/>
      <c r="D10" s="1"/>
      <c r="E10" s="1"/>
      <c r="F10" s="1"/>
      <c r="G10" s="1" t="s">
        <v>7</v>
      </c>
      <c r="H10" s="1"/>
      <c r="I10" s="1"/>
      <c r="J10" s="1"/>
      <c r="K10" s="1"/>
      <c r="L10" s="130" t="s">
        <v>8</v>
      </c>
      <c r="M10" s="131"/>
      <c r="N10" s="131"/>
      <c r="O10" s="131"/>
      <c r="P10" s="131"/>
      <c r="Q10" s="13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2:75" ht="12.75" customHeight="1" x14ac:dyDescent="0.35">
      <c r="B11" s="119"/>
      <c r="C11" s="122"/>
      <c r="D11" s="122"/>
      <c r="E11" s="120"/>
      <c r="F11" s="5"/>
      <c r="G11" s="132"/>
      <c r="H11" s="122"/>
      <c r="I11" s="122"/>
      <c r="J11" s="120"/>
      <c r="K11" s="1"/>
      <c r="L11" s="119"/>
      <c r="M11" s="122"/>
      <c r="N11" s="122"/>
      <c r="O11" s="122"/>
      <c r="P11" s="122"/>
      <c r="Q11" s="120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2:75" ht="3" customHeight="1" x14ac:dyDescent="0.35">
      <c r="B12" s="6"/>
      <c r="C12" s="6"/>
      <c r="D12" s="6"/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2:75" ht="12.75" customHeight="1" x14ac:dyDescent="0.35">
      <c r="B13" s="4" t="s">
        <v>9</v>
      </c>
      <c r="C13" s="1"/>
      <c r="D13" s="1"/>
      <c r="E13" s="1"/>
      <c r="F13" s="1"/>
      <c r="G13" s="1" t="s">
        <v>10</v>
      </c>
      <c r="H13" s="1"/>
      <c r="I13" s="1"/>
      <c r="J13" s="1"/>
      <c r="K13" s="1"/>
      <c r="L13" s="4" t="s">
        <v>11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2:75" ht="12.75" customHeight="1" x14ac:dyDescent="0.35">
      <c r="B14" s="119"/>
      <c r="C14" s="122"/>
      <c r="D14" s="122"/>
      <c r="E14" s="120"/>
      <c r="F14" s="1"/>
      <c r="G14" s="119"/>
      <c r="H14" s="122"/>
      <c r="I14" s="122"/>
      <c r="J14" s="120"/>
      <c r="K14" s="1"/>
      <c r="L14" s="119"/>
      <c r="M14" s="122"/>
      <c r="N14" s="122"/>
      <c r="O14" s="122"/>
      <c r="P14" s="122"/>
      <c r="Q14" s="12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2:75" ht="3" customHeight="1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2:75" ht="12.75" customHeight="1" x14ac:dyDescent="0.35">
      <c r="B16" s="4" t="s">
        <v>12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17" ht="12.75" customHeight="1" x14ac:dyDescent="0.35">
      <c r="A17" s="1"/>
      <c r="B17" s="119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0"/>
    </row>
    <row r="18" spans="1:17" ht="3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2.75" customHeight="1" x14ac:dyDescent="0.35">
      <c r="A19" s="1"/>
      <c r="B19" s="4" t="s">
        <v>13</v>
      </c>
      <c r="C19" s="1"/>
      <c r="D19" s="1"/>
      <c r="E19" s="1"/>
      <c r="F19" s="1"/>
      <c r="G19" s="1"/>
      <c r="H19" s="1"/>
      <c r="I19" s="1"/>
      <c r="J19" s="1"/>
      <c r="K19" s="1"/>
      <c r="L19" s="4" t="s">
        <v>14</v>
      </c>
      <c r="M19" s="1"/>
      <c r="N19" s="1"/>
      <c r="O19" s="1"/>
      <c r="P19" s="1"/>
      <c r="Q19" s="1"/>
    </row>
    <row r="20" spans="1:17" ht="12.75" customHeight="1" x14ac:dyDescent="0.35">
      <c r="A20" s="1"/>
      <c r="B20" s="119"/>
      <c r="C20" s="122"/>
      <c r="D20" s="122"/>
      <c r="E20" s="122"/>
      <c r="F20" s="122"/>
      <c r="G20" s="122"/>
      <c r="H20" s="122"/>
      <c r="I20" s="122"/>
      <c r="J20" s="120"/>
      <c r="K20" s="1"/>
      <c r="L20" s="119"/>
      <c r="M20" s="122"/>
      <c r="N20" s="122"/>
      <c r="O20" s="122"/>
      <c r="P20" s="122"/>
      <c r="Q20" s="120"/>
    </row>
    <row r="21" spans="1:17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2.75" customHeight="1" x14ac:dyDescent="0.35">
      <c r="A22" s="1"/>
      <c r="B22" s="3" t="s">
        <v>15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2.75" customHeight="1" x14ac:dyDescent="0.35">
      <c r="A24" s="7"/>
      <c r="B24" s="123" t="s">
        <v>16</v>
      </c>
      <c r="C24" s="120"/>
      <c r="D24" s="123" t="s">
        <v>17</v>
      </c>
      <c r="E24" s="120"/>
      <c r="F24" s="123" t="s">
        <v>18</v>
      </c>
      <c r="G24" s="122"/>
      <c r="H24" s="122"/>
      <c r="I24" s="122"/>
      <c r="J24" s="120"/>
      <c r="K24" s="123" t="s">
        <v>19</v>
      </c>
      <c r="L24" s="120"/>
      <c r="M24" s="123" t="s">
        <v>20</v>
      </c>
      <c r="N24" s="120"/>
      <c r="O24" s="8" t="s">
        <v>21</v>
      </c>
      <c r="P24" s="8" t="s">
        <v>22</v>
      </c>
      <c r="Q24" s="8" t="s">
        <v>23</v>
      </c>
    </row>
    <row r="25" spans="1:17" ht="15" customHeight="1" x14ac:dyDescent="0.35">
      <c r="A25" s="1">
        <v>1</v>
      </c>
      <c r="B25" s="119"/>
      <c r="C25" s="120"/>
      <c r="D25" s="119"/>
      <c r="E25" s="120"/>
      <c r="F25" s="121"/>
      <c r="G25" s="122"/>
      <c r="H25" s="122"/>
      <c r="I25" s="122"/>
      <c r="J25" s="120"/>
      <c r="K25" s="119"/>
      <c r="L25" s="120"/>
      <c r="M25" s="119"/>
      <c r="N25" s="120"/>
      <c r="O25" s="9"/>
      <c r="P25" s="9"/>
      <c r="Q25" s="9"/>
    </row>
    <row r="26" spans="1:17" ht="15" customHeight="1" x14ac:dyDescent="0.35">
      <c r="A26" s="1">
        <v>2</v>
      </c>
      <c r="B26" s="119"/>
      <c r="C26" s="120"/>
      <c r="D26" s="119"/>
      <c r="E26" s="120"/>
      <c r="F26" s="121"/>
      <c r="G26" s="122"/>
      <c r="H26" s="122"/>
      <c r="I26" s="122"/>
      <c r="J26" s="120"/>
      <c r="K26" s="119"/>
      <c r="L26" s="120"/>
      <c r="M26" s="119"/>
      <c r="N26" s="120"/>
      <c r="O26" s="9"/>
      <c r="P26" s="9"/>
      <c r="Q26" s="9"/>
    </row>
    <row r="27" spans="1:17" ht="15" customHeight="1" x14ac:dyDescent="0.35">
      <c r="A27" s="1">
        <v>3</v>
      </c>
      <c r="B27" s="119"/>
      <c r="C27" s="120"/>
      <c r="D27" s="119"/>
      <c r="E27" s="120"/>
      <c r="F27" s="121"/>
      <c r="G27" s="122"/>
      <c r="H27" s="122"/>
      <c r="I27" s="122"/>
      <c r="J27" s="120"/>
      <c r="K27" s="119"/>
      <c r="L27" s="120"/>
      <c r="M27" s="119"/>
      <c r="N27" s="120"/>
      <c r="O27" s="9"/>
      <c r="P27" s="9"/>
      <c r="Q27" s="9"/>
    </row>
    <row r="28" spans="1:17" ht="15" customHeight="1" x14ac:dyDescent="0.35">
      <c r="A28" s="1">
        <v>4</v>
      </c>
      <c r="B28" s="119"/>
      <c r="C28" s="120"/>
      <c r="D28" s="119"/>
      <c r="E28" s="120"/>
      <c r="F28" s="121"/>
      <c r="G28" s="122"/>
      <c r="H28" s="122"/>
      <c r="I28" s="122"/>
      <c r="J28" s="120"/>
      <c r="K28" s="119"/>
      <c r="L28" s="120"/>
      <c r="M28" s="119"/>
      <c r="N28" s="120"/>
      <c r="O28" s="9"/>
      <c r="P28" s="9"/>
      <c r="Q28" s="9"/>
    </row>
    <row r="29" spans="1:17" ht="15" customHeight="1" x14ac:dyDescent="0.35">
      <c r="A29" s="1">
        <v>5</v>
      </c>
      <c r="B29" s="119"/>
      <c r="C29" s="120"/>
      <c r="D29" s="119"/>
      <c r="E29" s="120"/>
      <c r="F29" s="121"/>
      <c r="G29" s="122"/>
      <c r="H29" s="122"/>
      <c r="I29" s="122"/>
      <c r="J29" s="120"/>
      <c r="K29" s="119"/>
      <c r="L29" s="120"/>
      <c r="M29" s="119"/>
      <c r="N29" s="120"/>
      <c r="O29" s="9"/>
      <c r="P29" s="9"/>
      <c r="Q29" s="9"/>
    </row>
    <row r="30" spans="1:17" ht="15" customHeight="1" x14ac:dyDescent="0.35">
      <c r="A30" s="1">
        <v>6</v>
      </c>
      <c r="B30" s="119"/>
      <c r="C30" s="120"/>
      <c r="D30" s="119"/>
      <c r="E30" s="120"/>
      <c r="F30" s="121"/>
      <c r="G30" s="122"/>
      <c r="H30" s="122"/>
      <c r="I30" s="122"/>
      <c r="J30" s="120"/>
      <c r="K30" s="119"/>
      <c r="L30" s="120"/>
      <c r="M30" s="119"/>
      <c r="N30" s="120"/>
      <c r="O30" s="9"/>
      <c r="P30" s="9"/>
      <c r="Q30" s="9"/>
    </row>
    <row r="31" spans="1:17" ht="15" customHeight="1" x14ac:dyDescent="0.35">
      <c r="A31" s="1">
        <v>7</v>
      </c>
      <c r="B31" s="119"/>
      <c r="C31" s="120"/>
      <c r="D31" s="119"/>
      <c r="E31" s="120"/>
      <c r="F31" s="121"/>
      <c r="G31" s="122"/>
      <c r="H31" s="122"/>
      <c r="I31" s="122"/>
      <c r="J31" s="120"/>
      <c r="K31" s="119"/>
      <c r="L31" s="120"/>
      <c r="M31" s="119"/>
      <c r="N31" s="120"/>
      <c r="O31" s="9"/>
      <c r="P31" s="9"/>
      <c r="Q31" s="9"/>
    </row>
    <row r="32" spans="1:17" ht="15" customHeight="1" x14ac:dyDescent="0.35">
      <c r="A32" s="1">
        <v>8</v>
      </c>
      <c r="B32" s="119"/>
      <c r="C32" s="120"/>
      <c r="D32" s="119"/>
      <c r="E32" s="120"/>
      <c r="F32" s="121"/>
      <c r="G32" s="122"/>
      <c r="H32" s="122"/>
      <c r="I32" s="122"/>
      <c r="J32" s="120"/>
      <c r="K32" s="119"/>
      <c r="L32" s="120"/>
      <c r="M32" s="119"/>
      <c r="N32" s="120"/>
      <c r="O32" s="9"/>
      <c r="P32" s="9"/>
      <c r="Q32" s="9"/>
    </row>
    <row r="33" spans="1:17" ht="15" customHeight="1" x14ac:dyDescent="0.35">
      <c r="A33" s="1">
        <v>9</v>
      </c>
      <c r="B33" s="119"/>
      <c r="C33" s="120"/>
      <c r="D33" s="119"/>
      <c r="E33" s="120"/>
      <c r="F33" s="121"/>
      <c r="G33" s="122"/>
      <c r="H33" s="122"/>
      <c r="I33" s="122"/>
      <c r="J33" s="120"/>
      <c r="K33" s="119"/>
      <c r="L33" s="120"/>
      <c r="M33" s="119"/>
      <c r="N33" s="120"/>
      <c r="O33" s="9"/>
      <c r="P33" s="9"/>
      <c r="Q33" s="9"/>
    </row>
    <row r="34" spans="1:17" ht="15" customHeight="1" x14ac:dyDescent="0.35">
      <c r="A34" s="1">
        <v>10</v>
      </c>
      <c r="B34" s="119"/>
      <c r="C34" s="120"/>
      <c r="D34" s="119"/>
      <c r="E34" s="120"/>
      <c r="F34" s="121"/>
      <c r="G34" s="122"/>
      <c r="H34" s="122"/>
      <c r="I34" s="122"/>
      <c r="J34" s="120"/>
      <c r="K34" s="119"/>
      <c r="L34" s="120"/>
      <c r="M34" s="119"/>
      <c r="N34" s="120"/>
      <c r="O34" s="9"/>
      <c r="P34" s="9"/>
      <c r="Q34" s="9"/>
    </row>
    <row r="35" spans="1:17" ht="15" customHeight="1" x14ac:dyDescent="0.35">
      <c r="A35" s="1">
        <v>11</v>
      </c>
      <c r="B35" s="119"/>
      <c r="C35" s="120"/>
      <c r="D35" s="119"/>
      <c r="E35" s="120"/>
      <c r="F35" s="121"/>
      <c r="G35" s="122"/>
      <c r="H35" s="122"/>
      <c r="I35" s="122"/>
      <c r="J35" s="120"/>
      <c r="K35" s="119"/>
      <c r="L35" s="120"/>
      <c r="M35" s="119"/>
      <c r="N35" s="120"/>
      <c r="O35" s="9"/>
      <c r="P35" s="9"/>
      <c r="Q35" s="9"/>
    </row>
    <row r="36" spans="1:17" ht="15" customHeight="1" x14ac:dyDescent="0.35">
      <c r="A36" s="1">
        <v>12</v>
      </c>
      <c r="B36" s="119"/>
      <c r="C36" s="120"/>
      <c r="D36" s="119"/>
      <c r="E36" s="120"/>
      <c r="F36" s="121"/>
      <c r="G36" s="122"/>
      <c r="H36" s="122"/>
      <c r="I36" s="122"/>
      <c r="J36" s="120"/>
      <c r="K36" s="119"/>
      <c r="L36" s="120"/>
      <c r="M36" s="119"/>
      <c r="N36" s="120"/>
      <c r="O36" s="9"/>
      <c r="P36" s="9"/>
      <c r="Q36" s="9"/>
    </row>
    <row r="37" spans="1:17" ht="15" customHeight="1" x14ac:dyDescent="0.35">
      <c r="A37" s="1">
        <v>13</v>
      </c>
      <c r="B37" s="119"/>
      <c r="C37" s="120"/>
      <c r="D37" s="119"/>
      <c r="E37" s="120"/>
      <c r="F37" s="121"/>
      <c r="G37" s="122"/>
      <c r="H37" s="122"/>
      <c r="I37" s="122"/>
      <c r="J37" s="120"/>
      <c r="K37" s="119"/>
      <c r="L37" s="120"/>
      <c r="M37" s="119"/>
      <c r="N37" s="120"/>
      <c r="O37" s="9"/>
      <c r="P37" s="9"/>
      <c r="Q37" s="9"/>
    </row>
    <row r="38" spans="1:17" ht="15" customHeight="1" x14ac:dyDescent="0.35">
      <c r="A38" s="1">
        <v>14</v>
      </c>
      <c r="B38" s="119"/>
      <c r="C38" s="120"/>
      <c r="D38" s="119"/>
      <c r="E38" s="120"/>
      <c r="F38" s="121"/>
      <c r="G38" s="122"/>
      <c r="H38" s="122"/>
      <c r="I38" s="122"/>
      <c r="J38" s="120"/>
      <c r="K38" s="119"/>
      <c r="L38" s="120"/>
      <c r="M38" s="119"/>
      <c r="N38" s="120"/>
      <c r="O38" s="9"/>
      <c r="P38" s="9"/>
      <c r="Q38" s="9"/>
    </row>
    <row r="39" spans="1:17" ht="15" customHeight="1" x14ac:dyDescent="0.35">
      <c r="A39" s="1">
        <v>15</v>
      </c>
      <c r="B39" s="119"/>
      <c r="C39" s="120"/>
      <c r="D39" s="119"/>
      <c r="E39" s="120"/>
      <c r="F39" s="121"/>
      <c r="G39" s="122"/>
      <c r="H39" s="122"/>
      <c r="I39" s="122"/>
      <c r="J39" s="120"/>
      <c r="K39" s="119"/>
      <c r="L39" s="120"/>
      <c r="M39" s="119"/>
      <c r="N39" s="120"/>
      <c r="O39" s="9"/>
      <c r="P39" s="9"/>
      <c r="Q39" s="9"/>
    </row>
    <row r="40" spans="1:17" ht="15" customHeight="1" x14ac:dyDescent="0.35">
      <c r="A40" s="1">
        <v>16</v>
      </c>
      <c r="B40" s="119"/>
      <c r="C40" s="120"/>
      <c r="D40" s="119"/>
      <c r="E40" s="120"/>
      <c r="F40" s="121"/>
      <c r="G40" s="122"/>
      <c r="H40" s="122"/>
      <c r="I40" s="122"/>
      <c r="J40" s="120"/>
      <c r="K40" s="119"/>
      <c r="L40" s="120"/>
      <c r="M40" s="119"/>
      <c r="N40" s="120"/>
      <c r="O40" s="9"/>
      <c r="P40" s="9"/>
      <c r="Q40" s="9"/>
    </row>
    <row r="41" spans="1:17" ht="15" customHeight="1" x14ac:dyDescent="0.35">
      <c r="A41" s="1">
        <v>17</v>
      </c>
      <c r="B41" s="119"/>
      <c r="C41" s="120"/>
      <c r="D41" s="119"/>
      <c r="E41" s="120"/>
      <c r="F41" s="121"/>
      <c r="G41" s="122"/>
      <c r="H41" s="122"/>
      <c r="I41" s="122"/>
      <c r="J41" s="120"/>
      <c r="K41" s="119"/>
      <c r="L41" s="120"/>
      <c r="M41" s="119"/>
      <c r="N41" s="120"/>
      <c r="O41" s="9"/>
      <c r="P41" s="9"/>
      <c r="Q41" s="9"/>
    </row>
    <row r="42" spans="1:17" ht="15" customHeight="1" x14ac:dyDescent="0.35">
      <c r="A42" s="1">
        <v>18</v>
      </c>
      <c r="B42" s="119"/>
      <c r="C42" s="120"/>
      <c r="D42" s="119"/>
      <c r="E42" s="120"/>
      <c r="F42" s="121"/>
      <c r="G42" s="122"/>
      <c r="H42" s="122"/>
      <c r="I42" s="122"/>
      <c r="J42" s="120"/>
      <c r="K42" s="119"/>
      <c r="L42" s="120"/>
      <c r="M42" s="119"/>
      <c r="N42" s="120"/>
      <c r="O42" s="9"/>
      <c r="P42" s="9"/>
      <c r="Q42" s="9"/>
    </row>
    <row r="43" spans="1:17" ht="15" customHeight="1" x14ac:dyDescent="0.35">
      <c r="A43" s="1">
        <v>19</v>
      </c>
      <c r="B43" s="119"/>
      <c r="C43" s="120"/>
      <c r="D43" s="119"/>
      <c r="E43" s="120"/>
      <c r="F43" s="121"/>
      <c r="G43" s="122"/>
      <c r="H43" s="122"/>
      <c r="I43" s="122"/>
      <c r="J43" s="120"/>
      <c r="K43" s="119"/>
      <c r="L43" s="120"/>
      <c r="M43" s="119"/>
      <c r="N43" s="120"/>
      <c r="O43" s="9"/>
      <c r="P43" s="9"/>
      <c r="Q43" s="9"/>
    </row>
    <row r="44" spans="1:17" ht="15" customHeight="1" x14ac:dyDescent="0.35">
      <c r="A44" s="1">
        <v>20</v>
      </c>
      <c r="B44" s="119"/>
      <c r="C44" s="120"/>
      <c r="D44" s="119"/>
      <c r="E44" s="120"/>
      <c r="F44" s="121"/>
      <c r="G44" s="122"/>
      <c r="H44" s="122"/>
      <c r="I44" s="122"/>
      <c r="J44" s="120"/>
      <c r="K44" s="119"/>
      <c r="L44" s="120"/>
      <c r="M44" s="119"/>
      <c r="N44" s="120"/>
      <c r="O44" s="9"/>
      <c r="P44" s="9"/>
      <c r="Q44" s="9"/>
    </row>
    <row r="45" spans="1:17" ht="15" customHeight="1" x14ac:dyDescent="0.35">
      <c r="A45" s="1">
        <v>21</v>
      </c>
      <c r="B45" s="119"/>
      <c r="C45" s="120"/>
      <c r="D45" s="119"/>
      <c r="E45" s="120"/>
      <c r="F45" s="121"/>
      <c r="G45" s="122"/>
      <c r="H45" s="122"/>
      <c r="I45" s="122"/>
      <c r="J45" s="120"/>
      <c r="K45" s="119"/>
      <c r="L45" s="120"/>
      <c r="M45" s="119"/>
      <c r="N45" s="120"/>
      <c r="O45" s="9"/>
      <c r="P45" s="9"/>
      <c r="Q45" s="9"/>
    </row>
    <row r="46" spans="1:17" ht="15" customHeight="1" x14ac:dyDescent="0.35">
      <c r="A46" s="1">
        <v>22</v>
      </c>
      <c r="B46" s="119"/>
      <c r="C46" s="120"/>
      <c r="D46" s="119"/>
      <c r="E46" s="120"/>
      <c r="F46" s="121"/>
      <c r="G46" s="122"/>
      <c r="H46" s="122"/>
      <c r="I46" s="122"/>
      <c r="J46" s="120"/>
      <c r="K46" s="119"/>
      <c r="L46" s="120"/>
      <c r="M46" s="119"/>
      <c r="N46" s="120"/>
      <c r="O46" s="9"/>
      <c r="P46" s="9"/>
      <c r="Q46" s="9"/>
    </row>
    <row r="47" spans="1:17" ht="15" customHeight="1" x14ac:dyDescent="0.35">
      <c r="A47" s="1">
        <v>23</v>
      </c>
      <c r="B47" s="119"/>
      <c r="C47" s="120"/>
      <c r="D47" s="119"/>
      <c r="E47" s="120"/>
      <c r="F47" s="121"/>
      <c r="G47" s="122"/>
      <c r="H47" s="122"/>
      <c r="I47" s="122"/>
      <c r="J47" s="120"/>
      <c r="K47" s="119"/>
      <c r="L47" s="120"/>
      <c r="M47" s="119"/>
      <c r="N47" s="120"/>
      <c r="O47" s="9"/>
      <c r="P47" s="9"/>
      <c r="Q47" s="9"/>
    </row>
    <row r="48" spans="1:17" ht="15" customHeight="1" x14ac:dyDescent="0.35">
      <c r="A48" s="1">
        <v>24</v>
      </c>
      <c r="B48" s="119"/>
      <c r="C48" s="120"/>
      <c r="D48" s="119"/>
      <c r="E48" s="120"/>
      <c r="F48" s="121"/>
      <c r="G48" s="122"/>
      <c r="H48" s="122"/>
      <c r="I48" s="122"/>
      <c r="J48" s="120"/>
      <c r="K48" s="119"/>
      <c r="L48" s="120"/>
      <c r="M48" s="119"/>
      <c r="N48" s="120"/>
      <c r="O48" s="9"/>
      <c r="P48" s="9"/>
      <c r="Q48" s="9"/>
    </row>
    <row r="49" spans="1:17" ht="15" customHeight="1" x14ac:dyDescent="0.35">
      <c r="A49" s="1">
        <v>25</v>
      </c>
      <c r="B49" s="119"/>
      <c r="C49" s="120"/>
      <c r="D49" s="119"/>
      <c r="E49" s="120"/>
      <c r="F49" s="121"/>
      <c r="G49" s="122"/>
      <c r="H49" s="122"/>
      <c r="I49" s="122"/>
      <c r="J49" s="120"/>
      <c r="K49" s="119"/>
      <c r="L49" s="120"/>
      <c r="M49" s="119"/>
      <c r="N49" s="120"/>
      <c r="O49" s="9"/>
      <c r="P49" s="9"/>
      <c r="Q49" s="9"/>
    </row>
    <row r="50" spans="1:17" ht="15" customHeight="1" x14ac:dyDescent="0.35">
      <c r="A50" s="1">
        <v>26</v>
      </c>
      <c r="B50" s="119"/>
      <c r="C50" s="120"/>
      <c r="D50" s="119"/>
      <c r="E50" s="120"/>
      <c r="F50" s="121"/>
      <c r="G50" s="122"/>
      <c r="H50" s="122"/>
      <c r="I50" s="122"/>
      <c r="J50" s="120"/>
      <c r="K50" s="119"/>
      <c r="L50" s="120"/>
      <c r="M50" s="119"/>
      <c r="N50" s="120"/>
      <c r="O50" s="9"/>
      <c r="P50" s="9"/>
      <c r="Q50" s="9"/>
    </row>
    <row r="51" spans="1:17" ht="15" customHeight="1" x14ac:dyDescent="0.35">
      <c r="A51" s="1">
        <v>27</v>
      </c>
      <c r="B51" s="119"/>
      <c r="C51" s="120"/>
      <c r="D51" s="119"/>
      <c r="E51" s="120"/>
      <c r="F51" s="121"/>
      <c r="G51" s="122"/>
      <c r="H51" s="122"/>
      <c r="I51" s="122"/>
      <c r="J51" s="120"/>
      <c r="K51" s="119"/>
      <c r="L51" s="120"/>
      <c r="M51" s="119"/>
      <c r="N51" s="120"/>
      <c r="O51" s="9"/>
      <c r="P51" s="9"/>
      <c r="Q51" s="9"/>
    </row>
    <row r="52" spans="1:17" ht="15" customHeight="1" x14ac:dyDescent="0.35">
      <c r="A52" s="1">
        <v>28</v>
      </c>
      <c r="B52" s="119"/>
      <c r="C52" s="120"/>
      <c r="D52" s="119"/>
      <c r="E52" s="120"/>
      <c r="F52" s="121"/>
      <c r="G52" s="122"/>
      <c r="H52" s="122"/>
      <c r="I52" s="122"/>
      <c r="J52" s="120"/>
      <c r="K52" s="119"/>
      <c r="L52" s="120"/>
      <c r="M52" s="119"/>
      <c r="N52" s="120"/>
      <c r="O52" s="9"/>
      <c r="P52" s="9"/>
      <c r="Q52" s="9"/>
    </row>
    <row r="53" spans="1:17" ht="15" customHeight="1" x14ac:dyDescent="0.35">
      <c r="A53" s="1">
        <v>29</v>
      </c>
      <c r="B53" s="119"/>
      <c r="C53" s="120"/>
      <c r="D53" s="119"/>
      <c r="E53" s="120"/>
      <c r="F53" s="121"/>
      <c r="G53" s="122"/>
      <c r="H53" s="122"/>
      <c r="I53" s="122"/>
      <c r="J53" s="120"/>
      <c r="K53" s="119"/>
      <c r="L53" s="120"/>
      <c r="M53" s="119"/>
      <c r="N53" s="120"/>
      <c r="O53" s="9"/>
      <c r="P53" s="9"/>
      <c r="Q53" s="9"/>
    </row>
    <row r="54" spans="1:17" ht="15" customHeight="1" x14ac:dyDescent="0.35">
      <c r="A54" s="1">
        <v>30</v>
      </c>
      <c r="B54" s="119"/>
      <c r="C54" s="120"/>
      <c r="D54" s="119"/>
      <c r="E54" s="120"/>
      <c r="F54" s="121"/>
      <c r="G54" s="122"/>
      <c r="H54" s="122"/>
      <c r="I54" s="122"/>
      <c r="J54" s="120"/>
      <c r="K54" s="119"/>
      <c r="L54" s="120"/>
      <c r="M54" s="119"/>
      <c r="N54" s="120"/>
      <c r="O54" s="9"/>
      <c r="P54" s="9"/>
      <c r="Q54" s="9"/>
    </row>
  </sheetData>
  <mergeCells count="168">
    <mergeCell ref="B35:C35"/>
    <mergeCell ref="B36:C36"/>
    <mergeCell ref="B37:C37"/>
    <mergeCell ref="B38:C38"/>
    <mergeCell ref="B26:C26"/>
    <mergeCell ref="B27:C27"/>
    <mergeCell ref="D27:E27"/>
    <mergeCell ref="B28:C28"/>
    <mergeCell ref="D28:E28"/>
    <mergeCell ref="B29:C29"/>
    <mergeCell ref="D29:E29"/>
    <mergeCell ref="B32:C32"/>
    <mergeCell ref="D32:E32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B51:C51"/>
    <mergeCell ref="B52:C52"/>
    <mergeCell ref="B53:C53"/>
    <mergeCell ref="B54:C54"/>
    <mergeCell ref="B42:C42"/>
    <mergeCell ref="B43:C43"/>
    <mergeCell ref="B44:C44"/>
    <mergeCell ref="B45:C45"/>
    <mergeCell ref="B46:C46"/>
    <mergeCell ref="B47:C47"/>
    <mergeCell ref="B48:C48"/>
    <mergeCell ref="G14:J14"/>
    <mergeCell ref="L14:Q14"/>
    <mergeCell ref="B17:Q17"/>
    <mergeCell ref="B20:J20"/>
    <mergeCell ref="L20:Q20"/>
    <mergeCell ref="B24:C24"/>
    <mergeCell ref="D42:E42"/>
    <mergeCell ref="B49:C49"/>
    <mergeCell ref="B50:C50"/>
    <mergeCell ref="D50:E50"/>
    <mergeCell ref="B39:C39"/>
    <mergeCell ref="B40:C40"/>
    <mergeCell ref="B41:C41"/>
    <mergeCell ref="D36:E36"/>
    <mergeCell ref="D37:E37"/>
    <mergeCell ref="D38:E38"/>
    <mergeCell ref="D39:E39"/>
    <mergeCell ref="D40:E40"/>
    <mergeCell ref="D41:E41"/>
    <mergeCell ref="B33:C33"/>
    <mergeCell ref="D33:E33"/>
    <mergeCell ref="B34:C34"/>
    <mergeCell ref="D34:E34"/>
    <mergeCell ref="D35:E35"/>
    <mergeCell ref="M28:N28"/>
    <mergeCell ref="F29:J29"/>
    <mergeCell ref="K29:L29"/>
    <mergeCell ref="M29:N29"/>
    <mergeCell ref="D24:E24"/>
    <mergeCell ref="F24:J24"/>
    <mergeCell ref="D48:E48"/>
    <mergeCell ref="D49:E49"/>
    <mergeCell ref="B1:Q1"/>
    <mergeCell ref="B3:Q3"/>
    <mergeCell ref="B8:Q8"/>
    <mergeCell ref="L10:Q10"/>
    <mergeCell ref="B11:E11"/>
    <mergeCell ref="G11:J11"/>
    <mergeCell ref="L11:Q11"/>
    <mergeCell ref="K24:L24"/>
    <mergeCell ref="M24:N24"/>
    <mergeCell ref="K25:L25"/>
    <mergeCell ref="M25:N25"/>
    <mergeCell ref="K26:L26"/>
    <mergeCell ref="M26:N26"/>
    <mergeCell ref="K27:L27"/>
    <mergeCell ref="M27:N27"/>
    <mergeCell ref="B14:E14"/>
    <mergeCell ref="B25:C25"/>
    <mergeCell ref="D25:E25"/>
    <mergeCell ref="F25:J25"/>
    <mergeCell ref="D26:E26"/>
    <mergeCell ref="F26:J26"/>
    <mergeCell ref="B30:C30"/>
    <mergeCell ref="D30:E30"/>
    <mergeCell ref="F30:J30"/>
    <mergeCell ref="K30:L30"/>
    <mergeCell ref="F27:J27"/>
    <mergeCell ref="F28:J28"/>
    <mergeCell ref="K28:L28"/>
    <mergeCell ref="M30:N30"/>
    <mergeCell ref="F53:J53"/>
    <mergeCell ref="K53:L53"/>
    <mergeCell ref="M53:N53"/>
    <mergeCell ref="F54:J54"/>
    <mergeCell ref="K54:L54"/>
    <mergeCell ref="M54:N54"/>
    <mergeCell ref="B31:C31"/>
    <mergeCell ref="D31:E31"/>
    <mergeCell ref="F31:J31"/>
    <mergeCell ref="K31:L31"/>
    <mergeCell ref="M31:N31"/>
    <mergeCell ref="K32:L32"/>
    <mergeCell ref="M32:N32"/>
    <mergeCell ref="F32:J32"/>
    <mergeCell ref="F33:J33"/>
    <mergeCell ref="K33:L33"/>
    <mergeCell ref="M33:N33"/>
    <mergeCell ref="F34:J34"/>
    <mergeCell ref="K34:L34"/>
    <mergeCell ref="M34:N34"/>
    <mergeCell ref="K37:L37"/>
    <mergeCell ref="M37:N37"/>
    <mergeCell ref="F35:J35"/>
    <mergeCell ref="K35:L35"/>
    <mergeCell ref="M35:N35"/>
    <mergeCell ref="F36:J36"/>
    <mergeCell ref="K36:L36"/>
    <mergeCell ref="M36:N36"/>
    <mergeCell ref="F37:J37"/>
    <mergeCell ref="K40:L40"/>
    <mergeCell ref="M40:N40"/>
    <mergeCell ref="F38:J38"/>
    <mergeCell ref="K38:L38"/>
    <mergeCell ref="M38:N38"/>
    <mergeCell ref="F39:J39"/>
    <mergeCell ref="K39:L39"/>
    <mergeCell ref="M39:N39"/>
    <mergeCell ref="F40:J40"/>
    <mergeCell ref="K43:L43"/>
    <mergeCell ref="M43:N43"/>
    <mergeCell ref="F41:J41"/>
    <mergeCell ref="K41:L41"/>
    <mergeCell ref="M41:N41"/>
    <mergeCell ref="F42:J42"/>
    <mergeCell ref="K42:L42"/>
    <mergeCell ref="M42:N42"/>
    <mergeCell ref="F43:J43"/>
    <mergeCell ref="K46:L46"/>
    <mergeCell ref="M46:N46"/>
    <mergeCell ref="F44:J44"/>
    <mergeCell ref="K44:L44"/>
    <mergeCell ref="M44:N44"/>
    <mergeCell ref="F45:J45"/>
    <mergeCell ref="K45:L45"/>
    <mergeCell ref="M45:N45"/>
    <mergeCell ref="F46:J46"/>
    <mergeCell ref="K49:L49"/>
    <mergeCell ref="M49:N49"/>
    <mergeCell ref="F47:J47"/>
    <mergeCell ref="K47:L47"/>
    <mergeCell ref="M47:N47"/>
    <mergeCell ref="F48:J48"/>
    <mergeCell ref="K48:L48"/>
    <mergeCell ref="M48:N48"/>
    <mergeCell ref="F49:J49"/>
    <mergeCell ref="K52:L52"/>
    <mergeCell ref="M52:N52"/>
    <mergeCell ref="F50:J50"/>
    <mergeCell ref="K50:L50"/>
    <mergeCell ref="M50:N50"/>
    <mergeCell ref="F51:J51"/>
    <mergeCell ref="K51:L51"/>
    <mergeCell ref="M51:N51"/>
    <mergeCell ref="F52:J52"/>
  </mergeCells>
  <dataValidations count="3">
    <dataValidation type="custom" allowBlank="1" showInputMessage="1" showErrorMessage="1" prompt="Número de RUC inválido, ingrese nuevamente." sqref="B11" xr:uid="{00000000-0002-0000-0000-000000000000}">
      <formula1>EQ(LEN(B11),(11))</formula1>
    </dataValidation>
    <dataValidation type="list" allowBlank="1" showErrorMessage="1" sqref="M25:M54 O25:P54" xr:uid="{00000000-0002-0000-0000-000001000000}">
      <formula1>SEXO</formula1>
    </dataValidation>
    <dataValidation type="custom" allowBlank="1" showInputMessage="1" showErrorMessage="1" prompt="Sobrepaso, los 150 caracteres establecidos." sqref="Q25:Q54" xr:uid="{00000000-0002-0000-0000-000002000000}">
      <formula1>LTE(LEN(Q25),(150))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7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R70"/>
  <sheetViews>
    <sheetView showGridLines="0" workbookViewId="0"/>
  </sheetViews>
  <sheetFormatPr baseColWidth="10" defaultColWidth="14.453125" defaultRowHeight="15" customHeight="1" x14ac:dyDescent="0.35"/>
  <cols>
    <col min="1" max="1" width="2.81640625" customWidth="1"/>
    <col min="2" max="4" width="9.26953125" customWidth="1"/>
    <col min="5" max="6" width="9" customWidth="1"/>
    <col min="7" max="7" width="10.54296875" customWidth="1"/>
    <col min="8" max="9" width="11.81640625" customWidth="1"/>
    <col min="10" max="12" width="9.54296875" customWidth="1"/>
    <col min="13" max="70" width="11.453125" customWidth="1"/>
  </cols>
  <sheetData>
    <row r="1" spans="2:70" ht="12.75" customHeight="1" x14ac:dyDescent="0.3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2" t="s">
        <v>24</v>
      </c>
    </row>
    <row r="2" spans="2:70" ht="12.75" customHeight="1" x14ac:dyDescent="0.35">
      <c r="B2" s="137" t="s">
        <v>25</v>
      </c>
      <c r="C2" s="128"/>
      <c r="D2" s="128"/>
      <c r="E2" s="128"/>
      <c r="F2" s="128"/>
      <c r="G2" s="128"/>
      <c r="H2" s="128"/>
      <c r="I2" s="128"/>
      <c r="J2" s="128"/>
      <c r="K2" s="128"/>
      <c r="L2" s="12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2"/>
    </row>
    <row r="3" spans="2:70" ht="6" customHeight="1" x14ac:dyDescent="0.35">
      <c r="B3" s="2"/>
      <c r="C3" s="2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1" t="s">
        <v>26</v>
      </c>
    </row>
    <row r="4" spans="2:70" ht="12.75" customHeight="1" x14ac:dyDescent="0.35">
      <c r="B4" s="12" t="s">
        <v>24</v>
      </c>
      <c r="C4" s="2"/>
      <c r="D4" s="2"/>
      <c r="E4" s="12" t="s">
        <v>27</v>
      </c>
      <c r="F4" s="2"/>
      <c r="G4" s="2"/>
      <c r="H4" s="2"/>
      <c r="I4" s="2"/>
      <c r="J4" s="12" t="s">
        <v>28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1"/>
    </row>
    <row r="5" spans="2:70" ht="12.75" customHeight="1" x14ac:dyDescent="0.35">
      <c r="B5" s="9"/>
      <c r="C5" s="1"/>
      <c r="D5" s="1"/>
      <c r="E5" s="138"/>
      <c r="F5" s="122"/>
      <c r="G5" s="120"/>
      <c r="H5" s="1"/>
      <c r="I5" s="1"/>
      <c r="J5" s="138"/>
      <c r="K5" s="122"/>
      <c r="L5" s="12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2" t="s">
        <v>29</v>
      </c>
    </row>
    <row r="6" spans="2:70" ht="6.75" customHeigh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1" t="s">
        <v>30</v>
      </c>
    </row>
    <row r="7" spans="2:70" ht="12.75" customHeight="1" x14ac:dyDescent="0.35">
      <c r="B7" s="12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2:70" ht="30.75" customHeight="1" x14ac:dyDescent="0.35">
      <c r="B8" s="139"/>
      <c r="C8" s="122"/>
      <c r="D8" s="122"/>
      <c r="E8" s="122"/>
      <c r="F8" s="122"/>
      <c r="G8" s="122"/>
      <c r="H8" s="122"/>
      <c r="I8" s="122"/>
      <c r="J8" s="122"/>
      <c r="K8" s="122"/>
      <c r="L8" s="12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2:70" ht="13.5" customHeight="1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2:70" ht="13.5" customHeight="1" x14ac:dyDescent="0.35">
      <c r="B10" s="1" t="s">
        <v>32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2:70" ht="13.5" customHeight="1" x14ac:dyDescent="0.35">
      <c r="B11" s="123" t="s">
        <v>16</v>
      </c>
      <c r="C11" s="120"/>
      <c r="D11" s="123" t="s">
        <v>17</v>
      </c>
      <c r="E11" s="120"/>
      <c r="F11" s="123" t="s">
        <v>18</v>
      </c>
      <c r="G11" s="122"/>
      <c r="H11" s="120"/>
      <c r="I11" s="123" t="s">
        <v>19</v>
      </c>
      <c r="J11" s="120"/>
      <c r="K11" s="136" t="s">
        <v>33</v>
      </c>
      <c r="L11" s="12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2:70" ht="13.5" customHeight="1" x14ac:dyDescent="0.35">
      <c r="B12" s="133"/>
      <c r="C12" s="120"/>
      <c r="D12" s="133"/>
      <c r="E12" s="120"/>
      <c r="F12" s="133"/>
      <c r="G12" s="122"/>
      <c r="H12" s="120"/>
      <c r="I12" s="133"/>
      <c r="J12" s="120"/>
      <c r="K12" s="133"/>
      <c r="L12" s="12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2:70" ht="12.75" customHeight="1" x14ac:dyDescent="0.35">
      <c r="B13" s="133"/>
      <c r="C13" s="120"/>
      <c r="D13" s="133"/>
      <c r="E13" s="120"/>
      <c r="F13" s="133"/>
      <c r="G13" s="122"/>
      <c r="H13" s="120"/>
      <c r="I13" s="133"/>
      <c r="J13" s="120"/>
      <c r="K13" s="133"/>
      <c r="L13" s="12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2:70" ht="12.75" customHeight="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2:70" ht="12.75" customHeight="1" x14ac:dyDescent="0.35">
      <c r="B15" s="134" t="s">
        <v>34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2:70" ht="12.75" customHeight="1" x14ac:dyDescent="0.35">
      <c r="B16" s="123" t="s">
        <v>35</v>
      </c>
      <c r="C16" s="122"/>
      <c r="D16" s="122"/>
      <c r="E16" s="120"/>
      <c r="F16" s="123" t="s">
        <v>36</v>
      </c>
      <c r="G16" s="122"/>
      <c r="H16" s="120"/>
      <c r="I16" s="123" t="s">
        <v>37</v>
      </c>
      <c r="J16" s="122"/>
      <c r="K16" s="122"/>
      <c r="L16" s="12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2:12" ht="12.75" customHeight="1" x14ac:dyDescent="0.35">
      <c r="B17" s="119"/>
      <c r="C17" s="122"/>
      <c r="D17" s="122"/>
      <c r="E17" s="120"/>
      <c r="F17" s="119"/>
      <c r="G17" s="122"/>
      <c r="H17" s="120"/>
      <c r="I17" s="119"/>
      <c r="J17" s="122"/>
      <c r="K17" s="122"/>
      <c r="L17" s="120"/>
    </row>
    <row r="18" spans="2:12" ht="12.75" customHeight="1" x14ac:dyDescent="0.3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2:12" ht="12.75" customHeight="1" x14ac:dyDescent="0.35">
      <c r="B19" s="15" t="s">
        <v>38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2:12" ht="12.75" customHeight="1" x14ac:dyDescent="0.35">
      <c r="B20" s="123" t="s">
        <v>9</v>
      </c>
      <c r="C20" s="120"/>
      <c r="D20" s="8" t="s">
        <v>10</v>
      </c>
      <c r="E20" s="8" t="s">
        <v>11</v>
      </c>
      <c r="F20" s="123" t="s">
        <v>39</v>
      </c>
      <c r="G20" s="120"/>
      <c r="H20" s="8" t="s">
        <v>40</v>
      </c>
      <c r="I20" s="8" t="s">
        <v>41</v>
      </c>
      <c r="J20" s="8" t="s">
        <v>42</v>
      </c>
      <c r="K20" s="8" t="s">
        <v>43</v>
      </c>
      <c r="L20" s="8" t="s">
        <v>44</v>
      </c>
    </row>
    <row r="21" spans="2:12" ht="12.75" customHeight="1" x14ac:dyDescent="0.35">
      <c r="B21" s="119"/>
      <c r="C21" s="120"/>
      <c r="D21" s="9"/>
      <c r="E21" s="9"/>
      <c r="F21" s="119"/>
      <c r="G21" s="120"/>
      <c r="H21" s="9"/>
      <c r="I21" s="9"/>
      <c r="J21" s="9"/>
      <c r="K21" s="9"/>
      <c r="L21" s="9"/>
    </row>
    <row r="22" spans="2:12" ht="12.75" customHeight="1" x14ac:dyDescent="0.35">
      <c r="B22" s="119"/>
      <c r="C22" s="120"/>
      <c r="D22" s="9"/>
      <c r="E22" s="9"/>
      <c r="F22" s="119"/>
      <c r="G22" s="120"/>
      <c r="H22" s="9"/>
      <c r="I22" s="9"/>
      <c r="J22" s="9"/>
      <c r="K22" s="9"/>
      <c r="L22" s="9"/>
    </row>
    <row r="23" spans="2:12" ht="12.75" customHeight="1" x14ac:dyDescent="0.35">
      <c r="B23" s="119"/>
      <c r="C23" s="120"/>
      <c r="D23" s="9"/>
      <c r="E23" s="9"/>
      <c r="F23" s="119"/>
      <c r="G23" s="120"/>
      <c r="H23" s="9"/>
      <c r="I23" s="9"/>
      <c r="J23" s="9"/>
      <c r="K23" s="9"/>
      <c r="L23" s="9"/>
    </row>
    <row r="24" spans="2:12" ht="12.75" customHeight="1" x14ac:dyDescent="0.35">
      <c r="B24" s="119"/>
      <c r="C24" s="120"/>
      <c r="D24" s="9"/>
      <c r="E24" s="9"/>
      <c r="F24" s="119"/>
      <c r="G24" s="120"/>
      <c r="H24" s="9"/>
      <c r="I24" s="9"/>
      <c r="J24" s="9"/>
      <c r="K24" s="9"/>
      <c r="L24" s="9"/>
    </row>
    <row r="25" spans="2:12" ht="12.75" customHeight="1" x14ac:dyDescent="0.35">
      <c r="B25" s="119"/>
      <c r="C25" s="120"/>
      <c r="D25" s="9"/>
      <c r="E25" s="9"/>
      <c r="F25" s="119"/>
      <c r="G25" s="120"/>
      <c r="H25" s="9"/>
      <c r="I25" s="9"/>
      <c r="J25" s="9"/>
      <c r="K25" s="9"/>
      <c r="L25" s="9"/>
    </row>
    <row r="26" spans="2:12" ht="12.75" customHeight="1" x14ac:dyDescent="0.3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2" ht="12.75" customHeight="1" x14ac:dyDescent="0.35">
      <c r="B27" s="15" t="s">
        <v>45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12" ht="51.75" customHeight="1" x14ac:dyDescent="0.35">
      <c r="B28" s="119"/>
      <c r="C28" s="122"/>
      <c r="D28" s="122"/>
      <c r="E28" s="122"/>
      <c r="F28" s="122"/>
      <c r="G28" s="122"/>
      <c r="H28" s="122"/>
      <c r="I28" s="122"/>
      <c r="J28" s="122"/>
      <c r="K28" s="122"/>
      <c r="L28" s="120"/>
    </row>
    <row r="29" spans="2:12" ht="12.75" customHeight="1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2.75" customHeight="1" x14ac:dyDescent="0.35">
      <c r="B30" s="127" t="s">
        <v>46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9"/>
    </row>
    <row r="31" spans="2:12" ht="8.25" customHeight="1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ht="12.75" customHeight="1" x14ac:dyDescent="0.35">
      <c r="B32" s="3" t="s">
        <v>47</v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4" spans="2:12" ht="15" customHeight="1" x14ac:dyDescent="0.35">
      <c r="B34" s="136" t="s">
        <v>48</v>
      </c>
      <c r="C34" s="122"/>
      <c r="D34" s="122"/>
      <c r="E34" s="120"/>
      <c r="F34" s="136" t="s">
        <v>49</v>
      </c>
      <c r="G34" s="122"/>
      <c r="H34" s="120"/>
      <c r="I34" s="136" t="s">
        <v>50</v>
      </c>
      <c r="J34" s="122"/>
      <c r="K34" s="122"/>
      <c r="L34" s="120"/>
    </row>
    <row r="35" spans="2:12" ht="12.75" customHeight="1" x14ac:dyDescent="0.35">
      <c r="B35" s="119"/>
      <c r="C35" s="122"/>
      <c r="D35" s="122"/>
      <c r="E35" s="120"/>
      <c r="F35" s="119"/>
      <c r="G35" s="122"/>
      <c r="H35" s="120"/>
      <c r="I35" s="119"/>
      <c r="J35" s="122"/>
      <c r="K35" s="122"/>
      <c r="L35" s="120"/>
    </row>
    <row r="36" spans="2:12" ht="12.75" customHeight="1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12.75" customHeight="1" x14ac:dyDescent="0.35">
      <c r="B37" s="1" t="s">
        <v>51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45.75" customHeight="1" x14ac:dyDescent="0.35">
      <c r="B38" s="141"/>
      <c r="C38" s="122"/>
      <c r="D38" s="122"/>
      <c r="E38" s="122"/>
      <c r="F38" s="122"/>
      <c r="G38" s="122"/>
      <c r="H38" s="122"/>
      <c r="I38" s="122"/>
      <c r="J38" s="122"/>
      <c r="K38" s="122"/>
      <c r="L38" s="120"/>
    </row>
    <row r="39" spans="2:12" ht="12.75" customHeight="1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12.75" customHeight="1" x14ac:dyDescent="0.35">
      <c r="B40" s="1" t="s">
        <v>52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46.5" customHeight="1" x14ac:dyDescent="0.35">
      <c r="B41" s="141"/>
      <c r="C41" s="122"/>
      <c r="D41" s="122"/>
      <c r="E41" s="122"/>
      <c r="F41" s="122"/>
      <c r="G41" s="122"/>
      <c r="H41" s="122"/>
      <c r="I41" s="122"/>
      <c r="J41" s="122"/>
      <c r="K41" s="122"/>
      <c r="L41" s="120"/>
    </row>
    <row r="42" spans="2:12" ht="12.7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 x14ac:dyDescent="0.35">
      <c r="B43" s="1" t="s">
        <v>53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 x14ac:dyDescent="0.35">
      <c r="B44" s="136" t="s">
        <v>54</v>
      </c>
      <c r="C44" s="120"/>
      <c r="D44" s="136" t="s">
        <v>55</v>
      </c>
      <c r="E44" s="122"/>
      <c r="F44" s="122"/>
      <c r="G44" s="122"/>
      <c r="H44" s="122"/>
      <c r="I44" s="122"/>
      <c r="J44" s="122"/>
      <c r="K44" s="122"/>
      <c r="L44" s="120"/>
    </row>
    <row r="45" spans="2:12" ht="36" customHeight="1" x14ac:dyDescent="0.35">
      <c r="B45" s="140" t="s">
        <v>56</v>
      </c>
      <c r="C45" s="120"/>
      <c r="D45" s="119"/>
      <c r="E45" s="122"/>
      <c r="F45" s="122"/>
      <c r="G45" s="122"/>
      <c r="H45" s="122"/>
      <c r="I45" s="122"/>
      <c r="J45" s="122"/>
      <c r="K45" s="122"/>
      <c r="L45" s="120"/>
    </row>
    <row r="46" spans="2:12" ht="36" customHeight="1" x14ac:dyDescent="0.35">
      <c r="B46" s="140" t="s">
        <v>57</v>
      </c>
      <c r="C46" s="120"/>
      <c r="D46" s="119"/>
      <c r="E46" s="122"/>
      <c r="F46" s="122"/>
      <c r="G46" s="122"/>
      <c r="H46" s="122"/>
      <c r="I46" s="122"/>
      <c r="J46" s="122"/>
      <c r="K46" s="122"/>
      <c r="L46" s="120"/>
    </row>
    <row r="47" spans="2:12" ht="36" customHeight="1" x14ac:dyDescent="0.35">
      <c r="B47" s="140" t="s">
        <v>58</v>
      </c>
      <c r="C47" s="120"/>
      <c r="D47" s="119"/>
      <c r="E47" s="122"/>
      <c r="F47" s="122"/>
      <c r="G47" s="122"/>
      <c r="H47" s="122"/>
      <c r="I47" s="122"/>
      <c r="J47" s="122"/>
      <c r="K47" s="122"/>
      <c r="L47" s="120"/>
    </row>
    <row r="48" spans="2:12" ht="36" customHeight="1" x14ac:dyDescent="0.35">
      <c r="B48" s="140" t="s">
        <v>59</v>
      </c>
      <c r="C48" s="120"/>
      <c r="D48" s="119"/>
      <c r="E48" s="122"/>
      <c r="F48" s="122"/>
      <c r="G48" s="122"/>
      <c r="H48" s="122"/>
      <c r="I48" s="122"/>
      <c r="J48" s="122"/>
      <c r="K48" s="122"/>
      <c r="L48" s="120"/>
    </row>
    <row r="50" spans="2:2" ht="12.75" hidden="1" customHeight="1" x14ac:dyDescent="0.35">
      <c r="B50" s="1" t="s">
        <v>60</v>
      </c>
    </row>
    <row r="51" spans="2:2" ht="12.75" hidden="1" customHeight="1" x14ac:dyDescent="0.35">
      <c r="B51" s="1" t="s">
        <v>61</v>
      </c>
    </row>
    <row r="52" spans="2:2" ht="12.75" hidden="1" customHeight="1" x14ac:dyDescent="0.35">
      <c r="B52" s="1" t="s">
        <v>62</v>
      </c>
    </row>
    <row r="53" spans="2:2" ht="12.75" hidden="1" customHeight="1" x14ac:dyDescent="0.35">
      <c r="B53" s="1" t="s">
        <v>63</v>
      </c>
    </row>
    <row r="54" spans="2:2" ht="12.75" hidden="1" customHeight="1" x14ac:dyDescent="0.35">
      <c r="B54" s="1" t="s">
        <v>64</v>
      </c>
    </row>
    <row r="55" spans="2:2" ht="12.75" hidden="1" customHeight="1" x14ac:dyDescent="0.35">
      <c r="B55" s="1" t="s">
        <v>65</v>
      </c>
    </row>
    <row r="56" spans="2:2" ht="12.75" hidden="1" customHeight="1" x14ac:dyDescent="0.35">
      <c r="B56" s="1" t="s">
        <v>66</v>
      </c>
    </row>
    <row r="57" spans="2:2" ht="12.75" hidden="1" customHeight="1" x14ac:dyDescent="0.35">
      <c r="B57" s="1" t="s">
        <v>67</v>
      </c>
    </row>
    <row r="58" spans="2:2" ht="12.75" hidden="1" customHeight="1" x14ac:dyDescent="0.35">
      <c r="B58" s="1" t="s">
        <v>68</v>
      </c>
    </row>
    <row r="59" spans="2:2" ht="12.75" hidden="1" customHeight="1" x14ac:dyDescent="0.35">
      <c r="B59" s="1" t="s">
        <v>69</v>
      </c>
    </row>
    <row r="60" spans="2:2" ht="12.75" hidden="1" customHeight="1" x14ac:dyDescent="0.35">
      <c r="B60" s="1" t="s">
        <v>70</v>
      </c>
    </row>
    <row r="61" spans="2:2" ht="12.75" hidden="1" customHeight="1" x14ac:dyDescent="0.35">
      <c r="B61" s="1" t="s">
        <v>71</v>
      </c>
    </row>
    <row r="62" spans="2:2" ht="12.75" hidden="1" customHeight="1" x14ac:dyDescent="0.35">
      <c r="B62" s="1" t="s">
        <v>72</v>
      </c>
    </row>
    <row r="63" spans="2:2" ht="12.75" hidden="1" customHeight="1" x14ac:dyDescent="0.35">
      <c r="B63" s="1" t="s">
        <v>73</v>
      </c>
    </row>
    <row r="64" spans="2:2" ht="12.75" hidden="1" customHeight="1" x14ac:dyDescent="0.35">
      <c r="B64" s="1" t="s">
        <v>74</v>
      </c>
    </row>
    <row r="65" spans="2:2" ht="12.75" hidden="1" customHeight="1" x14ac:dyDescent="0.35">
      <c r="B65" s="1" t="s">
        <v>75</v>
      </c>
    </row>
    <row r="66" spans="2:2" ht="12.75" hidden="1" customHeight="1" x14ac:dyDescent="0.35">
      <c r="B66" s="1" t="s">
        <v>76</v>
      </c>
    </row>
    <row r="67" spans="2:2" ht="12.75" hidden="1" customHeight="1" x14ac:dyDescent="0.35">
      <c r="B67" s="1" t="s">
        <v>77</v>
      </c>
    </row>
    <row r="68" spans="2:2" ht="12.75" hidden="1" customHeight="1" x14ac:dyDescent="0.35">
      <c r="B68" s="1" t="s">
        <v>78</v>
      </c>
    </row>
    <row r="69" spans="2:2" ht="12.75" hidden="1" customHeight="1" x14ac:dyDescent="0.35">
      <c r="B69" s="1" t="s">
        <v>79</v>
      </c>
    </row>
    <row r="70" spans="2:2" ht="12.75" hidden="1" customHeight="1" x14ac:dyDescent="0.35">
      <c r="B70" s="1" t="s">
        <v>80</v>
      </c>
    </row>
  </sheetData>
  <mergeCells count="58">
    <mergeCell ref="F34:H34"/>
    <mergeCell ref="I34:L34"/>
    <mergeCell ref="B24:C24"/>
    <mergeCell ref="F24:G24"/>
    <mergeCell ref="B25:C25"/>
    <mergeCell ref="F25:G25"/>
    <mergeCell ref="B28:L28"/>
    <mergeCell ref="B30:L30"/>
    <mergeCell ref="B34:E34"/>
    <mergeCell ref="B48:C48"/>
    <mergeCell ref="D48:L48"/>
    <mergeCell ref="B35:E35"/>
    <mergeCell ref="F35:H35"/>
    <mergeCell ref="I35:L35"/>
    <mergeCell ref="B38:L38"/>
    <mergeCell ref="B41:L41"/>
    <mergeCell ref="B44:C44"/>
    <mergeCell ref="D44:L44"/>
    <mergeCell ref="B45:C45"/>
    <mergeCell ref="D45:L45"/>
    <mergeCell ref="B46:C46"/>
    <mergeCell ref="D46:L46"/>
    <mergeCell ref="B47:C47"/>
    <mergeCell ref="D47:L47"/>
    <mergeCell ref="I11:J11"/>
    <mergeCell ref="K11:L11"/>
    <mergeCell ref="B2:L2"/>
    <mergeCell ref="E5:G5"/>
    <mergeCell ref="J5:L5"/>
    <mergeCell ref="B8:L8"/>
    <mergeCell ref="B11:C11"/>
    <mergeCell ref="D11:E11"/>
    <mergeCell ref="F11:H11"/>
    <mergeCell ref="K12:L12"/>
    <mergeCell ref="B13:C13"/>
    <mergeCell ref="D13:E13"/>
    <mergeCell ref="K13:L13"/>
    <mergeCell ref="B15:L15"/>
    <mergeCell ref="F13:H13"/>
    <mergeCell ref="I13:J13"/>
    <mergeCell ref="B12:C12"/>
    <mergeCell ref="D12:E12"/>
    <mergeCell ref="F12:H12"/>
    <mergeCell ref="I12:J12"/>
    <mergeCell ref="B16:E16"/>
    <mergeCell ref="F16:H16"/>
    <mergeCell ref="I16:L16"/>
    <mergeCell ref="F17:H17"/>
    <mergeCell ref="I17:L17"/>
    <mergeCell ref="F22:G22"/>
    <mergeCell ref="F23:G23"/>
    <mergeCell ref="B17:E17"/>
    <mergeCell ref="B20:C20"/>
    <mergeCell ref="F20:G20"/>
    <mergeCell ref="B21:C21"/>
    <mergeCell ref="F21:G21"/>
    <mergeCell ref="B22:C22"/>
    <mergeCell ref="B23:C23"/>
  </mergeCells>
  <dataValidations count="2">
    <dataValidation type="list" allowBlank="1" showErrorMessage="1" sqref="B5" xr:uid="{00000000-0002-0000-0100-000000000000}">
      <formula1>Categoria</formula1>
    </dataValidation>
    <dataValidation type="custom" allowBlank="1" showErrorMessage="1" sqref="D45:D48" xr:uid="{00000000-0002-0000-0100-000001000000}">
      <formula1>LTE(LEN(D45),(150))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8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6"/>
  <sheetViews>
    <sheetView showGridLines="0" workbookViewId="0"/>
  </sheetViews>
  <sheetFormatPr baseColWidth="10" defaultColWidth="14.453125" defaultRowHeight="15" customHeight="1" x14ac:dyDescent="0.35"/>
  <cols>
    <col min="1" max="1" width="3.26953125" customWidth="1"/>
    <col min="2" max="2" width="5.26953125" customWidth="1"/>
    <col min="3" max="6" width="17.1796875" customWidth="1"/>
    <col min="7" max="8" width="9.453125" customWidth="1"/>
    <col min="9" max="14" width="8.1796875" customWidth="1"/>
    <col min="15" max="26" width="10.7265625" customWidth="1"/>
  </cols>
  <sheetData>
    <row r="1" spans="2:14" ht="15.75" customHeight="1" x14ac:dyDescent="0.35">
      <c r="B1" s="17" t="s">
        <v>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14" ht="7.5" customHeight="1" x14ac:dyDescent="0.35">
      <c r="B2" s="1"/>
      <c r="C2" s="1"/>
      <c r="D2" s="2"/>
      <c r="E2" s="2"/>
      <c r="F2" s="2"/>
      <c r="G2" s="2"/>
      <c r="H2" s="2"/>
      <c r="I2" s="2"/>
      <c r="J2" s="1"/>
      <c r="K2" s="1"/>
      <c r="L2" s="1"/>
      <c r="M2" s="1"/>
      <c r="N2" s="1"/>
    </row>
    <row r="3" spans="2:14" ht="13.5" customHeight="1" x14ac:dyDescent="0.35">
      <c r="B3" s="3" t="s">
        <v>82</v>
      </c>
      <c r="C3" s="3"/>
      <c r="D3" s="18"/>
      <c r="E3" s="18"/>
      <c r="F3" s="18"/>
      <c r="G3" s="18"/>
      <c r="H3" s="18"/>
      <c r="I3" s="18"/>
      <c r="J3" s="3"/>
      <c r="K3" s="3"/>
      <c r="L3" s="3"/>
      <c r="M3" s="3"/>
      <c r="N3" s="3"/>
    </row>
    <row r="4" spans="2:14" ht="13.5" customHeight="1" x14ac:dyDescent="0.35">
      <c r="B4" s="1"/>
      <c r="C4" s="1"/>
      <c r="D4" s="2"/>
      <c r="E4" s="2"/>
      <c r="F4" s="2"/>
      <c r="G4" s="2"/>
      <c r="H4" s="2"/>
      <c r="I4" s="2"/>
      <c r="J4" s="1"/>
      <c r="K4" s="1"/>
      <c r="L4" s="1"/>
      <c r="M4" s="1"/>
      <c r="N4" s="1"/>
    </row>
    <row r="5" spans="2:14" ht="13.5" customHeight="1" x14ac:dyDescent="0.35">
      <c r="B5" s="19" t="s">
        <v>83</v>
      </c>
      <c r="C5" s="136" t="s">
        <v>84</v>
      </c>
      <c r="D5" s="122"/>
      <c r="E5" s="122"/>
      <c r="F5" s="120"/>
      <c r="G5" s="136" t="s">
        <v>85</v>
      </c>
      <c r="H5" s="120"/>
      <c r="I5" s="136" t="s">
        <v>86</v>
      </c>
      <c r="J5" s="120"/>
      <c r="K5" s="136" t="s">
        <v>87</v>
      </c>
      <c r="L5" s="120"/>
      <c r="M5" s="136" t="s">
        <v>88</v>
      </c>
      <c r="N5" s="120"/>
    </row>
    <row r="6" spans="2:14" ht="17.25" customHeight="1" x14ac:dyDescent="0.35">
      <c r="B6" s="20" t="s">
        <v>89</v>
      </c>
      <c r="C6" s="119"/>
      <c r="D6" s="122"/>
      <c r="E6" s="122"/>
      <c r="F6" s="120"/>
      <c r="G6" s="119"/>
      <c r="H6" s="120"/>
      <c r="I6" s="119"/>
      <c r="J6" s="120"/>
      <c r="K6" s="119"/>
      <c r="L6" s="120"/>
      <c r="M6" s="119"/>
      <c r="N6" s="120"/>
    </row>
    <row r="7" spans="2:14" ht="17.25" customHeight="1" x14ac:dyDescent="0.35">
      <c r="B7" s="20" t="s">
        <v>90</v>
      </c>
      <c r="C7" s="119"/>
      <c r="D7" s="122"/>
      <c r="E7" s="122"/>
      <c r="F7" s="120"/>
      <c r="G7" s="119"/>
      <c r="H7" s="120"/>
      <c r="I7" s="119"/>
      <c r="J7" s="120"/>
      <c r="K7" s="119"/>
      <c r="L7" s="120"/>
      <c r="M7" s="119"/>
      <c r="N7" s="120"/>
    </row>
    <row r="8" spans="2:14" ht="17.25" customHeight="1" x14ac:dyDescent="0.35">
      <c r="B8" s="20" t="s">
        <v>91</v>
      </c>
      <c r="C8" s="119"/>
      <c r="D8" s="122"/>
      <c r="E8" s="122"/>
      <c r="F8" s="120"/>
      <c r="G8" s="119"/>
      <c r="H8" s="120"/>
      <c r="I8" s="119"/>
      <c r="J8" s="120"/>
      <c r="K8" s="119"/>
      <c r="L8" s="120"/>
      <c r="M8" s="119"/>
      <c r="N8" s="120"/>
    </row>
    <row r="9" spans="2:14" ht="17.25" customHeight="1" x14ac:dyDescent="0.35">
      <c r="B9" s="20" t="s">
        <v>92</v>
      </c>
      <c r="C9" s="119"/>
      <c r="D9" s="122"/>
      <c r="E9" s="122"/>
      <c r="F9" s="120"/>
      <c r="G9" s="119"/>
      <c r="H9" s="120"/>
      <c r="I9" s="119"/>
      <c r="J9" s="120"/>
      <c r="K9" s="119"/>
      <c r="L9" s="120"/>
      <c r="M9" s="119"/>
      <c r="N9" s="120"/>
    </row>
    <row r="10" spans="2:14" ht="17.25" customHeight="1" x14ac:dyDescent="0.35">
      <c r="B10" s="20" t="s">
        <v>93</v>
      </c>
      <c r="C10" s="119"/>
      <c r="D10" s="122"/>
      <c r="E10" s="122"/>
      <c r="F10" s="120"/>
      <c r="G10" s="119"/>
      <c r="H10" s="120"/>
      <c r="I10" s="119"/>
      <c r="J10" s="120"/>
      <c r="K10" s="119"/>
      <c r="L10" s="120"/>
      <c r="M10" s="119"/>
      <c r="N10" s="120"/>
    </row>
    <row r="11" spans="2:14" ht="13.5" customHeight="1" x14ac:dyDescent="0.3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2:14" ht="13.5" customHeight="1" x14ac:dyDescent="0.3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2:14" ht="13.5" customHeight="1" x14ac:dyDescent="0.35">
      <c r="B13" s="21" t="s">
        <v>94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7.5" customHeight="1" x14ac:dyDescent="0.3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4" ht="16.5" customHeight="1" x14ac:dyDescent="0.35">
      <c r="B15" s="23" t="s">
        <v>95</v>
      </c>
      <c r="C15" s="119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0"/>
    </row>
    <row r="16" spans="2:14" ht="16.5" customHeight="1" x14ac:dyDescent="0.35">
      <c r="B16" s="23" t="s">
        <v>96</v>
      </c>
      <c r="C16" s="119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0"/>
    </row>
    <row r="17" spans="2:14" ht="16.5" customHeight="1" x14ac:dyDescent="0.35">
      <c r="B17" s="23" t="s">
        <v>97</v>
      </c>
      <c r="C17" s="119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0"/>
    </row>
    <row r="18" spans="2:14" ht="16.5" customHeight="1" x14ac:dyDescent="0.35">
      <c r="B18" s="23" t="s">
        <v>98</v>
      </c>
      <c r="C18" s="119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0"/>
    </row>
    <row r="19" spans="2:14" ht="16.5" customHeight="1" x14ac:dyDescent="0.35">
      <c r="B19" s="23" t="s">
        <v>99</v>
      </c>
      <c r="C19" s="119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0"/>
    </row>
    <row r="20" spans="2:14" ht="16.5" customHeight="1" x14ac:dyDescent="0.35">
      <c r="B20" s="23" t="s">
        <v>100</v>
      </c>
      <c r="C20" s="119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0"/>
    </row>
    <row r="21" spans="2:14" ht="16.5" customHeight="1" x14ac:dyDescent="0.35">
      <c r="B21" s="23" t="s">
        <v>101</v>
      </c>
      <c r="C21" s="119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0"/>
    </row>
    <row r="22" spans="2:14" ht="16.5" customHeight="1" x14ac:dyDescent="0.35">
      <c r="B22" s="23" t="s">
        <v>102</v>
      </c>
      <c r="C22" s="119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0"/>
    </row>
    <row r="23" spans="2:14" ht="16.5" customHeight="1" x14ac:dyDescent="0.35">
      <c r="B23" s="23" t="s">
        <v>103</v>
      </c>
      <c r="C23" s="119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0"/>
    </row>
    <row r="24" spans="2:14" ht="13.5" customHeight="1" x14ac:dyDescent="0.35">
      <c r="B24" s="14"/>
      <c r="C24" s="148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</row>
    <row r="25" spans="2:14" ht="13.5" customHeight="1" x14ac:dyDescent="0.3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ht="13.5" customHeight="1" x14ac:dyDescent="0.35">
      <c r="B26" s="21" t="s">
        <v>104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4" ht="10.5" customHeight="1" x14ac:dyDescent="0.3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 ht="13.5" customHeight="1" x14ac:dyDescent="0.35">
      <c r="B28" s="136" t="s">
        <v>105</v>
      </c>
      <c r="C28" s="122"/>
      <c r="D28" s="120"/>
      <c r="E28" s="136" t="s">
        <v>106</v>
      </c>
      <c r="F28" s="122"/>
      <c r="G28" s="122"/>
      <c r="H28" s="120"/>
      <c r="I28" s="136" t="s">
        <v>107</v>
      </c>
      <c r="J28" s="122"/>
      <c r="K28" s="122"/>
      <c r="L28" s="122"/>
      <c r="M28" s="122"/>
      <c r="N28" s="120"/>
    </row>
    <row r="29" spans="2:14" ht="27" customHeight="1" x14ac:dyDescent="0.35">
      <c r="B29" s="119"/>
      <c r="C29" s="122"/>
      <c r="D29" s="120"/>
      <c r="E29" s="119"/>
      <c r="F29" s="122"/>
      <c r="G29" s="122"/>
      <c r="H29" s="120"/>
      <c r="I29" s="119"/>
      <c r="J29" s="122"/>
      <c r="K29" s="122"/>
      <c r="L29" s="122"/>
      <c r="M29" s="122"/>
      <c r="N29" s="120"/>
    </row>
    <row r="30" spans="2:14" ht="27" customHeight="1" x14ac:dyDescent="0.35">
      <c r="B30" s="119"/>
      <c r="C30" s="122"/>
      <c r="D30" s="120"/>
      <c r="E30" s="119"/>
      <c r="F30" s="122"/>
      <c r="G30" s="122"/>
      <c r="H30" s="120"/>
      <c r="I30" s="119"/>
      <c r="J30" s="122"/>
      <c r="K30" s="122"/>
      <c r="L30" s="122"/>
      <c r="M30" s="122"/>
      <c r="N30" s="120"/>
    </row>
    <row r="31" spans="2:14" ht="27" customHeight="1" x14ac:dyDescent="0.35">
      <c r="B31" s="119"/>
      <c r="C31" s="122"/>
      <c r="D31" s="120"/>
      <c r="E31" s="119"/>
      <c r="F31" s="122"/>
      <c r="G31" s="122"/>
      <c r="H31" s="120"/>
      <c r="I31" s="119"/>
      <c r="J31" s="122"/>
      <c r="K31" s="122"/>
      <c r="L31" s="122"/>
      <c r="M31" s="122"/>
      <c r="N31" s="120"/>
    </row>
    <row r="32" spans="2:14" ht="27" customHeight="1" x14ac:dyDescent="0.35">
      <c r="B32" s="119"/>
      <c r="C32" s="122"/>
      <c r="D32" s="120"/>
      <c r="E32" s="119"/>
      <c r="F32" s="122"/>
      <c r="G32" s="122"/>
      <c r="H32" s="120"/>
      <c r="I32" s="119"/>
      <c r="J32" s="122"/>
      <c r="K32" s="122"/>
      <c r="L32" s="122"/>
      <c r="M32" s="122"/>
      <c r="N32" s="120"/>
    </row>
    <row r="33" spans="2:14" ht="27" customHeight="1" x14ac:dyDescent="0.35">
      <c r="B33" s="119"/>
      <c r="C33" s="122"/>
      <c r="D33" s="120"/>
      <c r="E33" s="119"/>
      <c r="F33" s="122"/>
      <c r="G33" s="122"/>
      <c r="H33" s="120"/>
      <c r="I33" s="119"/>
      <c r="J33" s="122"/>
      <c r="K33" s="122"/>
      <c r="L33" s="122"/>
      <c r="M33" s="122"/>
      <c r="N33" s="120"/>
    </row>
    <row r="34" spans="2:14" ht="13.5" customHeight="1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ht="13.5" customHeight="1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ht="12.75" customHeight="1" x14ac:dyDescent="0.35">
      <c r="B36" s="17" t="s">
        <v>108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24"/>
      <c r="N36" s="24"/>
    </row>
    <row r="37" spans="2:14" ht="12.75" customHeigh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ht="12.75" customHeight="1" x14ac:dyDescent="0.35">
      <c r="B38" s="25" t="s">
        <v>109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3"/>
      <c r="N38" s="3"/>
    </row>
    <row r="39" spans="2:14" ht="12.75" customHeight="1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ht="29.25" customHeight="1" x14ac:dyDescent="0.35">
      <c r="B40" s="143" t="s">
        <v>110</v>
      </c>
      <c r="C40" s="144"/>
      <c r="D40" s="136" t="s">
        <v>111</v>
      </c>
      <c r="E40" s="120"/>
      <c r="F40" s="136" t="s">
        <v>112</v>
      </c>
      <c r="G40" s="122"/>
      <c r="H40" s="120"/>
      <c r="I40" s="136" t="s">
        <v>113</v>
      </c>
      <c r="J40" s="122"/>
      <c r="K40" s="122"/>
      <c r="L40" s="122"/>
      <c r="M40" s="122"/>
      <c r="N40" s="120"/>
    </row>
    <row r="41" spans="2:14" ht="21.75" customHeight="1" x14ac:dyDescent="0.35">
      <c r="B41" s="145"/>
      <c r="C41" s="146"/>
      <c r="D41" s="147" t="s">
        <v>114</v>
      </c>
      <c r="E41" s="120"/>
      <c r="F41" s="147" t="s">
        <v>114</v>
      </c>
      <c r="G41" s="122"/>
      <c r="H41" s="120"/>
      <c r="I41" s="147" t="s">
        <v>114</v>
      </c>
      <c r="J41" s="122"/>
      <c r="K41" s="122"/>
      <c r="L41" s="122"/>
      <c r="M41" s="122"/>
      <c r="N41" s="120"/>
    </row>
    <row r="42" spans="2:14" ht="21.75" customHeight="1" x14ac:dyDescent="0.35">
      <c r="B42" s="136" t="s">
        <v>115</v>
      </c>
      <c r="C42" s="120"/>
      <c r="D42" s="142">
        <f t="shared" ref="D42:D46" si="0">+C17</f>
        <v>0</v>
      </c>
      <c r="E42" s="120"/>
      <c r="F42" s="142">
        <f t="shared" ref="F42:F46" si="1">+C30</f>
        <v>0</v>
      </c>
      <c r="G42" s="122"/>
      <c r="H42" s="120"/>
      <c r="I42" s="142">
        <f t="shared" ref="I42:I46" si="2">+D42-F42</f>
        <v>0</v>
      </c>
      <c r="J42" s="122"/>
      <c r="K42" s="122"/>
      <c r="L42" s="122"/>
      <c r="M42" s="122"/>
      <c r="N42" s="120"/>
    </row>
    <row r="43" spans="2:14" ht="21.75" customHeight="1" x14ac:dyDescent="0.35">
      <c r="B43" s="136" t="s">
        <v>116</v>
      </c>
      <c r="C43" s="120"/>
      <c r="D43" s="142">
        <f t="shared" si="0"/>
        <v>0</v>
      </c>
      <c r="E43" s="120"/>
      <c r="F43" s="142">
        <f t="shared" si="1"/>
        <v>0</v>
      </c>
      <c r="G43" s="122"/>
      <c r="H43" s="120"/>
      <c r="I43" s="142">
        <f t="shared" si="2"/>
        <v>0</v>
      </c>
      <c r="J43" s="122"/>
      <c r="K43" s="122"/>
      <c r="L43" s="122"/>
      <c r="M43" s="122"/>
      <c r="N43" s="120"/>
    </row>
    <row r="44" spans="2:14" ht="21.75" customHeight="1" x14ac:dyDescent="0.35">
      <c r="B44" s="136" t="s">
        <v>117</v>
      </c>
      <c r="C44" s="120"/>
      <c r="D44" s="142">
        <f t="shared" si="0"/>
        <v>0</v>
      </c>
      <c r="E44" s="120"/>
      <c r="F44" s="142">
        <f t="shared" si="1"/>
        <v>0</v>
      </c>
      <c r="G44" s="122"/>
      <c r="H44" s="120"/>
      <c r="I44" s="142">
        <f t="shared" si="2"/>
        <v>0</v>
      </c>
      <c r="J44" s="122"/>
      <c r="K44" s="122"/>
      <c r="L44" s="122"/>
      <c r="M44" s="122"/>
      <c r="N44" s="120"/>
    </row>
    <row r="45" spans="2:14" ht="21.75" customHeight="1" x14ac:dyDescent="0.35">
      <c r="B45" s="136" t="s">
        <v>118</v>
      </c>
      <c r="C45" s="120"/>
      <c r="D45" s="142">
        <f t="shared" si="0"/>
        <v>0</v>
      </c>
      <c r="E45" s="120"/>
      <c r="F45" s="142">
        <f t="shared" si="1"/>
        <v>0</v>
      </c>
      <c r="G45" s="122"/>
      <c r="H45" s="120"/>
      <c r="I45" s="142">
        <f t="shared" si="2"/>
        <v>0</v>
      </c>
      <c r="J45" s="122"/>
      <c r="K45" s="122"/>
      <c r="L45" s="122"/>
      <c r="M45" s="122"/>
      <c r="N45" s="120"/>
    </row>
    <row r="46" spans="2:14" ht="19.5" customHeight="1" x14ac:dyDescent="0.35">
      <c r="B46" s="136" t="s">
        <v>119</v>
      </c>
      <c r="C46" s="120"/>
      <c r="D46" s="142">
        <f t="shared" si="0"/>
        <v>0</v>
      </c>
      <c r="E46" s="120"/>
      <c r="F46" s="142">
        <f t="shared" si="1"/>
        <v>0</v>
      </c>
      <c r="G46" s="122"/>
      <c r="H46" s="120"/>
      <c r="I46" s="142">
        <f t="shared" si="2"/>
        <v>0</v>
      </c>
      <c r="J46" s="122"/>
      <c r="K46" s="122"/>
      <c r="L46" s="122"/>
      <c r="M46" s="122"/>
      <c r="N46" s="120"/>
    </row>
  </sheetData>
  <mergeCells count="85">
    <mergeCell ref="C10:F10"/>
    <mergeCell ref="C15:N15"/>
    <mergeCell ref="C16:N16"/>
    <mergeCell ref="C9:F9"/>
    <mergeCell ref="G9:H9"/>
    <mergeCell ref="I9:J9"/>
    <mergeCell ref="K9:L9"/>
    <mergeCell ref="M9:N9"/>
    <mergeCell ref="E31:H31"/>
    <mergeCell ref="I31:N31"/>
    <mergeCell ref="B29:D29"/>
    <mergeCell ref="E29:H29"/>
    <mergeCell ref="I29:N29"/>
    <mergeCell ref="B30:D30"/>
    <mergeCell ref="E30:H30"/>
    <mergeCell ref="I30:N30"/>
    <mergeCell ref="B31:D31"/>
    <mergeCell ref="I40:N40"/>
    <mergeCell ref="B40:C41"/>
    <mergeCell ref="D41:E41"/>
    <mergeCell ref="B42:C42"/>
    <mergeCell ref="D42:E42"/>
    <mergeCell ref="F42:H42"/>
    <mergeCell ref="D40:E40"/>
    <mergeCell ref="F40:H40"/>
    <mergeCell ref="F41:H41"/>
    <mergeCell ref="I41:N41"/>
    <mergeCell ref="I42:N42"/>
    <mergeCell ref="B32:D32"/>
    <mergeCell ref="E32:H32"/>
    <mergeCell ref="I32:N32"/>
    <mergeCell ref="B33:D33"/>
    <mergeCell ref="E33:H33"/>
    <mergeCell ref="I33:N33"/>
    <mergeCell ref="F43:H43"/>
    <mergeCell ref="B46:C46"/>
    <mergeCell ref="D46:E46"/>
    <mergeCell ref="F46:H46"/>
    <mergeCell ref="I46:N46"/>
    <mergeCell ref="B43:C43"/>
    <mergeCell ref="B44:C44"/>
    <mergeCell ref="D44:E44"/>
    <mergeCell ref="F44:H44"/>
    <mergeCell ref="B45:C45"/>
    <mergeCell ref="D45:E45"/>
    <mergeCell ref="F45:H45"/>
    <mergeCell ref="I43:N43"/>
    <mergeCell ref="I44:N44"/>
    <mergeCell ref="I45:N45"/>
    <mergeCell ref="D43:E43"/>
    <mergeCell ref="C5:F5"/>
    <mergeCell ref="G5:H5"/>
    <mergeCell ref="I5:J5"/>
    <mergeCell ref="K5:L5"/>
    <mergeCell ref="C6:F6"/>
    <mergeCell ref="M5:N5"/>
    <mergeCell ref="G6:H6"/>
    <mergeCell ref="M6:N6"/>
    <mergeCell ref="G8:H8"/>
    <mergeCell ref="I8:J8"/>
    <mergeCell ref="K8:L8"/>
    <mergeCell ref="M8:N8"/>
    <mergeCell ref="I6:J6"/>
    <mergeCell ref="K6:L6"/>
    <mergeCell ref="C7:F7"/>
    <mergeCell ref="G7:H7"/>
    <mergeCell ref="I7:J7"/>
    <mergeCell ref="K7:L7"/>
    <mergeCell ref="M7:N7"/>
    <mergeCell ref="E28:H28"/>
    <mergeCell ref="I28:N28"/>
    <mergeCell ref="C8:F8"/>
    <mergeCell ref="I10:J10"/>
    <mergeCell ref="K10:L10"/>
    <mergeCell ref="C21:N21"/>
    <mergeCell ref="C22:N22"/>
    <mergeCell ref="C17:N17"/>
    <mergeCell ref="C18:N18"/>
    <mergeCell ref="C19:N19"/>
    <mergeCell ref="C20:N20"/>
    <mergeCell ref="C23:N23"/>
    <mergeCell ref="C24:N24"/>
    <mergeCell ref="B28:D28"/>
    <mergeCell ref="G10:H10"/>
    <mergeCell ref="M10:N10"/>
  </mergeCells>
  <printOptions horizontalCentered="1" verticalCentered="1"/>
  <pageMargins left="0.70866141732283472" right="0.70866141732283472" top="0.74803149606299213" bottom="0.74803149606299213" header="0" footer="0"/>
  <pageSetup scale="6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68"/>
  <sheetViews>
    <sheetView showGridLines="0" workbookViewId="0"/>
  </sheetViews>
  <sheetFormatPr baseColWidth="10" defaultColWidth="14.453125" defaultRowHeight="15" customHeight="1" x14ac:dyDescent="0.35"/>
  <cols>
    <col min="1" max="1" width="2.81640625" customWidth="1"/>
    <col min="2" max="2" width="10.81640625" customWidth="1"/>
    <col min="3" max="3" width="6.453125" customWidth="1"/>
    <col min="4" max="5" width="11.453125" customWidth="1"/>
    <col min="6" max="6" width="13.453125" customWidth="1"/>
    <col min="7" max="8" width="11.453125" customWidth="1"/>
    <col min="9" max="9" width="16" customWidth="1"/>
    <col min="10" max="10" width="11.1796875" customWidth="1"/>
    <col min="11" max="15" width="19.54296875" customWidth="1"/>
    <col min="16" max="16" width="32.1796875" customWidth="1"/>
    <col min="17" max="26" width="10.7265625" customWidth="1"/>
  </cols>
  <sheetData>
    <row r="1" spans="2:15" ht="12.75" customHeight="1" x14ac:dyDescent="0.35">
      <c r="B1" s="17" t="s">
        <v>120</v>
      </c>
      <c r="C1" s="27"/>
      <c r="D1" s="28"/>
      <c r="E1" s="28"/>
      <c r="F1" s="28"/>
      <c r="G1" s="28"/>
      <c r="H1" s="28"/>
      <c r="I1" s="29"/>
      <c r="J1" s="29"/>
      <c r="K1" s="26"/>
      <c r="L1" s="26"/>
      <c r="M1" s="26"/>
      <c r="N1" s="26"/>
      <c r="O1" s="26"/>
    </row>
    <row r="2" spans="2:15" ht="12.75" customHeight="1" x14ac:dyDescent="0.35">
      <c r="B2" s="1"/>
      <c r="C2" s="15"/>
      <c r="D2" s="15"/>
      <c r="E2" s="15"/>
      <c r="F2" s="15"/>
      <c r="G2" s="15"/>
      <c r="H2" s="15"/>
      <c r="I2" s="1"/>
      <c r="J2" s="1"/>
      <c r="K2" s="26"/>
      <c r="L2" s="26"/>
      <c r="M2" s="26"/>
      <c r="N2" s="26"/>
      <c r="O2" s="26"/>
    </row>
    <row r="3" spans="2:15" ht="15" customHeight="1" x14ac:dyDescent="0.35">
      <c r="B3" s="143" t="s">
        <v>110</v>
      </c>
      <c r="C3" s="144"/>
      <c r="D3" s="23" t="s">
        <v>56</v>
      </c>
      <c r="E3" s="166" t="s">
        <v>121</v>
      </c>
      <c r="F3" s="166" t="s">
        <v>122</v>
      </c>
      <c r="G3" s="15"/>
      <c r="H3" s="15"/>
      <c r="I3" s="1"/>
      <c r="J3" s="1"/>
      <c r="K3" s="26"/>
      <c r="L3" s="26"/>
      <c r="M3" s="26"/>
      <c r="N3" s="26"/>
      <c r="O3" s="26"/>
    </row>
    <row r="4" spans="2:15" ht="15" customHeight="1" x14ac:dyDescent="0.35">
      <c r="B4" s="145"/>
      <c r="C4" s="146"/>
      <c r="D4" s="23"/>
      <c r="E4" s="167"/>
      <c r="F4" s="167"/>
      <c r="G4" s="15"/>
      <c r="H4" s="15"/>
      <c r="I4" s="1"/>
      <c r="J4" s="1"/>
      <c r="K4" s="26"/>
      <c r="L4" s="26"/>
      <c r="M4" s="26"/>
      <c r="N4" s="26"/>
      <c r="O4" s="26"/>
    </row>
    <row r="5" spans="2:15" ht="12.75" customHeight="1" x14ac:dyDescent="0.35">
      <c r="B5" s="136" t="s">
        <v>115</v>
      </c>
      <c r="C5" s="120"/>
      <c r="D5" s="30"/>
      <c r="E5" s="9"/>
      <c r="F5" s="31">
        <f t="shared" ref="F5:F9" si="0">D5*H5</f>
        <v>0</v>
      </c>
      <c r="G5" s="15"/>
      <c r="H5" s="15"/>
      <c r="I5" s="1"/>
      <c r="J5" s="1"/>
      <c r="K5" s="26"/>
      <c r="L5" s="26"/>
      <c r="M5" s="26"/>
      <c r="N5" s="26"/>
      <c r="O5" s="26"/>
    </row>
    <row r="6" spans="2:15" ht="12.75" customHeight="1" x14ac:dyDescent="0.35">
      <c r="B6" s="136" t="s">
        <v>116</v>
      </c>
      <c r="C6" s="120"/>
      <c r="D6" s="30"/>
      <c r="E6" s="9"/>
      <c r="F6" s="31">
        <f t="shared" si="0"/>
        <v>0</v>
      </c>
      <c r="G6" s="15"/>
      <c r="H6" s="15"/>
      <c r="I6" s="1"/>
      <c r="J6" s="1"/>
      <c r="K6" s="26"/>
      <c r="L6" s="26"/>
      <c r="M6" s="26"/>
      <c r="N6" s="26"/>
      <c r="O6" s="26"/>
    </row>
    <row r="7" spans="2:15" ht="12.75" customHeight="1" x14ac:dyDescent="0.35">
      <c r="B7" s="136" t="s">
        <v>117</v>
      </c>
      <c r="C7" s="120"/>
      <c r="D7" s="30"/>
      <c r="E7" s="9"/>
      <c r="F7" s="31">
        <f t="shared" si="0"/>
        <v>0</v>
      </c>
      <c r="G7" s="15"/>
      <c r="H7" s="15"/>
      <c r="I7" s="1"/>
      <c r="J7" s="1"/>
      <c r="K7" s="26"/>
      <c r="L7" s="26"/>
      <c r="M7" s="26"/>
      <c r="N7" s="26"/>
      <c r="O7" s="26"/>
    </row>
    <row r="8" spans="2:15" ht="12.75" customHeight="1" x14ac:dyDescent="0.35">
      <c r="B8" s="136" t="s">
        <v>118</v>
      </c>
      <c r="C8" s="120"/>
      <c r="D8" s="30"/>
      <c r="E8" s="9"/>
      <c r="F8" s="31">
        <f t="shared" si="0"/>
        <v>0</v>
      </c>
      <c r="G8" s="15"/>
      <c r="H8" s="15"/>
      <c r="I8" s="1"/>
      <c r="J8" s="1"/>
      <c r="K8" s="26"/>
      <c r="L8" s="26"/>
      <c r="M8" s="26"/>
      <c r="N8" s="26"/>
      <c r="O8" s="26"/>
    </row>
    <row r="9" spans="2:15" ht="12.75" customHeight="1" x14ac:dyDescent="0.35">
      <c r="B9" s="136" t="s">
        <v>119</v>
      </c>
      <c r="C9" s="120"/>
      <c r="D9" s="30"/>
      <c r="E9" s="9"/>
      <c r="F9" s="31">
        <f t="shared" si="0"/>
        <v>0</v>
      </c>
      <c r="G9" s="15"/>
      <c r="H9" s="15"/>
      <c r="I9" s="1"/>
      <c r="J9" s="1"/>
      <c r="K9" s="26"/>
      <c r="L9" s="26"/>
      <c r="M9" s="26"/>
      <c r="N9" s="26"/>
      <c r="O9" s="26"/>
    </row>
    <row r="10" spans="2:15" ht="12.75" customHeight="1" x14ac:dyDescent="0.35">
      <c r="B10" s="1"/>
      <c r="C10" s="15"/>
      <c r="D10" s="15"/>
      <c r="E10" s="15"/>
      <c r="F10" s="15"/>
      <c r="G10" s="15"/>
      <c r="H10" s="15"/>
      <c r="I10" s="1"/>
      <c r="J10" s="1"/>
      <c r="K10" s="26"/>
      <c r="L10" s="26"/>
      <c r="M10" s="26"/>
      <c r="N10" s="26"/>
      <c r="O10" s="26"/>
    </row>
    <row r="11" spans="2:15" ht="12.75" customHeight="1" x14ac:dyDescent="0.35">
      <c r="B11" s="17" t="s">
        <v>123</v>
      </c>
      <c r="C11" s="27"/>
      <c r="D11" s="28"/>
      <c r="E11" s="28"/>
      <c r="F11" s="28"/>
      <c r="G11" s="28"/>
      <c r="H11" s="28"/>
      <c r="I11" s="29"/>
      <c r="J11" s="32"/>
      <c r="K11" s="26"/>
      <c r="L11" s="26"/>
      <c r="M11" s="26"/>
      <c r="N11" s="26"/>
      <c r="O11" s="26"/>
    </row>
    <row r="12" spans="2:15" ht="12.75" customHeight="1" x14ac:dyDescent="0.35">
      <c r="B12" s="1"/>
      <c r="C12" s="15"/>
      <c r="D12" s="15"/>
      <c r="E12" s="15"/>
      <c r="F12" s="15"/>
      <c r="G12" s="15"/>
      <c r="H12" s="15"/>
      <c r="I12" s="1"/>
      <c r="J12" s="1"/>
      <c r="K12" s="26"/>
      <c r="L12" s="26"/>
      <c r="M12" s="26"/>
      <c r="N12" s="26"/>
      <c r="O12" s="26"/>
    </row>
    <row r="13" spans="2:15" ht="12.75" customHeight="1" x14ac:dyDescent="0.35">
      <c r="B13" s="152" t="s">
        <v>124</v>
      </c>
      <c r="C13" s="158" t="s">
        <v>125</v>
      </c>
      <c r="D13" s="159"/>
      <c r="E13" s="159"/>
      <c r="F13" s="159"/>
      <c r="G13" s="159"/>
      <c r="H13" s="160"/>
      <c r="I13" s="152" t="s">
        <v>126</v>
      </c>
      <c r="J13" s="152" t="s">
        <v>127</v>
      </c>
      <c r="K13" s="152" t="s">
        <v>128</v>
      </c>
      <c r="L13" s="154" t="s">
        <v>129</v>
      </c>
      <c r="M13" s="155"/>
      <c r="N13" s="155"/>
      <c r="O13" s="156"/>
    </row>
    <row r="14" spans="2:15" ht="12.75" customHeight="1" x14ac:dyDescent="0.35">
      <c r="B14" s="151"/>
      <c r="C14" s="161"/>
      <c r="D14" s="135"/>
      <c r="E14" s="135"/>
      <c r="F14" s="135"/>
      <c r="G14" s="135"/>
      <c r="H14" s="162"/>
      <c r="I14" s="151"/>
      <c r="J14" s="151"/>
      <c r="K14" s="151"/>
      <c r="L14" s="150" t="s">
        <v>130</v>
      </c>
      <c r="M14" s="150" t="s">
        <v>131</v>
      </c>
      <c r="N14" s="157" t="s">
        <v>132</v>
      </c>
      <c r="O14" s="156"/>
    </row>
    <row r="15" spans="2:15" ht="12.75" customHeight="1" x14ac:dyDescent="0.35">
      <c r="B15" s="153"/>
      <c r="C15" s="163"/>
      <c r="D15" s="131"/>
      <c r="E15" s="131"/>
      <c r="F15" s="131"/>
      <c r="G15" s="131"/>
      <c r="H15" s="146"/>
      <c r="I15" s="153"/>
      <c r="J15" s="153"/>
      <c r="K15" s="153"/>
      <c r="L15" s="151"/>
      <c r="M15" s="151"/>
      <c r="N15" s="33" t="s">
        <v>133</v>
      </c>
      <c r="O15" s="33" t="s">
        <v>134</v>
      </c>
    </row>
    <row r="16" spans="2:15" ht="12.75" customHeight="1" x14ac:dyDescent="0.35">
      <c r="B16" s="34">
        <v>1</v>
      </c>
      <c r="C16" s="165" t="s">
        <v>135</v>
      </c>
      <c r="D16" s="122"/>
      <c r="E16" s="122"/>
      <c r="F16" s="122"/>
      <c r="G16" s="122"/>
      <c r="H16" s="120"/>
      <c r="I16" s="35"/>
      <c r="J16" s="36"/>
      <c r="K16" s="37"/>
      <c r="L16" s="37"/>
      <c r="M16" s="37"/>
      <c r="N16" s="37"/>
      <c r="O16" s="37"/>
    </row>
    <row r="17" spans="2:15" ht="12.75" customHeight="1" x14ac:dyDescent="0.35">
      <c r="B17" s="38">
        <v>1.1000000000000001</v>
      </c>
      <c r="C17" s="168" t="s">
        <v>136</v>
      </c>
      <c r="D17" s="122"/>
      <c r="E17" s="122"/>
      <c r="F17" s="122"/>
      <c r="G17" s="122"/>
      <c r="H17" s="120"/>
      <c r="I17" s="39"/>
      <c r="J17" s="40"/>
      <c r="K17" s="41"/>
      <c r="L17" s="41"/>
      <c r="M17" s="41"/>
      <c r="N17" s="41"/>
      <c r="O17" s="41"/>
    </row>
    <row r="18" spans="2:15" ht="12.75" customHeight="1" x14ac:dyDescent="0.35">
      <c r="B18" s="42" t="s">
        <v>137</v>
      </c>
      <c r="C18" s="140" t="s">
        <v>138</v>
      </c>
      <c r="D18" s="122"/>
      <c r="E18" s="122"/>
      <c r="F18" s="122"/>
      <c r="G18" s="122"/>
      <c r="H18" s="120"/>
      <c r="I18" s="23"/>
      <c r="J18" s="19"/>
      <c r="K18" s="43"/>
      <c r="L18" s="43"/>
      <c r="M18" s="43"/>
      <c r="N18" s="43"/>
      <c r="O18" s="43"/>
    </row>
    <row r="19" spans="2:15" ht="12.75" customHeight="1" x14ac:dyDescent="0.35">
      <c r="B19" s="44" t="s">
        <v>139</v>
      </c>
      <c r="C19" s="149"/>
      <c r="D19" s="122"/>
      <c r="E19" s="122"/>
      <c r="F19" s="122"/>
      <c r="G19" s="122"/>
      <c r="H19" s="120"/>
      <c r="I19" s="45"/>
      <c r="J19" s="46"/>
      <c r="K19" s="47"/>
      <c r="L19" s="47"/>
      <c r="M19" s="47"/>
      <c r="N19" s="47"/>
      <c r="O19" s="47"/>
    </row>
    <row r="20" spans="2:15" ht="12.75" customHeight="1" x14ac:dyDescent="0.35">
      <c r="B20" s="44" t="s">
        <v>140</v>
      </c>
      <c r="C20" s="149"/>
      <c r="D20" s="122"/>
      <c r="E20" s="122"/>
      <c r="F20" s="122"/>
      <c r="G20" s="122"/>
      <c r="H20" s="120"/>
      <c r="I20" s="45"/>
      <c r="J20" s="46"/>
      <c r="K20" s="47"/>
      <c r="L20" s="47"/>
      <c r="M20" s="47"/>
      <c r="N20" s="47"/>
      <c r="O20" s="47"/>
    </row>
    <row r="21" spans="2:15" ht="12.75" customHeight="1" x14ac:dyDescent="0.35">
      <c r="B21" s="44" t="s">
        <v>141</v>
      </c>
      <c r="C21" s="149"/>
      <c r="D21" s="122"/>
      <c r="E21" s="122"/>
      <c r="F21" s="122"/>
      <c r="G21" s="122"/>
      <c r="H21" s="120"/>
      <c r="I21" s="45"/>
      <c r="J21" s="46"/>
      <c r="K21" s="47"/>
      <c r="L21" s="47"/>
      <c r="M21" s="47"/>
      <c r="N21" s="47"/>
      <c r="O21" s="47"/>
    </row>
    <row r="22" spans="2:15" ht="12.75" customHeight="1" x14ac:dyDescent="0.35">
      <c r="B22" s="44" t="s">
        <v>142</v>
      </c>
      <c r="C22" s="149"/>
      <c r="D22" s="122"/>
      <c r="E22" s="122"/>
      <c r="F22" s="122"/>
      <c r="G22" s="122"/>
      <c r="H22" s="120"/>
      <c r="I22" s="45"/>
      <c r="J22" s="46"/>
      <c r="K22" s="47"/>
      <c r="L22" s="47"/>
      <c r="M22" s="47"/>
      <c r="N22" s="47"/>
      <c r="O22" s="47"/>
    </row>
    <row r="23" spans="2:15" ht="12.75" customHeight="1" x14ac:dyDescent="0.35">
      <c r="B23" s="42" t="s">
        <v>143</v>
      </c>
      <c r="C23" s="140" t="s">
        <v>144</v>
      </c>
      <c r="D23" s="122"/>
      <c r="E23" s="122"/>
      <c r="F23" s="122"/>
      <c r="G23" s="122"/>
      <c r="H23" s="120"/>
      <c r="I23" s="23"/>
      <c r="J23" s="19"/>
      <c r="K23" s="43"/>
      <c r="L23" s="43"/>
      <c r="M23" s="43"/>
      <c r="N23" s="43"/>
      <c r="O23" s="43"/>
    </row>
    <row r="24" spans="2:15" ht="12.75" customHeight="1" x14ac:dyDescent="0.35">
      <c r="B24" s="44" t="s">
        <v>145</v>
      </c>
      <c r="C24" s="149"/>
      <c r="D24" s="122"/>
      <c r="E24" s="122"/>
      <c r="F24" s="122"/>
      <c r="G24" s="122"/>
      <c r="H24" s="120"/>
      <c r="I24" s="45"/>
      <c r="J24" s="46"/>
      <c r="K24" s="47"/>
      <c r="L24" s="47"/>
      <c r="M24" s="47"/>
      <c r="N24" s="47"/>
      <c r="O24" s="47"/>
    </row>
    <row r="25" spans="2:15" ht="12.75" customHeight="1" x14ac:dyDescent="0.35">
      <c r="B25" s="44" t="s">
        <v>146</v>
      </c>
      <c r="C25" s="149"/>
      <c r="D25" s="122"/>
      <c r="E25" s="122"/>
      <c r="F25" s="122"/>
      <c r="G25" s="122"/>
      <c r="H25" s="120"/>
      <c r="I25" s="45"/>
      <c r="J25" s="48"/>
      <c r="K25" s="49"/>
      <c r="L25" s="49"/>
      <c r="M25" s="49"/>
      <c r="N25" s="49"/>
      <c r="O25" s="49"/>
    </row>
    <row r="26" spans="2:15" ht="12.75" customHeight="1" x14ac:dyDescent="0.35">
      <c r="B26" s="44" t="s">
        <v>147</v>
      </c>
      <c r="C26" s="149"/>
      <c r="D26" s="122"/>
      <c r="E26" s="122"/>
      <c r="F26" s="122"/>
      <c r="G26" s="122"/>
      <c r="H26" s="120"/>
      <c r="I26" s="45"/>
      <c r="J26" s="48"/>
      <c r="K26" s="49"/>
      <c r="L26" s="49"/>
      <c r="M26" s="49"/>
      <c r="N26" s="49"/>
      <c r="O26" s="49"/>
    </row>
    <row r="27" spans="2:15" ht="12.75" customHeight="1" x14ac:dyDescent="0.35">
      <c r="B27" s="44" t="s">
        <v>148</v>
      </c>
      <c r="C27" s="149"/>
      <c r="D27" s="122"/>
      <c r="E27" s="122"/>
      <c r="F27" s="122"/>
      <c r="G27" s="122"/>
      <c r="H27" s="120"/>
      <c r="I27" s="45"/>
      <c r="J27" s="46"/>
      <c r="K27" s="47"/>
      <c r="L27" s="47"/>
      <c r="M27" s="47"/>
      <c r="N27" s="47"/>
      <c r="O27" s="47"/>
    </row>
    <row r="28" spans="2:15" ht="12.75" customHeight="1" x14ac:dyDescent="0.35">
      <c r="B28" s="42" t="s">
        <v>149</v>
      </c>
      <c r="C28" s="140" t="s">
        <v>150</v>
      </c>
      <c r="D28" s="122"/>
      <c r="E28" s="122"/>
      <c r="F28" s="122"/>
      <c r="G28" s="122"/>
      <c r="H28" s="120"/>
      <c r="I28" s="23"/>
      <c r="J28" s="50"/>
      <c r="K28" s="51"/>
      <c r="L28" s="51"/>
      <c r="M28" s="51"/>
      <c r="N28" s="51"/>
      <c r="O28" s="51"/>
    </row>
    <row r="29" spans="2:15" ht="12.75" customHeight="1" x14ac:dyDescent="0.35">
      <c r="B29" s="44" t="s">
        <v>151</v>
      </c>
      <c r="C29" s="149"/>
      <c r="D29" s="122"/>
      <c r="E29" s="122"/>
      <c r="F29" s="122"/>
      <c r="G29" s="122"/>
      <c r="H29" s="120"/>
      <c r="I29" s="45"/>
      <c r="J29" s="46"/>
      <c r="K29" s="47"/>
      <c r="L29" s="47"/>
      <c r="M29" s="47"/>
      <c r="N29" s="47"/>
      <c r="O29" s="47"/>
    </row>
    <row r="30" spans="2:15" ht="12.75" customHeight="1" x14ac:dyDescent="0.35">
      <c r="B30" s="44" t="s">
        <v>152</v>
      </c>
      <c r="C30" s="149"/>
      <c r="D30" s="122"/>
      <c r="E30" s="122"/>
      <c r="F30" s="122"/>
      <c r="G30" s="122"/>
      <c r="H30" s="120"/>
      <c r="I30" s="45"/>
      <c r="J30" s="46"/>
      <c r="K30" s="47"/>
      <c r="L30" s="47"/>
      <c r="M30" s="47"/>
      <c r="N30" s="47"/>
      <c r="O30" s="47"/>
    </row>
    <row r="31" spans="2:15" ht="12.75" customHeight="1" x14ac:dyDescent="0.35">
      <c r="B31" s="44" t="s">
        <v>153</v>
      </c>
      <c r="C31" s="149"/>
      <c r="D31" s="122"/>
      <c r="E31" s="122"/>
      <c r="F31" s="122"/>
      <c r="G31" s="122"/>
      <c r="H31" s="120"/>
      <c r="I31" s="45"/>
      <c r="J31" s="46"/>
      <c r="K31" s="47"/>
      <c r="L31" s="47"/>
      <c r="M31" s="47"/>
      <c r="N31" s="47"/>
      <c r="O31" s="47"/>
    </row>
    <row r="32" spans="2:15" ht="12.75" customHeight="1" x14ac:dyDescent="0.35">
      <c r="B32" s="44" t="s">
        <v>154</v>
      </c>
      <c r="C32" s="149"/>
      <c r="D32" s="122"/>
      <c r="E32" s="122"/>
      <c r="F32" s="122"/>
      <c r="G32" s="122"/>
      <c r="H32" s="120"/>
      <c r="I32" s="45"/>
      <c r="J32" s="46"/>
      <c r="K32" s="47"/>
      <c r="L32" s="47"/>
      <c r="M32" s="47"/>
      <c r="N32" s="47"/>
      <c r="O32" s="47"/>
    </row>
    <row r="33" spans="2:15" ht="12.75" customHeight="1" x14ac:dyDescent="0.35">
      <c r="B33" s="42" t="s">
        <v>155</v>
      </c>
      <c r="C33" s="140" t="s">
        <v>156</v>
      </c>
      <c r="D33" s="122"/>
      <c r="E33" s="122"/>
      <c r="F33" s="122"/>
      <c r="G33" s="122"/>
      <c r="H33" s="120"/>
      <c r="I33" s="23"/>
      <c r="J33" s="19"/>
      <c r="K33" s="43"/>
      <c r="L33" s="43"/>
      <c r="M33" s="43"/>
      <c r="N33" s="43"/>
      <c r="O33" s="43"/>
    </row>
    <row r="34" spans="2:15" ht="12.75" customHeight="1" x14ac:dyDescent="0.35">
      <c r="B34" s="44" t="s">
        <v>157</v>
      </c>
      <c r="C34" s="149"/>
      <c r="D34" s="122"/>
      <c r="E34" s="122"/>
      <c r="F34" s="122"/>
      <c r="G34" s="122"/>
      <c r="H34" s="120"/>
      <c r="I34" s="45"/>
      <c r="J34" s="46"/>
      <c r="K34" s="47"/>
      <c r="L34" s="47"/>
      <c r="M34" s="47"/>
      <c r="N34" s="47"/>
      <c r="O34" s="47"/>
    </row>
    <row r="35" spans="2:15" ht="12.75" customHeight="1" x14ac:dyDescent="0.35">
      <c r="B35" s="44" t="s">
        <v>158</v>
      </c>
      <c r="C35" s="149"/>
      <c r="D35" s="122"/>
      <c r="E35" s="122"/>
      <c r="F35" s="122"/>
      <c r="G35" s="122"/>
      <c r="H35" s="120"/>
      <c r="I35" s="45"/>
      <c r="J35" s="46"/>
      <c r="K35" s="47"/>
      <c r="L35" s="47"/>
      <c r="M35" s="47"/>
      <c r="N35" s="47"/>
      <c r="O35" s="47"/>
    </row>
    <row r="36" spans="2:15" ht="12.75" customHeight="1" x14ac:dyDescent="0.35">
      <c r="B36" s="44" t="s">
        <v>159</v>
      </c>
      <c r="C36" s="149"/>
      <c r="D36" s="122"/>
      <c r="E36" s="122"/>
      <c r="F36" s="122"/>
      <c r="G36" s="122"/>
      <c r="H36" s="120"/>
      <c r="I36" s="45"/>
      <c r="J36" s="46"/>
      <c r="K36" s="47"/>
      <c r="L36" s="47"/>
      <c r="M36" s="47"/>
      <c r="N36" s="47"/>
      <c r="O36" s="47"/>
    </row>
    <row r="37" spans="2:15" ht="12.75" customHeight="1" x14ac:dyDescent="0.35">
      <c r="B37" s="44" t="s">
        <v>160</v>
      </c>
      <c r="C37" s="149"/>
      <c r="D37" s="122"/>
      <c r="E37" s="122"/>
      <c r="F37" s="122"/>
      <c r="G37" s="122"/>
      <c r="H37" s="120"/>
      <c r="I37" s="45"/>
      <c r="J37" s="46"/>
      <c r="K37" s="47"/>
      <c r="L37" s="47"/>
      <c r="M37" s="47"/>
      <c r="N37" s="47"/>
      <c r="O37" s="47"/>
    </row>
    <row r="38" spans="2:15" ht="12.75" customHeight="1" x14ac:dyDescent="0.35">
      <c r="B38" s="42" t="s">
        <v>161</v>
      </c>
      <c r="C38" s="16" t="s">
        <v>162</v>
      </c>
      <c r="D38" s="52"/>
      <c r="E38" s="52"/>
      <c r="F38" s="52"/>
      <c r="G38" s="52"/>
      <c r="H38" s="53"/>
      <c r="I38" s="23"/>
      <c r="J38" s="19"/>
      <c r="K38" s="43"/>
      <c r="L38" s="43"/>
      <c r="M38" s="43"/>
      <c r="N38" s="43"/>
      <c r="O38" s="43"/>
    </row>
    <row r="39" spans="2:15" ht="12.75" customHeight="1" x14ac:dyDescent="0.35">
      <c r="B39" s="44" t="s">
        <v>163</v>
      </c>
      <c r="C39" s="149"/>
      <c r="D39" s="122"/>
      <c r="E39" s="122"/>
      <c r="F39" s="122"/>
      <c r="G39" s="122"/>
      <c r="H39" s="120"/>
      <c r="I39" s="45"/>
      <c r="J39" s="46"/>
      <c r="K39" s="47"/>
      <c r="L39" s="47"/>
      <c r="M39" s="47"/>
      <c r="N39" s="47"/>
      <c r="O39" s="47"/>
    </row>
    <row r="40" spans="2:15" ht="12.75" customHeight="1" x14ac:dyDescent="0.35">
      <c r="B40" s="44" t="s">
        <v>164</v>
      </c>
      <c r="C40" s="149"/>
      <c r="D40" s="122"/>
      <c r="E40" s="122"/>
      <c r="F40" s="122"/>
      <c r="G40" s="122"/>
      <c r="H40" s="120"/>
      <c r="I40" s="45"/>
      <c r="J40" s="46"/>
      <c r="K40" s="47"/>
      <c r="L40" s="47"/>
      <c r="M40" s="47"/>
      <c r="N40" s="47"/>
      <c r="O40" s="47"/>
    </row>
    <row r="41" spans="2:15" ht="12.75" customHeight="1" x14ac:dyDescent="0.35">
      <c r="B41" s="44" t="s">
        <v>165</v>
      </c>
      <c r="C41" s="149"/>
      <c r="D41" s="122"/>
      <c r="E41" s="122"/>
      <c r="F41" s="122"/>
      <c r="G41" s="122"/>
      <c r="H41" s="120"/>
      <c r="I41" s="45"/>
      <c r="J41" s="46"/>
      <c r="K41" s="47"/>
      <c r="L41" s="47"/>
      <c r="M41" s="47"/>
      <c r="N41" s="47"/>
      <c r="O41" s="47"/>
    </row>
    <row r="42" spans="2:15" ht="12.75" customHeight="1" x14ac:dyDescent="0.35">
      <c r="B42" s="44" t="s">
        <v>166</v>
      </c>
      <c r="C42" s="149"/>
      <c r="D42" s="122"/>
      <c r="E42" s="122"/>
      <c r="F42" s="122"/>
      <c r="G42" s="122"/>
      <c r="H42" s="120"/>
      <c r="I42" s="45"/>
      <c r="J42" s="46"/>
      <c r="K42" s="47"/>
      <c r="L42" s="47"/>
      <c r="M42" s="47"/>
      <c r="N42" s="47"/>
      <c r="O42" s="47"/>
    </row>
    <row r="43" spans="2:15" ht="12.75" customHeight="1" x14ac:dyDescent="0.35">
      <c r="B43" s="38">
        <v>1.2</v>
      </c>
      <c r="C43" s="168" t="s">
        <v>167</v>
      </c>
      <c r="D43" s="122"/>
      <c r="E43" s="122"/>
      <c r="F43" s="122"/>
      <c r="G43" s="122"/>
      <c r="H43" s="120"/>
      <c r="I43" s="39"/>
      <c r="J43" s="40"/>
      <c r="K43" s="41"/>
      <c r="L43" s="41"/>
      <c r="M43" s="41"/>
      <c r="N43" s="41"/>
      <c r="O43" s="41"/>
    </row>
    <row r="44" spans="2:15" ht="12.75" customHeight="1" x14ac:dyDescent="0.35">
      <c r="B44" s="44" t="s">
        <v>168</v>
      </c>
      <c r="C44" s="149"/>
      <c r="D44" s="122"/>
      <c r="E44" s="122"/>
      <c r="F44" s="122"/>
      <c r="G44" s="122"/>
      <c r="H44" s="120"/>
      <c r="I44" s="45"/>
      <c r="J44" s="46"/>
      <c r="K44" s="47"/>
      <c r="L44" s="47"/>
      <c r="M44" s="47"/>
      <c r="N44" s="47"/>
      <c r="O44" s="47"/>
    </row>
    <row r="45" spans="2:15" ht="12.75" customHeight="1" x14ac:dyDescent="0.35">
      <c r="B45" s="44" t="s">
        <v>169</v>
      </c>
      <c r="C45" s="149"/>
      <c r="D45" s="122"/>
      <c r="E45" s="122"/>
      <c r="F45" s="122"/>
      <c r="G45" s="122"/>
      <c r="H45" s="120"/>
      <c r="I45" s="45"/>
      <c r="J45" s="46"/>
      <c r="K45" s="47"/>
      <c r="L45" s="47"/>
      <c r="M45" s="47"/>
      <c r="N45" s="47"/>
      <c r="O45" s="47"/>
    </row>
    <row r="46" spans="2:15" ht="12.75" customHeight="1" x14ac:dyDescent="0.35">
      <c r="B46" s="44" t="s">
        <v>170</v>
      </c>
      <c r="C46" s="149"/>
      <c r="D46" s="122"/>
      <c r="E46" s="122"/>
      <c r="F46" s="122"/>
      <c r="G46" s="122"/>
      <c r="H46" s="120"/>
      <c r="I46" s="45"/>
      <c r="J46" s="46"/>
      <c r="K46" s="47"/>
      <c r="L46" s="47"/>
      <c r="M46" s="47"/>
      <c r="N46" s="47"/>
      <c r="O46" s="47"/>
    </row>
    <row r="47" spans="2:15" ht="12.75" customHeight="1" x14ac:dyDescent="0.35">
      <c r="B47" s="44" t="s">
        <v>171</v>
      </c>
      <c r="C47" s="164"/>
      <c r="D47" s="122"/>
      <c r="E47" s="122"/>
      <c r="F47" s="122"/>
      <c r="G47" s="122"/>
      <c r="H47" s="120"/>
      <c r="I47" s="45"/>
      <c r="J47" s="46"/>
      <c r="K47" s="47"/>
      <c r="L47" s="47"/>
      <c r="M47" s="47"/>
      <c r="N47" s="47"/>
      <c r="O47" s="47"/>
    </row>
    <row r="48" spans="2:15" ht="12.75" customHeight="1" x14ac:dyDescent="0.35">
      <c r="B48" s="44" t="s">
        <v>172</v>
      </c>
      <c r="C48" s="164"/>
      <c r="D48" s="122"/>
      <c r="E48" s="122"/>
      <c r="F48" s="122"/>
      <c r="G48" s="122"/>
      <c r="H48" s="120"/>
      <c r="I48" s="45"/>
      <c r="J48" s="46"/>
      <c r="K48" s="47"/>
      <c r="L48" s="47"/>
      <c r="M48" s="47"/>
      <c r="N48" s="47"/>
      <c r="O48" s="47"/>
    </row>
    <row r="49" spans="2:15" ht="12.75" customHeight="1" x14ac:dyDescent="0.35">
      <c r="B49" s="44" t="s">
        <v>173</v>
      </c>
      <c r="C49" s="164"/>
      <c r="D49" s="122"/>
      <c r="E49" s="122"/>
      <c r="F49" s="122"/>
      <c r="G49" s="122"/>
      <c r="H49" s="120"/>
      <c r="I49" s="45"/>
      <c r="J49" s="46"/>
      <c r="K49" s="47"/>
      <c r="L49" s="47"/>
      <c r="M49" s="47"/>
      <c r="N49" s="47"/>
      <c r="O49" s="47"/>
    </row>
    <row r="50" spans="2:15" ht="12.75" customHeight="1" x14ac:dyDescent="0.35">
      <c r="B50" s="34">
        <v>2</v>
      </c>
      <c r="C50" s="165" t="s">
        <v>174</v>
      </c>
      <c r="D50" s="122"/>
      <c r="E50" s="122"/>
      <c r="F50" s="122"/>
      <c r="G50" s="122"/>
      <c r="H50" s="120"/>
      <c r="I50" s="35"/>
      <c r="J50" s="36"/>
      <c r="K50" s="37"/>
      <c r="L50" s="37"/>
      <c r="M50" s="37"/>
      <c r="N50" s="37"/>
      <c r="O50" s="37"/>
    </row>
    <row r="51" spans="2:15" ht="12.75" customHeight="1" x14ac:dyDescent="0.35">
      <c r="B51" s="54" t="s">
        <v>175</v>
      </c>
      <c r="C51" s="55" t="s">
        <v>176</v>
      </c>
      <c r="D51" s="56"/>
      <c r="E51" s="56"/>
      <c r="F51" s="56"/>
      <c r="G51" s="56"/>
      <c r="H51" s="57"/>
      <c r="I51" s="58"/>
      <c r="J51" s="59"/>
      <c r="K51" s="60"/>
      <c r="L51" s="60"/>
      <c r="M51" s="60"/>
      <c r="N51" s="60"/>
      <c r="O51" s="60"/>
    </row>
    <row r="52" spans="2:15" ht="12.75" customHeight="1" x14ac:dyDescent="0.35">
      <c r="B52" s="44" t="s">
        <v>177</v>
      </c>
      <c r="C52" s="149"/>
      <c r="D52" s="122"/>
      <c r="E52" s="122"/>
      <c r="F52" s="122"/>
      <c r="G52" s="122"/>
      <c r="H52" s="120"/>
      <c r="I52" s="45"/>
      <c r="J52" s="46"/>
      <c r="K52" s="47"/>
      <c r="L52" s="47"/>
      <c r="M52" s="47"/>
      <c r="N52" s="47"/>
      <c r="O52" s="47"/>
    </row>
    <row r="53" spans="2:15" ht="12.75" customHeight="1" x14ac:dyDescent="0.35">
      <c r="B53" s="44" t="s">
        <v>178</v>
      </c>
      <c r="C53" s="149"/>
      <c r="D53" s="122"/>
      <c r="E53" s="122"/>
      <c r="F53" s="122"/>
      <c r="G53" s="122"/>
      <c r="H53" s="120"/>
      <c r="I53" s="45"/>
      <c r="J53" s="46"/>
      <c r="K53" s="47"/>
      <c r="L53" s="47"/>
      <c r="M53" s="47"/>
      <c r="N53" s="47"/>
      <c r="O53" s="47"/>
    </row>
    <row r="54" spans="2:15" ht="12.75" customHeight="1" x14ac:dyDescent="0.35">
      <c r="B54" s="44" t="s">
        <v>179</v>
      </c>
      <c r="C54" s="149"/>
      <c r="D54" s="122"/>
      <c r="E54" s="122"/>
      <c r="F54" s="122"/>
      <c r="G54" s="122"/>
      <c r="H54" s="120"/>
      <c r="I54" s="45"/>
      <c r="J54" s="46"/>
      <c r="K54" s="47"/>
      <c r="L54" s="47"/>
      <c r="M54" s="47"/>
      <c r="N54" s="47"/>
      <c r="O54" s="47"/>
    </row>
    <row r="55" spans="2:15" ht="12.75" customHeight="1" x14ac:dyDescent="0.35">
      <c r="B55" s="44" t="s">
        <v>180</v>
      </c>
      <c r="C55" s="149"/>
      <c r="D55" s="122"/>
      <c r="E55" s="122"/>
      <c r="F55" s="122"/>
      <c r="G55" s="122"/>
      <c r="H55" s="120"/>
      <c r="I55" s="45"/>
      <c r="J55" s="46"/>
      <c r="K55" s="47"/>
      <c r="L55" s="47"/>
      <c r="M55" s="47"/>
      <c r="N55" s="47"/>
      <c r="O55" s="47"/>
    </row>
    <row r="56" spans="2:15" ht="12.75" customHeight="1" x14ac:dyDescent="0.35">
      <c r="B56" s="44" t="s">
        <v>181</v>
      </c>
      <c r="C56" s="149"/>
      <c r="D56" s="122"/>
      <c r="E56" s="122"/>
      <c r="F56" s="122"/>
      <c r="G56" s="122"/>
      <c r="H56" s="120"/>
      <c r="I56" s="45"/>
      <c r="J56" s="46"/>
      <c r="K56" s="47"/>
      <c r="L56" s="47"/>
      <c r="M56" s="47"/>
      <c r="N56" s="47"/>
      <c r="O56" s="47"/>
    </row>
    <row r="57" spans="2:15" ht="12.75" customHeight="1" x14ac:dyDescent="0.35">
      <c r="B57" s="61">
        <v>44959</v>
      </c>
      <c r="C57" s="55" t="s">
        <v>182</v>
      </c>
      <c r="D57" s="56"/>
      <c r="E57" s="56"/>
      <c r="F57" s="56"/>
      <c r="G57" s="56"/>
      <c r="H57" s="57"/>
      <c r="I57" s="58"/>
      <c r="J57" s="59"/>
      <c r="K57" s="60"/>
      <c r="L57" s="60"/>
      <c r="M57" s="60"/>
      <c r="N57" s="60"/>
      <c r="O57" s="60"/>
    </row>
    <row r="58" spans="2:15" ht="12.75" customHeight="1" x14ac:dyDescent="0.35">
      <c r="B58" s="62" t="s">
        <v>183</v>
      </c>
      <c r="C58" s="149"/>
      <c r="D58" s="122"/>
      <c r="E58" s="122"/>
      <c r="F58" s="122"/>
      <c r="G58" s="122"/>
      <c r="H58" s="120"/>
      <c r="I58" s="45"/>
      <c r="J58" s="46"/>
      <c r="K58" s="47"/>
      <c r="L58" s="47"/>
      <c r="M58" s="47"/>
      <c r="N58" s="47"/>
      <c r="O58" s="47"/>
    </row>
    <row r="59" spans="2:15" ht="12.75" customHeight="1" x14ac:dyDescent="0.35">
      <c r="B59" s="62" t="s">
        <v>184</v>
      </c>
      <c r="C59" s="149"/>
      <c r="D59" s="122"/>
      <c r="E59" s="122"/>
      <c r="F59" s="122"/>
      <c r="G59" s="122"/>
      <c r="H59" s="120"/>
      <c r="I59" s="45"/>
      <c r="J59" s="46"/>
      <c r="K59" s="47"/>
      <c r="L59" s="47"/>
      <c r="M59" s="47"/>
      <c r="N59" s="47"/>
      <c r="O59" s="47"/>
    </row>
    <row r="60" spans="2:15" ht="12.75" customHeight="1" x14ac:dyDescent="0.35">
      <c r="B60" s="62" t="s">
        <v>185</v>
      </c>
      <c r="C60" s="149"/>
      <c r="D60" s="122"/>
      <c r="E60" s="122"/>
      <c r="F60" s="122"/>
      <c r="G60" s="122"/>
      <c r="H60" s="120"/>
      <c r="I60" s="45"/>
      <c r="J60" s="46"/>
      <c r="K60" s="47"/>
      <c r="L60" s="47"/>
      <c r="M60" s="47"/>
      <c r="N60" s="47"/>
      <c r="O60" s="47"/>
    </row>
    <row r="61" spans="2:15" ht="12.75" customHeight="1" x14ac:dyDescent="0.35">
      <c r="B61" s="62" t="s">
        <v>186</v>
      </c>
      <c r="C61" s="149"/>
      <c r="D61" s="122"/>
      <c r="E61" s="122"/>
      <c r="F61" s="122"/>
      <c r="G61" s="122"/>
      <c r="H61" s="120"/>
      <c r="I61" s="45"/>
      <c r="J61" s="46"/>
      <c r="K61" s="47"/>
      <c r="L61" s="47"/>
      <c r="M61" s="47"/>
      <c r="N61" s="47"/>
      <c r="O61" s="47"/>
    </row>
    <row r="62" spans="2:15" ht="12.75" customHeight="1" x14ac:dyDescent="0.35">
      <c r="B62" s="62" t="s">
        <v>187</v>
      </c>
      <c r="C62" s="149"/>
      <c r="D62" s="122"/>
      <c r="E62" s="122"/>
      <c r="F62" s="122"/>
      <c r="G62" s="122"/>
      <c r="H62" s="120"/>
      <c r="I62" s="45"/>
      <c r="J62" s="46"/>
      <c r="K62" s="47"/>
      <c r="L62" s="47"/>
      <c r="M62" s="47"/>
      <c r="N62" s="47"/>
      <c r="O62" s="47"/>
    </row>
    <row r="63" spans="2:15" ht="12.75" customHeight="1" x14ac:dyDescent="0.35">
      <c r="B63" s="61">
        <v>44987</v>
      </c>
      <c r="C63" s="55" t="s">
        <v>188</v>
      </c>
      <c r="D63" s="56"/>
      <c r="E63" s="56"/>
      <c r="F63" s="56"/>
      <c r="G63" s="56"/>
      <c r="H63" s="57"/>
      <c r="I63" s="58"/>
      <c r="J63" s="59"/>
      <c r="K63" s="60"/>
      <c r="L63" s="60"/>
      <c r="M63" s="60"/>
      <c r="N63" s="60"/>
      <c r="O63" s="60"/>
    </row>
    <row r="64" spans="2:15" ht="12.75" customHeight="1" x14ac:dyDescent="0.35">
      <c r="B64" s="62" t="s">
        <v>189</v>
      </c>
      <c r="C64" s="149"/>
      <c r="D64" s="122"/>
      <c r="E64" s="122"/>
      <c r="F64" s="122"/>
      <c r="G64" s="122"/>
      <c r="H64" s="120"/>
      <c r="I64" s="45"/>
      <c r="J64" s="46"/>
      <c r="K64" s="47"/>
      <c r="L64" s="47"/>
      <c r="M64" s="47"/>
      <c r="N64" s="47"/>
      <c r="O64" s="47"/>
    </row>
    <row r="65" spans="2:15" ht="12.75" customHeight="1" x14ac:dyDescent="0.35">
      <c r="B65" s="62" t="s">
        <v>190</v>
      </c>
      <c r="C65" s="149"/>
      <c r="D65" s="122"/>
      <c r="E65" s="122"/>
      <c r="F65" s="122"/>
      <c r="G65" s="122"/>
      <c r="H65" s="120"/>
      <c r="I65" s="45"/>
      <c r="J65" s="46"/>
      <c r="K65" s="47"/>
      <c r="L65" s="47"/>
      <c r="M65" s="47"/>
      <c r="N65" s="47"/>
      <c r="O65" s="47"/>
    </row>
    <row r="66" spans="2:15" ht="12.75" customHeight="1" x14ac:dyDescent="0.35">
      <c r="B66" s="62" t="s">
        <v>191</v>
      </c>
      <c r="C66" s="149"/>
      <c r="D66" s="122"/>
      <c r="E66" s="122"/>
      <c r="F66" s="122"/>
      <c r="G66" s="122"/>
      <c r="H66" s="120"/>
      <c r="I66" s="45"/>
      <c r="J66" s="46"/>
      <c r="K66" s="47"/>
      <c r="L66" s="47"/>
      <c r="M66" s="47"/>
      <c r="N66" s="47"/>
      <c r="O66" s="47"/>
    </row>
    <row r="67" spans="2:15" ht="12.75" customHeight="1" x14ac:dyDescent="0.35">
      <c r="B67" s="62" t="s">
        <v>192</v>
      </c>
      <c r="C67" s="149"/>
      <c r="D67" s="122"/>
      <c r="E67" s="122"/>
      <c r="F67" s="122"/>
      <c r="G67" s="122"/>
      <c r="H67" s="120"/>
      <c r="I67" s="45"/>
      <c r="J67" s="46"/>
      <c r="K67" s="47"/>
      <c r="L67" s="47"/>
      <c r="M67" s="47"/>
      <c r="N67" s="47"/>
      <c r="O67" s="47"/>
    </row>
    <row r="68" spans="2:15" ht="12.75" customHeight="1" x14ac:dyDescent="0.35">
      <c r="B68" s="62" t="s">
        <v>193</v>
      </c>
      <c r="C68" s="149"/>
      <c r="D68" s="122"/>
      <c r="E68" s="122"/>
      <c r="F68" s="122"/>
      <c r="G68" s="122"/>
      <c r="H68" s="120"/>
      <c r="I68" s="45"/>
      <c r="J68" s="46"/>
      <c r="K68" s="47"/>
      <c r="L68" s="47"/>
      <c r="M68" s="47"/>
      <c r="N68" s="47"/>
      <c r="O68" s="47"/>
    </row>
  </sheetData>
  <mergeCells count="66">
    <mergeCell ref="C19:H19"/>
    <mergeCell ref="C20:H20"/>
    <mergeCell ref="C21:H21"/>
    <mergeCell ref="C22:H22"/>
    <mergeCell ref="C44:H44"/>
    <mergeCell ref="C36:H36"/>
    <mergeCell ref="C37:H37"/>
    <mergeCell ref="C41:H41"/>
    <mergeCell ref="C42:H42"/>
    <mergeCell ref="C43:H43"/>
    <mergeCell ref="C39:H39"/>
    <mergeCell ref="C40:H40"/>
    <mergeCell ref="B7:C7"/>
    <mergeCell ref="B8:C8"/>
    <mergeCell ref="C16:H16"/>
    <mergeCell ref="C17:H17"/>
    <mergeCell ref="C18:H18"/>
    <mergeCell ref="B3:C4"/>
    <mergeCell ref="E3:E4"/>
    <mergeCell ref="F3:F4"/>
    <mergeCell ref="B5:C5"/>
    <mergeCell ref="B6:C6"/>
    <mergeCell ref="L14:L15"/>
    <mergeCell ref="M14:M15"/>
    <mergeCell ref="B9:C9"/>
    <mergeCell ref="B13:B15"/>
    <mergeCell ref="I13:I15"/>
    <mergeCell ref="J13:J15"/>
    <mergeCell ref="K13:K15"/>
    <mergeCell ref="L13:O13"/>
    <mergeCell ref="N14:O14"/>
    <mergeCell ref="C13:H15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60:H60"/>
    <mergeCell ref="C61:H61"/>
    <mergeCell ref="C49:H49"/>
    <mergeCell ref="C50:H50"/>
    <mergeCell ref="C45:H45"/>
    <mergeCell ref="C46:H46"/>
    <mergeCell ref="C47:H47"/>
    <mergeCell ref="C48:H48"/>
    <mergeCell ref="C68:H68"/>
    <mergeCell ref="C52:H52"/>
    <mergeCell ref="C53:H53"/>
    <mergeCell ref="C54:H54"/>
    <mergeCell ref="C55:H55"/>
    <mergeCell ref="C56:H56"/>
    <mergeCell ref="C58:H58"/>
    <mergeCell ref="C59:H59"/>
    <mergeCell ref="C62:H62"/>
    <mergeCell ref="C64:H64"/>
    <mergeCell ref="C65:H65"/>
    <mergeCell ref="C66:H66"/>
    <mergeCell ref="C67:H67"/>
  </mergeCells>
  <dataValidations count="1">
    <dataValidation type="custom" allowBlank="1" showErrorMessage="1" sqref="I16:O18 I19:K21 M19:O21 I22:O22 K52:K54 I23:I56 I58:I62 I64:I68" xr:uid="{00000000-0002-0000-0300-000000000000}">
      <formula1>LTE(LEN(I16),(200))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8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0"/>
  <sheetViews>
    <sheetView showGridLines="0" workbookViewId="0"/>
  </sheetViews>
  <sheetFormatPr baseColWidth="10" defaultColWidth="14.453125" defaultRowHeight="15" customHeight="1" x14ac:dyDescent="0.35"/>
  <cols>
    <col min="1" max="1" width="6.453125" customWidth="1"/>
    <col min="2" max="2" width="5.453125" customWidth="1"/>
    <col min="3" max="3" width="3.453125" customWidth="1"/>
    <col min="4" max="4" width="23.54296875" customWidth="1"/>
    <col min="5" max="5" width="6.81640625" customWidth="1"/>
    <col min="6" max="6" width="4.7265625" customWidth="1"/>
    <col min="7" max="7" width="11.453125" customWidth="1"/>
    <col min="8" max="8" width="15.453125" customWidth="1"/>
    <col min="9" max="9" width="14.7265625" customWidth="1"/>
    <col min="10" max="11" width="15.54296875" customWidth="1"/>
    <col min="12" max="12" width="13.81640625" customWidth="1"/>
    <col min="13" max="15" width="11.453125" customWidth="1"/>
    <col min="16" max="16" width="12.26953125" customWidth="1"/>
    <col min="17" max="26" width="10.7265625" customWidth="1"/>
  </cols>
  <sheetData>
    <row r="1" spans="1:16" ht="12.75" customHeight="1" x14ac:dyDescent="0.35">
      <c r="A1" s="1"/>
      <c r="B1" s="17" t="s">
        <v>194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2"/>
      <c r="N1" s="1"/>
      <c r="O1" s="1"/>
      <c r="P1" s="1"/>
    </row>
    <row r="2" spans="1:16" ht="12.75" customHeight="1" x14ac:dyDescent="0.3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</row>
    <row r="3" spans="1:16" ht="12.75" customHeight="1" x14ac:dyDescent="0.35">
      <c r="A3" s="1"/>
      <c r="B3" s="25" t="s">
        <v>195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2"/>
      <c r="N3" s="1"/>
      <c r="O3" s="1"/>
      <c r="P3" s="1"/>
    </row>
    <row r="4" spans="1:16" ht="12.75" customHeight="1" x14ac:dyDescent="0.35">
      <c r="A4" s="1"/>
      <c r="B4" s="63"/>
      <c r="C4" s="1"/>
      <c r="D4" s="1"/>
      <c r="E4" s="1"/>
      <c r="F4" s="1"/>
      <c r="G4" s="1"/>
      <c r="H4" s="1"/>
      <c r="I4" s="1"/>
      <c r="J4" s="1"/>
      <c r="K4" s="1"/>
      <c r="L4" s="1"/>
      <c r="M4" s="64"/>
      <c r="N4" s="1"/>
      <c r="O4" s="1"/>
      <c r="P4" s="1"/>
    </row>
    <row r="5" spans="1:16" ht="12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64"/>
      <c r="O5" s="1"/>
      <c r="P5" s="1"/>
    </row>
    <row r="6" spans="1:16" ht="12.75" customHeight="1" x14ac:dyDescent="0.35">
      <c r="A6" s="148"/>
      <c r="B6" s="175" t="s">
        <v>196</v>
      </c>
      <c r="C6" s="176"/>
      <c r="D6" s="176"/>
      <c r="E6" s="176"/>
      <c r="F6" s="177"/>
      <c r="G6" s="179" t="s">
        <v>197</v>
      </c>
      <c r="H6" s="179" t="s">
        <v>198</v>
      </c>
      <c r="I6" s="171" t="s">
        <v>199</v>
      </c>
      <c r="J6" s="122"/>
      <c r="K6" s="122"/>
      <c r="L6" s="120"/>
      <c r="M6" s="1"/>
      <c r="N6" s="1"/>
      <c r="O6" s="64"/>
      <c r="P6" s="1"/>
    </row>
    <row r="7" spans="1:16" ht="12.75" customHeight="1" x14ac:dyDescent="0.35">
      <c r="A7" s="135"/>
      <c r="B7" s="178"/>
      <c r="C7" s="135"/>
      <c r="D7" s="135"/>
      <c r="E7" s="135"/>
      <c r="F7" s="162"/>
      <c r="G7" s="180"/>
      <c r="H7" s="180"/>
      <c r="I7" s="182" t="s">
        <v>200</v>
      </c>
      <c r="J7" s="182" t="s">
        <v>201</v>
      </c>
      <c r="K7" s="171" t="s">
        <v>202</v>
      </c>
      <c r="L7" s="120"/>
      <c r="M7" s="1"/>
      <c r="N7" s="1"/>
      <c r="O7" s="64"/>
      <c r="P7" s="1"/>
    </row>
    <row r="8" spans="1:16" ht="12.75" customHeight="1" x14ac:dyDescent="0.35">
      <c r="A8" s="135"/>
      <c r="B8" s="145"/>
      <c r="C8" s="131"/>
      <c r="D8" s="131"/>
      <c r="E8" s="131"/>
      <c r="F8" s="146"/>
      <c r="G8" s="181"/>
      <c r="H8" s="167"/>
      <c r="I8" s="167"/>
      <c r="J8" s="167"/>
      <c r="K8" s="65" t="s">
        <v>203</v>
      </c>
      <c r="L8" s="66" t="s">
        <v>204</v>
      </c>
      <c r="M8" s="1"/>
      <c r="N8" s="1"/>
      <c r="O8" s="64"/>
      <c r="P8" s="1"/>
    </row>
    <row r="9" spans="1:16" ht="12.75" customHeight="1" x14ac:dyDescent="0.35">
      <c r="A9" s="1"/>
      <c r="B9" s="169" t="s">
        <v>205</v>
      </c>
      <c r="C9" s="122"/>
      <c r="D9" s="122"/>
      <c r="E9" s="122"/>
      <c r="F9" s="120"/>
      <c r="G9" s="59"/>
      <c r="H9" s="59"/>
      <c r="I9" s="67">
        <f t="shared" ref="I9:L9" si="0">I10+I16</f>
        <v>0</v>
      </c>
      <c r="J9" s="67">
        <f t="shared" si="0"/>
        <v>0</v>
      </c>
      <c r="K9" s="67">
        <f t="shared" si="0"/>
        <v>0</v>
      </c>
      <c r="L9" s="68">
        <f t="shared" si="0"/>
        <v>0</v>
      </c>
      <c r="M9" s="1"/>
      <c r="N9" s="1"/>
      <c r="O9" s="64"/>
      <c r="P9" s="1"/>
    </row>
    <row r="10" spans="1:16" ht="12.75" customHeight="1" x14ac:dyDescent="0.35">
      <c r="A10" s="1"/>
      <c r="B10" s="140" t="s">
        <v>206</v>
      </c>
      <c r="C10" s="122"/>
      <c r="D10" s="122"/>
      <c r="E10" s="122"/>
      <c r="F10" s="120"/>
      <c r="G10" s="19"/>
      <c r="H10" s="19"/>
      <c r="I10" s="69">
        <f t="shared" ref="I10:L10" si="1">SUM(I11:I15)</f>
        <v>0</v>
      </c>
      <c r="J10" s="69">
        <f t="shared" si="1"/>
        <v>0</v>
      </c>
      <c r="K10" s="69">
        <f t="shared" si="1"/>
        <v>0</v>
      </c>
      <c r="L10" s="70">
        <f t="shared" si="1"/>
        <v>0</v>
      </c>
      <c r="M10" s="1"/>
      <c r="N10" s="1"/>
      <c r="O10" s="64"/>
      <c r="P10" s="1"/>
    </row>
    <row r="11" spans="1:16" ht="12.75" customHeight="1" x14ac:dyDescent="0.35">
      <c r="A11" s="1"/>
      <c r="B11" s="149" t="s">
        <v>207</v>
      </c>
      <c r="C11" s="122"/>
      <c r="D11" s="122"/>
      <c r="E11" s="122"/>
      <c r="F11" s="120"/>
      <c r="G11" s="20"/>
      <c r="H11" s="20"/>
      <c r="I11" s="70">
        <f t="shared" ref="I11:I17" si="2">J11+K11+L11</f>
        <v>0</v>
      </c>
      <c r="J11" s="71"/>
      <c r="K11" s="71"/>
      <c r="L11" s="71"/>
      <c r="M11" s="1"/>
      <c r="N11" s="1"/>
      <c r="O11" s="64"/>
      <c r="P11" s="1"/>
    </row>
    <row r="12" spans="1:16" ht="12.75" customHeight="1" x14ac:dyDescent="0.35">
      <c r="A12" s="1"/>
      <c r="B12" s="149" t="s">
        <v>208</v>
      </c>
      <c r="C12" s="122"/>
      <c r="D12" s="122"/>
      <c r="E12" s="122"/>
      <c r="F12" s="120"/>
      <c r="G12" s="20"/>
      <c r="H12" s="20"/>
      <c r="I12" s="70">
        <f t="shared" si="2"/>
        <v>0</v>
      </c>
      <c r="J12" s="71"/>
      <c r="K12" s="71"/>
      <c r="L12" s="71"/>
      <c r="M12" s="1"/>
      <c r="N12" s="1"/>
      <c r="O12" s="64"/>
      <c r="P12" s="1"/>
    </row>
    <row r="13" spans="1:16" ht="12.75" customHeight="1" x14ac:dyDescent="0.35">
      <c r="A13" s="1"/>
      <c r="B13" s="149" t="s">
        <v>209</v>
      </c>
      <c r="C13" s="122"/>
      <c r="D13" s="122"/>
      <c r="E13" s="122"/>
      <c r="F13" s="120"/>
      <c r="G13" s="20"/>
      <c r="H13" s="20"/>
      <c r="I13" s="70">
        <f t="shared" si="2"/>
        <v>0</v>
      </c>
      <c r="J13" s="71"/>
      <c r="K13" s="71"/>
      <c r="L13" s="71"/>
      <c r="M13" s="1"/>
      <c r="N13" s="1"/>
      <c r="O13" s="64"/>
      <c r="P13" s="1"/>
    </row>
    <row r="14" spans="1:16" ht="12.75" customHeight="1" x14ac:dyDescent="0.35">
      <c r="A14" s="1"/>
      <c r="B14" s="149" t="s">
        <v>210</v>
      </c>
      <c r="C14" s="122"/>
      <c r="D14" s="122"/>
      <c r="E14" s="122"/>
      <c r="F14" s="120"/>
      <c r="G14" s="20"/>
      <c r="H14" s="20"/>
      <c r="I14" s="70">
        <f t="shared" si="2"/>
        <v>0</v>
      </c>
      <c r="J14" s="71"/>
      <c r="K14" s="71"/>
      <c r="L14" s="71"/>
      <c r="M14" s="1"/>
      <c r="N14" s="1"/>
      <c r="O14" s="64"/>
      <c r="P14" s="1"/>
    </row>
    <row r="15" spans="1:16" ht="12.75" customHeight="1" x14ac:dyDescent="0.35">
      <c r="A15" s="1"/>
      <c r="B15" s="149" t="s">
        <v>211</v>
      </c>
      <c r="C15" s="122"/>
      <c r="D15" s="122"/>
      <c r="E15" s="122"/>
      <c r="F15" s="120"/>
      <c r="G15" s="20"/>
      <c r="H15" s="20"/>
      <c r="I15" s="70">
        <f t="shared" si="2"/>
        <v>0</v>
      </c>
      <c r="J15" s="71"/>
      <c r="K15" s="71"/>
      <c r="L15" s="71"/>
      <c r="M15" s="1"/>
      <c r="N15" s="1"/>
      <c r="O15" s="1"/>
      <c r="P15" s="1"/>
    </row>
    <row r="16" spans="1:16" ht="12.75" customHeight="1" x14ac:dyDescent="0.35">
      <c r="A16" s="1"/>
      <c r="B16" s="149" t="s">
        <v>212</v>
      </c>
      <c r="C16" s="122"/>
      <c r="D16" s="122"/>
      <c r="E16" s="122"/>
      <c r="F16" s="120"/>
      <c r="G16" s="20"/>
      <c r="H16" s="20"/>
      <c r="I16" s="70">
        <f t="shared" si="2"/>
        <v>0</v>
      </c>
      <c r="J16" s="71"/>
      <c r="K16" s="71"/>
      <c r="L16" s="71"/>
      <c r="M16" s="1"/>
      <c r="N16" s="1"/>
      <c r="O16" s="148"/>
      <c r="P16" s="135"/>
    </row>
    <row r="17" spans="2:16" ht="12.75" customHeight="1" x14ac:dyDescent="0.35">
      <c r="B17" s="149" t="s">
        <v>213</v>
      </c>
      <c r="C17" s="122"/>
      <c r="D17" s="122"/>
      <c r="E17" s="122"/>
      <c r="F17" s="120"/>
      <c r="G17" s="20"/>
      <c r="H17" s="20"/>
      <c r="I17" s="70">
        <f t="shared" si="2"/>
        <v>0</v>
      </c>
      <c r="J17" s="71"/>
      <c r="K17" s="71"/>
      <c r="L17" s="71"/>
      <c r="M17" s="1"/>
      <c r="N17" s="1"/>
      <c r="O17" s="148"/>
      <c r="P17" s="135"/>
    </row>
    <row r="18" spans="2:16" ht="12.75" customHeight="1" x14ac:dyDescent="0.35">
      <c r="B18" s="149" t="s">
        <v>214</v>
      </c>
      <c r="C18" s="122"/>
      <c r="D18" s="122"/>
      <c r="E18" s="122"/>
      <c r="F18" s="120"/>
      <c r="G18" s="20"/>
      <c r="H18" s="20"/>
      <c r="I18" s="70">
        <f>I9*0.05</f>
        <v>0</v>
      </c>
      <c r="J18" s="71"/>
      <c r="K18" s="71"/>
      <c r="L18" s="71"/>
      <c r="M18" s="10"/>
      <c r="N18" s="1"/>
      <c r="O18" s="1"/>
      <c r="P18" s="1"/>
    </row>
    <row r="19" spans="2:16" ht="12.75" customHeight="1" x14ac:dyDescent="0.35">
      <c r="B19" s="149" t="s">
        <v>215</v>
      </c>
      <c r="C19" s="122"/>
      <c r="D19" s="122"/>
      <c r="E19" s="122"/>
      <c r="F19" s="120"/>
      <c r="G19" s="20"/>
      <c r="H19" s="20"/>
      <c r="I19" s="70">
        <f>I9*0.03</f>
        <v>0</v>
      </c>
      <c r="J19" s="71"/>
      <c r="K19" s="71"/>
      <c r="L19" s="71"/>
      <c r="M19" s="1"/>
      <c r="N19" s="1"/>
      <c r="O19" s="1"/>
      <c r="P19" s="1"/>
    </row>
    <row r="20" spans="2:16" ht="12.75" customHeight="1" x14ac:dyDescent="0.35">
      <c r="B20" s="136" t="s">
        <v>216</v>
      </c>
      <c r="C20" s="122"/>
      <c r="D20" s="122"/>
      <c r="E20" s="122"/>
      <c r="F20" s="120"/>
      <c r="G20" s="19"/>
      <c r="H20" s="19"/>
      <c r="I20" s="69">
        <f>I10+I16+I17+I18+I19</f>
        <v>0</v>
      </c>
      <c r="J20" s="69">
        <f t="shared" ref="J20:L20" si="3">J9+J17+J18+J19</f>
        <v>0</v>
      </c>
      <c r="K20" s="69">
        <f t="shared" si="3"/>
        <v>0</v>
      </c>
      <c r="L20" s="70">
        <f t="shared" si="3"/>
        <v>0</v>
      </c>
      <c r="M20" s="1"/>
      <c r="N20" s="1"/>
      <c r="O20" s="1"/>
      <c r="P20" s="1"/>
    </row>
    <row r="21" spans="2:16" ht="12.75" customHeight="1" x14ac:dyDescent="0.35">
      <c r="B21" s="1"/>
      <c r="C21" s="1"/>
      <c r="D21" s="1"/>
      <c r="E21" s="1"/>
      <c r="F21" s="1"/>
      <c r="G21" s="1"/>
      <c r="H21" s="1"/>
      <c r="I21" s="72"/>
      <c r="J21" s="1"/>
      <c r="K21" s="1"/>
      <c r="L21" s="1"/>
      <c r="M21" s="1"/>
      <c r="N21" s="1"/>
      <c r="O21" s="1"/>
      <c r="P21" s="1"/>
    </row>
    <row r="22" spans="2:16" ht="12.75" customHeight="1" x14ac:dyDescent="0.3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ht="12.75" customHeight="1" x14ac:dyDescent="0.35">
      <c r="B23" s="73" t="s">
        <v>217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2"/>
      <c r="N23" s="1"/>
      <c r="O23" s="1"/>
      <c r="P23" s="1"/>
    </row>
    <row r="24" spans="2:16" ht="12.75" customHeight="1" x14ac:dyDescent="0.3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12.75" customHeight="1" x14ac:dyDescent="0.35">
      <c r="B25" s="173" t="s">
        <v>218</v>
      </c>
      <c r="C25" s="144"/>
      <c r="D25" s="173" t="s">
        <v>196</v>
      </c>
      <c r="E25" s="174"/>
      <c r="F25" s="174"/>
      <c r="G25" s="144"/>
      <c r="H25" s="171" t="s">
        <v>219</v>
      </c>
      <c r="I25" s="122"/>
      <c r="J25" s="122"/>
      <c r="K25" s="122"/>
      <c r="L25" s="120"/>
      <c r="M25" s="14"/>
      <c r="N25" s="14"/>
      <c r="O25" s="14"/>
      <c r="P25" s="14"/>
    </row>
    <row r="26" spans="2:16" ht="12.75" customHeight="1" x14ac:dyDescent="0.35">
      <c r="B26" s="145"/>
      <c r="C26" s="146"/>
      <c r="D26" s="145"/>
      <c r="E26" s="131"/>
      <c r="F26" s="131"/>
      <c r="G26" s="146"/>
      <c r="H26" s="65">
        <v>1</v>
      </c>
      <c r="I26" s="65">
        <v>2</v>
      </c>
      <c r="J26" s="65">
        <v>3</v>
      </c>
      <c r="K26" s="65">
        <v>4</v>
      </c>
      <c r="L26" s="65">
        <v>5</v>
      </c>
      <c r="M26" s="14"/>
      <c r="N26" s="14"/>
      <c r="O26" s="14"/>
      <c r="P26" s="14"/>
    </row>
    <row r="27" spans="2:16" ht="12.75" customHeight="1" x14ac:dyDescent="0.35">
      <c r="B27" s="169">
        <v>1</v>
      </c>
      <c r="C27" s="120"/>
      <c r="D27" s="169" t="s">
        <v>220</v>
      </c>
      <c r="E27" s="122"/>
      <c r="F27" s="122"/>
      <c r="G27" s="120"/>
      <c r="H27" s="75">
        <f t="shared" ref="H27:L27" si="4">H28+H31</f>
        <v>0</v>
      </c>
      <c r="I27" s="75">
        <f t="shared" si="4"/>
        <v>0</v>
      </c>
      <c r="J27" s="75">
        <f t="shared" si="4"/>
        <v>0</v>
      </c>
      <c r="K27" s="75">
        <f t="shared" si="4"/>
        <v>0</v>
      </c>
      <c r="L27" s="75">
        <f t="shared" si="4"/>
        <v>0</v>
      </c>
      <c r="M27" s="1"/>
      <c r="N27" s="1"/>
      <c r="O27" s="1"/>
      <c r="P27" s="1"/>
    </row>
    <row r="28" spans="2:16" ht="12.75" customHeight="1" x14ac:dyDescent="0.35">
      <c r="B28" s="140">
        <v>1.1000000000000001</v>
      </c>
      <c r="C28" s="120"/>
      <c r="D28" s="172" t="s">
        <v>221</v>
      </c>
      <c r="E28" s="122"/>
      <c r="F28" s="122"/>
      <c r="G28" s="120"/>
      <c r="H28" s="76">
        <f t="shared" ref="H28:L28" si="5">SUM(H29:H30)</f>
        <v>0</v>
      </c>
      <c r="I28" s="76">
        <f t="shared" si="5"/>
        <v>0</v>
      </c>
      <c r="J28" s="76">
        <f t="shared" si="5"/>
        <v>0</v>
      </c>
      <c r="K28" s="76">
        <f t="shared" si="5"/>
        <v>0</v>
      </c>
      <c r="L28" s="76">
        <f t="shared" si="5"/>
        <v>0</v>
      </c>
      <c r="M28" s="1"/>
      <c r="N28" s="1"/>
      <c r="O28" s="1"/>
      <c r="P28" s="1"/>
    </row>
    <row r="29" spans="2:16" ht="12.75" customHeight="1" x14ac:dyDescent="0.35">
      <c r="B29" s="149" t="s">
        <v>137</v>
      </c>
      <c r="C29" s="120"/>
      <c r="D29" s="170" t="s">
        <v>222</v>
      </c>
      <c r="E29" s="122"/>
      <c r="F29" s="122"/>
      <c r="G29" s="120"/>
      <c r="H29" s="77"/>
      <c r="I29" s="77"/>
      <c r="J29" s="77"/>
      <c r="K29" s="77"/>
      <c r="L29" s="77"/>
      <c r="M29" s="1"/>
      <c r="N29" s="1"/>
      <c r="O29" s="1"/>
      <c r="P29" s="1"/>
    </row>
    <row r="30" spans="2:16" ht="12.75" customHeight="1" x14ac:dyDescent="0.35">
      <c r="B30" s="149" t="s">
        <v>143</v>
      </c>
      <c r="C30" s="120"/>
      <c r="D30" s="170" t="s">
        <v>223</v>
      </c>
      <c r="E30" s="122"/>
      <c r="F30" s="122"/>
      <c r="G30" s="120"/>
      <c r="H30" s="77"/>
      <c r="I30" s="77"/>
      <c r="J30" s="77"/>
      <c r="K30" s="77"/>
      <c r="L30" s="77"/>
      <c r="M30" s="1"/>
      <c r="N30" s="1"/>
      <c r="O30" s="1"/>
      <c r="P30" s="1"/>
    </row>
    <row r="31" spans="2:16" ht="12.75" customHeight="1" x14ac:dyDescent="0.35">
      <c r="B31" s="140">
        <v>1.2</v>
      </c>
      <c r="C31" s="120"/>
      <c r="D31" s="172" t="s">
        <v>224</v>
      </c>
      <c r="E31" s="122"/>
      <c r="F31" s="122"/>
      <c r="G31" s="120"/>
      <c r="H31" s="76">
        <f t="shared" ref="H31:L31" si="6">SUM(H32:H33)</f>
        <v>0</v>
      </c>
      <c r="I31" s="76">
        <f t="shared" si="6"/>
        <v>0</v>
      </c>
      <c r="J31" s="76">
        <f t="shared" si="6"/>
        <v>0</v>
      </c>
      <c r="K31" s="76">
        <f t="shared" si="6"/>
        <v>0</v>
      </c>
      <c r="L31" s="76">
        <f t="shared" si="6"/>
        <v>0</v>
      </c>
      <c r="M31" s="1"/>
      <c r="N31" s="1"/>
      <c r="O31" s="1"/>
      <c r="P31" s="1"/>
    </row>
    <row r="32" spans="2:16" ht="12.75" customHeight="1" x14ac:dyDescent="0.35">
      <c r="B32" s="149" t="s">
        <v>168</v>
      </c>
      <c r="C32" s="120"/>
      <c r="D32" s="170" t="s">
        <v>225</v>
      </c>
      <c r="E32" s="122"/>
      <c r="F32" s="122"/>
      <c r="G32" s="120"/>
      <c r="H32" s="77"/>
      <c r="I32" s="77"/>
      <c r="J32" s="77"/>
      <c r="K32" s="77"/>
      <c r="L32" s="77"/>
      <c r="M32" s="1"/>
      <c r="N32" s="1"/>
      <c r="O32" s="1"/>
      <c r="P32" s="1"/>
    </row>
    <row r="33" spans="2:12" ht="12.75" customHeight="1" x14ac:dyDescent="0.35">
      <c r="B33" s="149" t="s">
        <v>169</v>
      </c>
      <c r="C33" s="120"/>
      <c r="D33" s="170" t="s">
        <v>188</v>
      </c>
      <c r="E33" s="122"/>
      <c r="F33" s="122"/>
      <c r="G33" s="120"/>
      <c r="H33" s="77"/>
      <c r="I33" s="77"/>
      <c r="J33" s="77"/>
      <c r="K33" s="77"/>
      <c r="L33" s="77"/>
    </row>
    <row r="34" spans="2:12" ht="12.75" customHeight="1" x14ac:dyDescent="0.35">
      <c r="B34" s="169">
        <v>2</v>
      </c>
      <c r="C34" s="120"/>
      <c r="D34" s="183" t="s">
        <v>226</v>
      </c>
      <c r="E34" s="122"/>
      <c r="F34" s="122"/>
      <c r="G34" s="120"/>
      <c r="H34" s="75">
        <f t="shared" ref="H34:L34" si="7">SUM(H35:H36)</f>
        <v>0</v>
      </c>
      <c r="I34" s="75">
        <f t="shared" si="7"/>
        <v>0</v>
      </c>
      <c r="J34" s="75">
        <f t="shared" si="7"/>
        <v>0</v>
      </c>
      <c r="K34" s="75">
        <f t="shared" si="7"/>
        <v>0</v>
      </c>
      <c r="L34" s="75">
        <f t="shared" si="7"/>
        <v>0</v>
      </c>
    </row>
    <row r="35" spans="2:12" ht="12.75" customHeight="1" x14ac:dyDescent="0.35">
      <c r="B35" s="149">
        <v>2.1</v>
      </c>
      <c r="C35" s="120"/>
      <c r="D35" s="184" t="s">
        <v>227</v>
      </c>
      <c r="E35" s="122"/>
      <c r="F35" s="122"/>
      <c r="G35" s="120"/>
      <c r="H35" s="77"/>
      <c r="I35" s="77"/>
      <c r="J35" s="77"/>
      <c r="K35" s="77"/>
      <c r="L35" s="77"/>
    </row>
    <row r="36" spans="2:12" ht="12.75" customHeight="1" x14ac:dyDescent="0.35">
      <c r="B36" s="149">
        <v>2.2000000000000002</v>
      </c>
      <c r="C36" s="120"/>
      <c r="D36" s="170" t="s">
        <v>228</v>
      </c>
      <c r="E36" s="122"/>
      <c r="F36" s="122"/>
      <c r="G36" s="120"/>
      <c r="H36" s="77"/>
      <c r="I36" s="77"/>
      <c r="J36" s="77"/>
      <c r="K36" s="77"/>
      <c r="L36" s="77"/>
    </row>
    <row r="37" spans="2:12" ht="12.75" customHeight="1" x14ac:dyDescent="0.35">
      <c r="B37" s="149">
        <v>3</v>
      </c>
      <c r="C37" s="120"/>
      <c r="D37" s="170" t="s">
        <v>229</v>
      </c>
      <c r="E37" s="122"/>
      <c r="F37" s="122"/>
      <c r="G37" s="120"/>
      <c r="H37" s="77"/>
      <c r="I37" s="77"/>
      <c r="J37" s="77"/>
      <c r="K37" s="77"/>
      <c r="L37" s="77"/>
    </row>
    <row r="38" spans="2:12" ht="12.75" customHeight="1" x14ac:dyDescent="0.35">
      <c r="B38" s="169">
        <v>4</v>
      </c>
      <c r="C38" s="120"/>
      <c r="D38" s="183" t="s">
        <v>230</v>
      </c>
      <c r="E38" s="122"/>
      <c r="F38" s="122"/>
      <c r="G38" s="120"/>
      <c r="H38" s="75">
        <f t="shared" ref="H38:L38" si="8">+H39</f>
        <v>0</v>
      </c>
      <c r="I38" s="75">
        <f t="shared" si="8"/>
        <v>0</v>
      </c>
      <c r="J38" s="75">
        <f t="shared" si="8"/>
        <v>0</v>
      </c>
      <c r="K38" s="75">
        <f t="shared" si="8"/>
        <v>0</v>
      </c>
      <c r="L38" s="75">
        <f t="shared" si="8"/>
        <v>0</v>
      </c>
    </row>
    <row r="39" spans="2:12" ht="15" customHeight="1" x14ac:dyDescent="0.35">
      <c r="B39" s="149">
        <v>4.0999999999999996</v>
      </c>
      <c r="C39" s="120"/>
      <c r="D39" s="170" t="s">
        <v>231</v>
      </c>
      <c r="E39" s="122"/>
      <c r="F39" s="122"/>
      <c r="G39" s="120"/>
      <c r="H39" s="77"/>
      <c r="I39" s="77"/>
      <c r="J39" s="77"/>
      <c r="K39" s="77"/>
      <c r="L39" s="77"/>
    </row>
    <row r="40" spans="2:12" ht="15" customHeight="1" x14ac:dyDescent="0.35">
      <c r="B40" s="136" t="s">
        <v>216</v>
      </c>
      <c r="C40" s="122"/>
      <c r="D40" s="122"/>
      <c r="E40" s="122"/>
      <c r="F40" s="122"/>
      <c r="G40" s="120"/>
      <c r="H40" s="76">
        <f t="shared" ref="H40:L40" si="9">H27+H34+H37+H38</f>
        <v>0</v>
      </c>
      <c r="I40" s="76">
        <f t="shared" si="9"/>
        <v>0</v>
      </c>
      <c r="J40" s="76">
        <f t="shared" si="9"/>
        <v>0</v>
      </c>
      <c r="K40" s="76">
        <f t="shared" si="9"/>
        <v>0</v>
      </c>
      <c r="L40" s="76">
        <f t="shared" si="9"/>
        <v>0</v>
      </c>
    </row>
  </sheetData>
  <mergeCells count="52">
    <mergeCell ref="A6:A8"/>
    <mergeCell ref="G6:G8"/>
    <mergeCell ref="H6:H8"/>
    <mergeCell ref="I6:L6"/>
    <mergeCell ref="I7:I8"/>
    <mergeCell ref="J7:J8"/>
    <mergeCell ref="K7:L7"/>
    <mergeCell ref="B15:F15"/>
    <mergeCell ref="B16:F16"/>
    <mergeCell ref="O16:P16"/>
    <mergeCell ref="O17:P17"/>
    <mergeCell ref="B6:F8"/>
    <mergeCell ref="B9:F9"/>
    <mergeCell ref="B10:F10"/>
    <mergeCell ref="B11:F11"/>
    <mergeCell ref="B12:F12"/>
    <mergeCell ref="B13:F13"/>
    <mergeCell ref="B14:F14"/>
    <mergeCell ref="B17:F17"/>
    <mergeCell ref="B18:F18"/>
    <mergeCell ref="B19:F19"/>
    <mergeCell ref="B20:F20"/>
    <mergeCell ref="B25:C26"/>
    <mergeCell ref="D25:G26"/>
    <mergeCell ref="H25:L25"/>
    <mergeCell ref="B27:C27"/>
    <mergeCell ref="D27:G27"/>
    <mergeCell ref="B28:C28"/>
    <mergeCell ref="D28:G28"/>
    <mergeCell ref="B29:C29"/>
    <mergeCell ref="D29:G29"/>
    <mergeCell ref="D30:G30"/>
    <mergeCell ref="B37:C37"/>
    <mergeCell ref="B38:C38"/>
    <mergeCell ref="D38:G38"/>
    <mergeCell ref="D31:G31"/>
    <mergeCell ref="D32:G32"/>
    <mergeCell ref="D33:G33"/>
    <mergeCell ref="D34:G34"/>
    <mergeCell ref="D35:G35"/>
    <mergeCell ref="D36:G36"/>
    <mergeCell ref="D37:G37"/>
    <mergeCell ref="B39:C39"/>
    <mergeCell ref="B40:G40"/>
    <mergeCell ref="B30:C30"/>
    <mergeCell ref="B31:C31"/>
    <mergeCell ref="B32:C32"/>
    <mergeCell ref="B33:C33"/>
    <mergeCell ref="B34:C34"/>
    <mergeCell ref="B35:C35"/>
    <mergeCell ref="B36:C36"/>
    <mergeCell ref="D39:G39"/>
  </mergeCells>
  <printOptions horizontalCentered="1" verticalCentered="1"/>
  <pageMargins left="0.70866141732283472" right="0.70866141732283472" top="0.74803149606299213" bottom="0.74803149606299213" header="0" footer="0"/>
  <pageSetup scale="6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1"/>
  <sheetViews>
    <sheetView showGridLines="0" workbookViewId="0"/>
  </sheetViews>
  <sheetFormatPr baseColWidth="10" defaultColWidth="14.453125" defaultRowHeight="15" customHeight="1" x14ac:dyDescent="0.35"/>
  <cols>
    <col min="1" max="1" width="8" customWidth="1"/>
    <col min="2" max="2" width="9.1796875" customWidth="1"/>
    <col min="3" max="3" width="5.453125" customWidth="1"/>
    <col min="4" max="4" width="11.54296875" customWidth="1"/>
    <col min="5" max="5" width="23.54296875" customWidth="1"/>
    <col min="6" max="6" width="13.26953125" customWidth="1"/>
    <col min="7" max="9" width="13.1796875" customWidth="1"/>
    <col min="10" max="11" width="14.1796875" customWidth="1"/>
    <col min="12" max="12" width="11.453125" customWidth="1"/>
    <col min="13" max="26" width="10.7265625" customWidth="1"/>
  </cols>
  <sheetData>
    <row r="1" spans="1:11" ht="12.75" customHeight="1" x14ac:dyDescent="0.35">
      <c r="A1" s="25" t="s">
        <v>232</v>
      </c>
      <c r="B1" s="3"/>
      <c r="C1" s="3"/>
      <c r="D1" s="3"/>
      <c r="E1" s="3"/>
      <c r="F1" s="3"/>
      <c r="G1" s="78"/>
      <c r="H1" s="78"/>
      <c r="I1" s="78"/>
      <c r="J1" s="3"/>
      <c r="K1" s="3"/>
    </row>
    <row r="2" spans="1:11" ht="12.75" customHeight="1" x14ac:dyDescent="0.35">
      <c r="A2" s="1"/>
      <c r="B2" s="1"/>
      <c r="C2" s="1"/>
      <c r="D2" s="1"/>
      <c r="E2" s="1"/>
      <c r="F2" s="1"/>
      <c r="G2" s="79"/>
      <c r="H2" s="79"/>
      <c r="I2" s="79"/>
      <c r="J2" s="1"/>
      <c r="K2" s="1"/>
    </row>
    <row r="3" spans="1:11" ht="12.75" customHeight="1" x14ac:dyDescent="0.35">
      <c r="A3" s="188" t="s">
        <v>218</v>
      </c>
      <c r="B3" s="186" t="s">
        <v>196</v>
      </c>
      <c r="C3" s="174"/>
      <c r="D3" s="174"/>
      <c r="E3" s="174"/>
      <c r="F3" s="144"/>
      <c r="G3" s="187" t="s">
        <v>219</v>
      </c>
      <c r="H3" s="122"/>
      <c r="I3" s="122"/>
      <c r="J3" s="122"/>
      <c r="K3" s="120"/>
    </row>
    <row r="4" spans="1:11" ht="12.75" customHeight="1" x14ac:dyDescent="0.35">
      <c r="A4" s="167"/>
      <c r="B4" s="145"/>
      <c r="C4" s="131"/>
      <c r="D4" s="131"/>
      <c r="E4" s="131"/>
      <c r="F4" s="146"/>
      <c r="G4" s="58">
        <v>1</v>
      </c>
      <c r="H4" s="58">
        <v>2</v>
      </c>
      <c r="I4" s="58">
        <v>3</v>
      </c>
      <c r="J4" s="58">
        <v>4</v>
      </c>
      <c r="K4" s="58">
        <v>5</v>
      </c>
    </row>
    <row r="5" spans="1:11" ht="12.75" customHeight="1" x14ac:dyDescent="0.35">
      <c r="A5" s="80">
        <v>1</v>
      </c>
      <c r="B5" s="189" t="s">
        <v>233</v>
      </c>
      <c r="C5" s="122"/>
      <c r="D5" s="122"/>
      <c r="E5" s="122"/>
      <c r="F5" s="120"/>
      <c r="G5" s="81">
        <f t="shared" ref="G5:K5" si="0">G6+G7</f>
        <v>0</v>
      </c>
      <c r="H5" s="81">
        <f t="shared" si="0"/>
        <v>0</v>
      </c>
      <c r="I5" s="81">
        <f t="shared" si="0"/>
        <v>0</v>
      </c>
      <c r="J5" s="81">
        <f t="shared" si="0"/>
        <v>0</v>
      </c>
      <c r="K5" s="81">
        <f t="shared" si="0"/>
        <v>0</v>
      </c>
    </row>
    <row r="6" spans="1:11" ht="12.75" customHeight="1" x14ac:dyDescent="0.35">
      <c r="A6" s="44">
        <v>1.1000000000000001</v>
      </c>
      <c r="B6" s="149" t="s">
        <v>234</v>
      </c>
      <c r="C6" s="122"/>
      <c r="D6" s="122"/>
      <c r="E6" s="122"/>
      <c r="F6" s="120"/>
      <c r="G6" s="43">
        <f>+'5.VENTAS Y 6.REQ INV'!F5</f>
        <v>0</v>
      </c>
      <c r="H6" s="43">
        <f>+'5.VENTAS Y 6.REQ INV'!F6</f>
        <v>0</v>
      </c>
      <c r="I6" s="43">
        <f>+'5.VENTAS Y 6.REQ INV'!F7</f>
        <v>0</v>
      </c>
      <c r="J6" s="43">
        <f>+'5.VENTAS Y 6.REQ INV'!F8</f>
        <v>0</v>
      </c>
      <c r="K6" s="43">
        <f>+'5.VENTAS Y 6.REQ INV'!F9</f>
        <v>0</v>
      </c>
    </row>
    <row r="7" spans="1:11" ht="12.75" customHeight="1" x14ac:dyDescent="0.35">
      <c r="A7" s="44">
        <v>1.2</v>
      </c>
      <c r="B7" s="149" t="s">
        <v>235</v>
      </c>
      <c r="C7" s="122"/>
      <c r="D7" s="122"/>
      <c r="E7" s="122"/>
      <c r="F7" s="120"/>
      <c r="G7" s="82"/>
      <c r="H7" s="82"/>
      <c r="I7" s="82"/>
      <c r="J7" s="82"/>
      <c r="K7" s="82"/>
    </row>
    <row r="8" spans="1:11" ht="12.75" customHeight="1" x14ac:dyDescent="0.35">
      <c r="A8" s="80">
        <v>2</v>
      </c>
      <c r="B8" s="189" t="s">
        <v>220</v>
      </c>
      <c r="C8" s="122"/>
      <c r="D8" s="122"/>
      <c r="E8" s="122"/>
      <c r="F8" s="120"/>
      <c r="G8" s="81">
        <f>+'7.1.INVERSION Y 7.2.EGRESOS'!H27</f>
        <v>0</v>
      </c>
      <c r="H8" s="81">
        <f>+'7.1.INVERSION Y 7.2.EGRESOS'!I27</f>
        <v>0</v>
      </c>
      <c r="I8" s="81">
        <f>+'7.1.INVERSION Y 7.2.EGRESOS'!J27</f>
        <v>0</v>
      </c>
      <c r="J8" s="81">
        <f>+'7.1.INVERSION Y 7.2.EGRESOS'!K27</f>
        <v>0</v>
      </c>
      <c r="K8" s="81">
        <f>+'7.1.INVERSION Y 7.2.EGRESOS'!L27</f>
        <v>0</v>
      </c>
    </row>
    <row r="9" spans="1:11" ht="12.75" customHeight="1" x14ac:dyDescent="0.35">
      <c r="A9" s="80">
        <v>3</v>
      </c>
      <c r="B9" s="189" t="s">
        <v>236</v>
      </c>
      <c r="C9" s="122"/>
      <c r="D9" s="122"/>
      <c r="E9" s="122"/>
      <c r="F9" s="120"/>
      <c r="G9" s="81">
        <f t="shared" ref="G9:K9" si="1">G5-G8</f>
        <v>0</v>
      </c>
      <c r="H9" s="81">
        <f t="shared" si="1"/>
        <v>0</v>
      </c>
      <c r="I9" s="81">
        <f t="shared" si="1"/>
        <v>0</v>
      </c>
      <c r="J9" s="81">
        <f t="shared" si="1"/>
        <v>0</v>
      </c>
      <c r="K9" s="81">
        <f t="shared" si="1"/>
        <v>0</v>
      </c>
    </row>
    <row r="10" spans="1:11" ht="12.75" customHeight="1" x14ac:dyDescent="0.35">
      <c r="A10" s="80">
        <v>4</v>
      </c>
      <c r="B10" s="189" t="s">
        <v>226</v>
      </c>
      <c r="C10" s="122"/>
      <c r="D10" s="122"/>
      <c r="E10" s="122"/>
      <c r="F10" s="120"/>
      <c r="G10" s="81">
        <f t="shared" ref="G10:K10" si="2">G11+G12</f>
        <v>0</v>
      </c>
      <c r="H10" s="81">
        <f t="shared" si="2"/>
        <v>0</v>
      </c>
      <c r="I10" s="81">
        <f t="shared" si="2"/>
        <v>0</v>
      </c>
      <c r="J10" s="81">
        <f t="shared" si="2"/>
        <v>0</v>
      </c>
      <c r="K10" s="81">
        <f t="shared" si="2"/>
        <v>0</v>
      </c>
    </row>
    <row r="11" spans="1:11" ht="12.75" customHeight="1" x14ac:dyDescent="0.35">
      <c r="A11" s="44">
        <v>4.0999999999999996</v>
      </c>
      <c r="B11" s="149" t="s">
        <v>227</v>
      </c>
      <c r="C11" s="122"/>
      <c r="D11" s="122"/>
      <c r="E11" s="122"/>
      <c r="F11" s="120"/>
      <c r="G11" s="43">
        <f>+'7.1.INVERSION Y 7.2.EGRESOS'!H35</f>
        <v>0</v>
      </c>
      <c r="H11" s="43">
        <f>+'7.1.INVERSION Y 7.2.EGRESOS'!I35</f>
        <v>0</v>
      </c>
      <c r="I11" s="43">
        <f>+'7.1.INVERSION Y 7.2.EGRESOS'!J35</f>
        <v>0</v>
      </c>
      <c r="J11" s="43">
        <f>+'7.1.INVERSION Y 7.2.EGRESOS'!K35</f>
        <v>0</v>
      </c>
      <c r="K11" s="43">
        <f>+'7.1.INVERSION Y 7.2.EGRESOS'!L35</f>
        <v>0</v>
      </c>
    </row>
    <row r="12" spans="1:11" ht="12.75" customHeight="1" x14ac:dyDescent="0.35">
      <c r="A12" s="44">
        <v>4.0999999999999996</v>
      </c>
      <c r="B12" s="149" t="s">
        <v>237</v>
      </c>
      <c r="C12" s="122"/>
      <c r="D12" s="122"/>
      <c r="E12" s="122"/>
      <c r="F12" s="120"/>
      <c r="G12" s="43">
        <f>+'7.1.INVERSION Y 7.2.EGRESOS'!H36</f>
        <v>0</v>
      </c>
      <c r="H12" s="43">
        <f>+'7.1.INVERSION Y 7.2.EGRESOS'!I36</f>
        <v>0</v>
      </c>
      <c r="I12" s="43">
        <f>+'7.1.INVERSION Y 7.2.EGRESOS'!J36</f>
        <v>0</v>
      </c>
      <c r="J12" s="43">
        <f>+'7.1.INVERSION Y 7.2.EGRESOS'!K36</f>
        <v>0</v>
      </c>
      <c r="K12" s="43">
        <f>+'7.1.INVERSION Y 7.2.EGRESOS'!L36</f>
        <v>0</v>
      </c>
    </row>
    <row r="13" spans="1:11" ht="12.75" customHeight="1" x14ac:dyDescent="0.35">
      <c r="A13" s="80">
        <v>5</v>
      </c>
      <c r="B13" s="189" t="s">
        <v>238</v>
      </c>
      <c r="C13" s="122"/>
      <c r="D13" s="122"/>
      <c r="E13" s="122"/>
      <c r="F13" s="120"/>
      <c r="G13" s="81">
        <f>+'7.1.INVERSION Y 7.2.EGRESOS'!H37</f>
        <v>0</v>
      </c>
      <c r="H13" s="81">
        <f>+'7.1.INVERSION Y 7.2.EGRESOS'!I37</f>
        <v>0</v>
      </c>
      <c r="I13" s="81">
        <f>+'7.1.INVERSION Y 7.2.EGRESOS'!J37</f>
        <v>0</v>
      </c>
      <c r="J13" s="81">
        <f>+'7.1.INVERSION Y 7.2.EGRESOS'!K37</f>
        <v>0</v>
      </c>
      <c r="K13" s="81">
        <f>+'7.1.INVERSION Y 7.2.EGRESOS'!L37</f>
        <v>0</v>
      </c>
    </row>
    <row r="14" spans="1:11" ht="12.75" customHeight="1" x14ac:dyDescent="0.35">
      <c r="A14" s="80">
        <v>6</v>
      </c>
      <c r="B14" s="189" t="s">
        <v>239</v>
      </c>
      <c r="C14" s="122"/>
      <c r="D14" s="122"/>
      <c r="E14" s="122"/>
      <c r="F14" s="120"/>
      <c r="G14" s="81">
        <f t="shared" ref="G14:K14" si="3">G9-G10-G13</f>
        <v>0</v>
      </c>
      <c r="H14" s="81">
        <f t="shared" si="3"/>
        <v>0</v>
      </c>
      <c r="I14" s="81">
        <f t="shared" si="3"/>
        <v>0</v>
      </c>
      <c r="J14" s="81">
        <f t="shared" si="3"/>
        <v>0</v>
      </c>
      <c r="K14" s="81">
        <f t="shared" si="3"/>
        <v>0</v>
      </c>
    </row>
    <row r="15" spans="1:11" ht="12.75" customHeight="1" x14ac:dyDescent="0.35">
      <c r="A15" s="80">
        <v>7</v>
      </c>
      <c r="B15" s="189" t="s">
        <v>240</v>
      </c>
      <c r="C15" s="122"/>
      <c r="D15" s="122"/>
      <c r="E15" s="122"/>
      <c r="F15" s="120"/>
      <c r="G15" s="81">
        <f t="shared" ref="G15:K15" si="4">G14*0.295</f>
        <v>0</v>
      </c>
      <c r="H15" s="81">
        <f t="shared" si="4"/>
        <v>0</v>
      </c>
      <c r="I15" s="81">
        <f t="shared" si="4"/>
        <v>0</v>
      </c>
      <c r="J15" s="81">
        <f t="shared" si="4"/>
        <v>0</v>
      </c>
      <c r="K15" s="81">
        <f t="shared" si="4"/>
        <v>0</v>
      </c>
    </row>
    <row r="16" spans="1:11" ht="12.75" customHeight="1" x14ac:dyDescent="0.35">
      <c r="A16" s="80">
        <v>8</v>
      </c>
      <c r="B16" s="189" t="s">
        <v>241</v>
      </c>
      <c r="C16" s="122"/>
      <c r="D16" s="122"/>
      <c r="E16" s="122"/>
      <c r="F16" s="120"/>
      <c r="G16" s="81">
        <f t="shared" ref="G16:K16" si="5">G14-G15</f>
        <v>0</v>
      </c>
      <c r="H16" s="81">
        <f t="shared" si="5"/>
        <v>0</v>
      </c>
      <c r="I16" s="81">
        <f t="shared" si="5"/>
        <v>0</v>
      </c>
      <c r="J16" s="81">
        <f t="shared" si="5"/>
        <v>0</v>
      </c>
      <c r="K16" s="81">
        <f t="shared" si="5"/>
        <v>0</v>
      </c>
    </row>
    <row r="18" spans="1:12" ht="12.75" customHeight="1" x14ac:dyDescent="0.35">
      <c r="A18" s="25" t="s">
        <v>242</v>
      </c>
      <c r="B18" s="3"/>
      <c r="C18" s="3"/>
      <c r="D18" s="3"/>
      <c r="E18" s="3"/>
      <c r="F18" s="3"/>
      <c r="G18" s="78"/>
      <c r="H18" s="78"/>
      <c r="I18" s="78"/>
      <c r="J18" s="3"/>
      <c r="K18" s="3"/>
      <c r="L18" s="1"/>
    </row>
    <row r="19" spans="1:12" ht="12.75" customHeight="1" x14ac:dyDescent="0.35">
      <c r="A19" s="1"/>
      <c r="B19" s="1"/>
      <c r="C19" s="1"/>
      <c r="D19" s="1"/>
      <c r="E19" s="1"/>
      <c r="F19" s="1"/>
      <c r="G19" s="79"/>
      <c r="H19" s="79"/>
      <c r="I19" s="79"/>
      <c r="J19" s="1"/>
      <c r="K19" s="1"/>
      <c r="L19" s="1"/>
    </row>
    <row r="20" spans="1:12" ht="12.75" customHeight="1" x14ac:dyDescent="0.35">
      <c r="A20" s="188"/>
      <c r="B20" s="186" t="s">
        <v>196</v>
      </c>
      <c r="C20" s="174"/>
      <c r="D20" s="174"/>
      <c r="E20" s="144"/>
      <c r="F20" s="187" t="s">
        <v>219</v>
      </c>
      <c r="G20" s="122"/>
      <c r="H20" s="122"/>
      <c r="I20" s="122"/>
      <c r="J20" s="122"/>
      <c r="K20" s="120"/>
      <c r="L20" s="1"/>
    </row>
    <row r="21" spans="1:12" ht="12.75" customHeight="1" x14ac:dyDescent="0.35">
      <c r="A21" s="167"/>
      <c r="B21" s="145"/>
      <c r="C21" s="131"/>
      <c r="D21" s="131"/>
      <c r="E21" s="146"/>
      <c r="F21" s="58">
        <v>0</v>
      </c>
      <c r="G21" s="83">
        <v>1</v>
      </c>
      <c r="H21" s="83">
        <v>2</v>
      </c>
      <c r="I21" s="83">
        <v>3</v>
      </c>
      <c r="J21" s="58">
        <v>4</v>
      </c>
      <c r="K21" s="58">
        <v>5</v>
      </c>
      <c r="L21" s="1"/>
    </row>
    <row r="22" spans="1:12" ht="12.75" customHeight="1" x14ac:dyDescent="0.35">
      <c r="A22" s="44">
        <v>1</v>
      </c>
      <c r="B22" s="149" t="s">
        <v>233</v>
      </c>
      <c r="C22" s="122"/>
      <c r="D22" s="122"/>
      <c r="E22" s="120"/>
      <c r="F22" s="46"/>
      <c r="G22" s="43">
        <f t="shared" ref="G22:K22" si="6">SUM(G23:G25)</f>
        <v>0</v>
      </c>
      <c r="H22" s="43">
        <f t="shared" si="6"/>
        <v>0</v>
      </c>
      <c r="I22" s="43">
        <f t="shared" si="6"/>
        <v>0</v>
      </c>
      <c r="J22" s="43">
        <f t="shared" si="6"/>
        <v>0</v>
      </c>
      <c r="K22" s="43">
        <f t="shared" si="6"/>
        <v>0</v>
      </c>
      <c r="L22" s="1"/>
    </row>
    <row r="23" spans="1:12" ht="12.75" customHeight="1" x14ac:dyDescent="0.35">
      <c r="A23" s="44">
        <v>1.1000000000000001</v>
      </c>
      <c r="B23" s="149" t="s">
        <v>234</v>
      </c>
      <c r="C23" s="122"/>
      <c r="D23" s="122"/>
      <c r="E23" s="120"/>
      <c r="F23" s="46"/>
      <c r="G23" s="43">
        <f t="shared" ref="G23:K23" si="7">+G6</f>
        <v>0</v>
      </c>
      <c r="H23" s="43">
        <f t="shared" si="7"/>
        <v>0</v>
      </c>
      <c r="I23" s="43">
        <f t="shared" si="7"/>
        <v>0</v>
      </c>
      <c r="J23" s="43">
        <f t="shared" si="7"/>
        <v>0</v>
      </c>
      <c r="K23" s="43">
        <f t="shared" si="7"/>
        <v>0</v>
      </c>
      <c r="L23" s="1"/>
    </row>
    <row r="24" spans="1:12" ht="12.75" customHeight="1" x14ac:dyDescent="0.35">
      <c r="A24" s="44">
        <v>1.2</v>
      </c>
      <c r="B24" s="149" t="s">
        <v>243</v>
      </c>
      <c r="C24" s="122"/>
      <c r="D24" s="122"/>
      <c r="E24" s="120"/>
      <c r="F24" s="46"/>
      <c r="G24" s="82"/>
      <c r="H24" s="82"/>
      <c r="I24" s="82"/>
      <c r="J24" s="82"/>
      <c r="K24" s="82"/>
      <c r="L24" s="1"/>
    </row>
    <row r="25" spans="1:12" ht="12.75" customHeight="1" x14ac:dyDescent="0.35">
      <c r="A25" s="44">
        <v>1.3</v>
      </c>
      <c r="B25" s="149" t="s">
        <v>244</v>
      </c>
      <c r="C25" s="122"/>
      <c r="D25" s="122"/>
      <c r="E25" s="120"/>
      <c r="F25" s="46"/>
      <c r="G25" s="43"/>
      <c r="H25" s="43"/>
      <c r="I25" s="43"/>
      <c r="J25" s="43"/>
      <c r="K25" s="43">
        <f>F33-(G33+H33+I33+J33+K33)</f>
        <v>0</v>
      </c>
      <c r="L25" s="1"/>
    </row>
    <row r="26" spans="1:12" ht="12.75" customHeight="1" x14ac:dyDescent="0.35">
      <c r="A26" s="44">
        <v>2</v>
      </c>
      <c r="B26" s="149" t="s">
        <v>245</v>
      </c>
      <c r="C26" s="122"/>
      <c r="D26" s="122"/>
      <c r="E26" s="120"/>
      <c r="F26" s="46"/>
      <c r="G26" s="84">
        <f t="shared" ref="G26:K26" si="8">SUM(G27:G33)</f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1"/>
    </row>
    <row r="27" spans="1:12" ht="12.75" customHeight="1" x14ac:dyDescent="0.35">
      <c r="A27" s="44">
        <v>2.1</v>
      </c>
      <c r="B27" s="149" t="s">
        <v>220</v>
      </c>
      <c r="C27" s="122"/>
      <c r="D27" s="122"/>
      <c r="E27" s="120"/>
      <c r="F27" s="46"/>
      <c r="G27" s="84">
        <f>-(+'7.1.INVERSION Y 7.2.EGRESOS'!H27)</f>
        <v>0</v>
      </c>
      <c r="H27" s="84">
        <f>-(+'7.1.INVERSION Y 7.2.EGRESOS'!I27)</f>
        <v>0</v>
      </c>
      <c r="I27" s="84">
        <f>-(+'7.1.INVERSION Y 7.2.EGRESOS'!J27)</f>
        <v>0</v>
      </c>
      <c r="J27" s="84">
        <f>-(+'7.1.INVERSION Y 7.2.EGRESOS'!K27)</f>
        <v>0</v>
      </c>
      <c r="K27" s="84">
        <f>-(+'7.1.INVERSION Y 7.2.EGRESOS'!L27)</f>
        <v>0</v>
      </c>
      <c r="L27" s="1"/>
    </row>
    <row r="28" spans="1:12" ht="12.75" customHeight="1" x14ac:dyDescent="0.35">
      <c r="A28" s="44">
        <v>2.2000000000000002</v>
      </c>
      <c r="B28" s="149" t="s">
        <v>226</v>
      </c>
      <c r="C28" s="122"/>
      <c r="D28" s="122"/>
      <c r="E28" s="120"/>
      <c r="F28" s="46"/>
      <c r="G28" s="84">
        <f>-(+'7.1.INVERSION Y 7.2.EGRESOS'!H34)</f>
        <v>0</v>
      </c>
      <c r="H28" s="84">
        <f>-(+'7.1.INVERSION Y 7.2.EGRESOS'!I34)</f>
        <v>0</v>
      </c>
      <c r="I28" s="84">
        <f>-(+'7.1.INVERSION Y 7.2.EGRESOS'!J34)</f>
        <v>0</v>
      </c>
      <c r="J28" s="84">
        <f>-(+'7.1.INVERSION Y 7.2.EGRESOS'!K34)</f>
        <v>0</v>
      </c>
      <c r="K28" s="84">
        <f>-(+'7.1.INVERSION Y 7.2.EGRESOS'!L34)</f>
        <v>0</v>
      </c>
      <c r="L28" s="1"/>
    </row>
    <row r="29" spans="1:12" ht="12.75" customHeight="1" x14ac:dyDescent="0.35">
      <c r="A29" s="44">
        <v>2.2999999999999998</v>
      </c>
      <c r="B29" s="149" t="s">
        <v>246</v>
      </c>
      <c r="C29" s="122"/>
      <c r="D29" s="122"/>
      <c r="E29" s="120"/>
      <c r="F29" s="46"/>
      <c r="G29" s="84">
        <f>-(+'7.3.FLUJO CAJA-EQUILIBRIO'!G15)</f>
        <v>0</v>
      </c>
      <c r="H29" s="84">
        <f>-(+'7.3.FLUJO CAJA-EQUILIBRIO'!H15)</f>
        <v>0</v>
      </c>
      <c r="I29" s="84">
        <f>-(+'7.3.FLUJO CAJA-EQUILIBRIO'!I15)</f>
        <v>0</v>
      </c>
      <c r="J29" s="84">
        <f>-(+'7.3.FLUJO CAJA-EQUILIBRIO'!J15)</f>
        <v>0</v>
      </c>
      <c r="K29" s="84">
        <f>-(+'7.3.FLUJO CAJA-EQUILIBRIO'!K15)</f>
        <v>0</v>
      </c>
      <c r="L29" s="1"/>
    </row>
    <row r="30" spans="1:12" ht="12.75" customHeight="1" x14ac:dyDescent="0.35">
      <c r="A30" s="44">
        <v>2.4</v>
      </c>
      <c r="B30" s="149" t="s">
        <v>247</v>
      </c>
      <c r="C30" s="122"/>
      <c r="D30" s="122"/>
      <c r="E30" s="120"/>
      <c r="F30" s="84">
        <f>-SUM(F31:F35)</f>
        <v>0</v>
      </c>
      <c r="G30" s="47"/>
      <c r="H30" s="47"/>
      <c r="I30" s="47"/>
      <c r="J30" s="47"/>
      <c r="K30" s="47"/>
      <c r="L30" s="1"/>
    </row>
    <row r="31" spans="1:12" ht="12.75" customHeight="1" x14ac:dyDescent="0.35">
      <c r="A31" s="44" t="s">
        <v>248</v>
      </c>
      <c r="B31" s="149" t="s">
        <v>136</v>
      </c>
      <c r="C31" s="122"/>
      <c r="D31" s="122"/>
      <c r="E31" s="120"/>
      <c r="F31" s="43">
        <f>'7.1.INVERSION Y 7.2.EGRESOS'!I10</f>
        <v>0</v>
      </c>
      <c r="G31" s="47"/>
      <c r="H31" s="47"/>
      <c r="I31" s="47"/>
      <c r="J31" s="47"/>
      <c r="K31" s="47"/>
      <c r="L31" s="1"/>
    </row>
    <row r="32" spans="1:12" ht="12.75" customHeight="1" x14ac:dyDescent="0.35">
      <c r="A32" s="44" t="s">
        <v>249</v>
      </c>
      <c r="B32" s="149" t="s">
        <v>250</v>
      </c>
      <c r="C32" s="122"/>
      <c r="D32" s="122"/>
      <c r="E32" s="120"/>
      <c r="F32" s="43">
        <f>'7.1.INVERSION Y 7.2.EGRESOS'!I16</f>
        <v>0</v>
      </c>
      <c r="G32" s="47"/>
      <c r="H32" s="47"/>
      <c r="I32" s="47"/>
      <c r="J32" s="47"/>
      <c r="K32" s="47"/>
      <c r="L32" s="1"/>
    </row>
    <row r="33" spans="1:12" ht="12.75" customHeight="1" x14ac:dyDescent="0.35">
      <c r="A33" s="44" t="s">
        <v>251</v>
      </c>
      <c r="B33" s="149" t="s">
        <v>174</v>
      </c>
      <c r="C33" s="122"/>
      <c r="D33" s="122"/>
      <c r="E33" s="120"/>
      <c r="F33" s="43">
        <f>'7.1.INVERSION Y 7.2.EGRESOS'!I17</f>
        <v>0</v>
      </c>
      <c r="G33" s="85"/>
      <c r="H33" s="85"/>
      <c r="I33" s="85"/>
      <c r="J33" s="85"/>
      <c r="K33" s="85"/>
      <c r="L33" s="86" t="s">
        <v>252</v>
      </c>
    </row>
    <row r="34" spans="1:12" ht="12.75" customHeight="1" x14ac:dyDescent="0.35">
      <c r="A34" s="44" t="s">
        <v>253</v>
      </c>
      <c r="B34" s="149" t="s">
        <v>254</v>
      </c>
      <c r="C34" s="122"/>
      <c r="D34" s="122"/>
      <c r="E34" s="120"/>
      <c r="F34" s="43">
        <f>+'7.1.INVERSION Y 7.2.EGRESOS'!I18</f>
        <v>0</v>
      </c>
      <c r="G34" s="47"/>
      <c r="H34" s="47"/>
      <c r="I34" s="47"/>
      <c r="J34" s="47"/>
      <c r="K34" s="47"/>
      <c r="L34" s="1"/>
    </row>
    <row r="35" spans="1:12" ht="12.75" customHeight="1" x14ac:dyDescent="0.35">
      <c r="A35" s="44" t="s">
        <v>255</v>
      </c>
      <c r="B35" s="149" t="s">
        <v>256</v>
      </c>
      <c r="C35" s="122"/>
      <c r="D35" s="122"/>
      <c r="E35" s="120"/>
      <c r="F35" s="43">
        <f>+'7.1.INVERSION Y 7.2.EGRESOS'!I19</f>
        <v>0</v>
      </c>
      <c r="G35" s="47"/>
      <c r="H35" s="47"/>
      <c r="I35" s="47"/>
      <c r="J35" s="47"/>
      <c r="K35" s="47"/>
      <c r="L35" s="1"/>
    </row>
    <row r="36" spans="1:12" ht="12.75" customHeight="1" x14ac:dyDescent="0.35">
      <c r="A36" s="54"/>
      <c r="B36" s="185" t="s">
        <v>257</v>
      </c>
      <c r="C36" s="122"/>
      <c r="D36" s="122"/>
      <c r="E36" s="120"/>
      <c r="F36" s="87">
        <f>F30</f>
        <v>0</v>
      </c>
      <c r="G36" s="88">
        <f t="shared" ref="G36:K36" si="9">G22+G26</f>
        <v>0</v>
      </c>
      <c r="H36" s="88">
        <f t="shared" si="9"/>
        <v>0</v>
      </c>
      <c r="I36" s="88">
        <f t="shared" si="9"/>
        <v>0</v>
      </c>
      <c r="J36" s="88">
        <f t="shared" si="9"/>
        <v>0</v>
      </c>
      <c r="K36" s="88">
        <f t="shared" si="9"/>
        <v>0</v>
      </c>
      <c r="L36" s="1"/>
    </row>
    <row r="37" spans="1:12" ht="12.75" customHeight="1" x14ac:dyDescent="0.35">
      <c r="A37" s="44"/>
      <c r="B37" s="149" t="s">
        <v>258</v>
      </c>
      <c r="C37" s="122"/>
      <c r="D37" s="122"/>
      <c r="E37" s="120"/>
      <c r="F37" s="82"/>
      <c r="G37" s="47"/>
      <c r="H37" s="47"/>
      <c r="I37" s="47"/>
      <c r="J37" s="47"/>
      <c r="K37" s="47"/>
      <c r="L37" s="1"/>
    </row>
    <row r="38" spans="1:12" ht="12.75" customHeight="1" x14ac:dyDescent="0.35">
      <c r="A38" s="44"/>
      <c r="B38" s="149" t="s">
        <v>259</v>
      </c>
      <c r="C38" s="122"/>
      <c r="D38" s="122"/>
      <c r="E38" s="120"/>
      <c r="F38" s="46"/>
      <c r="G38" s="84">
        <f>-(+'7.1.INVERSION Y 7.2.EGRESOS'!H39)</f>
        <v>0</v>
      </c>
      <c r="H38" s="84">
        <f>-(+'7.1.INVERSION Y 7.2.EGRESOS'!I39)</f>
        <v>0</v>
      </c>
      <c r="I38" s="84">
        <f>-(+'7.1.INVERSION Y 7.2.EGRESOS'!J39)</f>
        <v>0</v>
      </c>
      <c r="J38" s="84">
        <f>-(+'7.1.INVERSION Y 7.2.EGRESOS'!K39)</f>
        <v>0</v>
      </c>
      <c r="K38" s="84">
        <f>-(+'7.1.INVERSION Y 7.2.EGRESOS'!L39)</f>
        <v>0</v>
      </c>
      <c r="L38" s="1"/>
    </row>
    <row r="39" spans="1:12" ht="12.75" customHeight="1" x14ac:dyDescent="0.35">
      <c r="A39" s="44"/>
      <c r="B39" s="149" t="s">
        <v>260</v>
      </c>
      <c r="C39" s="122"/>
      <c r="D39" s="122"/>
      <c r="E39" s="120"/>
      <c r="F39" s="46"/>
      <c r="G39" s="82"/>
      <c r="H39" s="82"/>
      <c r="I39" s="82"/>
      <c r="J39" s="82"/>
      <c r="K39" s="82"/>
      <c r="L39" s="1"/>
    </row>
    <row r="40" spans="1:12" ht="12.75" customHeight="1" x14ac:dyDescent="0.35">
      <c r="A40" s="54"/>
      <c r="B40" s="185" t="s">
        <v>261</v>
      </c>
      <c r="C40" s="122"/>
      <c r="D40" s="122"/>
      <c r="E40" s="120"/>
      <c r="F40" s="87">
        <f t="shared" ref="F40:K40" si="10">SUM(F36:F39)</f>
        <v>0</v>
      </c>
      <c r="G40" s="88">
        <f t="shared" si="10"/>
        <v>0</v>
      </c>
      <c r="H40" s="88">
        <f t="shared" si="10"/>
        <v>0</v>
      </c>
      <c r="I40" s="88">
        <f t="shared" si="10"/>
        <v>0</v>
      </c>
      <c r="J40" s="88">
        <f t="shared" si="10"/>
        <v>0</v>
      </c>
      <c r="K40" s="88">
        <f t="shared" si="10"/>
        <v>0</v>
      </c>
      <c r="L40" s="1"/>
    </row>
    <row r="41" spans="1:12" ht="12.75" customHeight="1" x14ac:dyDescent="0.35">
      <c r="A41" s="1"/>
      <c r="B41" s="1"/>
      <c r="C41" s="1"/>
      <c r="D41" s="1"/>
      <c r="E41" s="1"/>
      <c r="F41" s="79"/>
      <c r="G41" s="79"/>
      <c r="H41" s="79"/>
      <c r="I41" s="79"/>
      <c r="J41" s="79"/>
      <c r="K41" s="1"/>
      <c r="L41" s="1"/>
    </row>
    <row r="42" spans="1:12" ht="12.75" customHeight="1" x14ac:dyDescent="0.35">
      <c r="A42" s="136" t="s">
        <v>262</v>
      </c>
      <c r="B42" s="122"/>
      <c r="C42" s="120"/>
      <c r="D42" s="23" t="s">
        <v>263</v>
      </c>
      <c r="E42" s="79"/>
      <c r="F42" s="79"/>
      <c r="G42" s="79"/>
      <c r="H42" s="79"/>
      <c r="I42" s="79"/>
      <c r="J42" s="79"/>
      <c r="K42" s="1"/>
      <c r="L42" s="1"/>
    </row>
    <row r="43" spans="1:12" ht="12.75" customHeight="1" x14ac:dyDescent="0.35">
      <c r="A43" s="140" t="s">
        <v>264</v>
      </c>
      <c r="B43" s="122"/>
      <c r="C43" s="120"/>
      <c r="D43" s="89"/>
      <c r="E43" s="79"/>
      <c r="F43" s="79"/>
      <c r="G43" s="79"/>
      <c r="H43" s="79"/>
      <c r="I43" s="79"/>
      <c r="J43" s="79"/>
      <c r="K43" s="1"/>
      <c r="L43" s="1"/>
    </row>
    <row r="44" spans="1:12" ht="12.75" customHeight="1" x14ac:dyDescent="0.35">
      <c r="A44" s="140" t="s">
        <v>265</v>
      </c>
      <c r="B44" s="122"/>
      <c r="C44" s="120"/>
      <c r="D44" s="89"/>
      <c r="E44" s="79"/>
      <c r="F44" s="79"/>
      <c r="G44" s="79"/>
      <c r="H44" s="79"/>
      <c r="I44" s="79"/>
      <c r="J44" s="79"/>
      <c r="K44" s="1"/>
      <c r="L44" s="1"/>
    </row>
    <row r="45" spans="1:12" ht="12.75" customHeight="1" x14ac:dyDescent="0.35">
      <c r="A45" s="90" t="s">
        <v>266</v>
      </c>
      <c r="B45" s="1"/>
      <c r="C45" s="1"/>
      <c r="D45" s="1"/>
      <c r="E45" s="1"/>
      <c r="F45" s="1"/>
      <c r="G45" s="79"/>
      <c r="H45" s="79"/>
      <c r="I45" s="79"/>
      <c r="J45" s="1"/>
      <c r="K45" s="1"/>
      <c r="L45" s="1"/>
    </row>
    <row r="46" spans="1:12" ht="12.75" customHeight="1" x14ac:dyDescent="0.35">
      <c r="A46" s="1"/>
      <c r="B46" s="1"/>
      <c r="C46" s="1"/>
      <c r="D46" s="1"/>
      <c r="E46" s="1"/>
      <c r="F46" s="79"/>
      <c r="G46" s="79"/>
      <c r="H46" s="79"/>
      <c r="I46" s="79"/>
      <c r="J46" s="1"/>
      <c r="K46" s="1"/>
      <c r="L46" s="1"/>
    </row>
    <row r="47" spans="1:12" ht="12.75" customHeight="1" x14ac:dyDescent="0.35">
      <c r="A47" s="136" t="s">
        <v>85</v>
      </c>
      <c r="B47" s="122"/>
      <c r="C47" s="122"/>
      <c r="D47" s="120"/>
      <c r="E47" s="23" t="s">
        <v>263</v>
      </c>
      <c r="F47" s="79"/>
      <c r="G47" s="79"/>
      <c r="H47" s="79"/>
      <c r="I47" s="79"/>
      <c r="J47" s="1"/>
      <c r="K47" s="1"/>
      <c r="L47" s="1"/>
    </row>
    <row r="48" spans="1:12" ht="12.75" customHeight="1" x14ac:dyDescent="0.35">
      <c r="A48" s="136" t="s">
        <v>267</v>
      </c>
      <c r="B48" s="122"/>
      <c r="C48" s="122"/>
      <c r="D48" s="120"/>
      <c r="E48" s="91">
        <f t="array" ref="E48">NPV(D43,G36:K36)+F36</f>
        <v>0</v>
      </c>
      <c r="F48" s="79"/>
      <c r="G48" s="79"/>
      <c r="H48" s="79"/>
      <c r="I48" s="79"/>
      <c r="J48" s="1"/>
      <c r="K48" s="1"/>
      <c r="L48" s="1"/>
    </row>
    <row r="49" spans="1:9" ht="12.75" customHeight="1" x14ac:dyDescent="0.35">
      <c r="A49" s="136" t="s">
        <v>268</v>
      </c>
      <c r="B49" s="122"/>
      <c r="C49" s="122"/>
      <c r="D49" s="120"/>
      <c r="E49" s="91">
        <f t="array" ref="E49">NPV(D44,G40:K40)+F40</f>
        <v>0</v>
      </c>
      <c r="F49" s="79"/>
      <c r="G49" s="79"/>
      <c r="H49" s="79"/>
      <c r="I49" s="79"/>
    </row>
    <row r="50" spans="1:9" ht="12.75" customHeight="1" x14ac:dyDescent="0.35">
      <c r="A50" s="136" t="s">
        <v>269</v>
      </c>
      <c r="B50" s="122"/>
      <c r="C50" s="122"/>
      <c r="D50" s="120"/>
      <c r="E50" s="92" t="e">
        <f>IRR(F36:K36,D43)</f>
        <v>#NUM!</v>
      </c>
      <c r="F50" s="79"/>
      <c r="G50" s="79"/>
      <c r="H50" s="79"/>
      <c r="I50" s="79"/>
    </row>
    <row r="51" spans="1:9" ht="12.75" customHeight="1" x14ac:dyDescent="0.35">
      <c r="A51" s="136" t="s">
        <v>270</v>
      </c>
      <c r="B51" s="122"/>
      <c r="C51" s="122"/>
      <c r="D51" s="120"/>
      <c r="E51" s="92" t="e">
        <f>IRR(F40:K40,D44)</f>
        <v>#NUM!</v>
      </c>
      <c r="F51" s="79"/>
      <c r="G51" s="79"/>
      <c r="H51" s="79"/>
      <c r="I51" s="79"/>
    </row>
    <row r="52" spans="1:9" ht="12.75" customHeight="1" x14ac:dyDescent="0.35">
      <c r="A52" s="1"/>
      <c r="B52" s="1"/>
      <c r="C52" s="1"/>
      <c r="D52" s="1"/>
      <c r="E52" s="1"/>
      <c r="F52" s="1"/>
      <c r="G52" s="79"/>
      <c r="H52" s="79"/>
      <c r="I52" s="79"/>
    </row>
    <row r="53" spans="1:9" ht="12.75" customHeight="1" x14ac:dyDescent="0.35">
      <c r="A53" s="25" t="s">
        <v>271</v>
      </c>
      <c r="B53" s="3"/>
      <c r="C53" s="3"/>
      <c r="D53" s="3"/>
      <c r="E53" s="3"/>
      <c r="F53" s="3"/>
      <c r="G53" s="78"/>
      <c r="H53" s="78"/>
      <c r="I53" s="78"/>
    </row>
    <row r="54" spans="1:9" ht="12.75" customHeight="1" x14ac:dyDescent="0.35">
      <c r="A54" s="1"/>
      <c r="B54" s="1"/>
      <c r="C54" s="1"/>
      <c r="D54" s="1"/>
      <c r="E54" s="1"/>
      <c r="F54" s="1"/>
      <c r="G54" s="79"/>
      <c r="H54" s="79"/>
      <c r="I54" s="79"/>
    </row>
    <row r="55" spans="1:9" ht="12.75" customHeight="1" x14ac:dyDescent="0.35">
      <c r="A55" s="186" t="s">
        <v>196</v>
      </c>
      <c r="B55" s="174"/>
      <c r="C55" s="174"/>
      <c r="D55" s="144"/>
      <c r="E55" s="187" t="s">
        <v>219</v>
      </c>
      <c r="F55" s="122"/>
      <c r="G55" s="122"/>
      <c r="H55" s="122"/>
      <c r="I55" s="120"/>
    </row>
    <row r="56" spans="1:9" ht="12.75" customHeight="1" x14ac:dyDescent="0.35">
      <c r="A56" s="145"/>
      <c r="B56" s="131"/>
      <c r="C56" s="131"/>
      <c r="D56" s="146"/>
      <c r="E56" s="83">
        <v>1</v>
      </c>
      <c r="F56" s="83">
        <v>2</v>
      </c>
      <c r="G56" s="83">
        <v>3</v>
      </c>
      <c r="H56" s="83">
        <v>4</v>
      </c>
      <c r="I56" s="83">
        <v>5</v>
      </c>
    </row>
    <row r="57" spans="1:9" ht="15" customHeight="1" x14ac:dyDescent="0.35">
      <c r="A57" s="149" t="s">
        <v>272</v>
      </c>
      <c r="B57" s="122"/>
      <c r="C57" s="122"/>
      <c r="D57" s="120"/>
      <c r="E57" s="82"/>
      <c r="F57" s="82"/>
      <c r="G57" s="82"/>
      <c r="H57" s="82"/>
      <c r="I57" s="82"/>
    </row>
    <row r="58" spans="1:9" ht="12.75" customHeight="1" x14ac:dyDescent="0.35">
      <c r="A58" s="140" t="s">
        <v>234</v>
      </c>
      <c r="B58" s="122"/>
      <c r="C58" s="122"/>
      <c r="D58" s="120"/>
      <c r="E58" s="43">
        <f>G23</f>
        <v>0</v>
      </c>
      <c r="F58" s="43">
        <f t="shared" ref="F58:I58" si="11">E58+H23</f>
        <v>0</v>
      </c>
      <c r="G58" s="43">
        <f t="shared" si="11"/>
        <v>0</v>
      </c>
      <c r="H58" s="43">
        <f t="shared" si="11"/>
        <v>0</v>
      </c>
      <c r="I58" s="43">
        <f t="shared" si="11"/>
        <v>0</v>
      </c>
    </row>
    <row r="59" spans="1:9" ht="12.75" customHeight="1" x14ac:dyDescent="0.35">
      <c r="A59" s="90" t="s">
        <v>273</v>
      </c>
      <c r="B59" s="1"/>
      <c r="C59" s="1"/>
      <c r="D59" s="1"/>
      <c r="E59" s="1"/>
      <c r="F59" s="1"/>
      <c r="G59" s="79"/>
      <c r="H59" s="79"/>
      <c r="I59" s="79"/>
    </row>
    <row r="60" spans="1:9" ht="12.75" customHeight="1" x14ac:dyDescent="0.35">
      <c r="A60" s="90" t="s">
        <v>274</v>
      </c>
      <c r="B60" s="1"/>
      <c r="C60" s="1"/>
      <c r="D60" s="1"/>
      <c r="E60" s="1"/>
      <c r="F60" s="1"/>
      <c r="G60" s="79"/>
      <c r="H60" s="79"/>
      <c r="I60" s="79"/>
    </row>
    <row r="61" spans="1:9" ht="12.75" customHeight="1" x14ac:dyDescent="0.35">
      <c r="A61" s="90" t="s">
        <v>275</v>
      </c>
      <c r="B61" s="1"/>
      <c r="C61" s="1"/>
      <c r="D61" s="1"/>
      <c r="E61" s="1"/>
      <c r="F61" s="1"/>
      <c r="G61" s="79"/>
      <c r="H61" s="79"/>
      <c r="I61" s="79"/>
    </row>
  </sheetData>
  <mergeCells count="49">
    <mergeCell ref="A3:A4"/>
    <mergeCell ref="B3:F4"/>
    <mergeCell ref="G3:K3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A20:A21"/>
    <mergeCell ref="B20:E21"/>
    <mergeCell ref="F20:K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A57:D57"/>
    <mergeCell ref="A58:D58"/>
    <mergeCell ref="B39:E39"/>
    <mergeCell ref="B40:E40"/>
    <mergeCell ref="A42:C42"/>
    <mergeCell ref="A43:C43"/>
    <mergeCell ref="A44:C44"/>
    <mergeCell ref="A47:D47"/>
    <mergeCell ref="A48:D48"/>
    <mergeCell ref="A49:D49"/>
    <mergeCell ref="A50:D50"/>
    <mergeCell ref="A51:D51"/>
    <mergeCell ref="A55:D56"/>
    <mergeCell ref="E55:I55"/>
  </mergeCells>
  <printOptions horizontalCentered="1" verticalCentered="1"/>
  <pageMargins left="0.70866141732283472" right="0.70866141732283472" top="0.74803149606299213" bottom="0.74803149606299213" header="0" footer="0"/>
  <pageSetup scale="6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X70"/>
  <sheetViews>
    <sheetView showGridLines="0" workbookViewId="0"/>
  </sheetViews>
  <sheetFormatPr baseColWidth="10" defaultColWidth="14.453125" defaultRowHeight="15" customHeight="1" x14ac:dyDescent="0.35"/>
  <cols>
    <col min="1" max="1" width="4.7265625" customWidth="1"/>
    <col min="2" max="2" width="8.1796875" customWidth="1"/>
    <col min="3" max="11" width="4.1796875" customWidth="1"/>
    <col min="12" max="23" width="8.453125" customWidth="1"/>
    <col min="24" max="24" width="13.1796875" customWidth="1"/>
    <col min="25" max="25" width="11.453125" customWidth="1"/>
    <col min="26" max="26" width="10.7265625" customWidth="1"/>
  </cols>
  <sheetData>
    <row r="2" spans="2:24" ht="12.75" customHeight="1" x14ac:dyDescent="0.35">
      <c r="B2" s="25" t="s">
        <v>276</v>
      </c>
      <c r="C2" s="25"/>
      <c r="D2" s="25"/>
      <c r="E2" s="25"/>
      <c r="F2" s="2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94"/>
    </row>
    <row r="3" spans="2:24" ht="6.75" customHeigh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93"/>
    </row>
    <row r="4" spans="2:24" ht="12.75" customHeight="1" x14ac:dyDescent="0.35">
      <c r="B4" s="191" t="s">
        <v>218</v>
      </c>
      <c r="C4" s="192" t="s">
        <v>196</v>
      </c>
      <c r="D4" s="174"/>
      <c r="E4" s="174"/>
      <c r="F4" s="174"/>
      <c r="G4" s="174"/>
      <c r="H4" s="174"/>
      <c r="I4" s="174"/>
      <c r="J4" s="174"/>
      <c r="K4" s="144"/>
      <c r="L4" s="193" t="s">
        <v>277</v>
      </c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0"/>
      <c r="X4" s="191" t="s">
        <v>278</v>
      </c>
    </row>
    <row r="5" spans="2:24" ht="12.75" customHeight="1" x14ac:dyDescent="0.35">
      <c r="B5" s="167"/>
      <c r="C5" s="145"/>
      <c r="D5" s="131"/>
      <c r="E5" s="131"/>
      <c r="F5" s="131"/>
      <c r="G5" s="131"/>
      <c r="H5" s="131"/>
      <c r="I5" s="131"/>
      <c r="J5" s="131"/>
      <c r="K5" s="146"/>
      <c r="L5" s="95">
        <v>1</v>
      </c>
      <c r="M5" s="95">
        <v>2</v>
      </c>
      <c r="N5" s="95">
        <v>3</v>
      </c>
      <c r="O5" s="95">
        <v>4</v>
      </c>
      <c r="P5" s="95">
        <v>5</v>
      </c>
      <c r="Q5" s="95">
        <v>6</v>
      </c>
      <c r="R5" s="95">
        <v>7</v>
      </c>
      <c r="S5" s="95">
        <v>8</v>
      </c>
      <c r="T5" s="95">
        <v>9</v>
      </c>
      <c r="U5" s="95">
        <v>10</v>
      </c>
      <c r="V5" s="95">
        <v>11</v>
      </c>
      <c r="W5" s="95">
        <v>12</v>
      </c>
      <c r="X5" s="167"/>
    </row>
    <row r="6" spans="2:24" ht="12.75" customHeight="1" x14ac:dyDescent="0.35">
      <c r="B6" s="96" t="s">
        <v>26</v>
      </c>
      <c r="C6" s="190" t="s">
        <v>279</v>
      </c>
      <c r="D6" s="122"/>
      <c r="E6" s="122"/>
      <c r="F6" s="122"/>
      <c r="G6" s="122"/>
      <c r="H6" s="122"/>
      <c r="I6" s="122"/>
      <c r="J6" s="122"/>
      <c r="K6" s="120"/>
      <c r="L6" s="97">
        <f t="shared" ref="L6:X6" si="0">SUM(L7:L16)</f>
        <v>0</v>
      </c>
      <c r="M6" s="97">
        <f t="shared" si="0"/>
        <v>0</v>
      </c>
      <c r="N6" s="97">
        <f t="shared" si="0"/>
        <v>0</v>
      </c>
      <c r="O6" s="97">
        <f t="shared" si="0"/>
        <v>0</v>
      </c>
      <c r="P6" s="97">
        <f t="shared" si="0"/>
        <v>0</v>
      </c>
      <c r="Q6" s="97">
        <f t="shared" si="0"/>
        <v>0</v>
      </c>
      <c r="R6" s="97">
        <f t="shared" si="0"/>
        <v>0</v>
      </c>
      <c r="S6" s="97">
        <f t="shared" si="0"/>
        <v>0</v>
      </c>
      <c r="T6" s="97">
        <f t="shared" si="0"/>
        <v>0</v>
      </c>
      <c r="U6" s="97">
        <f t="shared" si="0"/>
        <v>0</v>
      </c>
      <c r="V6" s="97">
        <f t="shared" si="0"/>
        <v>0</v>
      </c>
      <c r="W6" s="97">
        <f t="shared" si="0"/>
        <v>0</v>
      </c>
      <c r="X6" s="98">
        <f t="shared" si="0"/>
        <v>0</v>
      </c>
    </row>
    <row r="7" spans="2:24" ht="12.75" customHeight="1" x14ac:dyDescent="0.35">
      <c r="B7" s="54">
        <v>1</v>
      </c>
      <c r="C7" s="169" t="s">
        <v>135</v>
      </c>
      <c r="D7" s="122"/>
      <c r="E7" s="122"/>
      <c r="F7" s="122"/>
      <c r="G7" s="122"/>
      <c r="H7" s="122"/>
      <c r="I7" s="122"/>
      <c r="J7" s="122"/>
      <c r="K7" s="120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67"/>
    </row>
    <row r="8" spans="2:24" ht="12.75" customHeight="1" x14ac:dyDescent="0.35">
      <c r="B8" s="42">
        <v>1.1000000000000001</v>
      </c>
      <c r="C8" s="140" t="s">
        <v>136</v>
      </c>
      <c r="D8" s="122"/>
      <c r="E8" s="122"/>
      <c r="F8" s="122"/>
      <c r="G8" s="122"/>
      <c r="H8" s="122"/>
      <c r="I8" s="122"/>
      <c r="J8" s="122"/>
      <c r="K8" s="12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69"/>
    </row>
    <row r="9" spans="2:24" ht="12.75" customHeight="1" x14ac:dyDescent="0.35">
      <c r="B9" s="44" t="s">
        <v>137</v>
      </c>
      <c r="C9" s="149" t="s">
        <v>280</v>
      </c>
      <c r="D9" s="122"/>
      <c r="E9" s="122"/>
      <c r="F9" s="122"/>
      <c r="G9" s="122"/>
      <c r="H9" s="122"/>
      <c r="I9" s="122"/>
      <c r="J9" s="122"/>
      <c r="K9" s="12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69">
        <f t="shared" ref="X9:X14" si="1">SUM(L9:W9)</f>
        <v>0</v>
      </c>
    </row>
    <row r="10" spans="2:24" ht="12.75" customHeight="1" x14ac:dyDescent="0.35">
      <c r="B10" s="44" t="s">
        <v>143</v>
      </c>
      <c r="C10" s="149" t="s">
        <v>281</v>
      </c>
      <c r="D10" s="122"/>
      <c r="E10" s="122"/>
      <c r="F10" s="122"/>
      <c r="G10" s="122"/>
      <c r="H10" s="122"/>
      <c r="I10" s="122"/>
      <c r="J10" s="122"/>
      <c r="K10" s="12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69">
        <f t="shared" si="1"/>
        <v>0</v>
      </c>
    </row>
    <row r="11" spans="2:24" ht="12.75" customHeight="1" x14ac:dyDescent="0.35">
      <c r="B11" s="44" t="s">
        <v>149</v>
      </c>
      <c r="C11" s="149" t="s">
        <v>282</v>
      </c>
      <c r="D11" s="122"/>
      <c r="E11" s="122"/>
      <c r="F11" s="122"/>
      <c r="G11" s="122"/>
      <c r="H11" s="122"/>
      <c r="I11" s="122"/>
      <c r="J11" s="122"/>
      <c r="K11" s="12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69">
        <f t="shared" si="1"/>
        <v>0</v>
      </c>
    </row>
    <row r="12" spans="2:24" ht="12.75" customHeight="1" x14ac:dyDescent="0.35">
      <c r="B12" s="44" t="s">
        <v>155</v>
      </c>
      <c r="C12" s="149" t="s">
        <v>156</v>
      </c>
      <c r="D12" s="122"/>
      <c r="E12" s="122"/>
      <c r="F12" s="122"/>
      <c r="G12" s="122"/>
      <c r="H12" s="122"/>
      <c r="I12" s="122"/>
      <c r="J12" s="122"/>
      <c r="K12" s="12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69">
        <f t="shared" si="1"/>
        <v>0</v>
      </c>
    </row>
    <row r="13" spans="2:24" ht="12.75" customHeight="1" x14ac:dyDescent="0.35">
      <c r="B13" s="44" t="s">
        <v>283</v>
      </c>
      <c r="C13" s="149" t="s">
        <v>284</v>
      </c>
      <c r="D13" s="122"/>
      <c r="E13" s="122"/>
      <c r="F13" s="122"/>
      <c r="G13" s="122"/>
      <c r="H13" s="122"/>
      <c r="I13" s="122"/>
      <c r="J13" s="122"/>
      <c r="K13" s="12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69">
        <f t="shared" si="1"/>
        <v>0</v>
      </c>
    </row>
    <row r="14" spans="2:24" ht="12.75" customHeight="1" x14ac:dyDescent="0.35">
      <c r="B14" s="44">
        <v>1.2</v>
      </c>
      <c r="C14" s="149" t="s">
        <v>285</v>
      </c>
      <c r="D14" s="122"/>
      <c r="E14" s="122"/>
      <c r="F14" s="122"/>
      <c r="G14" s="122"/>
      <c r="H14" s="122"/>
      <c r="I14" s="122"/>
      <c r="J14" s="122"/>
      <c r="K14" s="12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69">
        <f t="shared" si="1"/>
        <v>0</v>
      </c>
    </row>
    <row r="15" spans="2:24" ht="12.75" customHeight="1" x14ac:dyDescent="0.35">
      <c r="B15" s="54">
        <v>2</v>
      </c>
      <c r="C15" s="169" t="s">
        <v>174</v>
      </c>
      <c r="D15" s="122"/>
      <c r="E15" s="122"/>
      <c r="F15" s="122"/>
      <c r="G15" s="122"/>
      <c r="H15" s="122"/>
      <c r="I15" s="122"/>
      <c r="J15" s="122"/>
      <c r="K15" s="120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67"/>
    </row>
    <row r="16" spans="2:24" ht="12.75" customHeight="1" x14ac:dyDescent="0.35">
      <c r="B16" s="44">
        <v>2.1</v>
      </c>
      <c r="C16" s="149" t="s">
        <v>176</v>
      </c>
      <c r="D16" s="122"/>
      <c r="E16" s="122"/>
      <c r="F16" s="122"/>
      <c r="G16" s="122"/>
      <c r="H16" s="122"/>
      <c r="I16" s="122"/>
      <c r="J16" s="122"/>
      <c r="K16" s="12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69">
        <f>SUM(L16:W16)</f>
        <v>0</v>
      </c>
    </row>
    <row r="17" spans="2:24" ht="12.75" customHeight="1" x14ac:dyDescent="0.35">
      <c r="B17" s="100" t="s">
        <v>29</v>
      </c>
      <c r="C17" s="190" t="s">
        <v>286</v>
      </c>
      <c r="D17" s="122"/>
      <c r="E17" s="122"/>
      <c r="F17" s="122"/>
      <c r="G17" s="122"/>
      <c r="H17" s="122"/>
      <c r="I17" s="122"/>
      <c r="J17" s="122"/>
      <c r="K17" s="120"/>
      <c r="L17" s="97">
        <f t="shared" ref="L17:X17" si="2">SUM(L18:L29)</f>
        <v>0</v>
      </c>
      <c r="M17" s="97">
        <f t="shared" si="2"/>
        <v>0</v>
      </c>
      <c r="N17" s="97">
        <f t="shared" si="2"/>
        <v>0</v>
      </c>
      <c r="O17" s="97">
        <f t="shared" si="2"/>
        <v>0</v>
      </c>
      <c r="P17" s="97">
        <f t="shared" si="2"/>
        <v>0</v>
      </c>
      <c r="Q17" s="97">
        <f t="shared" si="2"/>
        <v>0</v>
      </c>
      <c r="R17" s="97">
        <f t="shared" si="2"/>
        <v>0</v>
      </c>
      <c r="S17" s="97">
        <f t="shared" si="2"/>
        <v>0</v>
      </c>
      <c r="T17" s="97">
        <f t="shared" si="2"/>
        <v>0</v>
      </c>
      <c r="U17" s="97">
        <f t="shared" si="2"/>
        <v>0</v>
      </c>
      <c r="V17" s="97">
        <f t="shared" si="2"/>
        <v>0</v>
      </c>
      <c r="W17" s="97">
        <f t="shared" si="2"/>
        <v>0</v>
      </c>
      <c r="X17" s="98">
        <f t="shared" si="2"/>
        <v>0</v>
      </c>
    </row>
    <row r="18" spans="2:24" ht="12.75" customHeight="1" x14ac:dyDescent="0.35">
      <c r="B18" s="54">
        <v>1</v>
      </c>
      <c r="C18" s="169" t="s">
        <v>135</v>
      </c>
      <c r="D18" s="122"/>
      <c r="E18" s="122"/>
      <c r="F18" s="122"/>
      <c r="G18" s="122"/>
      <c r="H18" s="122"/>
      <c r="I18" s="122"/>
      <c r="J18" s="122"/>
      <c r="K18" s="120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67">
        <f t="shared" ref="X18:X25" si="3">SUM(L18:W18)</f>
        <v>0</v>
      </c>
    </row>
    <row r="19" spans="2:24" ht="12.75" customHeight="1" x14ac:dyDescent="0.35">
      <c r="B19" s="42">
        <v>1.1000000000000001</v>
      </c>
      <c r="C19" s="140" t="s">
        <v>136</v>
      </c>
      <c r="D19" s="122"/>
      <c r="E19" s="122"/>
      <c r="F19" s="122"/>
      <c r="G19" s="122"/>
      <c r="H19" s="122"/>
      <c r="I19" s="122"/>
      <c r="J19" s="122"/>
      <c r="K19" s="12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69">
        <f t="shared" si="3"/>
        <v>0</v>
      </c>
    </row>
    <row r="20" spans="2:24" ht="12.75" customHeight="1" x14ac:dyDescent="0.35">
      <c r="B20" s="44" t="s">
        <v>137</v>
      </c>
      <c r="C20" s="149" t="s">
        <v>280</v>
      </c>
      <c r="D20" s="122"/>
      <c r="E20" s="122"/>
      <c r="F20" s="122"/>
      <c r="G20" s="122"/>
      <c r="H20" s="122"/>
      <c r="I20" s="122"/>
      <c r="J20" s="122"/>
      <c r="K20" s="12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69">
        <f t="shared" si="3"/>
        <v>0</v>
      </c>
    </row>
    <row r="21" spans="2:24" ht="12.75" customHeight="1" x14ac:dyDescent="0.35">
      <c r="B21" s="44" t="s">
        <v>143</v>
      </c>
      <c r="C21" s="149" t="s">
        <v>281</v>
      </c>
      <c r="D21" s="122"/>
      <c r="E21" s="122"/>
      <c r="F21" s="122"/>
      <c r="G21" s="122"/>
      <c r="H21" s="122"/>
      <c r="I21" s="122"/>
      <c r="J21" s="122"/>
      <c r="K21" s="12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69">
        <f t="shared" si="3"/>
        <v>0</v>
      </c>
    </row>
    <row r="22" spans="2:24" ht="12.75" customHeight="1" x14ac:dyDescent="0.35">
      <c r="B22" s="44" t="s">
        <v>149</v>
      </c>
      <c r="C22" s="149" t="s">
        <v>282</v>
      </c>
      <c r="D22" s="122"/>
      <c r="E22" s="122"/>
      <c r="F22" s="122"/>
      <c r="G22" s="122"/>
      <c r="H22" s="122"/>
      <c r="I22" s="122"/>
      <c r="J22" s="122"/>
      <c r="K22" s="12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69">
        <f t="shared" si="3"/>
        <v>0</v>
      </c>
    </row>
    <row r="23" spans="2:24" ht="12.75" customHeight="1" x14ac:dyDescent="0.35">
      <c r="B23" s="44" t="s">
        <v>155</v>
      </c>
      <c r="C23" s="149" t="s">
        <v>156</v>
      </c>
      <c r="D23" s="122"/>
      <c r="E23" s="122"/>
      <c r="F23" s="122"/>
      <c r="G23" s="122"/>
      <c r="H23" s="122"/>
      <c r="I23" s="122"/>
      <c r="J23" s="122"/>
      <c r="K23" s="12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69">
        <f t="shared" si="3"/>
        <v>0</v>
      </c>
    </row>
    <row r="24" spans="2:24" ht="12.75" customHeight="1" x14ac:dyDescent="0.35">
      <c r="B24" s="44" t="s">
        <v>283</v>
      </c>
      <c r="C24" s="149" t="s">
        <v>284</v>
      </c>
      <c r="D24" s="122"/>
      <c r="E24" s="122"/>
      <c r="F24" s="122"/>
      <c r="G24" s="122"/>
      <c r="H24" s="122"/>
      <c r="I24" s="122"/>
      <c r="J24" s="122"/>
      <c r="K24" s="12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69">
        <f t="shared" si="3"/>
        <v>0</v>
      </c>
    </row>
    <row r="25" spans="2:24" ht="12.75" customHeight="1" x14ac:dyDescent="0.35">
      <c r="B25" s="44">
        <v>1.2</v>
      </c>
      <c r="C25" s="149" t="s">
        <v>285</v>
      </c>
      <c r="D25" s="122"/>
      <c r="E25" s="122"/>
      <c r="F25" s="122"/>
      <c r="G25" s="122"/>
      <c r="H25" s="122"/>
      <c r="I25" s="122"/>
      <c r="J25" s="122"/>
      <c r="K25" s="12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69">
        <f t="shared" si="3"/>
        <v>0</v>
      </c>
    </row>
    <row r="26" spans="2:24" ht="12.75" customHeight="1" x14ac:dyDescent="0.35">
      <c r="B26" s="54">
        <v>2</v>
      </c>
      <c r="C26" s="169" t="s">
        <v>174</v>
      </c>
      <c r="D26" s="122"/>
      <c r="E26" s="122"/>
      <c r="F26" s="122"/>
      <c r="G26" s="122"/>
      <c r="H26" s="122"/>
      <c r="I26" s="122"/>
      <c r="J26" s="122"/>
      <c r="K26" s="120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67"/>
    </row>
    <row r="27" spans="2:24" ht="12.75" customHeight="1" x14ac:dyDescent="0.35">
      <c r="B27" s="44">
        <v>2.1</v>
      </c>
      <c r="C27" s="149" t="s">
        <v>176</v>
      </c>
      <c r="D27" s="122"/>
      <c r="E27" s="122"/>
      <c r="F27" s="122"/>
      <c r="G27" s="122"/>
      <c r="H27" s="122"/>
      <c r="I27" s="122"/>
      <c r="J27" s="122"/>
      <c r="K27" s="12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69">
        <f t="shared" ref="X27:X31" si="4">SUM(L27:W27)</f>
        <v>0</v>
      </c>
    </row>
    <row r="28" spans="2:24" ht="12.75" customHeight="1" x14ac:dyDescent="0.35">
      <c r="B28" s="44">
        <v>2.2000000000000002</v>
      </c>
      <c r="C28" s="149" t="s">
        <v>182</v>
      </c>
      <c r="D28" s="122"/>
      <c r="E28" s="122"/>
      <c r="F28" s="122"/>
      <c r="G28" s="122"/>
      <c r="H28" s="122"/>
      <c r="I28" s="122"/>
      <c r="J28" s="122"/>
      <c r="K28" s="12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69">
        <f t="shared" si="4"/>
        <v>0</v>
      </c>
    </row>
    <row r="29" spans="2:24" ht="12.75" customHeight="1" x14ac:dyDescent="0.35">
      <c r="B29" s="44">
        <v>2.2999999999999998</v>
      </c>
      <c r="C29" s="149" t="s">
        <v>188</v>
      </c>
      <c r="D29" s="122"/>
      <c r="E29" s="122"/>
      <c r="F29" s="122"/>
      <c r="G29" s="122"/>
      <c r="H29" s="122"/>
      <c r="I29" s="122"/>
      <c r="J29" s="122"/>
      <c r="K29" s="12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69">
        <f t="shared" si="4"/>
        <v>0</v>
      </c>
    </row>
    <row r="30" spans="2:24" ht="12.75" customHeight="1" x14ac:dyDescent="0.35">
      <c r="B30" s="101">
        <v>3</v>
      </c>
      <c r="C30" s="194" t="s">
        <v>254</v>
      </c>
      <c r="D30" s="122"/>
      <c r="E30" s="122"/>
      <c r="F30" s="122"/>
      <c r="G30" s="122"/>
      <c r="H30" s="122"/>
      <c r="I30" s="120"/>
      <c r="J30" s="195">
        <v>0.05</v>
      </c>
      <c r="K30" s="120"/>
      <c r="L30" s="102">
        <f t="shared" ref="L30:W30" si="5">(SUM(L9:L14)+SUM(L20:L25))*$J$30</f>
        <v>0</v>
      </c>
      <c r="M30" s="102">
        <f t="shared" si="5"/>
        <v>0</v>
      </c>
      <c r="N30" s="102">
        <f t="shared" si="5"/>
        <v>0</v>
      </c>
      <c r="O30" s="102">
        <f t="shared" si="5"/>
        <v>0</v>
      </c>
      <c r="P30" s="102">
        <f t="shared" si="5"/>
        <v>0</v>
      </c>
      <c r="Q30" s="102">
        <f t="shared" si="5"/>
        <v>0</v>
      </c>
      <c r="R30" s="102">
        <f t="shared" si="5"/>
        <v>0</v>
      </c>
      <c r="S30" s="102">
        <f t="shared" si="5"/>
        <v>0</v>
      </c>
      <c r="T30" s="102">
        <f t="shared" si="5"/>
        <v>0</v>
      </c>
      <c r="U30" s="102">
        <f t="shared" si="5"/>
        <v>0</v>
      </c>
      <c r="V30" s="102">
        <f t="shared" si="5"/>
        <v>0</v>
      </c>
      <c r="W30" s="102">
        <f t="shared" si="5"/>
        <v>0</v>
      </c>
      <c r="X30" s="103">
        <f t="shared" si="4"/>
        <v>0</v>
      </c>
    </row>
    <row r="31" spans="2:24" ht="12.75" customHeight="1" x14ac:dyDescent="0.35">
      <c r="B31" s="101">
        <v>4</v>
      </c>
      <c r="C31" s="194" t="s">
        <v>287</v>
      </c>
      <c r="D31" s="122"/>
      <c r="E31" s="122"/>
      <c r="F31" s="122"/>
      <c r="G31" s="122"/>
      <c r="H31" s="122"/>
      <c r="I31" s="120"/>
      <c r="J31" s="195">
        <v>0.03</v>
      </c>
      <c r="K31" s="120"/>
      <c r="L31" s="102">
        <f t="shared" ref="L31:W31" si="6">(SUM(L9:L14)+SUM(L20:L25))*$J$31</f>
        <v>0</v>
      </c>
      <c r="M31" s="102">
        <f t="shared" si="6"/>
        <v>0</v>
      </c>
      <c r="N31" s="102">
        <f t="shared" si="6"/>
        <v>0</v>
      </c>
      <c r="O31" s="102">
        <f t="shared" si="6"/>
        <v>0</v>
      </c>
      <c r="P31" s="102">
        <f t="shared" si="6"/>
        <v>0</v>
      </c>
      <c r="Q31" s="102">
        <f t="shared" si="6"/>
        <v>0</v>
      </c>
      <c r="R31" s="102">
        <f t="shared" si="6"/>
        <v>0</v>
      </c>
      <c r="S31" s="102">
        <f t="shared" si="6"/>
        <v>0</v>
      </c>
      <c r="T31" s="102">
        <f t="shared" si="6"/>
        <v>0</v>
      </c>
      <c r="U31" s="102">
        <f t="shared" si="6"/>
        <v>0</v>
      </c>
      <c r="V31" s="102">
        <f t="shared" si="6"/>
        <v>0</v>
      </c>
      <c r="W31" s="102">
        <f t="shared" si="6"/>
        <v>0</v>
      </c>
      <c r="X31" s="103">
        <f t="shared" si="4"/>
        <v>0</v>
      </c>
    </row>
    <row r="32" spans="2:24" ht="15" customHeight="1" x14ac:dyDescent="0.35">
      <c r="B32" s="140" t="s">
        <v>288</v>
      </c>
      <c r="C32" s="122"/>
      <c r="D32" s="122"/>
      <c r="E32" s="122"/>
      <c r="F32" s="122"/>
      <c r="G32" s="122"/>
      <c r="H32" s="122"/>
      <c r="I32" s="122"/>
      <c r="J32" s="122"/>
      <c r="K32" s="120"/>
      <c r="L32" s="31">
        <f t="shared" ref="L32:X32" si="7">+L6+L17+L30+L31</f>
        <v>0</v>
      </c>
      <c r="M32" s="31">
        <f t="shared" si="7"/>
        <v>0</v>
      </c>
      <c r="N32" s="31">
        <f t="shared" si="7"/>
        <v>0</v>
      </c>
      <c r="O32" s="31">
        <f t="shared" si="7"/>
        <v>0</v>
      </c>
      <c r="P32" s="31">
        <f t="shared" si="7"/>
        <v>0</v>
      </c>
      <c r="Q32" s="31">
        <f t="shared" si="7"/>
        <v>0</v>
      </c>
      <c r="R32" s="31">
        <f t="shared" si="7"/>
        <v>0</v>
      </c>
      <c r="S32" s="31">
        <f t="shared" si="7"/>
        <v>0</v>
      </c>
      <c r="T32" s="31">
        <f t="shared" si="7"/>
        <v>0</v>
      </c>
      <c r="U32" s="31">
        <f t="shared" si="7"/>
        <v>0</v>
      </c>
      <c r="V32" s="31">
        <f t="shared" si="7"/>
        <v>0</v>
      </c>
      <c r="W32" s="31">
        <f t="shared" si="7"/>
        <v>0</v>
      </c>
      <c r="X32" s="69">
        <f t="shared" si="7"/>
        <v>0</v>
      </c>
    </row>
    <row r="33" spans="2:24" ht="15" customHeight="1" x14ac:dyDescent="0.35">
      <c r="B33" s="140" t="s">
        <v>289</v>
      </c>
      <c r="C33" s="122"/>
      <c r="D33" s="122"/>
      <c r="E33" s="122"/>
      <c r="F33" s="122"/>
      <c r="G33" s="122"/>
      <c r="H33" s="122"/>
      <c r="I33" s="122"/>
      <c r="J33" s="122"/>
      <c r="K33" s="120"/>
      <c r="L33" s="31">
        <f>+L32</f>
        <v>0</v>
      </c>
      <c r="M33" s="31">
        <f t="shared" ref="M33:W33" si="8">+M32+L33</f>
        <v>0</v>
      </c>
      <c r="N33" s="31">
        <f t="shared" si="8"/>
        <v>0</v>
      </c>
      <c r="O33" s="31">
        <f t="shared" si="8"/>
        <v>0</v>
      </c>
      <c r="P33" s="31">
        <f t="shared" si="8"/>
        <v>0</v>
      </c>
      <c r="Q33" s="31">
        <f t="shared" si="8"/>
        <v>0</v>
      </c>
      <c r="R33" s="31">
        <f t="shared" si="8"/>
        <v>0</v>
      </c>
      <c r="S33" s="31">
        <f t="shared" si="8"/>
        <v>0</v>
      </c>
      <c r="T33" s="31">
        <f t="shared" si="8"/>
        <v>0</v>
      </c>
      <c r="U33" s="31">
        <f t="shared" si="8"/>
        <v>0</v>
      </c>
      <c r="V33" s="31">
        <f t="shared" si="8"/>
        <v>0</v>
      </c>
      <c r="W33" s="31">
        <f t="shared" si="8"/>
        <v>0</v>
      </c>
      <c r="X33" s="2"/>
    </row>
    <row r="34" spans="2:24" ht="15" customHeight="1" x14ac:dyDescent="0.35">
      <c r="B34" s="169" t="s">
        <v>290</v>
      </c>
      <c r="C34" s="122"/>
      <c r="D34" s="122"/>
      <c r="E34" s="122"/>
      <c r="F34" s="122"/>
      <c r="G34" s="122"/>
      <c r="H34" s="122"/>
      <c r="I34" s="122"/>
      <c r="J34" s="122"/>
      <c r="K34" s="120"/>
      <c r="L34" s="104">
        <f t="shared" ref="L34:W34" si="9">IF($X$32=0,0,L32/$X$32)</f>
        <v>0</v>
      </c>
      <c r="M34" s="104">
        <f t="shared" si="9"/>
        <v>0</v>
      </c>
      <c r="N34" s="104">
        <f t="shared" si="9"/>
        <v>0</v>
      </c>
      <c r="O34" s="104">
        <f t="shared" si="9"/>
        <v>0</v>
      </c>
      <c r="P34" s="104">
        <f t="shared" si="9"/>
        <v>0</v>
      </c>
      <c r="Q34" s="104">
        <f t="shared" si="9"/>
        <v>0</v>
      </c>
      <c r="R34" s="104">
        <f t="shared" si="9"/>
        <v>0</v>
      </c>
      <c r="S34" s="104">
        <f t="shared" si="9"/>
        <v>0</v>
      </c>
      <c r="T34" s="104">
        <f t="shared" si="9"/>
        <v>0</v>
      </c>
      <c r="U34" s="104">
        <f t="shared" si="9"/>
        <v>0</v>
      </c>
      <c r="V34" s="104">
        <f t="shared" si="9"/>
        <v>0</v>
      </c>
      <c r="W34" s="104">
        <f t="shared" si="9"/>
        <v>0</v>
      </c>
      <c r="X34" s="2"/>
    </row>
    <row r="35" spans="2:24" ht="15" customHeight="1" x14ac:dyDescent="0.35">
      <c r="B35" s="169" t="s">
        <v>291</v>
      </c>
      <c r="C35" s="122"/>
      <c r="D35" s="122"/>
      <c r="E35" s="122"/>
      <c r="F35" s="122"/>
      <c r="G35" s="122"/>
      <c r="H35" s="122"/>
      <c r="I35" s="122"/>
      <c r="J35" s="122"/>
      <c r="K35" s="120"/>
      <c r="L35" s="105">
        <f>+L34</f>
        <v>0</v>
      </c>
      <c r="M35" s="104">
        <f t="shared" ref="M35:W35" si="10">+M34+L35</f>
        <v>0</v>
      </c>
      <c r="N35" s="104">
        <f t="shared" si="10"/>
        <v>0</v>
      </c>
      <c r="O35" s="104">
        <f t="shared" si="10"/>
        <v>0</v>
      </c>
      <c r="P35" s="104">
        <f t="shared" si="10"/>
        <v>0</v>
      </c>
      <c r="Q35" s="104">
        <f t="shared" si="10"/>
        <v>0</v>
      </c>
      <c r="R35" s="104">
        <f t="shared" si="10"/>
        <v>0</v>
      </c>
      <c r="S35" s="104">
        <f t="shared" si="10"/>
        <v>0</v>
      </c>
      <c r="T35" s="104">
        <f t="shared" si="10"/>
        <v>0</v>
      </c>
      <c r="U35" s="104">
        <f t="shared" si="10"/>
        <v>0</v>
      </c>
      <c r="V35" s="104">
        <f t="shared" si="10"/>
        <v>0</v>
      </c>
      <c r="W35" s="104">
        <f t="shared" si="10"/>
        <v>0</v>
      </c>
      <c r="X35" s="2"/>
    </row>
    <row r="36" spans="2:24" ht="12.75" customHeight="1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93"/>
    </row>
    <row r="37" spans="2:24" ht="12.75" customHeight="1" x14ac:dyDescent="0.35">
      <c r="B37" s="25" t="s">
        <v>292</v>
      </c>
      <c r="C37" s="25"/>
      <c r="D37" s="25"/>
      <c r="E37" s="25"/>
      <c r="F37" s="2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94"/>
    </row>
    <row r="38" spans="2:24" ht="12.75" customHeight="1" x14ac:dyDescent="0.35">
      <c r="B38" s="1" t="s">
        <v>293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93"/>
    </row>
    <row r="39" spans="2:24" ht="15" customHeight="1" x14ac:dyDescent="0.35">
      <c r="B39" s="191" t="s">
        <v>218</v>
      </c>
      <c r="C39" s="192" t="s">
        <v>196</v>
      </c>
      <c r="D39" s="174"/>
      <c r="E39" s="174"/>
      <c r="F39" s="174"/>
      <c r="G39" s="174"/>
      <c r="H39" s="174"/>
      <c r="I39" s="174"/>
      <c r="J39" s="174"/>
      <c r="K39" s="144"/>
      <c r="L39" s="193" t="s">
        <v>277</v>
      </c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0"/>
      <c r="X39" s="191" t="s">
        <v>294</v>
      </c>
    </row>
    <row r="40" spans="2:24" ht="12.75" customHeight="1" x14ac:dyDescent="0.35">
      <c r="B40" s="167"/>
      <c r="C40" s="145"/>
      <c r="D40" s="131"/>
      <c r="E40" s="131"/>
      <c r="F40" s="131"/>
      <c r="G40" s="131"/>
      <c r="H40" s="131"/>
      <c r="I40" s="131"/>
      <c r="J40" s="131"/>
      <c r="K40" s="146"/>
      <c r="L40" s="95">
        <v>1</v>
      </c>
      <c r="M40" s="95">
        <v>2</v>
      </c>
      <c r="N40" s="95">
        <v>3</v>
      </c>
      <c r="O40" s="95">
        <v>4</v>
      </c>
      <c r="P40" s="95">
        <v>5</v>
      </c>
      <c r="Q40" s="95">
        <v>6</v>
      </c>
      <c r="R40" s="95">
        <v>7</v>
      </c>
      <c r="S40" s="95">
        <v>8</v>
      </c>
      <c r="T40" s="95">
        <v>9</v>
      </c>
      <c r="U40" s="95">
        <v>10</v>
      </c>
      <c r="V40" s="95">
        <v>11</v>
      </c>
      <c r="W40" s="95">
        <v>12</v>
      </c>
      <c r="X40" s="167"/>
    </row>
    <row r="41" spans="2:24" ht="12.75" customHeight="1" x14ac:dyDescent="0.35">
      <c r="B41" s="96" t="s">
        <v>26</v>
      </c>
      <c r="C41" s="190" t="s">
        <v>279</v>
      </c>
      <c r="D41" s="122"/>
      <c r="E41" s="122"/>
      <c r="F41" s="122"/>
      <c r="G41" s="122"/>
      <c r="H41" s="122"/>
      <c r="I41" s="122"/>
      <c r="J41" s="122"/>
      <c r="K41" s="120"/>
      <c r="L41" s="106">
        <f t="shared" ref="L41:W41" si="11">IF($X$6=0,0,L6/$X$6)</f>
        <v>0</v>
      </c>
      <c r="M41" s="106">
        <f t="shared" si="11"/>
        <v>0</v>
      </c>
      <c r="N41" s="106">
        <f t="shared" si="11"/>
        <v>0</v>
      </c>
      <c r="O41" s="106">
        <f t="shared" si="11"/>
        <v>0</v>
      </c>
      <c r="P41" s="106">
        <f t="shared" si="11"/>
        <v>0</v>
      </c>
      <c r="Q41" s="106">
        <f t="shared" si="11"/>
        <v>0</v>
      </c>
      <c r="R41" s="106">
        <f t="shared" si="11"/>
        <v>0</v>
      </c>
      <c r="S41" s="106">
        <f t="shared" si="11"/>
        <v>0</v>
      </c>
      <c r="T41" s="106">
        <f t="shared" si="11"/>
        <v>0</v>
      </c>
      <c r="U41" s="106">
        <f t="shared" si="11"/>
        <v>0</v>
      </c>
      <c r="V41" s="106">
        <f t="shared" si="11"/>
        <v>0</v>
      </c>
      <c r="W41" s="106">
        <f t="shared" si="11"/>
        <v>0</v>
      </c>
      <c r="X41" s="107">
        <f>SUM(L41:W41)</f>
        <v>0</v>
      </c>
    </row>
    <row r="42" spans="2:24" ht="12.75" customHeight="1" x14ac:dyDescent="0.35">
      <c r="B42" s="54">
        <v>1</v>
      </c>
      <c r="C42" s="169" t="s">
        <v>135</v>
      </c>
      <c r="D42" s="122"/>
      <c r="E42" s="122"/>
      <c r="F42" s="122"/>
      <c r="G42" s="122"/>
      <c r="H42" s="122"/>
      <c r="I42" s="122"/>
      <c r="J42" s="122"/>
      <c r="K42" s="120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67"/>
    </row>
    <row r="43" spans="2:24" ht="12.75" customHeight="1" x14ac:dyDescent="0.35">
      <c r="B43" s="42">
        <v>1.1000000000000001</v>
      </c>
      <c r="C43" s="140" t="s">
        <v>136</v>
      </c>
      <c r="D43" s="122"/>
      <c r="E43" s="122"/>
      <c r="F43" s="122"/>
      <c r="G43" s="122"/>
      <c r="H43" s="122"/>
      <c r="I43" s="122"/>
      <c r="J43" s="122"/>
      <c r="K43" s="12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69"/>
    </row>
    <row r="44" spans="2:24" ht="12.75" customHeight="1" x14ac:dyDescent="0.35">
      <c r="B44" s="44" t="s">
        <v>137</v>
      </c>
      <c r="C44" s="149" t="s">
        <v>280</v>
      </c>
      <c r="D44" s="122"/>
      <c r="E44" s="122"/>
      <c r="F44" s="122"/>
      <c r="G44" s="122"/>
      <c r="H44" s="122"/>
      <c r="I44" s="122"/>
      <c r="J44" s="122"/>
      <c r="K44" s="120"/>
      <c r="L44" s="108">
        <f t="shared" ref="L44:W44" si="12">IF($X$9=0,0,L9/$X$9)</f>
        <v>0</v>
      </c>
      <c r="M44" s="108">
        <f t="shared" si="12"/>
        <v>0</v>
      </c>
      <c r="N44" s="108">
        <f t="shared" si="12"/>
        <v>0</v>
      </c>
      <c r="O44" s="108">
        <f t="shared" si="12"/>
        <v>0</v>
      </c>
      <c r="P44" s="108">
        <f t="shared" si="12"/>
        <v>0</v>
      </c>
      <c r="Q44" s="108">
        <f t="shared" si="12"/>
        <v>0</v>
      </c>
      <c r="R44" s="108">
        <f t="shared" si="12"/>
        <v>0</v>
      </c>
      <c r="S44" s="108">
        <f t="shared" si="12"/>
        <v>0</v>
      </c>
      <c r="T44" s="108">
        <f t="shared" si="12"/>
        <v>0</v>
      </c>
      <c r="U44" s="108">
        <f t="shared" si="12"/>
        <v>0</v>
      </c>
      <c r="V44" s="108">
        <f t="shared" si="12"/>
        <v>0</v>
      </c>
      <c r="W44" s="108">
        <f t="shared" si="12"/>
        <v>0</v>
      </c>
      <c r="X44" s="109">
        <f t="shared" ref="X44:X49" si="13">SUM(L44:W44)</f>
        <v>0</v>
      </c>
    </row>
    <row r="45" spans="2:24" ht="12.75" customHeight="1" x14ac:dyDescent="0.35">
      <c r="B45" s="44" t="s">
        <v>143</v>
      </c>
      <c r="C45" s="149" t="s">
        <v>281</v>
      </c>
      <c r="D45" s="122"/>
      <c r="E45" s="122"/>
      <c r="F45" s="122"/>
      <c r="G45" s="122"/>
      <c r="H45" s="122"/>
      <c r="I45" s="122"/>
      <c r="J45" s="122"/>
      <c r="K45" s="120"/>
      <c r="L45" s="108">
        <f t="shared" ref="L45:W45" si="14">IF($X$10=0,0,L10/$X$10)</f>
        <v>0</v>
      </c>
      <c r="M45" s="108">
        <f t="shared" si="14"/>
        <v>0</v>
      </c>
      <c r="N45" s="108">
        <f t="shared" si="14"/>
        <v>0</v>
      </c>
      <c r="O45" s="108">
        <f t="shared" si="14"/>
        <v>0</v>
      </c>
      <c r="P45" s="108">
        <f t="shared" si="14"/>
        <v>0</v>
      </c>
      <c r="Q45" s="108">
        <f t="shared" si="14"/>
        <v>0</v>
      </c>
      <c r="R45" s="108">
        <f t="shared" si="14"/>
        <v>0</v>
      </c>
      <c r="S45" s="108">
        <f t="shared" si="14"/>
        <v>0</v>
      </c>
      <c r="T45" s="108">
        <f t="shared" si="14"/>
        <v>0</v>
      </c>
      <c r="U45" s="108">
        <f t="shared" si="14"/>
        <v>0</v>
      </c>
      <c r="V45" s="108">
        <f t="shared" si="14"/>
        <v>0</v>
      </c>
      <c r="W45" s="108">
        <f t="shared" si="14"/>
        <v>0</v>
      </c>
      <c r="X45" s="109">
        <f t="shared" si="13"/>
        <v>0</v>
      </c>
    </row>
    <row r="46" spans="2:24" ht="12.75" customHeight="1" x14ac:dyDescent="0.35">
      <c r="B46" s="44" t="s">
        <v>149</v>
      </c>
      <c r="C46" s="149" t="s">
        <v>282</v>
      </c>
      <c r="D46" s="122"/>
      <c r="E46" s="122"/>
      <c r="F46" s="122"/>
      <c r="G46" s="122"/>
      <c r="H46" s="122"/>
      <c r="I46" s="122"/>
      <c r="J46" s="122"/>
      <c r="K46" s="120"/>
      <c r="L46" s="108">
        <f t="shared" ref="L46:W46" si="15">IF($X$11=0,0,L11/$X$11)</f>
        <v>0</v>
      </c>
      <c r="M46" s="108">
        <f t="shared" si="15"/>
        <v>0</v>
      </c>
      <c r="N46" s="108">
        <f t="shared" si="15"/>
        <v>0</v>
      </c>
      <c r="O46" s="108">
        <f t="shared" si="15"/>
        <v>0</v>
      </c>
      <c r="P46" s="108">
        <f t="shared" si="15"/>
        <v>0</v>
      </c>
      <c r="Q46" s="108">
        <f t="shared" si="15"/>
        <v>0</v>
      </c>
      <c r="R46" s="108">
        <f t="shared" si="15"/>
        <v>0</v>
      </c>
      <c r="S46" s="108">
        <f t="shared" si="15"/>
        <v>0</v>
      </c>
      <c r="T46" s="108">
        <f t="shared" si="15"/>
        <v>0</v>
      </c>
      <c r="U46" s="108">
        <f t="shared" si="15"/>
        <v>0</v>
      </c>
      <c r="V46" s="108">
        <f t="shared" si="15"/>
        <v>0</v>
      </c>
      <c r="W46" s="108">
        <f t="shared" si="15"/>
        <v>0</v>
      </c>
      <c r="X46" s="109">
        <f t="shared" si="13"/>
        <v>0</v>
      </c>
    </row>
    <row r="47" spans="2:24" ht="12.75" customHeight="1" x14ac:dyDescent="0.35">
      <c r="B47" s="44" t="s">
        <v>155</v>
      </c>
      <c r="C47" s="149" t="s">
        <v>156</v>
      </c>
      <c r="D47" s="122"/>
      <c r="E47" s="122"/>
      <c r="F47" s="122"/>
      <c r="G47" s="122"/>
      <c r="H47" s="122"/>
      <c r="I47" s="122"/>
      <c r="J47" s="122"/>
      <c r="K47" s="120"/>
      <c r="L47" s="108">
        <f t="shared" ref="L47:W47" si="16">IF($X$12=0,0,L12/$X$12)</f>
        <v>0</v>
      </c>
      <c r="M47" s="108">
        <f t="shared" si="16"/>
        <v>0</v>
      </c>
      <c r="N47" s="108">
        <f t="shared" si="16"/>
        <v>0</v>
      </c>
      <c r="O47" s="108">
        <f t="shared" si="16"/>
        <v>0</v>
      </c>
      <c r="P47" s="108">
        <f t="shared" si="16"/>
        <v>0</v>
      </c>
      <c r="Q47" s="108">
        <f t="shared" si="16"/>
        <v>0</v>
      </c>
      <c r="R47" s="108">
        <f t="shared" si="16"/>
        <v>0</v>
      </c>
      <c r="S47" s="108">
        <f t="shared" si="16"/>
        <v>0</v>
      </c>
      <c r="T47" s="108">
        <f t="shared" si="16"/>
        <v>0</v>
      </c>
      <c r="U47" s="108">
        <f t="shared" si="16"/>
        <v>0</v>
      </c>
      <c r="V47" s="108">
        <f t="shared" si="16"/>
        <v>0</v>
      </c>
      <c r="W47" s="108">
        <f t="shared" si="16"/>
        <v>0</v>
      </c>
      <c r="X47" s="109">
        <f t="shared" si="13"/>
        <v>0</v>
      </c>
    </row>
    <row r="48" spans="2:24" ht="12.75" customHeight="1" x14ac:dyDescent="0.35">
      <c r="B48" s="44" t="s">
        <v>283</v>
      </c>
      <c r="C48" s="149" t="s">
        <v>284</v>
      </c>
      <c r="D48" s="122"/>
      <c r="E48" s="122"/>
      <c r="F48" s="122"/>
      <c r="G48" s="122"/>
      <c r="H48" s="122"/>
      <c r="I48" s="122"/>
      <c r="J48" s="122"/>
      <c r="K48" s="120"/>
      <c r="L48" s="108">
        <f t="shared" ref="L48:W48" si="17">IF($X$13=0,0,L13/$X$13)</f>
        <v>0</v>
      </c>
      <c r="M48" s="108">
        <f t="shared" si="17"/>
        <v>0</v>
      </c>
      <c r="N48" s="108">
        <f t="shared" si="17"/>
        <v>0</v>
      </c>
      <c r="O48" s="108">
        <f t="shared" si="17"/>
        <v>0</v>
      </c>
      <c r="P48" s="108">
        <f t="shared" si="17"/>
        <v>0</v>
      </c>
      <c r="Q48" s="108">
        <f t="shared" si="17"/>
        <v>0</v>
      </c>
      <c r="R48" s="108">
        <f t="shared" si="17"/>
        <v>0</v>
      </c>
      <c r="S48" s="108">
        <f t="shared" si="17"/>
        <v>0</v>
      </c>
      <c r="T48" s="108">
        <f t="shared" si="17"/>
        <v>0</v>
      </c>
      <c r="U48" s="108">
        <f t="shared" si="17"/>
        <v>0</v>
      </c>
      <c r="V48" s="108">
        <f t="shared" si="17"/>
        <v>0</v>
      </c>
      <c r="W48" s="108">
        <f t="shared" si="17"/>
        <v>0</v>
      </c>
      <c r="X48" s="109">
        <f t="shared" si="13"/>
        <v>0</v>
      </c>
    </row>
    <row r="49" spans="2:24" ht="12.75" customHeight="1" x14ac:dyDescent="0.35">
      <c r="B49" s="44">
        <v>1.2</v>
      </c>
      <c r="C49" s="149" t="s">
        <v>285</v>
      </c>
      <c r="D49" s="122"/>
      <c r="E49" s="122"/>
      <c r="F49" s="122"/>
      <c r="G49" s="122"/>
      <c r="H49" s="122"/>
      <c r="I49" s="122"/>
      <c r="J49" s="122"/>
      <c r="K49" s="120"/>
      <c r="L49" s="108">
        <f t="shared" ref="L49:W49" si="18">IF($X$14=0,0,L14/$X$14)</f>
        <v>0</v>
      </c>
      <c r="M49" s="108">
        <f t="shared" si="18"/>
        <v>0</v>
      </c>
      <c r="N49" s="108">
        <f t="shared" si="18"/>
        <v>0</v>
      </c>
      <c r="O49" s="108">
        <f t="shared" si="18"/>
        <v>0</v>
      </c>
      <c r="P49" s="108">
        <f t="shared" si="18"/>
        <v>0</v>
      </c>
      <c r="Q49" s="108">
        <f t="shared" si="18"/>
        <v>0</v>
      </c>
      <c r="R49" s="108">
        <f t="shared" si="18"/>
        <v>0</v>
      </c>
      <c r="S49" s="108">
        <f t="shared" si="18"/>
        <v>0</v>
      </c>
      <c r="T49" s="108">
        <f t="shared" si="18"/>
        <v>0</v>
      </c>
      <c r="U49" s="108">
        <f t="shared" si="18"/>
        <v>0</v>
      </c>
      <c r="V49" s="108">
        <f t="shared" si="18"/>
        <v>0</v>
      </c>
      <c r="W49" s="108">
        <f t="shared" si="18"/>
        <v>0</v>
      </c>
      <c r="X49" s="109">
        <f t="shared" si="13"/>
        <v>0</v>
      </c>
    </row>
    <row r="50" spans="2:24" ht="12.75" customHeight="1" x14ac:dyDescent="0.35">
      <c r="B50" s="54">
        <v>2</v>
      </c>
      <c r="C50" s="169" t="s">
        <v>174</v>
      </c>
      <c r="D50" s="122"/>
      <c r="E50" s="122"/>
      <c r="F50" s="122"/>
      <c r="G50" s="122"/>
      <c r="H50" s="122"/>
      <c r="I50" s="122"/>
      <c r="J50" s="122"/>
      <c r="K50" s="120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67"/>
    </row>
    <row r="51" spans="2:24" ht="12.75" customHeight="1" x14ac:dyDescent="0.35">
      <c r="B51" s="44">
        <v>2.1</v>
      </c>
      <c r="C51" s="149" t="s">
        <v>176</v>
      </c>
      <c r="D51" s="122"/>
      <c r="E51" s="122"/>
      <c r="F51" s="122"/>
      <c r="G51" s="122"/>
      <c r="H51" s="122"/>
      <c r="I51" s="122"/>
      <c r="J51" s="122"/>
      <c r="K51" s="120"/>
      <c r="L51" s="108">
        <f t="shared" ref="L51:W51" si="19">IF($X$16=0,0,L16/$X$16)</f>
        <v>0</v>
      </c>
      <c r="M51" s="108">
        <f t="shared" si="19"/>
        <v>0</v>
      </c>
      <c r="N51" s="108">
        <f t="shared" si="19"/>
        <v>0</v>
      </c>
      <c r="O51" s="108">
        <f t="shared" si="19"/>
        <v>0</v>
      </c>
      <c r="P51" s="108">
        <f t="shared" si="19"/>
        <v>0</v>
      </c>
      <c r="Q51" s="108">
        <f t="shared" si="19"/>
        <v>0</v>
      </c>
      <c r="R51" s="108">
        <f t="shared" si="19"/>
        <v>0</v>
      </c>
      <c r="S51" s="108">
        <f t="shared" si="19"/>
        <v>0</v>
      </c>
      <c r="T51" s="108">
        <f t="shared" si="19"/>
        <v>0</v>
      </c>
      <c r="U51" s="108">
        <f t="shared" si="19"/>
        <v>0</v>
      </c>
      <c r="V51" s="108">
        <f t="shared" si="19"/>
        <v>0</v>
      </c>
      <c r="W51" s="108">
        <f t="shared" si="19"/>
        <v>0</v>
      </c>
      <c r="X51" s="109">
        <f t="shared" ref="X51:X52" si="20">SUM(L51:W51)</f>
        <v>0</v>
      </c>
    </row>
    <row r="52" spans="2:24" ht="12.75" customHeight="1" x14ac:dyDescent="0.35">
      <c r="B52" s="100" t="s">
        <v>29</v>
      </c>
      <c r="C52" s="190" t="s">
        <v>286</v>
      </c>
      <c r="D52" s="122"/>
      <c r="E52" s="122"/>
      <c r="F52" s="122"/>
      <c r="G52" s="122"/>
      <c r="H52" s="122"/>
      <c r="I52" s="122"/>
      <c r="J52" s="122"/>
      <c r="K52" s="120"/>
      <c r="L52" s="106">
        <f t="shared" ref="L52:W52" si="21">IF($X$17=0,0,L17/$X$17)</f>
        <v>0</v>
      </c>
      <c r="M52" s="106">
        <f t="shared" si="21"/>
        <v>0</v>
      </c>
      <c r="N52" s="106">
        <f t="shared" si="21"/>
        <v>0</v>
      </c>
      <c r="O52" s="106">
        <f t="shared" si="21"/>
        <v>0</v>
      </c>
      <c r="P52" s="106">
        <f t="shared" si="21"/>
        <v>0</v>
      </c>
      <c r="Q52" s="106">
        <f t="shared" si="21"/>
        <v>0</v>
      </c>
      <c r="R52" s="106">
        <f t="shared" si="21"/>
        <v>0</v>
      </c>
      <c r="S52" s="106">
        <f t="shared" si="21"/>
        <v>0</v>
      </c>
      <c r="T52" s="106">
        <f t="shared" si="21"/>
        <v>0</v>
      </c>
      <c r="U52" s="106">
        <f t="shared" si="21"/>
        <v>0</v>
      </c>
      <c r="V52" s="106">
        <f t="shared" si="21"/>
        <v>0</v>
      </c>
      <c r="W52" s="106">
        <f t="shared" si="21"/>
        <v>0</v>
      </c>
      <c r="X52" s="107">
        <f t="shared" si="20"/>
        <v>0</v>
      </c>
    </row>
    <row r="53" spans="2:24" ht="12.75" customHeight="1" x14ac:dyDescent="0.35">
      <c r="B53" s="54">
        <v>1</v>
      </c>
      <c r="C53" s="169" t="s">
        <v>135</v>
      </c>
      <c r="D53" s="122"/>
      <c r="E53" s="122"/>
      <c r="F53" s="122"/>
      <c r="G53" s="122"/>
      <c r="H53" s="122"/>
      <c r="I53" s="122"/>
      <c r="J53" s="122"/>
      <c r="K53" s="120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67"/>
    </row>
    <row r="54" spans="2:24" ht="12.75" customHeight="1" x14ac:dyDescent="0.35">
      <c r="B54" s="42">
        <v>1.1000000000000001</v>
      </c>
      <c r="C54" s="140" t="s">
        <v>136</v>
      </c>
      <c r="D54" s="122"/>
      <c r="E54" s="122"/>
      <c r="F54" s="122"/>
      <c r="G54" s="122"/>
      <c r="H54" s="122"/>
      <c r="I54" s="122"/>
      <c r="J54" s="122"/>
      <c r="K54" s="120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69"/>
    </row>
    <row r="55" spans="2:24" ht="12.75" customHeight="1" x14ac:dyDescent="0.35">
      <c r="B55" s="44" t="s">
        <v>137</v>
      </c>
      <c r="C55" s="149" t="s">
        <v>280</v>
      </c>
      <c r="D55" s="122"/>
      <c r="E55" s="122"/>
      <c r="F55" s="122"/>
      <c r="G55" s="122"/>
      <c r="H55" s="122"/>
      <c r="I55" s="122"/>
      <c r="J55" s="122"/>
      <c r="K55" s="120"/>
      <c r="L55" s="108">
        <f t="shared" ref="L55:W55" si="22">IF($X$20=0,0,L20/$X$20)</f>
        <v>0</v>
      </c>
      <c r="M55" s="108">
        <f t="shared" si="22"/>
        <v>0</v>
      </c>
      <c r="N55" s="108">
        <f t="shared" si="22"/>
        <v>0</v>
      </c>
      <c r="O55" s="108">
        <f t="shared" si="22"/>
        <v>0</v>
      </c>
      <c r="P55" s="108">
        <f t="shared" si="22"/>
        <v>0</v>
      </c>
      <c r="Q55" s="108">
        <f t="shared" si="22"/>
        <v>0</v>
      </c>
      <c r="R55" s="108">
        <f t="shared" si="22"/>
        <v>0</v>
      </c>
      <c r="S55" s="108">
        <f t="shared" si="22"/>
        <v>0</v>
      </c>
      <c r="T55" s="108">
        <f t="shared" si="22"/>
        <v>0</v>
      </c>
      <c r="U55" s="108">
        <f t="shared" si="22"/>
        <v>0</v>
      </c>
      <c r="V55" s="108">
        <f t="shared" si="22"/>
        <v>0</v>
      </c>
      <c r="W55" s="108">
        <f t="shared" si="22"/>
        <v>0</v>
      </c>
      <c r="X55" s="109">
        <f t="shared" ref="X55:X60" si="23">SUM(L55:W55)</f>
        <v>0</v>
      </c>
    </row>
    <row r="56" spans="2:24" ht="12.75" customHeight="1" x14ac:dyDescent="0.35">
      <c r="B56" s="44" t="s">
        <v>143</v>
      </c>
      <c r="C56" s="149" t="s">
        <v>281</v>
      </c>
      <c r="D56" s="122"/>
      <c r="E56" s="122"/>
      <c r="F56" s="122"/>
      <c r="G56" s="122"/>
      <c r="H56" s="122"/>
      <c r="I56" s="122"/>
      <c r="J56" s="122"/>
      <c r="K56" s="120"/>
      <c r="L56" s="108">
        <f t="shared" ref="L56:W56" si="24">IF($X$21=0,0,L21/$X$21)</f>
        <v>0</v>
      </c>
      <c r="M56" s="108">
        <f t="shared" si="24"/>
        <v>0</v>
      </c>
      <c r="N56" s="108">
        <f t="shared" si="24"/>
        <v>0</v>
      </c>
      <c r="O56" s="108">
        <f t="shared" si="24"/>
        <v>0</v>
      </c>
      <c r="P56" s="108">
        <f t="shared" si="24"/>
        <v>0</v>
      </c>
      <c r="Q56" s="108">
        <f t="shared" si="24"/>
        <v>0</v>
      </c>
      <c r="R56" s="108">
        <f t="shared" si="24"/>
        <v>0</v>
      </c>
      <c r="S56" s="108">
        <f t="shared" si="24"/>
        <v>0</v>
      </c>
      <c r="T56" s="108">
        <f t="shared" si="24"/>
        <v>0</v>
      </c>
      <c r="U56" s="108">
        <f t="shared" si="24"/>
        <v>0</v>
      </c>
      <c r="V56" s="108">
        <f t="shared" si="24"/>
        <v>0</v>
      </c>
      <c r="W56" s="108">
        <f t="shared" si="24"/>
        <v>0</v>
      </c>
      <c r="X56" s="109">
        <f t="shared" si="23"/>
        <v>0</v>
      </c>
    </row>
    <row r="57" spans="2:24" ht="12.75" customHeight="1" x14ac:dyDescent="0.35">
      <c r="B57" s="44" t="s">
        <v>149</v>
      </c>
      <c r="C57" s="149" t="s">
        <v>282</v>
      </c>
      <c r="D57" s="122"/>
      <c r="E57" s="122"/>
      <c r="F57" s="122"/>
      <c r="G57" s="122"/>
      <c r="H57" s="122"/>
      <c r="I57" s="122"/>
      <c r="J57" s="122"/>
      <c r="K57" s="120"/>
      <c r="L57" s="108">
        <f t="shared" ref="L57:W57" si="25">IF($X$22=0,0,L22/$X$22)</f>
        <v>0</v>
      </c>
      <c r="M57" s="108">
        <f t="shared" si="25"/>
        <v>0</v>
      </c>
      <c r="N57" s="108">
        <f t="shared" si="25"/>
        <v>0</v>
      </c>
      <c r="O57" s="108">
        <f t="shared" si="25"/>
        <v>0</v>
      </c>
      <c r="P57" s="108">
        <f t="shared" si="25"/>
        <v>0</v>
      </c>
      <c r="Q57" s="108">
        <f t="shared" si="25"/>
        <v>0</v>
      </c>
      <c r="R57" s="108">
        <f t="shared" si="25"/>
        <v>0</v>
      </c>
      <c r="S57" s="108">
        <f t="shared" si="25"/>
        <v>0</v>
      </c>
      <c r="T57" s="108">
        <f t="shared" si="25"/>
        <v>0</v>
      </c>
      <c r="U57" s="108">
        <f t="shared" si="25"/>
        <v>0</v>
      </c>
      <c r="V57" s="108">
        <f t="shared" si="25"/>
        <v>0</v>
      </c>
      <c r="W57" s="108">
        <f t="shared" si="25"/>
        <v>0</v>
      </c>
      <c r="X57" s="109">
        <f t="shared" si="23"/>
        <v>0</v>
      </c>
    </row>
    <row r="58" spans="2:24" ht="12.75" customHeight="1" x14ac:dyDescent="0.35">
      <c r="B58" s="44" t="s">
        <v>155</v>
      </c>
      <c r="C58" s="149" t="s">
        <v>156</v>
      </c>
      <c r="D58" s="122"/>
      <c r="E58" s="122"/>
      <c r="F58" s="122"/>
      <c r="G58" s="122"/>
      <c r="H58" s="122"/>
      <c r="I58" s="122"/>
      <c r="J58" s="122"/>
      <c r="K58" s="120"/>
      <c r="L58" s="108">
        <f t="shared" ref="L58:W58" si="26">IF($X$23=0,0,L23/$X$23)</f>
        <v>0</v>
      </c>
      <c r="M58" s="108">
        <f t="shared" si="26"/>
        <v>0</v>
      </c>
      <c r="N58" s="108">
        <f t="shared" si="26"/>
        <v>0</v>
      </c>
      <c r="O58" s="108">
        <f t="shared" si="26"/>
        <v>0</v>
      </c>
      <c r="P58" s="108">
        <f t="shared" si="26"/>
        <v>0</v>
      </c>
      <c r="Q58" s="108">
        <f t="shared" si="26"/>
        <v>0</v>
      </c>
      <c r="R58" s="108">
        <f t="shared" si="26"/>
        <v>0</v>
      </c>
      <c r="S58" s="108">
        <f t="shared" si="26"/>
        <v>0</v>
      </c>
      <c r="T58" s="108">
        <f t="shared" si="26"/>
        <v>0</v>
      </c>
      <c r="U58" s="108">
        <f t="shared" si="26"/>
        <v>0</v>
      </c>
      <c r="V58" s="108">
        <f t="shared" si="26"/>
        <v>0</v>
      </c>
      <c r="W58" s="108">
        <f t="shared" si="26"/>
        <v>0</v>
      </c>
      <c r="X58" s="109">
        <f t="shared" si="23"/>
        <v>0</v>
      </c>
    </row>
    <row r="59" spans="2:24" ht="12.75" customHeight="1" x14ac:dyDescent="0.35">
      <c r="B59" s="44" t="s">
        <v>283</v>
      </c>
      <c r="C59" s="149" t="s">
        <v>284</v>
      </c>
      <c r="D59" s="122"/>
      <c r="E59" s="122"/>
      <c r="F59" s="122"/>
      <c r="G59" s="122"/>
      <c r="H59" s="122"/>
      <c r="I59" s="122"/>
      <c r="J59" s="122"/>
      <c r="K59" s="120"/>
      <c r="L59" s="108">
        <f t="shared" ref="L59:W59" si="27">IF($X$24=0,0,L24/$X$24)</f>
        <v>0</v>
      </c>
      <c r="M59" s="108">
        <f t="shared" si="27"/>
        <v>0</v>
      </c>
      <c r="N59" s="108">
        <f t="shared" si="27"/>
        <v>0</v>
      </c>
      <c r="O59" s="108">
        <f t="shared" si="27"/>
        <v>0</v>
      </c>
      <c r="P59" s="108">
        <f t="shared" si="27"/>
        <v>0</v>
      </c>
      <c r="Q59" s="108">
        <f t="shared" si="27"/>
        <v>0</v>
      </c>
      <c r="R59" s="108">
        <f t="shared" si="27"/>
        <v>0</v>
      </c>
      <c r="S59" s="108">
        <f t="shared" si="27"/>
        <v>0</v>
      </c>
      <c r="T59" s="108">
        <f t="shared" si="27"/>
        <v>0</v>
      </c>
      <c r="U59" s="108">
        <f t="shared" si="27"/>
        <v>0</v>
      </c>
      <c r="V59" s="108">
        <f t="shared" si="27"/>
        <v>0</v>
      </c>
      <c r="W59" s="108">
        <f t="shared" si="27"/>
        <v>0</v>
      </c>
      <c r="X59" s="109">
        <f t="shared" si="23"/>
        <v>0</v>
      </c>
    </row>
    <row r="60" spans="2:24" ht="12.75" customHeight="1" x14ac:dyDescent="0.35">
      <c r="B60" s="44">
        <v>1.2</v>
      </c>
      <c r="C60" s="149" t="s">
        <v>285</v>
      </c>
      <c r="D60" s="122"/>
      <c r="E60" s="122"/>
      <c r="F60" s="122"/>
      <c r="G60" s="122"/>
      <c r="H60" s="122"/>
      <c r="I60" s="122"/>
      <c r="J60" s="122"/>
      <c r="K60" s="120"/>
      <c r="L60" s="108">
        <f t="shared" ref="L60:W60" si="28">IF($X$25=0,0,L25/$X$25)</f>
        <v>0</v>
      </c>
      <c r="M60" s="108">
        <f t="shared" si="28"/>
        <v>0</v>
      </c>
      <c r="N60" s="108">
        <f t="shared" si="28"/>
        <v>0</v>
      </c>
      <c r="O60" s="108">
        <f t="shared" si="28"/>
        <v>0</v>
      </c>
      <c r="P60" s="108">
        <f t="shared" si="28"/>
        <v>0</v>
      </c>
      <c r="Q60" s="108">
        <f t="shared" si="28"/>
        <v>0</v>
      </c>
      <c r="R60" s="108">
        <f t="shared" si="28"/>
        <v>0</v>
      </c>
      <c r="S60" s="108">
        <f t="shared" si="28"/>
        <v>0</v>
      </c>
      <c r="T60" s="108">
        <f t="shared" si="28"/>
        <v>0</v>
      </c>
      <c r="U60" s="108">
        <f t="shared" si="28"/>
        <v>0</v>
      </c>
      <c r="V60" s="108">
        <f t="shared" si="28"/>
        <v>0</v>
      </c>
      <c r="W60" s="108">
        <f t="shared" si="28"/>
        <v>0</v>
      </c>
      <c r="X60" s="109">
        <f t="shared" si="23"/>
        <v>0</v>
      </c>
    </row>
    <row r="61" spans="2:24" ht="12.75" customHeight="1" x14ac:dyDescent="0.35">
      <c r="B61" s="54">
        <v>2</v>
      </c>
      <c r="C61" s="169" t="s">
        <v>174</v>
      </c>
      <c r="D61" s="122"/>
      <c r="E61" s="122"/>
      <c r="F61" s="122"/>
      <c r="G61" s="122"/>
      <c r="H61" s="122"/>
      <c r="I61" s="122"/>
      <c r="J61" s="122"/>
      <c r="K61" s="120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67"/>
    </row>
    <row r="62" spans="2:24" ht="12.75" customHeight="1" x14ac:dyDescent="0.35">
      <c r="B62" s="44">
        <v>2.1</v>
      </c>
      <c r="C62" s="149" t="s">
        <v>176</v>
      </c>
      <c r="D62" s="122"/>
      <c r="E62" s="122"/>
      <c r="F62" s="122"/>
      <c r="G62" s="122"/>
      <c r="H62" s="122"/>
      <c r="I62" s="122"/>
      <c r="J62" s="122"/>
      <c r="K62" s="120"/>
      <c r="L62" s="108">
        <f t="shared" ref="L62:W62" si="29">IF($X$27=0,0,L27/$X$27)</f>
        <v>0</v>
      </c>
      <c r="M62" s="108">
        <f t="shared" si="29"/>
        <v>0</v>
      </c>
      <c r="N62" s="108">
        <f t="shared" si="29"/>
        <v>0</v>
      </c>
      <c r="O62" s="108">
        <f t="shared" si="29"/>
        <v>0</v>
      </c>
      <c r="P62" s="108">
        <f t="shared" si="29"/>
        <v>0</v>
      </c>
      <c r="Q62" s="108">
        <f t="shared" si="29"/>
        <v>0</v>
      </c>
      <c r="R62" s="108">
        <f t="shared" si="29"/>
        <v>0</v>
      </c>
      <c r="S62" s="108">
        <f t="shared" si="29"/>
        <v>0</v>
      </c>
      <c r="T62" s="108">
        <f t="shared" si="29"/>
        <v>0</v>
      </c>
      <c r="U62" s="108">
        <f t="shared" si="29"/>
        <v>0</v>
      </c>
      <c r="V62" s="108">
        <f t="shared" si="29"/>
        <v>0</v>
      </c>
      <c r="W62" s="108">
        <f t="shared" si="29"/>
        <v>0</v>
      </c>
      <c r="X62" s="109">
        <f t="shared" ref="X62:X65" si="30">SUM(L62:W62)</f>
        <v>0</v>
      </c>
    </row>
    <row r="63" spans="2:24" ht="12.75" customHeight="1" x14ac:dyDescent="0.35">
      <c r="B63" s="44">
        <v>2.2000000000000002</v>
      </c>
      <c r="C63" s="149" t="s">
        <v>182</v>
      </c>
      <c r="D63" s="122"/>
      <c r="E63" s="122"/>
      <c r="F63" s="122"/>
      <c r="G63" s="122"/>
      <c r="H63" s="122"/>
      <c r="I63" s="122"/>
      <c r="J63" s="122"/>
      <c r="K63" s="120"/>
      <c r="L63" s="108">
        <f t="shared" ref="L63:W63" si="31">IF($X$28=0,0,L28/$X$28)</f>
        <v>0</v>
      </c>
      <c r="M63" s="108">
        <f t="shared" si="31"/>
        <v>0</v>
      </c>
      <c r="N63" s="108">
        <f t="shared" si="31"/>
        <v>0</v>
      </c>
      <c r="O63" s="108">
        <f t="shared" si="31"/>
        <v>0</v>
      </c>
      <c r="P63" s="108">
        <f t="shared" si="31"/>
        <v>0</v>
      </c>
      <c r="Q63" s="108">
        <f t="shared" si="31"/>
        <v>0</v>
      </c>
      <c r="R63" s="108">
        <f t="shared" si="31"/>
        <v>0</v>
      </c>
      <c r="S63" s="108">
        <f t="shared" si="31"/>
        <v>0</v>
      </c>
      <c r="T63" s="108">
        <f t="shared" si="31"/>
        <v>0</v>
      </c>
      <c r="U63" s="108">
        <f t="shared" si="31"/>
        <v>0</v>
      </c>
      <c r="V63" s="108">
        <f t="shared" si="31"/>
        <v>0</v>
      </c>
      <c r="W63" s="108">
        <f t="shared" si="31"/>
        <v>0</v>
      </c>
      <c r="X63" s="109">
        <f t="shared" si="30"/>
        <v>0</v>
      </c>
    </row>
    <row r="64" spans="2:24" ht="12.75" customHeight="1" x14ac:dyDescent="0.35">
      <c r="B64" s="44">
        <v>2.2999999999999998</v>
      </c>
      <c r="C64" s="149" t="s">
        <v>188</v>
      </c>
      <c r="D64" s="122"/>
      <c r="E64" s="122"/>
      <c r="F64" s="122"/>
      <c r="G64" s="122"/>
      <c r="H64" s="122"/>
      <c r="I64" s="122"/>
      <c r="J64" s="122"/>
      <c r="K64" s="120"/>
      <c r="L64" s="108">
        <f t="shared" ref="L64:W64" si="32">IF($X$29=0,0,L29/$X$29)</f>
        <v>0</v>
      </c>
      <c r="M64" s="108">
        <f t="shared" si="32"/>
        <v>0</v>
      </c>
      <c r="N64" s="108">
        <f t="shared" si="32"/>
        <v>0</v>
      </c>
      <c r="O64" s="108">
        <f t="shared" si="32"/>
        <v>0</v>
      </c>
      <c r="P64" s="108">
        <f t="shared" si="32"/>
        <v>0</v>
      </c>
      <c r="Q64" s="108">
        <f t="shared" si="32"/>
        <v>0</v>
      </c>
      <c r="R64" s="108">
        <f t="shared" si="32"/>
        <v>0</v>
      </c>
      <c r="S64" s="108">
        <f t="shared" si="32"/>
        <v>0</v>
      </c>
      <c r="T64" s="108">
        <f t="shared" si="32"/>
        <v>0</v>
      </c>
      <c r="U64" s="108">
        <f t="shared" si="32"/>
        <v>0</v>
      </c>
      <c r="V64" s="108">
        <f t="shared" si="32"/>
        <v>0</v>
      </c>
      <c r="W64" s="108">
        <f t="shared" si="32"/>
        <v>0</v>
      </c>
      <c r="X64" s="109">
        <f t="shared" si="30"/>
        <v>0</v>
      </c>
    </row>
    <row r="65" spans="2:24" ht="15" customHeight="1" x14ac:dyDescent="0.35">
      <c r="B65" s="169" t="s">
        <v>295</v>
      </c>
      <c r="C65" s="122"/>
      <c r="D65" s="122"/>
      <c r="E65" s="122"/>
      <c r="F65" s="122"/>
      <c r="G65" s="122"/>
      <c r="H65" s="122"/>
      <c r="I65" s="122"/>
      <c r="J65" s="122"/>
      <c r="K65" s="120"/>
      <c r="L65" s="104">
        <f t="shared" ref="L65:W65" si="33">IF($X$6+$X$17=0,0,(L6+L17)/($X$6+$X$17))</f>
        <v>0</v>
      </c>
      <c r="M65" s="104">
        <f t="shared" si="33"/>
        <v>0</v>
      </c>
      <c r="N65" s="104">
        <f t="shared" si="33"/>
        <v>0</v>
      </c>
      <c r="O65" s="104">
        <f t="shared" si="33"/>
        <v>0</v>
      </c>
      <c r="P65" s="104">
        <f t="shared" si="33"/>
        <v>0</v>
      </c>
      <c r="Q65" s="104">
        <f t="shared" si="33"/>
        <v>0</v>
      </c>
      <c r="R65" s="104">
        <f t="shared" si="33"/>
        <v>0</v>
      </c>
      <c r="S65" s="104">
        <f t="shared" si="33"/>
        <v>0</v>
      </c>
      <c r="T65" s="104">
        <f t="shared" si="33"/>
        <v>0</v>
      </c>
      <c r="U65" s="104">
        <f t="shared" si="33"/>
        <v>0</v>
      </c>
      <c r="V65" s="104">
        <f t="shared" si="33"/>
        <v>0</v>
      </c>
      <c r="W65" s="104">
        <f t="shared" si="33"/>
        <v>0</v>
      </c>
      <c r="X65" s="110">
        <f t="shared" si="30"/>
        <v>0</v>
      </c>
    </row>
    <row r="66" spans="2:24" ht="15" customHeight="1" x14ac:dyDescent="0.35">
      <c r="B66" s="169" t="s">
        <v>296</v>
      </c>
      <c r="C66" s="122"/>
      <c r="D66" s="122"/>
      <c r="E66" s="122"/>
      <c r="F66" s="122"/>
      <c r="G66" s="122"/>
      <c r="H66" s="122"/>
      <c r="I66" s="122"/>
      <c r="J66" s="122"/>
      <c r="K66" s="120"/>
      <c r="L66" s="104">
        <f>+L65</f>
        <v>0</v>
      </c>
      <c r="M66" s="104">
        <f t="shared" ref="M66:W66" si="34">+M65+L66</f>
        <v>0</v>
      </c>
      <c r="N66" s="104">
        <f t="shared" si="34"/>
        <v>0</v>
      </c>
      <c r="O66" s="104">
        <f t="shared" si="34"/>
        <v>0</v>
      </c>
      <c r="P66" s="104">
        <f t="shared" si="34"/>
        <v>0</v>
      </c>
      <c r="Q66" s="104">
        <f t="shared" si="34"/>
        <v>0</v>
      </c>
      <c r="R66" s="104">
        <f t="shared" si="34"/>
        <v>0</v>
      </c>
      <c r="S66" s="104">
        <f t="shared" si="34"/>
        <v>0</v>
      </c>
      <c r="T66" s="104">
        <f t="shared" si="34"/>
        <v>0</v>
      </c>
      <c r="U66" s="104">
        <f t="shared" si="34"/>
        <v>0</v>
      </c>
      <c r="V66" s="104">
        <f t="shared" si="34"/>
        <v>0</v>
      </c>
      <c r="W66" s="104">
        <f t="shared" si="34"/>
        <v>0</v>
      </c>
      <c r="X66" s="1"/>
    </row>
    <row r="67" spans="2:24" ht="12.75" customHeight="1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2"/>
    </row>
    <row r="68" spans="2:24" ht="12.75" customHeight="1" x14ac:dyDescent="0.35">
      <c r="B68" s="1" t="s">
        <v>297</v>
      </c>
      <c r="C68" s="15"/>
      <c r="D68" s="15"/>
      <c r="E68" s="15"/>
      <c r="F68" s="15"/>
      <c r="G68" s="15"/>
      <c r="H68" s="15"/>
      <c r="I68" s="15"/>
      <c r="J68" s="15"/>
      <c r="K68" s="15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2"/>
    </row>
    <row r="69" spans="2:24" ht="12.75" customHeight="1" x14ac:dyDescent="0.35">
      <c r="B69" s="101">
        <v>3</v>
      </c>
      <c r="C69" s="194" t="s">
        <v>254</v>
      </c>
      <c r="D69" s="122"/>
      <c r="E69" s="122"/>
      <c r="F69" s="122"/>
      <c r="G69" s="122"/>
      <c r="H69" s="122"/>
      <c r="I69" s="122"/>
      <c r="J69" s="122"/>
      <c r="K69" s="120"/>
      <c r="L69" s="114">
        <f t="shared" ref="L69:W69" si="35">IF($X$30=0,0,L30/$X$30)</f>
        <v>0</v>
      </c>
      <c r="M69" s="114">
        <f t="shared" si="35"/>
        <v>0</v>
      </c>
      <c r="N69" s="114">
        <f t="shared" si="35"/>
        <v>0</v>
      </c>
      <c r="O69" s="114">
        <f t="shared" si="35"/>
        <v>0</v>
      </c>
      <c r="P69" s="114">
        <f t="shared" si="35"/>
        <v>0</v>
      </c>
      <c r="Q69" s="114">
        <f t="shared" si="35"/>
        <v>0</v>
      </c>
      <c r="R69" s="114">
        <f t="shared" si="35"/>
        <v>0</v>
      </c>
      <c r="S69" s="114">
        <f t="shared" si="35"/>
        <v>0</v>
      </c>
      <c r="T69" s="114">
        <f t="shared" si="35"/>
        <v>0</v>
      </c>
      <c r="U69" s="114">
        <f t="shared" si="35"/>
        <v>0</v>
      </c>
      <c r="V69" s="114">
        <f t="shared" si="35"/>
        <v>0</v>
      </c>
      <c r="W69" s="114">
        <f t="shared" si="35"/>
        <v>0</v>
      </c>
      <c r="X69" s="115">
        <f t="shared" ref="X69:X70" si="36">SUM(L69:W69)</f>
        <v>0</v>
      </c>
    </row>
    <row r="70" spans="2:24" ht="12.75" customHeight="1" x14ac:dyDescent="0.35">
      <c r="B70" s="101">
        <v>4</v>
      </c>
      <c r="C70" s="194" t="s">
        <v>287</v>
      </c>
      <c r="D70" s="122"/>
      <c r="E70" s="122"/>
      <c r="F70" s="122"/>
      <c r="G70" s="122"/>
      <c r="H70" s="122"/>
      <c r="I70" s="122"/>
      <c r="J70" s="122"/>
      <c r="K70" s="120"/>
      <c r="L70" s="114">
        <f t="shared" ref="L70:W70" si="37">IF($X$31=0,0,L31/$X$31)</f>
        <v>0</v>
      </c>
      <c r="M70" s="114">
        <f t="shared" si="37"/>
        <v>0</v>
      </c>
      <c r="N70" s="114">
        <f t="shared" si="37"/>
        <v>0</v>
      </c>
      <c r="O70" s="114">
        <f t="shared" si="37"/>
        <v>0</v>
      </c>
      <c r="P70" s="114">
        <f t="shared" si="37"/>
        <v>0</v>
      </c>
      <c r="Q70" s="114">
        <f t="shared" si="37"/>
        <v>0</v>
      </c>
      <c r="R70" s="114">
        <f t="shared" si="37"/>
        <v>0</v>
      </c>
      <c r="S70" s="114">
        <f t="shared" si="37"/>
        <v>0</v>
      </c>
      <c r="T70" s="114">
        <f t="shared" si="37"/>
        <v>0</v>
      </c>
      <c r="U70" s="114">
        <f t="shared" si="37"/>
        <v>0</v>
      </c>
      <c r="V70" s="114">
        <f t="shared" si="37"/>
        <v>0</v>
      </c>
      <c r="W70" s="114">
        <f t="shared" si="37"/>
        <v>0</v>
      </c>
      <c r="X70" s="115">
        <f t="shared" si="36"/>
        <v>0</v>
      </c>
    </row>
  </sheetData>
  <mergeCells count="68">
    <mergeCell ref="C50:K50"/>
    <mergeCell ref="C51:K51"/>
    <mergeCell ref="C52:K52"/>
    <mergeCell ref="C53:K53"/>
    <mergeCell ref="C54:K54"/>
    <mergeCell ref="C55:K55"/>
    <mergeCell ref="C56:K56"/>
    <mergeCell ref="C64:K64"/>
    <mergeCell ref="B65:K65"/>
    <mergeCell ref="B66:K66"/>
    <mergeCell ref="C69:K69"/>
    <mergeCell ref="C70:K70"/>
    <mergeCell ref="C57:K57"/>
    <mergeCell ref="C58:K58"/>
    <mergeCell ref="C59:K59"/>
    <mergeCell ref="C60:K60"/>
    <mergeCell ref="C61:K61"/>
    <mergeCell ref="C62:K62"/>
    <mergeCell ref="C63:K63"/>
    <mergeCell ref="B4:B5"/>
    <mergeCell ref="C4:K5"/>
    <mergeCell ref="L4:W4"/>
    <mergeCell ref="X4:X5"/>
    <mergeCell ref="C6:K6"/>
    <mergeCell ref="C7:K7"/>
    <mergeCell ref="C8:K8"/>
    <mergeCell ref="C9:K9"/>
    <mergeCell ref="C10:K10"/>
    <mergeCell ref="C11:K11"/>
    <mergeCell ref="C12:K12"/>
    <mergeCell ref="C13:K13"/>
    <mergeCell ref="C14:K14"/>
    <mergeCell ref="C15:K15"/>
    <mergeCell ref="C16:K16"/>
    <mergeCell ref="C17:K17"/>
    <mergeCell ref="C18:K18"/>
    <mergeCell ref="C19:K19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C29:K29"/>
    <mergeCell ref="C30:I30"/>
    <mergeCell ref="J30:K30"/>
    <mergeCell ref="C31:I31"/>
    <mergeCell ref="J31:K31"/>
    <mergeCell ref="B32:K32"/>
    <mergeCell ref="B33:K33"/>
    <mergeCell ref="B34:K34"/>
    <mergeCell ref="B35:K35"/>
    <mergeCell ref="B39:B40"/>
    <mergeCell ref="C39:K40"/>
    <mergeCell ref="L39:W39"/>
    <mergeCell ref="X39:X40"/>
    <mergeCell ref="C46:K46"/>
    <mergeCell ref="C47:K47"/>
    <mergeCell ref="C48:K48"/>
    <mergeCell ref="C49:K49"/>
    <mergeCell ref="C41:K41"/>
    <mergeCell ref="C42:K42"/>
    <mergeCell ref="C43:K43"/>
    <mergeCell ref="C44:K44"/>
    <mergeCell ref="C45:K45"/>
  </mergeCells>
  <printOptions horizontalCentered="1" verticalCentered="1"/>
  <pageMargins left="0.70866141732283472" right="0.70866141732283472" top="0.74803149606299213" bottom="0.74803149606299213" header="0" footer="0"/>
  <pageSetup paperSize="9" scale="5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M45"/>
  <sheetViews>
    <sheetView showGridLines="0" workbookViewId="0"/>
  </sheetViews>
  <sheetFormatPr baseColWidth="10" defaultColWidth="14.453125" defaultRowHeight="15" customHeight="1" x14ac:dyDescent="0.35"/>
  <cols>
    <col min="1" max="1" width="7.1796875" customWidth="1"/>
    <col min="2" max="2" width="6.54296875" customWidth="1"/>
    <col min="3" max="5" width="11.453125" customWidth="1"/>
    <col min="6" max="13" width="13" customWidth="1"/>
    <col min="14" max="14" width="11.453125" customWidth="1"/>
    <col min="15" max="15" width="12.7265625" customWidth="1"/>
    <col min="16" max="26" width="10.7265625" customWidth="1"/>
  </cols>
  <sheetData>
    <row r="2" spans="2:13" ht="12.75" customHeight="1" x14ac:dyDescent="0.35">
      <c r="B2" s="25" t="s">
        <v>298</v>
      </c>
      <c r="C2" s="25"/>
      <c r="D2" s="25"/>
      <c r="E2" s="25"/>
      <c r="F2" s="25"/>
      <c r="G2" s="3"/>
      <c r="H2" s="3"/>
      <c r="I2" s="3"/>
      <c r="J2" s="3"/>
      <c r="K2" s="3"/>
      <c r="L2" s="3"/>
      <c r="M2" s="3"/>
    </row>
    <row r="3" spans="2:13" ht="12.75" customHeigh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2.75" customHeight="1" x14ac:dyDescent="0.35">
      <c r="B4" s="136" t="s">
        <v>196</v>
      </c>
      <c r="C4" s="122"/>
      <c r="D4" s="122"/>
      <c r="E4" s="120"/>
      <c r="F4" s="23" t="s">
        <v>197</v>
      </c>
      <c r="G4" s="23" t="s">
        <v>299</v>
      </c>
      <c r="H4" s="23" t="s">
        <v>300</v>
      </c>
      <c r="I4" s="23" t="s">
        <v>301</v>
      </c>
      <c r="J4" s="23" t="s">
        <v>302</v>
      </c>
      <c r="K4" s="23" t="s">
        <v>303</v>
      </c>
      <c r="L4" s="23" t="s">
        <v>304</v>
      </c>
      <c r="M4" s="23" t="s">
        <v>305</v>
      </c>
    </row>
    <row r="5" spans="2:13" ht="12.75" customHeight="1" x14ac:dyDescent="0.35">
      <c r="B5" s="197" t="s">
        <v>306</v>
      </c>
      <c r="C5" s="122"/>
      <c r="D5" s="122"/>
      <c r="E5" s="120"/>
      <c r="F5" s="20"/>
      <c r="G5" s="20"/>
      <c r="H5" s="20"/>
      <c r="I5" s="20"/>
      <c r="J5" s="20"/>
      <c r="K5" s="20"/>
      <c r="L5" s="20"/>
      <c r="M5" s="20"/>
    </row>
    <row r="6" spans="2:13" ht="12.75" customHeight="1" x14ac:dyDescent="0.35">
      <c r="B6" s="197" t="s">
        <v>307</v>
      </c>
      <c r="C6" s="122"/>
      <c r="D6" s="122"/>
      <c r="E6" s="120"/>
      <c r="F6" s="20"/>
      <c r="G6" s="20"/>
      <c r="H6" s="20"/>
      <c r="I6" s="20"/>
      <c r="J6" s="20"/>
      <c r="K6" s="20"/>
      <c r="L6" s="20"/>
      <c r="M6" s="20"/>
    </row>
    <row r="7" spans="2:13" ht="12.75" customHeight="1" x14ac:dyDescent="0.35">
      <c r="B7" s="197" t="s">
        <v>56</v>
      </c>
      <c r="C7" s="122"/>
      <c r="D7" s="122"/>
      <c r="E7" s="120"/>
      <c r="F7" s="20"/>
      <c r="G7" s="20"/>
      <c r="H7" s="20"/>
      <c r="I7" s="20"/>
      <c r="J7" s="20"/>
      <c r="K7" s="20"/>
      <c r="L7" s="20"/>
      <c r="M7" s="20"/>
    </row>
    <row r="8" spans="2:13" ht="12.75" customHeight="1" x14ac:dyDescent="0.35">
      <c r="B8" s="197" t="s">
        <v>308</v>
      </c>
      <c r="C8" s="122"/>
      <c r="D8" s="122"/>
      <c r="E8" s="120"/>
      <c r="F8" s="20"/>
      <c r="G8" s="20"/>
      <c r="H8" s="20"/>
      <c r="I8" s="20"/>
      <c r="J8" s="20"/>
      <c r="K8" s="20"/>
      <c r="L8" s="20"/>
      <c r="M8" s="20"/>
    </row>
    <row r="9" spans="2:13" ht="12.75" customHeight="1" x14ac:dyDescent="0.35">
      <c r="B9" s="197" t="s">
        <v>309</v>
      </c>
      <c r="C9" s="122"/>
      <c r="D9" s="122"/>
      <c r="E9" s="120"/>
      <c r="F9" s="20"/>
      <c r="G9" s="20"/>
      <c r="H9" s="20"/>
      <c r="I9" s="20"/>
      <c r="J9" s="20"/>
      <c r="K9" s="20"/>
      <c r="L9" s="20"/>
      <c r="M9" s="20"/>
    </row>
    <row r="10" spans="2:13" ht="12.75" customHeight="1" x14ac:dyDescent="0.35">
      <c r="B10" s="197" t="s">
        <v>310</v>
      </c>
      <c r="C10" s="122"/>
      <c r="D10" s="122"/>
      <c r="E10" s="120"/>
      <c r="F10" s="20"/>
      <c r="G10" s="20"/>
      <c r="H10" s="20"/>
      <c r="I10" s="20"/>
      <c r="J10" s="20"/>
      <c r="K10" s="20"/>
      <c r="L10" s="20"/>
      <c r="M10" s="20"/>
    </row>
    <row r="11" spans="2:13" ht="12.75" customHeight="1" x14ac:dyDescent="0.35">
      <c r="B11" s="197" t="s">
        <v>311</v>
      </c>
      <c r="C11" s="122"/>
      <c r="D11" s="122"/>
      <c r="E11" s="120"/>
      <c r="F11" s="20"/>
      <c r="G11" s="20"/>
      <c r="H11" s="20"/>
      <c r="I11" s="20"/>
      <c r="J11" s="20"/>
      <c r="K11" s="20"/>
      <c r="L11" s="20"/>
      <c r="M11" s="20"/>
    </row>
    <row r="12" spans="2:13" ht="12.75" customHeight="1" x14ac:dyDescent="0.35">
      <c r="B12" s="197" t="s">
        <v>312</v>
      </c>
      <c r="C12" s="122"/>
      <c r="D12" s="122"/>
      <c r="E12" s="120"/>
      <c r="F12" s="20"/>
      <c r="G12" s="20"/>
      <c r="H12" s="20"/>
      <c r="I12" s="20"/>
      <c r="J12" s="20"/>
      <c r="K12" s="20"/>
      <c r="L12" s="20"/>
      <c r="M12" s="20"/>
    </row>
    <row r="13" spans="2:13" ht="12.75" customHeight="1" x14ac:dyDescent="0.35">
      <c r="B13" s="197" t="s">
        <v>313</v>
      </c>
      <c r="C13" s="122"/>
      <c r="D13" s="122"/>
      <c r="E13" s="120"/>
      <c r="F13" s="20"/>
      <c r="G13" s="20"/>
      <c r="H13" s="20"/>
      <c r="I13" s="20"/>
      <c r="J13" s="20"/>
      <c r="K13" s="20"/>
      <c r="L13" s="20"/>
      <c r="M13" s="20"/>
    </row>
    <row r="14" spans="2:13" ht="12.75" customHeight="1" x14ac:dyDescent="0.35">
      <c r="B14" s="197" t="s">
        <v>314</v>
      </c>
      <c r="C14" s="122"/>
      <c r="D14" s="122"/>
      <c r="E14" s="120"/>
      <c r="F14" s="20"/>
      <c r="G14" s="20"/>
      <c r="H14" s="20"/>
      <c r="I14" s="20"/>
      <c r="J14" s="20"/>
      <c r="K14" s="20"/>
      <c r="L14" s="20"/>
      <c r="M14" s="20"/>
    </row>
    <row r="15" spans="2:13" ht="12.75" customHeight="1" x14ac:dyDescent="0.35">
      <c r="B15" s="197" t="s">
        <v>315</v>
      </c>
      <c r="C15" s="122"/>
      <c r="D15" s="122"/>
      <c r="E15" s="120"/>
      <c r="F15" s="20"/>
      <c r="G15" s="20"/>
      <c r="H15" s="20"/>
      <c r="I15" s="20"/>
      <c r="J15" s="20"/>
      <c r="K15" s="20"/>
      <c r="L15" s="20"/>
      <c r="M15" s="20"/>
    </row>
    <row r="16" spans="2:13" ht="12.75" customHeight="1" x14ac:dyDescent="0.35">
      <c r="B16" s="197" t="s">
        <v>316</v>
      </c>
      <c r="C16" s="122"/>
      <c r="D16" s="122"/>
      <c r="E16" s="120"/>
      <c r="F16" s="20"/>
      <c r="G16" s="20"/>
      <c r="H16" s="20"/>
      <c r="I16" s="20"/>
      <c r="J16" s="20"/>
      <c r="K16" s="20"/>
      <c r="L16" s="20"/>
      <c r="M16" s="20"/>
    </row>
    <row r="17" spans="2:13" ht="12.75" customHeight="1" x14ac:dyDescent="0.35">
      <c r="B17" s="197" t="s">
        <v>317</v>
      </c>
      <c r="C17" s="122"/>
      <c r="D17" s="122"/>
      <c r="E17" s="120"/>
      <c r="F17" s="20"/>
      <c r="G17" s="20"/>
      <c r="H17" s="20"/>
      <c r="I17" s="20"/>
      <c r="J17" s="20"/>
      <c r="K17" s="20"/>
      <c r="L17" s="20"/>
      <c r="M17" s="20"/>
    </row>
    <row r="18" spans="2:13" ht="12.75" customHeight="1" x14ac:dyDescent="0.35">
      <c r="B18" s="116" t="s">
        <v>318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12.75" customHeight="1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2.75" customHeight="1" x14ac:dyDescent="0.35">
      <c r="B20" s="127" t="s">
        <v>319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9"/>
    </row>
    <row r="21" spans="2:13" ht="12.75" customHeight="1" x14ac:dyDescent="0.35"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2:13" ht="12.75" customHeight="1" x14ac:dyDescent="0.35">
      <c r="B22" s="25" t="s">
        <v>320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12.75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2.75" customHeight="1" x14ac:dyDescent="0.35">
      <c r="B24" s="23" t="s">
        <v>83</v>
      </c>
      <c r="C24" s="136" t="s">
        <v>321</v>
      </c>
      <c r="D24" s="122"/>
      <c r="E24" s="122"/>
      <c r="F24" s="122"/>
      <c r="G24" s="122"/>
      <c r="H24" s="122"/>
      <c r="I24" s="122"/>
      <c r="J24" s="122"/>
      <c r="K24" s="122"/>
      <c r="L24" s="122"/>
      <c r="M24" s="120"/>
    </row>
    <row r="25" spans="2:13" ht="12.75" customHeight="1" x14ac:dyDescent="0.35">
      <c r="B25" s="45">
        <v>1</v>
      </c>
      <c r="C25" s="119"/>
      <c r="D25" s="122"/>
      <c r="E25" s="122"/>
      <c r="F25" s="122"/>
      <c r="G25" s="122"/>
      <c r="H25" s="122"/>
      <c r="I25" s="122"/>
      <c r="J25" s="122"/>
      <c r="K25" s="122"/>
      <c r="L25" s="122"/>
      <c r="M25" s="120"/>
    </row>
    <row r="26" spans="2:13" ht="12.75" customHeight="1" x14ac:dyDescent="0.35">
      <c r="B26" s="45">
        <v>2</v>
      </c>
      <c r="C26" s="119"/>
      <c r="D26" s="122"/>
      <c r="E26" s="122"/>
      <c r="F26" s="122"/>
      <c r="G26" s="122"/>
      <c r="H26" s="122"/>
      <c r="I26" s="122"/>
      <c r="J26" s="122"/>
      <c r="K26" s="122"/>
      <c r="L26" s="122"/>
      <c r="M26" s="120"/>
    </row>
    <row r="27" spans="2:13" ht="12.75" customHeight="1" x14ac:dyDescent="0.35">
      <c r="B27" s="45">
        <v>3</v>
      </c>
      <c r="C27" s="119"/>
      <c r="D27" s="122"/>
      <c r="E27" s="122"/>
      <c r="F27" s="122"/>
      <c r="G27" s="122"/>
      <c r="H27" s="122"/>
      <c r="I27" s="122"/>
      <c r="J27" s="122"/>
      <c r="K27" s="122"/>
      <c r="L27" s="122"/>
      <c r="M27" s="120"/>
    </row>
    <row r="28" spans="2:13" ht="12.75" customHeight="1" x14ac:dyDescent="0.35">
      <c r="B28" s="45">
        <v>4</v>
      </c>
      <c r="C28" s="119"/>
      <c r="D28" s="122"/>
      <c r="E28" s="122"/>
      <c r="F28" s="122"/>
      <c r="G28" s="122"/>
      <c r="H28" s="122"/>
      <c r="I28" s="122"/>
      <c r="J28" s="122"/>
      <c r="K28" s="122"/>
      <c r="L28" s="122"/>
      <c r="M28" s="120"/>
    </row>
    <row r="29" spans="2:13" ht="12.75" customHeight="1" x14ac:dyDescent="0.35">
      <c r="B29" s="45">
        <v>5</v>
      </c>
      <c r="C29" s="119"/>
      <c r="D29" s="122"/>
      <c r="E29" s="122"/>
      <c r="F29" s="122"/>
      <c r="G29" s="122"/>
      <c r="H29" s="122"/>
      <c r="I29" s="122"/>
      <c r="J29" s="122"/>
      <c r="K29" s="122"/>
      <c r="L29" s="122"/>
      <c r="M29" s="120"/>
    </row>
    <row r="30" spans="2:13" ht="12.75" customHeight="1" x14ac:dyDescent="0.35">
      <c r="B30" s="1"/>
      <c r="C30" s="196" t="s">
        <v>322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</row>
    <row r="31" spans="2:13" ht="12.75" customHeight="1" x14ac:dyDescent="0.35">
      <c r="B31" s="25" t="s">
        <v>323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3" spans="2:13" ht="12.75" customHeight="1" x14ac:dyDescent="0.35">
      <c r="B33" s="23" t="s">
        <v>83</v>
      </c>
      <c r="C33" s="136" t="s">
        <v>321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0"/>
    </row>
    <row r="34" spans="2:13" ht="12.75" customHeight="1" x14ac:dyDescent="0.35">
      <c r="B34" s="45">
        <v>1</v>
      </c>
      <c r="C34" s="119"/>
      <c r="D34" s="122"/>
      <c r="E34" s="122"/>
      <c r="F34" s="122"/>
      <c r="G34" s="122"/>
      <c r="H34" s="122"/>
      <c r="I34" s="122"/>
      <c r="J34" s="122"/>
      <c r="K34" s="122"/>
      <c r="L34" s="122"/>
      <c r="M34" s="120"/>
    </row>
    <row r="35" spans="2:13" ht="12.75" customHeight="1" x14ac:dyDescent="0.35">
      <c r="B35" s="45">
        <v>2</v>
      </c>
      <c r="C35" s="119"/>
      <c r="D35" s="122"/>
      <c r="E35" s="122"/>
      <c r="F35" s="122"/>
      <c r="G35" s="122"/>
      <c r="H35" s="122"/>
      <c r="I35" s="122"/>
      <c r="J35" s="122"/>
      <c r="K35" s="122"/>
      <c r="L35" s="122"/>
      <c r="M35" s="120"/>
    </row>
    <row r="36" spans="2:13" ht="12.75" customHeight="1" x14ac:dyDescent="0.35">
      <c r="B36" s="45">
        <v>3</v>
      </c>
      <c r="C36" s="119"/>
      <c r="D36" s="122"/>
      <c r="E36" s="122"/>
      <c r="F36" s="122"/>
      <c r="G36" s="122"/>
      <c r="H36" s="122"/>
      <c r="I36" s="122"/>
      <c r="J36" s="122"/>
      <c r="K36" s="122"/>
      <c r="L36" s="122"/>
      <c r="M36" s="120"/>
    </row>
    <row r="37" spans="2:13" ht="12.75" customHeight="1" x14ac:dyDescent="0.35">
      <c r="B37" s="45">
        <v>4</v>
      </c>
      <c r="C37" s="119"/>
      <c r="D37" s="122"/>
      <c r="E37" s="122"/>
      <c r="F37" s="122"/>
      <c r="G37" s="122"/>
      <c r="H37" s="122"/>
      <c r="I37" s="122"/>
      <c r="J37" s="122"/>
      <c r="K37" s="122"/>
      <c r="L37" s="122"/>
      <c r="M37" s="120"/>
    </row>
    <row r="38" spans="2:13" ht="12.75" customHeight="1" x14ac:dyDescent="0.35">
      <c r="B38" s="45">
        <v>5</v>
      </c>
      <c r="C38" s="119"/>
      <c r="D38" s="122"/>
      <c r="E38" s="122"/>
      <c r="F38" s="122"/>
      <c r="G38" s="122"/>
      <c r="H38" s="122"/>
      <c r="I38" s="122"/>
      <c r="J38" s="122"/>
      <c r="K38" s="122"/>
      <c r="L38" s="122"/>
      <c r="M38" s="120"/>
    </row>
    <row r="39" spans="2:13" ht="12.75" customHeight="1" x14ac:dyDescent="0.35">
      <c r="B39" s="1"/>
      <c r="C39" s="196" t="s">
        <v>322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</row>
    <row r="40" spans="2:13" ht="12.75" customHeight="1" x14ac:dyDescent="0.35">
      <c r="B40" s="118" t="s">
        <v>324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2:13" ht="12.75" customHeight="1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2.75" customHeight="1" x14ac:dyDescent="0.35">
      <c r="B42" s="23" t="s">
        <v>83</v>
      </c>
      <c r="C42" s="136" t="s">
        <v>325</v>
      </c>
      <c r="D42" s="122"/>
      <c r="E42" s="122"/>
      <c r="F42" s="120"/>
      <c r="G42" s="136" t="s">
        <v>326</v>
      </c>
      <c r="H42" s="122"/>
      <c r="I42" s="120"/>
      <c r="J42" s="136" t="s">
        <v>327</v>
      </c>
      <c r="K42" s="122"/>
      <c r="L42" s="122"/>
      <c r="M42" s="120"/>
    </row>
    <row r="43" spans="2:13" ht="12.75" customHeight="1" x14ac:dyDescent="0.35">
      <c r="B43" s="45">
        <v>1</v>
      </c>
      <c r="C43" s="149" t="s">
        <v>328</v>
      </c>
      <c r="D43" s="122"/>
      <c r="E43" s="122"/>
      <c r="F43" s="120"/>
      <c r="G43" s="164" t="s">
        <v>329</v>
      </c>
      <c r="H43" s="122"/>
      <c r="I43" s="120"/>
      <c r="J43" s="164"/>
      <c r="K43" s="122"/>
      <c r="L43" s="122"/>
      <c r="M43" s="120"/>
    </row>
    <row r="44" spans="2:13" ht="12.75" customHeight="1" x14ac:dyDescent="0.35">
      <c r="B44" s="45">
        <v>2</v>
      </c>
      <c r="C44" s="149" t="s">
        <v>330</v>
      </c>
      <c r="D44" s="122"/>
      <c r="E44" s="122"/>
      <c r="F44" s="120"/>
      <c r="G44" s="164" t="s">
        <v>331</v>
      </c>
      <c r="H44" s="122"/>
      <c r="I44" s="120"/>
      <c r="J44" s="164"/>
      <c r="K44" s="122"/>
      <c r="L44" s="122"/>
      <c r="M44" s="120"/>
    </row>
    <row r="45" spans="2:13" ht="12.75" customHeight="1" x14ac:dyDescent="0.35">
      <c r="B45" s="45">
        <v>3</v>
      </c>
      <c r="C45" s="149" t="s">
        <v>332</v>
      </c>
      <c r="D45" s="122"/>
      <c r="E45" s="122"/>
      <c r="F45" s="120"/>
      <c r="G45" s="164" t="s">
        <v>333</v>
      </c>
      <c r="H45" s="122"/>
      <c r="I45" s="120"/>
      <c r="J45" s="164"/>
      <c r="K45" s="122"/>
      <c r="L45" s="122"/>
      <c r="M45" s="120"/>
    </row>
  </sheetData>
  <mergeCells count="41"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20:M20"/>
    <mergeCell ref="C24:M24"/>
    <mergeCell ref="C25:M25"/>
    <mergeCell ref="C26:M26"/>
    <mergeCell ref="C27:M27"/>
    <mergeCell ref="C28:M28"/>
    <mergeCell ref="C29:M29"/>
    <mergeCell ref="C30:M30"/>
    <mergeCell ref="C33:M33"/>
    <mergeCell ref="C34:M34"/>
    <mergeCell ref="C35:M35"/>
    <mergeCell ref="C36:M36"/>
    <mergeCell ref="C37:M37"/>
    <mergeCell ref="C38:M38"/>
    <mergeCell ref="C44:F44"/>
    <mergeCell ref="G44:I44"/>
    <mergeCell ref="J44:M44"/>
    <mergeCell ref="C45:F45"/>
    <mergeCell ref="G45:I45"/>
    <mergeCell ref="J45:M45"/>
    <mergeCell ref="C39:M39"/>
    <mergeCell ref="C42:F42"/>
    <mergeCell ref="G42:I42"/>
    <mergeCell ref="J42:M42"/>
    <mergeCell ref="C43:F43"/>
    <mergeCell ref="G43:I43"/>
    <mergeCell ref="J43:M43"/>
  </mergeCells>
  <dataValidations count="1">
    <dataValidation type="custom" allowBlank="1" showErrorMessage="1" sqref="C25:C29 C34:C38" xr:uid="{00000000-0002-0000-0700-000000000000}">
      <formula1>LTE(LEN(C25),(500))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paperSize="9" scale="8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1.ASPECTOS GENERALES</vt:lpstr>
      <vt:lpstr>2. ANALISIS DEL NEGOCIO</vt:lpstr>
      <vt:lpstr>3.OBJETIVOS - 4. MERCADO</vt:lpstr>
      <vt:lpstr>5.VENTAS Y 6.REQ INV</vt:lpstr>
      <vt:lpstr>7.1.INVERSION Y 7.2.EGRESOS</vt:lpstr>
      <vt:lpstr>7.3.FLUJO CAJA-EQUILIBRIO</vt:lpstr>
      <vt:lpstr>7.6 CRONOGRAMA DE EJEC</vt:lpstr>
      <vt:lpstr>8.CONCLUSIONES Y RECOMENDAC</vt:lpstr>
      <vt:lpstr>Categoria</vt:lpstr>
      <vt:lpstr>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Yenay Iotawa Ze Liza Gomez</dc:creator>
  <cp:lastModifiedBy>elvis moreno</cp:lastModifiedBy>
  <dcterms:created xsi:type="dcterms:W3CDTF">2019-03-21T21:07:35Z</dcterms:created>
  <dcterms:modified xsi:type="dcterms:W3CDTF">2024-10-22T15:35:10Z</dcterms:modified>
</cp:coreProperties>
</file>