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SAT\Boletín\09_Agosto 2024\1_Insumos\"/>
    </mc:Choice>
  </mc:AlternateContent>
  <xr:revisionPtr revIDLastSave="0" documentId="13_ncr:1_{0CF02E68-A564-46B8-BD48-19B365852E23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Print_Area" localSheetId="0">'C-1 A'!$B$1:$G$35</definedName>
    <definedName name="_xlnm.Print_Area" localSheetId="1">'C-1 B'!$B$1:$G$35</definedName>
    <definedName name="_xlnm.Print_Area" localSheetId="11">'C-10'!$A$1:$J$39</definedName>
    <definedName name="_xlnm.Print_Area" localSheetId="12">'C-11'!$A$1:$D$13</definedName>
    <definedName name="_xlnm.Print_Area" localSheetId="13">'C-12'!$A$1:$J$38</definedName>
    <definedName name="_xlnm.Print_Area" localSheetId="14">'C-13'!$A$1:$D$36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'C-5'!$A$1:$Q$58</definedName>
    <definedName name="_xlnm.Print_Area" localSheetId="6">'C-6'!$A$1:$D$45</definedName>
    <definedName name="_xlnm.Print_Area" localSheetId="7">'C-7'!$A$1:$D$57</definedName>
    <definedName name="_xlnm.Print_Area" localSheetId="8">'C-71'!$A$1:$D$64</definedName>
    <definedName name="_xlnm.Print_Area" localSheetId="9">'C-8'!$A$1:$D$50</definedName>
    <definedName name="_xlnm.Print_Area" localSheetId="10">'C-9'!$A$1:$E$32</definedName>
  </definedNames>
  <calcPr calcId="191029"/>
</workbook>
</file>

<file path=xl/calcChain.xml><?xml version="1.0" encoding="utf-8"?>
<calcChain xmlns="http://schemas.openxmlformats.org/spreadsheetml/2006/main">
  <c r="D15" i="9" l="1"/>
  <c r="J10" i="27"/>
  <c r="J11" i="27"/>
  <c r="H8" i="9"/>
  <c r="H7" i="9"/>
  <c r="H6" i="9"/>
  <c r="B52" i="40"/>
  <c r="D47" i="40"/>
  <c r="D46" i="40"/>
  <c r="D37" i="37"/>
  <c r="D36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4" i="19"/>
  <c r="Q30" i="19"/>
  <c r="D11" i="43"/>
  <c r="B65" i="18"/>
  <c r="B64" i="18"/>
  <c r="B63" i="18"/>
  <c r="B62" i="18"/>
  <c r="D9" i="41"/>
  <c r="D26" i="26"/>
  <c r="C26" i="26"/>
  <c r="B26" i="26"/>
  <c r="J19" i="27"/>
  <c r="H24" i="27"/>
  <c r="G24" i="27"/>
  <c r="J12" i="26"/>
  <c r="E26" i="26"/>
  <c r="J22" i="26"/>
  <c r="J14" i="26"/>
  <c r="J8" i="26"/>
  <c r="J9" i="26"/>
  <c r="D35" i="40"/>
  <c r="D28" i="37"/>
  <c r="D27" i="37"/>
  <c r="D23" i="37"/>
  <c r="C11" i="41"/>
  <c r="B11" i="41"/>
  <c r="D10" i="41"/>
  <c r="D8" i="41"/>
  <c r="D11" i="41" s="1"/>
  <c r="C10" i="39"/>
  <c r="B10" i="39"/>
  <c r="D9" i="39"/>
  <c r="J23" i="27"/>
  <c r="J16" i="27"/>
  <c r="J18" i="27"/>
  <c r="J10" i="26"/>
  <c r="J13" i="26"/>
  <c r="J20" i="26"/>
  <c r="J19" i="26"/>
  <c r="J18" i="26"/>
  <c r="J15" i="26"/>
  <c r="J16" i="26"/>
  <c r="D12" i="9"/>
  <c r="H9" i="9" s="1"/>
  <c r="D10" i="9"/>
  <c r="H11" i="9" s="1"/>
  <c r="D9" i="9"/>
  <c r="D22" i="3"/>
  <c r="D20" i="3"/>
  <c r="D18" i="3"/>
  <c r="F33" i="17"/>
  <c r="G10" i="17"/>
  <c r="D22" i="37"/>
  <c r="D8" i="43"/>
  <c r="G9" i="44"/>
  <c r="F33" i="44"/>
  <c r="E33" i="44"/>
  <c r="D33" i="44"/>
  <c r="C33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4" i="27"/>
  <c r="B24" i="27"/>
  <c r="I24" i="27"/>
  <c r="F24" i="27"/>
  <c r="E24" i="27"/>
  <c r="D24" i="27"/>
  <c r="J21" i="27"/>
  <c r="J20" i="27"/>
  <c r="J14" i="27"/>
  <c r="D13" i="37"/>
  <c r="D16" i="37"/>
  <c r="Q35" i="19"/>
  <c r="D20" i="8"/>
  <c r="C20" i="8"/>
  <c r="E20" i="8" s="1"/>
  <c r="B20" i="8"/>
  <c r="G33" i="44" l="1"/>
  <c r="J13" i="27"/>
  <c r="H26" i="26"/>
  <c r="J11" i="26"/>
  <c r="D27" i="3"/>
  <c r="D23" i="3"/>
  <c r="D36" i="40"/>
  <c r="D29" i="37"/>
  <c r="D19" i="37"/>
  <c r="J8" i="27"/>
  <c r="J22" i="27"/>
  <c r="J23" i="26"/>
  <c r="D8" i="9"/>
  <c r="D19" i="3"/>
  <c r="D45" i="40"/>
  <c r="D44" i="40"/>
  <c r="D21" i="37"/>
  <c r="B29" i="3"/>
  <c r="C29" i="3"/>
  <c r="D15" i="29"/>
  <c r="D16" i="3" l="1"/>
  <c r="D17" i="3"/>
  <c r="D21" i="3"/>
  <c r="D24" i="3"/>
  <c r="D25" i="3"/>
  <c r="D26" i="3"/>
  <c r="E15" i="8"/>
  <c r="C42" i="37"/>
  <c r="B42" i="37"/>
  <c r="E10" i="8"/>
  <c r="D8" i="37" l="1"/>
  <c r="D9" i="37"/>
  <c r="D10" i="37"/>
  <c r="D11" i="37"/>
  <c r="D12" i="37"/>
  <c r="D14" i="37"/>
  <c r="D15" i="37"/>
  <c r="D17" i="37"/>
  <c r="D18" i="37"/>
  <c r="D20" i="37"/>
  <c r="D24" i="37"/>
  <c r="D25" i="37"/>
  <c r="D26" i="37"/>
  <c r="D30" i="37"/>
  <c r="D31" i="37"/>
  <c r="D32" i="37"/>
  <c r="D33" i="37"/>
  <c r="D34" i="37"/>
  <c r="D35" i="37"/>
  <c r="D38" i="37"/>
  <c r="D39" i="37"/>
  <c r="D40" i="37"/>
  <c r="D41" i="37"/>
  <c r="E9" i="8"/>
  <c r="E17" i="8"/>
  <c r="G14" i="17"/>
  <c r="G15" i="17"/>
  <c r="G18" i="17"/>
  <c r="G22" i="17"/>
  <c r="G23" i="17"/>
  <c r="G26" i="17"/>
  <c r="G31" i="17"/>
  <c r="G11" i="17"/>
  <c r="G13" i="17"/>
  <c r="G19" i="17"/>
  <c r="G21" i="17"/>
  <c r="G27" i="17"/>
  <c r="G28" i="17"/>
  <c r="G29" i="17"/>
  <c r="C33" i="17"/>
  <c r="G12" i="17"/>
  <c r="G16" i="17"/>
  <c r="G20" i="17"/>
  <c r="G24" i="17"/>
  <c r="D42" i="37" l="1"/>
  <c r="G25" i="17"/>
  <c r="G17" i="17"/>
  <c r="E33" i="17"/>
  <c r="G30" i="17"/>
  <c r="D33" i="17"/>
  <c r="G9" i="17"/>
  <c r="M10" i="38"/>
  <c r="N9" i="38"/>
  <c r="N8" i="38"/>
  <c r="J9" i="27"/>
  <c r="J12" i="27"/>
  <c r="J15" i="27"/>
  <c r="J17" i="27"/>
  <c r="F26" i="26"/>
  <c r="G26" i="26"/>
  <c r="I26" i="26"/>
  <c r="J17" i="26"/>
  <c r="J21" i="26"/>
  <c r="J24" i="26"/>
  <c r="J25" i="26"/>
  <c r="J24" i="27" l="1"/>
  <c r="J26" i="26"/>
  <c r="G33" i="1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50" i="40" l="1"/>
  <c r="D49" i="40"/>
  <c r="D48" i="40"/>
  <c r="D43" i="40"/>
  <c r="D42" i="40"/>
  <c r="D41" i="40"/>
  <c r="D40" i="40"/>
  <c r="D39" i="40"/>
  <c r="D38" i="40"/>
  <c r="D37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52" i="40"/>
  <c r="Q36" i="19" l="1"/>
  <c r="K10" i="38" l="1"/>
  <c r="D13" i="9" l="1"/>
  <c r="H10" i="9" s="1"/>
  <c r="D11" i="9"/>
  <c r="H12" i="9" s="1"/>
  <c r="D8" i="39" l="1"/>
  <c r="D10" i="39" s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4" i="19" l="1"/>
  <c r="P44" i="19"/>
  <c r="I44" i="19"/>
  <c r="J44" i="19"/>
  <c r="O44" i="19"/>
  <c r="N44" i="19"/>
  <c r="G44" i="19"/>
  <c r="F44" i="19"/>
  <c r="M44" i="19"/>
  <c r="E44" i="19"/>
  <c r="L44" i="19"/>
  <c r="D44" i="19"/>
  <c r="K44" i="19"/>
  <c r="C44" i="19"/>
  <c r="B44" i="19"/>
  <c r="E11" i="8"/>
  <c r="E12" i="8"/>
  <c r="E13" i="8"/>
  <c r="E14" i="8"/>
  <c r="E18" i="8"/>
  <c r="E16" i="8"/>
  <c r="C25" i="18" l="1"/>
  <c r="D25" i="18"/>
  <c r="E25" i="18"/>
  <c r="F25" i="18" l="1"/>
  <c r="D9" i="42"/>
  <c r="Q33" i="19" l="1"/>
  <c r="C11" i="43" l="1"/>
  <c r="B11" i="43"/>
  <c r="D10" i="43"/>
  <c r="D9" i="43"/>
  <c r="D8" i="42"/>
  <c r="D11" i="42" s="1"/>
  <c r="C15" i="29"/>
  <c r="D14" i="9"/>
  <c r="D9" i="40"/>
  <c r="D52" i="40" s="1"/>
  <c r="Q42" i="19"/>
  <c r="Q41" i="19"/>
  <c r="Q40" i="19"/>
  <c r="Q39" i="19"/>
  <c r="Q38" i="19"/>
  <c r="Q37" i="19"/>
  <c r="Q29" i="19"/>
  <c r="Q28" i="19"/>
  <c r="Q27" i="19"/>
  <c r="Q26" i="19"/>
  <c r="Q25" i="19"/>
  <c r="E12" i="9" l="1"/>
  <c r="Q32" i="19" l="1"/>
  <c r="Q31" i="19"/>
  <c r="G10" i="38" l="1"/>
  <c r="F10" i="38"/>
  <c r="E10" i="38"/>
  <c r="D10" i="38"/>
  <c r="C10" i="38"/>
  <c r="B10" i="38"/>
  <c r="B15" i="29"/>
  <c r="C15" i="9"/>
  <c r="D9" i="3"/>
  <c r="D29" i="3" s="1"/>
  <c r="G55" i="6"/>
  <c r="H55" i="6" s="1"/>
  <c r="H54" i="6"/>
  <c r="H52" i="6"/>
  <c r="H51" i="6"/>
  <c r="H50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3" i="19"/>
  <c r="F9" i="18"/>
  <c r="Q44" i="19" l="1"/>
  <c r="H53" i="6"/>
  <c r="B15" i="9"/>
  <c r="E8" i="9" l="1"/>
  <c r="E9" i="9"/>
  <c r="E14" i="9"/>
  <c r="E15" i="9"/>
  <c r="E11" i="9"/>
  <c r="E10" i="9"/>
  <c r="E13" i="9"/>
</calcChain>
</file>

<file path=xl/sharedStrings.xml><?xml version="1.0" encoding="utf-8"?>
<sst xmlns="http://schemas.openxmlformats.org/spreadsheetml/2006/main" count="666" uniqueCount="340">
  <si>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</si>
  <si>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</si>
  <si>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</si>
  <si>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</si>
  <si>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</si>
  <si>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</si>
  <si>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</si>
  <si>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</si>
  <si>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</si>
  <si>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</si>
  <si>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</si>
  <si>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</si>
  <si>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</si>
  <si>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</si>
  <si>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</si>
  <si>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</si>
  <si>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</si>
  <si>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</si>
  <si>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</si>
  <si>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</si>
  <si>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</si>
  <si>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</si>
  <si>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</si>
  <si>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</si>
  <si>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</si>
  <si>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</si>
  <si>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</si>
  <si>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</si>
  <si>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</si>
  <si>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</si>
  <si>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</si>
  <si>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</si>
  <si>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</si>
  <si>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</si>
  <si>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</si>
  <si>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</si>
  <si>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</si>
  <si>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</si>
  <si>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</si>
  <si>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</si>
  <si>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</si>
  <si>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</si>
  <si>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</si>
  <si>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</si>
  <si>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</si>
  <si>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</si>
  <si>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</si>
  <si>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</si>
  <si>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</si>
  <si>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</si>
  <si>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</si>
  <si>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</si>
  <si>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</si>
  <si>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</si>
  <si>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</si>
  <si>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</si>
  <si>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</si>
  <si>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</si>
  <si>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</si>
  <si>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</si>
  <si>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</si>
  <si>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</si>
  <si>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</si>
  <si>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</si>
  <si>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</si>
  <si>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</si>
  <si>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</si>
  <si>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</si>
  <si>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</si>
  <si>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</si>
  <si>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</si>
  <si>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</si>
  <si>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</si>
  <si>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</si>
  <si>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</si>
  <si>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</si>
  <si>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</si>
  <si>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</si>
  <si>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</si>
  <si>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</si>
  <si>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</si>
  <si>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</si>
  <si>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</si>
  <si>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</si>
  <si>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</si>
  <si>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</si>
  <si>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</si>
  <si>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</si>
  <si>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</si>
  <si>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</si>
  <si>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</si>
  <si>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</si>
  <si>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</si>
  <si>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</si>
  <si>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</si>
  <si>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</si>
  <si>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</si>
  <si>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</si>
  <si>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</si>
  <si>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</si>
  <si>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</si>
  <si>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</si>
  <si>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</si>
  <si>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</si>
  <si>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</si>
  <si>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</si>
  <si>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</si>
  <si>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</si>
  <si>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</si>
  <si>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</si>
  <si>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</si>
  <si>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</si>
  <si>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</si>
  <si>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</si>
  <si>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</si>
  <si>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</si>
  <si>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</si>
  <si>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</si>
  <si>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</si>
  <si>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</si>
  <si>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</si>
  <si>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</si>
  <si>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</si>
  <si>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</si>
  <si>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</si>
  <si>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</si>
  <si>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</si>
  <si>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</si>
  <si>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</si>
  <si>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</si>
  <si>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</si>
  <si>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</si>
  <si>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</si>
  <si>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</si>
  <si>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</si>
  <si>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</si>
  <si>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</si>
  <si>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</si>
  <si>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</si>
  <si>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</si>
  <si>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</si>
  <si>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</si>
  <si>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</si>
  <si>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</si>
  <si>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</si>
  <si>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</si>
  <si>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</si>
  <si>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</si>
  <si>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</si>
  <si>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</si>
  <si>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</si>
  <si>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</si>
  <si>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</si>
  <si>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</si>
  <si>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</si>
  <si>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</si>
  <si>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</si>
  <si>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</si>
  <si>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</si>
  <si>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</si>
  <si>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</si>
  <si>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</si>
  <si>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</si>
  <si>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</si>
  <si>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</si>
  <si>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</si>
  <si>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</si>
  <si>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</si>
  <si>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</si>
  <si>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</si>
  <si>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</si>
  <si>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</si>
  <si>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</si>
  <si>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</si>
  <si>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</si>
  <si>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</si>
  <si>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</si>
  <si>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</si>
  <si>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</si>
  <si>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</si>
  <si>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</si>
  <si>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</si>
  <si>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</si>
  <si>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</si>
  <si>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</si>
  <si>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</si>
  <si>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</si>
  <si>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</si>
  <si>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</si>
  <si>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</si>
  <si>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</si>
  <si>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</si>
  <si>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</si>
  <si>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</si>
  <si>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</si>
  <si>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</si>
  <si>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</si>
  <si>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</si>
  <si>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</si>
  <si>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</si>
  <si>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</si>
  <si>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</si>
  <si>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</si>
  <si>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</si>
  <si>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</si>
  <si>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GENERADORES DE ENERGÍA, EXCEPTO MOTORES ELÉCTRICOS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</si>
  <si>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</si>
  <si>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</si>
  <si>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</si>
  <si>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</si>
  <si>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</si>
  <si>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</si>
  <si>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</si>
  <si>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</si>
  <si>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</si>
  <si>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</si>
  <si>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</si>
  <si>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</si>
  <si>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</si>
  <si>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</si>
  <si>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</si>
  <si>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</si>
  <si>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</si>
  <si>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</si>
  <si>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</si>
  <si>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</si>
  <si>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</si>
  <si>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</si>
  <si>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</si>
  <si>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</si>
  <si>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</si>
  <si>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</si>
  <si>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</si>
  <si>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</si>
  <si>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</si>
  <si>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</si>
  <si>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</si>
  <si>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</si>
  <si>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</si>
  <si>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</si>
  <si>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</si>
  <si>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</si>
  <si>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</si>
  <si>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</si>
  <si>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</si>
  <si>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</si>
  <si>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</si>
  <si>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</si>
  <si>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</si>
  <si>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</si>
  <si>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</si>
  <si>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</si>
  <si>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</si>
  <si>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</si>
  <si>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</si>
  <si>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</si>
  <si>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</si>
  <si>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</si>
  <si>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</si>
  <si>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</si>
  <si>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</si>
  <si>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</si>
  <si>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</si>
  <si>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</si>
  <si>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</si>
  <si>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</si>
  <si>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</si>
  <si>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</si>
  <si>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MÁQUINAS AGRÍCOLAS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</si>
  <si>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</si>
  <si>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</si>
  <si>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</si>
  <si>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</si>
  <si>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</si>
  <si>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</si>
  <si>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</si>
  <si>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</si>
  <si>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</si>
  <si>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</si>
  <si>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</si>
  <si>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</si>
  <si>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HERIDA DE BALA</t>
  </si>
  <si>
    <t>2024</t>
  </si>
  <si>
    <t>PUNO</t>
  </si>
  <si>
    <t>TRABAJADOR INDEPENDIENTE</t>
  </si>
  <si>
    <t>CHOQUE DE VEHÍCULOS DE TRABAJO</t>
  </si>
  <si>
    <t>APARATO DIGESTIVO EN GENERAL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</si>
  <si>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</si>
  <si>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</si>
  <si>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</si>
  <si>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</si>
  <si>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</si>
  <si>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</si>
  <si>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</si>
  <si>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</si>
  <si>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</si>
  <si>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ÓRGANO, APARATO O SISTEMA AFECTADO POR SUSTANCIAS QUÍMICAS</t>
  </si>
  <si>
    <t>Total</t>
  </si>
  <si>
    <t>DISFUNCIONES ORGÁNICAS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</si>
  <si>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</si>
  <si>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</si>
  <si>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</si>
  <si>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</si>
  <si>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</si>
  <si>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</si>
  <si>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</si>
  <si>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</si>
  <si>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</si>
  <si>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</si>
  <si>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</si>
  <si>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</si>
  <si>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</si>
  <si>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</si>
  <si>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</si>
  <si>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</si>
  <si>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</si>
  <si>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</si>
  <si>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</si>
  <si>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</si>
  <si>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</si>
  <si>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EXPLOSIVOS</t>
  </si>
  <si>
    <t>MEDIOS DE TRANSPORTE POR VÍA FÉRREA</t>
  </si>
  <si>
    <t>ATRAPAMIENTO SIN DAÑO (DENTRO, FUERA, ENTRE, DEBAJO)</t>
  </si>
  <si>
    <t>INCURSIONES TERRORISTAS/ATENTADOS/SABOTAJES</t>
  </si>
  <si>
    <t>ENFERMEDADES PROFESIONALES CAUSADAS POR AGENTES FÍSICOS</t>
  </si>
  <si>
    <t>MEDIOS DE TRANSPORTE ACUÁTICO</t>
  </si>
  <si>
    <t>AGOSTO  2024</t>
  </si>
  <si>
    <t>AGOSTO 2024</t>
  </si>
  <si>
    <t>EXPOSICIÓN A RADIACIONES IONIZANTES</t>
  </si>
  <si>
    <t>EXPOSICIÓN AL FRÍO (DE LA ATMÓSFERA O DEL AMBIENTE DE TRABAJO)</t>
  </si>
  <si>
    <t>INSTALACIONES ELÉCTRICAS,INCLUIDOS LOS MOTORES ELÉCTRICOS PERO CON EXCLUSIÓN DE LAS HERRAMIENTAS ELÉCTRICAS MANUALES</t>
  </si>
  <si>
    <t>RECIPIENTES DE PRESIÓN</t>
  </si>
  <si>
    <t>APARATO PSI´QUICO EN GENERAL</t>
  </si>
  <si>
    <t>UBICACIONES MÚLTIPLES, COMPROMISO DE DOS O MAS ZONAS AFECTADAS</t>
  </si>
  <si>
    <t>INTOXICACIONES POR PLAGUICIDAS</t>
  </si>
  <si>
    <t>DERRUMBE DE UNA CONSTRUCCIÓN</t>
  </si>
  <si>
    <t>DERRUMBES (ZANJAS, TALUDES, CALZADURAS,EXCAVACIONES,DE TERRENOS EN GENERAL, ETC)</t>
  </si>
  <si>
    <t>DESPRENDIMIENTO DE ROCAS</t>
  </si>
  <si>
    <t>FRACTURA DE LOS HUESOS DEL DEDO GORDO DEL PIE</t>
  </si>
  <si>
    <t>TUBERCULOSIS DE OTROS ÓRGANOS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</si>
</sst>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b/>
      <sz val="7"/>
      <name val="Omnes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8"/>
      <color theme="0"/>
      <name val="Omnes"/>
    </font>
    <font>
      <sz val="8"/>
      <color theme="0"/>
      <name val="Omnes"/>
    </font>
    <font>
      <sz val="8"/>
      <color theme="0"/>
      <name val="Helvetica Condensed"/>
      <family val="2"/>
    </font>
    <font>
      <sz val="7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6" fillId="0" borderId="0"/>
  </cellStyleXfs>
  <cellXfs count="3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10" fontId="45" fillId="0" borderId="0" xfId="1" applyNumberFormat="1" applyFont="1" applyBorder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0" fontId="45" fillId="0" borderId="0" xfId="1" applyNumberFormat="1" applyFont="1" applyAlignment="1">
      <alignment vertical="center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164" fontId="75" fillId="0" borderId="0" xfId="2" applyNumberFormat="1" applyFont="1" applyAlignment="1">
      <alignment horizontal="right" vertical="center" wrapText="1" indent="2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164" fontId="31" fillId="0" borderId="0" xfId="2" applyNumberFormat="1" applyFont="1" applyAlignment="1">
      <alignment horizontal="right" vertical="center" wrapText="1" indent="1"/>
    </xf>
    <xf numFmtId="164" fontId="42" fillId="0" borderId="0" xfId="2" applyNumberFormat="1" applyFont="1" applyAlignment="1">
      <alignment horizontal="righ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7" fillId="0" borderId="0" xfId="10" applyFont="1"/>
    <xf numFmtId="0" fontId="77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8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4" fontId="82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1" fillId="0" borderId="0" xfId="0" applyFont="1"/>
    <xf numFmtId="164" fontId="81" fillId="0" borderId="0" xfId="0" applyNumberFormat="1" applyFont="1" applyAlignment="1">
      <alignment vertical="center"/>
    </xf>
    <xf numFmtId="164" fontId="84" fillId="0" borderId="0" xfId="0" applyNumberFormat="1" applyFont="1" applyAlignment="1">
      <alignment vertical="center"/>
    </xf>
    <xf numFmtId="0" fontId="84" fillId="0" borderId="0" xfId="0" applyFont="1" applyAlignment="1">
      <alignment vertical="center"/>
    </xf>
    <xf numFmtId="164" fontId="81" fillId="0" borderId="0" xfId="0" applyNumberFormat="1" applyFont="1" applyAlignment="1">
      <alignment horizontal="left"/>
    </xf>
    <xf numFmtId="0" fontId="84" fillId="0" borderId="0" xfId="0" applyFont="1" applyAlignment="1">
      <alignment horizontal="center" vertical="top"/>
    </xf>
    <xf numFmtId="0" fontId="81" fillId="0" borderId="0" xfId="0" applyFont="1" applyAlignment="1">
      <alignment horizontal="left" vertical="center"/>
    </xf>
    <xf numFmtId="164" fontId="81" fillId="0" borderId="0" xfId="0" applyNumberFormat="1" applyFont="1" applyAlignment="1">
      <alignment horizontal="left" vertical="center"/>
    </xf>
    <xf numFmtId="0" fontId="81" fillId="0" borderId="0" xfId="8" applyFont="1" applyAlignment="1">
      <alignment vertical="center"/>
    </xf>
    <xf numFmtId="0" fontId="84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5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7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6" fillId="7" borderId="0" xfId="0" applyNumberFormat="1" applyFont="1" applyFill="1" applyAlignment="1">
      <alignment horizontal="center" vertical="center"/>
    </xf>
    <xf numFmtId="164" fontId="86" fillId="7" borderId="0" xfId="8" applyNumberFormat="1" applyFont="1" applyFill="1" applyAlignment="1">
      <alignment horizontal="right" vertical="center" wrapText="1" indent="4"/>
    </xf>
    <xf numFmtId="168" fontId="86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7" fillId="0" borderId="0" xfId="2" applyNumberFormat="1" applyFont="1" applyAlignment="1">
      <alignment horizontal="right" vertical="center" wrapText="1" indent="1"/>
    </xf>
    <xf numFmtId="164" fontId="88" fillId="0" borderId="0" xfId="2" applyNumberFormat="1" applyFont="1" applyAlignment="1">
      <alignment horizontal="right" vertical="center" wrapText="1" indent="2"/>
    </xf>
    <xf numFmtId="164" fontId="89" fillId="0" borderId="0" xfId="2" applyNumberFormat="1" applyFont="1" applyAlignment="1">
      <alignment horizontal="right" vertical="center" wrapText="1" indent="1"/>
    </xf>
    <xf numFmtId="164" fontId="90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0" fontId="93" fillId="8" borderId="0" xfId="0" applyFont="1" applyFill="1" applyAlignment="1">
      <alignment vertical="center"/>
    </xf>
    <xf numFmtId="167" fontId="94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164" fontId="93" fillId="8" borderId="0" xfId="0" applyNumberFormat="1" applyFont="1" applyFill="1" applyAlignment="1">
      <alignment vertical="center"/>
    </xf>
    <xf numFmtId="0" fontId="95" fillId="4" borderId="0" xfId="0" applyFont="1" applyFill="1" applyAlignment="1">
      <alignment horizontal="left" vertical="center" wrapText="1" indent="1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1" fillId="0" borderId="0" xfId="0" quotePrefix="1" applyFont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2" fillId="0" borderId="0" xfId="0" quotePrefix="1" applyNumberFormat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81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1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49" fontId="81" fillId="0" borderId="0" xfId="0" quotePrefix="1" applyNumberFormat="1" applyFont="1" applyAlignment="1">
      <alignment horizontal="center" vertical="top" wrapText="1"/>
    </xf>
    <xf numFmtId="49" fontId="81" fillId="0" borderId="0" xfId="0" quotePrefix="1" applyNumberFormat="1" applyFont="1" applyAlignment="1">
      <alignment horizontal="center" vertical="top"/>
    </xf>
    <xf numFmtId="49" fontId="81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1" fillId="0" borderId="0" xfId="8" applyFont="1" applyAlignment="1">
      <alignment horizontal="center" vertical="center"/>
    </xf>
    <xf numFmtId="0" fontId="81" fillId="0" borderId="0" xfId="8" applyFont="1" applyAlignment="1">
      <alignment horizontal="center" vertical="center" wrapText="1"/>
    </xf>
    <xf numFmtId="49" fontId="81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  <xf numFmtId="164" fontId="96" fillId="0" borderId="0" xfId="2" applyNumberFormat="1" applyFont="1" applyAlignment="1">
      <alignment horizontal="right" vertical="center" wrapText="1" indent="2"/>
    </xf>
    <xf numFmtId="164" fontId="97" fillId="8" borderId="0" xfId="0" applyNumberFormat="1" applyFont="1" applyFill="1" applyAlignment="1">
      <alignment vertical="center"/>
    </xf>
    <xf numFmtId="164" fontId="98" fillId="8" borderId="0" xfId="0" applyNumberFormat="1" applyFont="1" applyFill="1" applyAlignment="1">
      <alignment vertical="center"/>
    </xf>
    <xf numFmtId="164" fontId="98" fillId="8" borderId="0" xfId="2" applyNumberFormat="1" applyFont="1" applyFill="1" applyAlignment="1">
      <alignment vertical="center" wrapText="1"/>
    </xf>
    <xf numFmtId="0" fontId="98" fillId="8" borderId="0" xfId="6" applyFont="1" applyFill="1" applyAlignment="1">
      <alignment vertical="center"/>
    </xf>
    <xf numFmtId="10" fontId="98" fillId="8" borderId="0" xfId="1" applyNumberFormat="1" applyFont="1" applyFill="1" applyBorder="1" applyAlignment="1">
      <alignment vertical="center"/>
    </xf>
    <xf numFmtId="164" fontId="98" fillId="8" borderId="0" xfId="6" applyNumberFormat="1" applyFont="1" applyFill="1" applyAlignment="1">
      <alignment vertical="center"/>
    </xf>
    <xf numFmtId="0" fontId="97" fillId="8" borderId="0" xfId="0" applyFont="1" applyFill="1" applyAlignment="1">
      <alignment horizontal="center" vertical="center" wrapText="1"/>
    </xf>
    <xf numFmtId="164" fontId="90" fillId="0" borderId="0" xfId="0" applyNumberFormat="1" applyFont="1" applyAlignment="1">
      <alignment vertical="center"/>
    </xf>
    <xf numFmtId="0" fontId="99" fillId="8" borderId="0" xfId="0" applyFont="1" applyFill="1" applyAlignment="1">
      <alignment vertical="center"/>
    </xf>
    <xf numFmtId="0" fontId="100" fillId="8" borderId="0" xfId="0" applyFont="1" applyFill="1" applyAlignment="1">
      <alignment horizontal="left" vertical="center" indent="1"/>
    </xf>
    <xf numFmtId="0" fontId="90" fillId="0" borderId="0" xfId="0" applyFont="1" applyAlignment="1">
      <alignment vertical="center"/>
    </xf>
    <xf numFmtId="164" fontId="101" fillId="0" borderId="0" xfId="0" applyNumberFormat="1" applyFont="1" applyAlignment="1">
      <alignment horizontal="left" vertical="center"/>
    </xf>
    <xf numFmtId="164" fontId="101" fillId="0" borderId="0" xfId="0" applyNumberFormat="1" applyFont="1" applyAlignment="1">
      <alignment vertical="center"/>
    </xf>
    <xf numFmtId="164" fontId="102" fillId="0" borderId="0" xfId="0" applyNumberFormat="1" applyFont="1" applyAlignment="1">
      <alignment horizontal="left" vertical="center"/>
    </xf>
    <xf numFmtId="164" fontId="102" fillId="0" borderId="0" xfId="0" applyNumberFormat="1" applyFont="1" applyAlignment="1">
      <alignment vertical="center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AGOSTO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6627192671787808"/>
                  <c:y val="9.3359638188587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21773637271051"/>
                      <c:h val="0.18285807844240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31248603903250782"/>
                  <c:y val="4.1918638921589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8432352833113154"/>
                  <c:y val="-6.7786904104159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703174955674429"/>
                  <c:y val="0.10495466598597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28</c:v>
                </c:pt>
                <c:pt idx="1">
                  <c:v>3193</c:v>
                </c:pt>
                <c:pt idx="2">
                  <c:v>46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AGOSTO  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2.2544681162598494E-2"/>
                  <c:y val="6.2222528768772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54663079531661"/>
                      <c:h val="0.15017244883802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4.8501312333609874E-3"/>
                  <c:y val="-2.68072396793075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79629882320834"/>
                      <c:h val="0.12439771020315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9.0100241650358515E-3"/>
                  <c:y val="-0.10119283756491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048648176"/>
                      <c:h val="0.1386239339027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3.4312160922136264E-2"/>
                  <c:y val="-0.1070512302616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467100614203"/>
                      <c:h val="0.137212137900105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5.3597942863096944E-2"/>
                  <c:y val="-8.2841475769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4.5545379104471394E-2"/>
                  <c:y val="-1.2372906839462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3.6404555043035018E-2"/>
                  <c:y val="4.0090863641152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09076800049789"/>
                      <c:h val="0.156981359227050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0205777966007669E-2"/>
                  <c:y val="0.16985615705481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01147285227367"/>
                      <c:h val="0.182022381352762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7207343493"/>
                  <c:y val="0.180323358034060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20264556205"/>
                      <c:h val="0.12730774381037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525176273832994"/>
                  <c:y val="0.112800876146132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TRANSPORTES, ALMACENAM. Y COMUN. </c:v>
                </c:pt>
                <c:pt idx="3">
                  <c:v> COMERCIO AL POR MAYOR Y AL POR MENOR; REPARACIÓN DE VEHÍCULOS AUTOMOTORES </c:v>
                </c:pt>
                <c:pt idx="4">
                  <c:v> CONSTRUCCIÓN </c:v>
                </c:pt>
                <c:pt idx="5">
                  <c:v> HOTELES Y RESTAURANTES </c:v>
                </c:pt>
                <c:pt idx="6">
                  <c:v> EXPLOTACIÓN DE MINAS Y CANTERAS </c:v>
                </c:pt>
                <c:pt idx="7">
                  <c:v> ADM.PÚBLICA, PLANES DE SEG.,SOC. </c:v>
                </c:pt>
                <c:pt idx="8">
                  <c:v> OTRAS ACT.,SERV.COM.,SOC.Y PER.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703</c:v>
                </c:pt>
                <c:pt idx="1">
                  <c:v>472</c:v>
                </c:pt>
                <c:pt idx="2">
                  <c:v>361</c:v>
                </c:pt>
                <c:pt idx="3">
                  <c:v>358</c:v>
                </c:pt>
                <c:pt idx="4">
                  <c:v>254</c:v>
                </c:pt>
                <c:pt idx="5">
                  <c:v>232</c:v>
                </c:pt>
                <c:pt idx="6">
                  <c:v>231</c:v>
                </c:pt>
                <c:pt idx="7">
                  <c:v>189</c:v>
                </c:pt>
                <c:pt idx="8">
                  <c:v>180</c:v>
                </c:pt>
                <c:pt idx="9" formatCode="_(* #,##0_);_(* \(#,##0\);_(* &quot;-&quot;_);_(@_)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AGOSTO 2024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7</c:v>
                </c:pt>
                <c:pt idx="1">
                  <c:v>1465</c:v>
                </c:pt>
                <c:pt idx="2">
                  <c:v>11</c:v>
                </c:pt>
                <c:pt idx="3">
                  <c:v>12</c:v>
                </c:pt>
                <c:pt idx="4">
                  <c:v>29</c:v>
                </c:pt>
                <c:pt idx="5">
                  <c:v>1023</c:v>
                </c:pt>
                <c:pt idx="6">
                  <c:v>73</c:v>
                </c:pt>
                <c:pt idx="7">
                  <c:v>125</c:v>
                </c:pt>
                <c:pt idx="8">
                  <c:v>4</c:v>
                </c:pt>
                <c:pt idx="9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AGOSTO 2024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13672569294402434"/>
                  <c:y val="3.015319723090752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9.3943417469934398E-2"/>
                  <c:y val="4.79758692904452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65433823371959"/>
                      <c:h val="0.165764588141582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0.13575970254916456"/>
                  <c:y val="-2.549775854142017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2823176810080067"/>
                  <c:y val="5.662118591553541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20317544846086633"/>
                  <c:y val="7.39023255855315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08527315429592"/>
                      <c:h val="0.15387939965726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0.18303216679868603"/>
                  <c:y val="9.228153004337062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812977479049181E-2"/>
                      <c:h val="0.101579962046100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0.14666309126178945"/>
                  <c:y val="9.85432520135775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842266426973402E-2"/>
                      <c:h val="0.113385078226504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5.674170060403004E-2"/>
                  <c:y val="0.1397192151826915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27519570427198"/>
                      <c:h val="0.154677538548552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7.1097660034313143E-2"/>
                  <c:y val="-0.135235891117306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61148773554638"/>
                      <c:h val="0.157515266907427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5.7290062075158792E-2"/>
                  <c:y val="-2.88757410088269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OTROS</c:v>
                </c:pt>
                <c:pt idx="3">
                  <c:v>UBICACIONES MÚLTIPLES, COMPROMISO DE DOS O MAS ZONAS AFECTADAS</c:v>
                </c:pt>
                <c:pt idx="4">
                  <c:v>MANO (CON EXCEPCIÓN DE LOS DEDOS SOLOS)</c:v>
                </c:pt>
                <c:pt idx="5">
                  <c:v>TOBILLO</c:v>
                </c:pt>
                <c:pt idx="6">
                  <c:v>RODILLA</c:v>
                </c:pt>
                <c:pt idx="7">
                  <c:v>REGIÓN LUMBOSACRA (COLUMNA VERTEBRAL Y MUSCULAR ADYACENTES)</c:v>
                </c:pt>
                <c:pt idx="8">
                  <c:v>PIE (CON EXCEPCIÓN DE LOS DEDOS)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506</c:v>
                </c:pt>
                <c:pt idx="1">
                  <c:v>330</c:v>
                </c:pt>
                <c:pt idx="2">
                  <c:v>229</c:v>
                </c:pt>
                <c:pt idx="3">
                  <c:v>220</c:v>
                </c:pt>
                <c:pt idx="4">
                  <c:v>207</c:v>
                </c:pt>
                <c:pt idx="5">
                  <c:v>188</c:v>
                </c:pt>
                <c:pt idx="6">
                  <c:v>171</c:v>
                </c:pt>
                <c:pt idx="7">
                  <c:v>170</c:v>
                </c:pt>
                <c:pt idx="8">
                  <c:v>145</c:v>
                </c:pt>
                <c:pt idx="9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AGOSTO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'C-8'!$A$8:$A$27</c:f>
              <c:strCache>
                <c:ptCount val="20"/>
                <c:pt idx="1">
                  <c:v>CONTUSIONES</c:v>
                </c:pt>
                <c:pt idx="2">
                  <c:v>OTROS</c:v>
                </c:pt>
                <c:pt idx="3">
                  <c:v>TRAUMATISMOS INTERNOS</c:v>
                </c:pt>
                <c:pt idx="4">
                  <c:v>TORCEDURAS Y ESGUINCES</c:v>
                </c:pt>
                <c:pt idx="5">
                  <c:v>HERIDAS CORTANTES</c:v>
                </c:pt>
                <c:pt idx="6">
                  <c:v>CUERPO EXTRAÑO EN OJOS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 DE TEJIDOS</c:v>
                </c:pt>
                <c:pt idx="11">
                  <c:v>HERIDAS PUNZANTES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EFECTOS DE ELECTRICIDAD</c:v>
                </c:pt>
                <c:pt idx="16">
                  <c:v>ESCORIACIONES</c:v>
                </c:pt>
                <c:pt idx="17">
                  <c:v>DISFUNCIONES ORGÁNICAS</c:v>
                </c:pt>
                <c:pt idx="18">
                  <c:v>HERIDA DE BALA</c:v>
                </c:pt>
                <c:pt idx="19">
                  <c:v>INTOXICACIONES POR PLAGUICIDAS</c:v>
                </c:pt>
              </c:strCache>
            </c:strRef>
          </c:cat>
          <c:val>
            <c:numRef>
              <c:f>'C-8'!$D$8:$D$27</c:f>
              <c:numCache>
                <c:formatCode>_(* #\ ##0_);_(* \(#\ ##0\);_(* "-"_);_(@_)</c:formatCode>
                <c:ptCount val="20"/>
                <c:pt idx="1">
                  <c:v>893</c:v>
                </c:pt>
                <c:pt idx="2">
                  <c:v>488</c:v>
                </c:pt>
                <c:pt idx="3">
                  <c:v>364</c:v>
                </c:pt>
                <c:pt idx="4">
                  <c:v>331</c:v>
                </c:pt>
                <c:pt idx="5">
                  <c:v>281</c:v>
                </c:pt>
                <c:pt idx="6">
                  <c:v>242</c:v>
                </c:pt>
                <c:pt idx="7">
                  <c:v>208</c:v>
                </c:pt>
                <c:pt idx="8">
                  <c:v>113</c:v>
                </c:pt>
                <c:pt idx="9">
                  <c:v>86</c:v>
                </c:pt>
                <c:pt idx="10">
                  <c:v>55</c:v>
                </c:pt>
                <c:pt idx="11">
                  <c:v>53</c:v>
                </c:pt>
                <c:pt idx="12">
                  <c:v>35</c:v>
                </c:pt>
                <c:pt idx="13">
                  <c:v>25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AGOSTO 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5060701291486403"/>
          <c:y val="4.7256650264530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1.6269282676224409E-2"/>
                  <c:y val="-2.49574023977494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2.0382781140074652E-2"/>
                  <c:y val="7.7044940637870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640579988025"/>
                      <c:h val="9.82791095757902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3.2546112163716112E-2"/>
                  <c:y val="8.3532600031882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1035411043123"/>
                      <c:h val="0.14688037342966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8.4765620486096701E-3"/>
                  <c:y val="-7.78950936282635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3635663719476"/>
                      <c:h val="0.13132283197359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5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28</c:v>
                </c:pt>
                <c:pt idx="1">
                  <c:v>2605</c:v>
                </c:pt>
                <c:pt idx="2">
                  <c:v>0</c:v>
                </c:pt>
                <c:pt idx="3">
                  <c:v>139</c:v>
                </c:pt>
                <c:pt idx="4">
                  <c:v>9</c:v>
                </c:pt>
                <c:pt idx="5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AGOSTO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0.11397717140542779"/>
                  <c:y val="-0.31350273492986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74868196875334"/>
                      <c:h val="0.14872710913657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3728143137408338"/>
                  <c:y val="-0.206382269555660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25430240471323"/>
                      <c:h val="0.130147189817930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7565146677850532"/>
                  <c:y val="-0.108295504586234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95872940065321"/>
                      <c:h val="0.12822372556285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7578783701257047"/>
                  <c:y val="3.7211909883439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24101628683669"/>
                      <c:h val="0.13435465223544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0.10309088026777061"/>
                  <c:y val="0.140718445749955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33281092915038"/>
                      <c:h val="0.123623217749263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2.021113891469695E-2"/>
                  <c:y val="0.15552240675942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86153680474587E-2"/>
                      <c:h val="9.9863663204237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0660515206911525"/>
                  <c:y val="8.0419810545246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55356515771453"/>
                      <c:h val="0.12654872309145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14620879693089733"/>
                  <c:y val="-2.7235567443103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93603449322693"/>
                      <c:h val="0.10266632318580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6.1146143916012273E-2"/>
                  <c:y val="-8.6905482672569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'C-13'!$A$7:$A$14</c:f>
              <c:strCache>
                <c:ptCount val="8"/>
                <c:pt idx="0">
                  <c:v>ATRAPAMIENTO SIN DAÑO (DENTRO, FUERA, ENTRE, DEBAJO)</c:v>
                </c:pt>
                <c:pt idx="1">
                  <c:v>CHOQUE DE VEHÍCULOS DE TRABAJO</c:v>
                </c:pt>
                <c:pt idx="2">
                  <c:v>DERRUMBE DE UNA CONSTRUCCIÓN</c:v>
                </c:pt>
                <c:pt idx="3">
                  <c:v>DERRUMBES (ZANJAS, TALUDES, CALZADURAS,EXCAVACIONES,DE TERRENOS EN GENERAL, ETC)</c:v>
                </c:pt>
                <c:pt idx="4">
                  <c:v>DESPRENDIMIENTO DE ROCAS</c:v>
                </c:pt>
                <c:pt idx="5">
                  <c:v>INCENDIOS</c:v>
                </c:pt>
                <c:pt idx="6">
                  <c:v>INCURSIONES TERRORISTAS/ATENTADOS/SABOTAJES</c:v>
                </c:pt>
                <c:pt idx="7">
                  <c:v>OTROS</c:v>
                </c:pt>
              </c:strCache>
            </c:strRef>
          </c:cat>
          <c:val>
            <c:numRef>
              <c:f>'C-13'!$B$7:$B$14</c:f>
              <c:numCache>
                <c:formatCode>_(* #,##0_);_(* \(#,##0\);_(* "-"_);_(@_)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32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32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882136</xdr:colOff>
      <xdr:row>52</xdr:row>
      <xdr:rowOff>88205</xdr:rowOff>
    </xdr:from>
    <xdr:to>
      <xdr:col>2</xdr:col>
      <xdr:colOff>48519</xdr:colOff>
      <xdr:row>60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30</xdr:row>
      <xdr:rowOff>76200</xdr:rowOff>
    </xdr:from>
    <xdr:to>
      <xdr:col>3</xdr:col>
      <xdr:colOff>379347</xdr:colOff>
      <xdr:row>46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597775</xdr:colOff>
      <xdr:row>16</xdr:row>
      <xdr:rowOff>126401</xdr:rowOff>
    </xdr:from>
    <xdr:to>
      <xdr:col>4</xdr:col>
      <xdr:colOff>229914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16</xdr:row>
      <xdr:rowOff>194960</xdr:rowOff>
    </xdr:from>
    <xdr:to>
      <xdr:col>3</xdr:col>
      <xdr:colOff>993913</xdr:colOff>
      <xdr:row>32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0"/>
  <sheetViews>
    <sheetView showGridLines="0" tabSelected="1" zoomScale="145" zoomScaleNormal="145" zoomScaleSheetLayoutView="110" workbookViewId="0">
      <selection activeCell="B35" sqref="B35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3"/>
      <c r="B1" s="262" t="s">
        <v>147</v>
      </c>
      <c r="C1" s="262"/>
      <c r="D1" s="262"/>
      <c r="E1" s="262"/>
      <c r="F1" s="262"/>
      <c r="G1" s="262"/>
      <c r="H1" s="213"/>
      <c r="I1" s="37"/>
    </row>
    <row r="2" spans="1:18" ht="13.5" customHeight="1" x14ac:dyDescent="0.2">
      <c r="A2" s="213"/>
      <c r="B2" s="213" t="s">
        <v>82</v>
      </c>
      <c r="C2" s="213"/>
      <c r="D2" s="213"/>
      <c r="E2" s="213"/>
      <c r="F2" s="213"/>
      <c r="G2" s="213"/>
      <c r="H2" s="213"/>
      <c r="J2" s="38" t="s">
        <v>150</v>
      </c>
    </row>
    <row r="3" spans="1:18" s="39" customFormat="1" ht="13.5" customHeight="1" x14ac:dyDescent="0.2">
      <c r="A3" s="263" t="s">
        <v>303</v>
      </c>
      <c r="B3" s="263"/>
      <c r="C3" s="263"/>
      <c r="D3" s="263"/>
      <c r="E3" s="263"/>
      <c r="F3" s="263"/>
      <c r="G3" s="263"/>
      <c r="H3" s="263"/>
      <c r="I3" s="38"/>
      <c r="J3" s="38"/>
      <c r="K3" s="38"/>
      <c r="L3" s="38"/>
    </row>
    <row r="4" spans="1:18" s="39" customFormat="1" ht="13.5" customHeight="1" x14ac:dyDescent="0.2">
      <c r="A4" s="213"/>
      <c r="B4" s="266" t="s">
        <v>326</v>
      </c>
      <c r="C4" s="266"/>
      <c r="D4" s="266"/>
      <c r="E4" s="266"/>
      <c r="F4" s="266"/>
      <c r="G4" s="266"/>
      <c r="H4" s="214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30"/>
      <c r="D5" s="230"/>
      <c r="E5" s="230"/>
      <c r="F5" s="230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65" t="s">
        <v>162</v>
      </c>
      <c r="C6" s="264" t="s">
        <v>34</v>
      </c>
      <c r="D6" s="264"/>
      <c r="E6" s="264"/>
      <c r="F6" s="264"/>
      <c r="G6" s="265" t="s">
        <v>0</v>
      </c>
      <c r="I6" s="38"/>
      <c r="J6" s="150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65"/>
      <c r="C7" s="53" t="s">
        <v>266</v>
      </c>
      <c r="D7" s="53" t="s">
        <v>29</v>
      </c>
      <c r="E7" s="53" t="s">
        <v>43</v>
      </c>
      <c r="F7" s="53" t="s">
        <v>31</v>
      </c>
      <c r="G7" s="265"/>
      <c r="I7" s="38"/>
      <c r="J7" s="150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41"/>
      <c r="H8" s="38"/>
      <c r="I8" s="38"/>
      <c r="J8" s="150"/>
      <c r="K8" s="155"/>
      <c r="L8" s="3"/>
      <c r="M8" s="2"/>
      <c r="N8" s="156"/>
      <c r="O8" s="156"/>
      <c r="P8" s="156"/>
      <c r="Q8" s="156"/>
      <c r="R8" s="2"/>
    </row>
    <row r="9" spans="1:18" s="39" customFormat="1" ht="12" customHeight="1" x14ac:dyDescent="0.2">
      <c r="B9" s="187" t="s">
        <v>319</v>
      </c>
      <c r="C9" s="200">
        <v>0</v>
      </c>
      <c r="D9" s="200">
        <v>1</v>
      </c>
      <c r="E9" s="200">
        <v>0</v>
      </c>
      <c r="F9" s="200">
        <v>0</v>
      </c>
      <c r="G9" s="203">
        <f t="shared" ref="G9:G31" si="0">SUM(C9:F9)</f>
        <v>1</v>
      </c>
      <c r="H9" s="38"/>
      <c r="J9" s="151"/>
      <c r="K9" s="3"/>
      <c r="L9" s="3"/>
      <c r="M9" s="2"/>
      <c r="N9" s="156"/>
      <c r="O9" s="156"/>
      <c r="P9" s="156"/>
      <c r="Q9" s="156"/>
      <c r="R9" s="2"/>
    </row>
    <row r="10" spans="1:18" s="39" customFormat="1" ht="12" customHeight="1" x14ac:dyDescent="0.2">
      <c r="B10" s="186" t="s">
        <v>304</v>
      </c>
      <c r="C10" s="200">
        <v>2</v>
      </c>
      <c r="D10" s="200">
        <v>163</v>
      </c>
      <c r="E10" s="200">
        <v>0</v>
      </c>
      <c r="F10" s="200">
        <v>1</v>
      </c>
      <c r="G10" s="203">
        <f t="shared" si="0"/>
        <v>166</v>
      </c>
      <c r="H10" s="38"/>
      <c r="I10" s="38"/>
      <c r="J10" s="151"/>
      <c r="K10" s="157"/>
      <c r="L10" s="3"/>
      <c r="M10" s="2"/>
      <c r="N10" s="156"/>
      <c r="O10" s="156"/>
      <c r="P10" s="156"/>
      <c r="Q10" s="156"/>
      <c r="R10" s="2"/>
    </row>
    <row r="11" spans="1:18" s="39" customFormat="1" ht="12" customHeight="1" x14ac:dyDescent="0.2">
      <c r="B11" s="186" t="s">
        <v>305</v>
      </c>
      <c r="C11" s="200">
        <v>4</v>
      </c>
      <c r="D11" s="200">
        <v>54</v>
      </c>
      <c r="E11" s="200">
        <v>0</v>
      </c>
      <c r="F11" s="200">
        <v>0</v>
      </c>
      <c r="G11" s="203">
        <f t="shared" si="0"/>
        <v>58</v>
      </c>
      <c r="H11" s="38"/>
      <c r="I11" s="38"/>
      <c r="J11" s="151"/>
      <c r="K11" s="3"/>
      <c r="L11" s="3"/>
      <c r="M11" s="2"/>
      <c r="N11" s="156"/>
      <c r="O11" s="156"/>
      <c r="P11" s="156"/>
      <c r="Q11" s="156"/>
      <c r="R11" s="2"/>
    </row>
    <row r="12" spans="1:18" s="39" customFormat="1" ht="12" customHeight="1" x14ac:dyDescent="0.2">
      <c r="B12" s="186" t="s">
        <v>306</v>
      </c>
      <c r="C12" s="200">
        <v>2</v>
      </c>
      <c r="D12" s="200">
        <v>233</v>
      </c>
      <c r="E12" s="200">
        <v>4</v>
      </c>
      <c r="F12" s="200">
        <v>0</v>
      </c>
      <c r="G12" s="203">
        <f t="shared" si="0"/>
        <v>239</v>
      </c>
      <c r="H12" s="38"/>
      <c r="I12" s="38"/>
      <c r="J12" s="151"/>
      <c r="K12" s="3"/>
      <c r="L12" s="3"/>
      <c r="M12" s="2"/>
      <c r="N12" s="156"/>
      <c r="O12" s="156"/>
      <c r="P12" s="156"/>
      <c r="Q12" s="156"/>
      <c r="R12" s="2"/>
    </row>
    <row r="13" spans="1:18" s="39" customFormat="1" ht="12" customHeight="1" x14ac:dyDescent="0.2">
      <c r="B13" s="186" t="s">
        <v>307</v>
      </c>
      <c r="C13" s="200">
        <v>1</v>
      </c>
      <c r="D13" s="200">
        <v>3</v>
      </c>
      <c r="E13" s="200">
        <v>0</v>
      </c>
      <c r="F13" s="200">
        <v>0</v>
      </c>
      <c r="G13" s="203">
        <f t="shared" si="0"/>
        <v>4</v>
      </c>
      <c r="H13" s="38"/>
      <c r="I13" s="38"/>
      <c r="J13" s="151"/>
      <c r="K13" s="3"/>
      <c r="L13" s="3"/>
      <c r="M13" s="2"/>
      <c r="N13" s="156"/>
      <c r="O13" s="156"/>
      <c r="P13" s="156"/>
      <c r="Q13" s="156"/>
      <c r="R13" s="2"/>
    </row>
    <row r="14" spans="1:18" s="39" customFormat="1" ht="12" customHeight="1" x14ac:dyDescent="0.2">
      <c r="B14" s="186" t="s">
        <v>308</v>
      </c>
      <c r="C14" s="200">
        <v>0</v>
      </c>
      <c r="D14" s="200">
        <v>12</v>
      </c>
      <c r="E14" s="200">
        <v>0</v>
      </c>
      <c r="F14" s="200">
        <v>0</v>
      </c>
      <c r="G14" s="203">
        <f t="shared" si="0"/>
        <v>12</v>
      </c>
      <c r="H14" s="38"/>
      <c r="I14" s="38"/>
      <c r="J14" s="151"/>
      <c r="K14" s="3"/>
      <c r="L14" s="3"/>
      <c r="M14" s="2"/>
      <c r="N14" s="156"/>
      <c r="O14" s="156"/>
      <c r="P14" s="156"/>
      <c r="Q14" s="156"/>
      <c r="R14" s="2"/>
    </row>
    <row r="15" spans="1:18" s="39" customFormat="1" ht="12" customHeight="1" x14ac:dyDescent="0.2">
      <c r="B15" s="186" t="s">
        <v>309</v>
      </c>
      <c r="C15" s="200">
        <v>0</v>
      </c>
      <c r="D15" s="200">
        <v>208</v>
      </c>
      <c r="E15" s="200">
        <v>2</v>
      </c>
      <c r="F15" s="200">
        <v>0</v>
      </c>
      <c r="G15" s="203">
        <f t="shared" si="0"/>
        <v>210</v>
      </c>
      <c r="H15" s="38"/>
      <c r="I15" s="38"/>
      <c r="J15" s="151"/>
      <c r="K15" s="3"/>
      <c r="L15" s="3"/>
      <c r="M15" s="2"/>
      <c r="N15" s="156"/>
      <c r="O15" s="156"/>
      <c r="P15" s="156"/>
      <c r="Q15" s="156"/>
      <c r="R15" s="2"/>
    </row>
    <row r="16" spans="1:18" s="39" customFormat="1" ht="12" customHeight="1" x14ac:dyDescent="0.2">
      <c r="B16" s="186" t="s">
        <v>310</v>
      </c>
      <c r="C16" s="200">
        <v>1</v>
      </c>
      <c r="D16" s="200">
        <v>9</v>
      </c>
      <c r="E16" s="200">
        <v>0</v>
      </c>
      <c r="F16" s="200">
        <v>0</v>
      </c>
      <c r="G16" s="203">
        <f t="shared" si="0"/>
        <v>10</v>
      </c>
      <c r="H16" s="38"/>
      <c r="I16" s="38"/>
      <c r="J16" s="151"/>
      <c r="K16" s="3"/>
      <c r="L16" s="3"/>
      <c r="M16" s="2"/>
      <c r="N16" s="156"/>
      <c r="O16" s="156"/>
      <c r="P16" s="156"/>
      <c r="Q16" s="156"/>
      <c r="R16" s="2"/>
    </row>
    <row r="17" spans="2:18" ht="12" customHeight="1" x14ac:dyDescent="0.2">
      <c r="B17" s="186" t="s">
        <v>311</v>
      </c>
      <c r="C17" s="200">
        <v>0</v>
      </c>
      <c r="D17" s="200">
        <v>22</v>
      </c>
      <c r="E17" s="200">
        <v>0</v>
      </c>
      <c r="F17" s="200">
        <v>0</v>
      </c>
      <c r="G17" s="203">
        <f t="shared" si="0"/>
        <v>22</v>
      </c>
      <c r="J17" s="151"/>
      <c r="K17" s="3"/>
      <c r="L17" s="3"/>
      <c r="M17" s="3"/>
      <c r="N17" s="156"/>
      <c r="O17" s="156"/>
      <c r="P17" s="156"/>
      <c r="Q17" s="156"/>
      <c r="R17" s="3"/>
    </row>
    <row r="18" spans="2:18" ht="12" customHeight="1" x14ac:dyDescent="0.2">
      <c r="B18" s="186" t="s">
        <v>312</v>
      </c>
      <c r="C18" s="200">
        <v>0</v>
      </c>
      <c r="D18" s="200">
        <v>4</v>
      </c>
      <c r="E18" s="200">
        <v>2</v>
      </c>
      <c r="F18" s="200">
        <v>0</v>
      </c>
      <c r="G18" s="203">
        <f t="shared" si="0"/>
        <v>6</v>
      </c>
      <c r="J18" s="151"/>
      <c r="K18" s="3"/>
      <c r="L18" s="3"/>
      <c r="M18" s="3"/>
      <c r="N18" s="156"/>
      <c r="O18" s="156"/>
      <c r="P18" s="156"/>
      <c r="Q18" s="156"/>
      <c r="R18" s="3"/>
    </row>
    <row r="19" spans="2:18" s="39" customFormat="1" ht="12" customHeight="1" x14ac:dyDescent="0.2">
      <c r="B19" s="186" t="s">
        <v>313</v>
      </c>
      <c r="C19" s="200">
        <v>0</v>
      </c>
      <c r="D19" s="200">
        <v>45</v>
      </c>
      <c r="E19" s="200">
        <v>0</v>
      </c>
      <c r="F19" s="200">
        <v>0</v>
      </c>
      <c r="G19" s="203">
        <f t="shared" si="0"/>
        <v>45</v>
      </c>
      <c r="H19" s="38"/>
      <c r="I19" s="38"/>
      <c r="J19" s="151"/>
      <c r="K19" s="3"/>
      <c r="L19" s="3"/>
      <c r="M19" s="2"/>
      <c r="N19" s="156"/>
      <c r="O19" s="156"/>
      <c r="P19" s="156"/>
      <c r="Q19" s="156"/>
      <c r="R19" s="2"/>
    </row>
    <row r="20" spans="2:18" s="39" customFormat="1" ht="12" customHeight="1" x14ac:dyDescent="0.2">
      <c r="B20" s="186" t="s">
        <v>314</v>
      </c>
      <c r="C20" s="200">
        <v>0</v>
      </c>
      <c r="D20" s="200">
        <v>19</v>
      </c>
      <c r="E20" s="200">
        <v>0</v>
      </c>
      <c r="F20" s="200">
        <v>0</v>
      </c>
      <c r="G20" s="203">
        <f t="shared" si="0"/>
        <v>19</v>
      </c>
      <c r="H20" s="38"/>
      <c r="I20" s="38"/>
      <c r="J20" s="151"/>
      <c r="K20" s="3"/>
      <c r="L20" s="3"/>
      <c r="M20" s="2"/>
      <c r="N20" s="156"/>
      <c r="O20" s="156"/>
      <c r="P20" s="156"/>
      <c r="Q20" s="156"/>
      <c r="R20" s="2"/>
    </row>
    <row r="21" spans="2:18" s="39" customFormat="1" ht="12" customHeight="1" x14ac:dyDescent="0.2">
      <c r="B21" s="186" t="s">
        <v>315</v>
      </c>
      <c r="C21" s="200">
        <v>0</v>
      </c>
      <c r="D21" s="200">
        <v>29</v>
      </c>
      <c r="E21" s="200">
        <v>3</v>
      </c>
      <c r="F21" s="200">
        <v>0</v>
      </c>
      <c r="G21" s="203">
        <f t="shared" si="0"/>
        <v>32</v>
      </c>
      <c r="H21" s="38"/>
      <c r="I21" s="38"/>
      <c r="J21" s="152"/>
      <c r="K21" s="3"/>
      <c r="L21" s="3"/>
      <c r="M21" s="2"/>
      <c r="N21" s="156"/>
      <c r="O21" s="156"/>
      <c r="P21" s="156"/>
      <c r="Q21" s="156"/>
      <c r="R21" s="2"/>
    </row>
    <row r="22" spans="2:18" s="39" customFormat="1" ht="12" customHeight="1" x14ac:dyDescent="0.2">
      <c r="B22" s="186" t="s">
        <v>316</v>
      </c>
      <c r="C22" s="200">
        <v>0</v>
      </c>
      <c r="D22" s="200">
        <v>53</v>
      </c>
      <c r="E22" s="200">
        <v>0</v>
      </c>
      <c r="F22" s="200">
        <v>0</v>
      </c>
      <c r="G22" s="203">
        <f t="shared" si="0"/>
        <v>53</v>
      </c>
      <c r="H22" s="38"/>
      <c r="I22" s="38"/>
      <c r="J22" s="151"/>
      <c r="K22" s="3"/>
      <c r="L22" s="3"/>
      <c r="M22" s="2"/>
      <c r="N22" s="156"/>
      <c r="O22" s="156"/>
      <c r="P22" s="156"/>
      <c r="Q22" s="156"/>
      <c r="R22" s="2"/>
    </row>
    <row r="23" spans="2:18" s="39" customFormat="1" ht="12" customHeight="1" x14ac:dyDescent="0.2">
      <c r="B23" s="186" t="s">
        <v>317</v>
      </c>
      <c r="C23" s="200">
        <v>15</v>
      </c>
      <c r="D23" s="200">
        <v>2193</v>
      </c>
      <c r="E23" s="200">
        <v>29</v>
      </c>
      <c r="F23" s="200">
        <v>12</v>
      </c>
      <c r="G23" s="203">
        <f t="shared" si="0"/>
        <v>2249</v>
      </c>
      <c r="H23" s="38"/>
      <c r="I23" s="38"/>
      <c r="J23" s="151"/>
      <c r="K23" s="3"/>
      <c r="L23" s="3"/>
      <c r="M23" s="2"/>
      <c r="N23" s="156"/>
      <c r="O23" s="156"/>
      <c r="P23" s="156"/>
      <c r="Q23" s="156"/>
      <c r="R23" s="2"/>
    </row>
    <row r="24" spans="2:18" s="39" customFormat="1" ht="12" customHeight="1" x14ac:dyDescent="0.2">
      <c r="B24" s="186" t="s">
        <v>318</v>
      </c>
      <c r="C24" s="200">
        <v>0</v>
      </c>
      <c r="D24" s="200">
        <v>32</v>
      </c>
      <c r="E24" s="200">
        <v>0</v>
      </c>
      <c r="F24" s="200">
        <v>0</v>
      </c>
      <c r="G24" s="203">
        <f t="shared" si="0"/>
        <v>32</v>
      </c>
      <c r="H24" s="38"/>
      <c r="I24" s="38"/>
      <c r="J24" s="151"/>
      <c r="K24" s="3"/>
      <c r="L24" s="3"/>
      <c r="M24" s="2"/>
      <c r="N24" s="156"/>
      <c r="O24" s="156"/>
      <c r="P24" s="156"/>
      <c r="Q24" s="156"/>
      <c r="R24" s="2"/>
    </row>
    <row r="25" spans="2:18" s="39" customFormat="1" ht="12" customHeight="1" x14ac:dyDescent="0.2">
      <c r="B25" s="186" t="s">
        <v>288</v>
      </c>
      <c r="C25" s="200">
        <v>1</v>
      </c>
      <c r="D25" s="200">
        <v>35</v>
      </c>
      <c r="E25" s="200">
        <v>2</v>
      </c>
      <c r="F25" s="200">
        <v>0</v>
      </c>
      <c r="G25" s="203">
        <f t="shared" si="0"/>
        <v>38</v>
      </c>
      <c r="H25" s="38"/>
      <c r="I25" s="38"/>
      <c r="J25" s="151"/>
      <c r="K25" s="3"/>
      <c r="L25" s="3"/>
      <c r="M25" s="2"/>
      <c r="N25" s="156"/>
      <c r="O25" s="156"/>
      <c r="P25" s="156"/>
      <c r="Q25" s="156"/>
      <c r="R25" s="2"/>
    </row>
    <row r="26" spans="2:18" s="39" customFormat="1" ht="12" customHeight="1" x14ac:dyDescent="0.2">
      <c r="B26" s="186" t="s">
        <v>289</v>
      </c>
      <c r="C26" s="200">
        <v>1</v>
      </c>
      <c r="D26" s="200">
        <v>26</v>
      </c>
      <c r="E26" s="200">
        <v>1</v>
      </c>
      <c r="F26" s="200">
        <v>0</v>
      </c>
      <c r="G26" s="203">
        <f t="shared" si="0"/>
        <v>28</v>
      </c>
      <c r="H26" s="38"/>
      <c r="I26" s="38"/>
      <c r="J26" s="151"/>
      <c r="K26" s="3"/>
      <c r="L26" s="3"/>
      <c r="M26" s="2"/>
      <c r="N26" s="156"/>
      <c r="O26" s="156"/>
      <c r="P26" s="156"/>
      <c r="Q26" s="156"/>
      <c r="R26" s="2"/>
    </row>
    <row r="27" spans="2:18" ht="12" customHeight="1" x14ac:dyDescent="0.2">
      <c r="B27" s="186" t="s">
        <v>290</v>
      </c>
      <c r="C27" s="200">
        <v>0</v>
      </c>
      <c r="D27" s="200">
        <v>14</v>
      </c>
      <c r="E27" s="200">
        <v>1</v>
      </c>
      <c r="F27" s="200">
        <v>0</v>
      </c>
      <c r="G27" s="203">
        <f t="shared" si="0"/>
        <v>15</v>
      </c>
      <c r="H27" s="37"/>
      <c r="J27" s="153"/>
      <c r="K27" s="3"/>
      <c r="L27" s="3"/>
      <c r="M27" s="3"/>
      <c r="N27" s="156"/>
      <c r="O27" s="156"/>
      <c r="P27" s="156"/>
      <c r="Q27" s="156"/>
      <c r="R27" s="3"/>
    </row>
    <row r="28" spans="2:18" ht="12" customHeight="1" x14ac:dyDescent="0.2">
      <c r="B28" s="186" t="s">
        <v>283</v>
      </c>
      <c r="C28" s="200">
        <v>0</v>
      </c>
      <c r="D28" s="200">
        <v>13</v>
      </c>
      <c r="E28" s="200">
        <v>0</v>
      </c>
      <c r="F28" s="200">
        <v>0</v>
      </c>
      <c r="G28" s="203">
        <f t="shared" si="0"/>
        <v>13</v>
      </c>
      <c r="J28" s="150"/>
      <c r="K28" s="3"/>
      <c r="L28" s="3"/>
      <c r="M28" s="3"/>
      <c r="N28" s="156"/>
      <c r="O28" s="156"/>
      <c r="P28" s="156"/>
      <c r="Q28" s="156"/>
      <c r="R28" s="3"/>
    </row>
    <row r="29" spans="2:18" ht="12" customHeight="1" x14ac:dyDescent="0.2">
      <c r="B29" s="186" t="s">
        <v>291</v>
      </c>
      <c r="C29" s="200">
        <v>1</v>
      </c>
      <c r="D29" s="200">
        <v>8</v>
      </c>
      <c r="E29" s="200">
        <v>2</v>
      </c>
      <c r="F29" s="200">
        <v>0</v>
      </c>
      <c r="G29" s="203">
        <f t="shared" si="0"/>
        <v>11</v>
      </c>
      <c r="J29" s="150"/>
      <c r="K29" s="3"/>
      <c r="L29" s="3"/>
      <c r="M29" s="3"/>
      <c r="N29" s="156"/>
      <c r="O29" s="156"/>
      <c r="P29" s="156"/>
      <c r="Q29" s="156"/>
      <c r="R29" s="3"/>
    </row>
    <row r="30" spans="2:18" ht="12" customHeight="1" x14ac:dyDescent="0.2">
      <c r="B30" s="186" t="s">
        <v>293</v>
      </c>
      <c r="C30" s="200">
        <v>0</v>
      </c>
      <c r="D30" s="200">
        <v>5</v>
      </c>
      <c r="E30" s="200">
        <v>0</v>
      </c>
      <c r="F30" s="200">
        <v>0</v>
      </c>
      <c r="G30" s="203">
        <f t="shared" si="0"/>
        <v>5</v>
      </c>
      <c r="J30" s="150"/>
      <c r="K30" s="3"/>
      <c r="L30" s="3"/>
      <c r="M30" s="3"/>
      <c r="N30" s="156"/>
      <c r="O30" s="156"/>
      <c r="P30" s="156"/>
      <c r="Q30" s="156"/>
      <c r="R30" s="3"/>
    </row>
    <row r="31" spans="2:18" ht="12" customHeight="1" x14ac:dyDescent="0.2">
      <c r="B31" s="186" t="s">
        <v>292</v>
      </c>
      <c r="C31" s="200">
        <v>0</v>
      </c>
      <c r="D31" s="200">
        <v>12</v>
      </c>
      <c r="E31" s="200">
        <v>0</v>
      </c>
      <c r="F31" s="200">
        <v>0</v>
      </c>
      <c r="G31" s="203">
        <f t="shared" si="0"/>
        <v>12</v>
      </c>
      <c r="J31" s="150"/>
      <c r="K31" s="3"/>
      <c r="L31" s="3"/>
      <c r="M31" s="3"/>
      <c r="N31" s="156"/>
      <c r="O31" s="156"/>
      <c r="P31" s="156"/>
      <c r="Q31" s="156"/>
      <c r="R31" s="3"/>
    </row>
    <row r="32" spans="2:18" ht="7.5" customHeight="1" x14ac:dyDescent="0.2">
      <c r="B32" s="163"/>
      <c r="C32" s="200"/>
      <c r="D32" s="200"/>
      <c r="E32" s="200"/>
      <c r="F32" s="200"/>
      <c r="G32" s="203"/>
      <c r="J32" s="154"/>
      <c r="K32" s="3"/>
      <c r="L32" s="3"/>
      <c r="M32" s="3"/>
      <c r="N32" s="156"/>
      <c r="O32" s="156"/>
      <c r="P32" s="156"/>
      <c r="Q32" s="156"/>
      <c r="R32" s="3"/>
    </row>
    <row r="33" spans="2:18" ht="18" customHeight="1" x14ac:dyDescent="0.2">
      <c r="B33" s="86" t="s">
        <v>0</v>
      </c>
      <c r="C33" s="201">
        <f>SUM(C9:C31)</f>
        <v>28</v>
      </c>
      <c r="D33" s="201">
        <f>SUM(D9:D31)</f>
        <v>3193</v>
      </c>
      <c r="E33" s="201">
        <f>SUM(E9:E31)</f>
        <v>46</v>
      </c>
      <c r="F33" s="201">
        <f>SUM(F9:F31)</f>
        <v>13</v>
      </c>
      <c r="G33" s="201">
        <f>SUM(G9:G31)</f>
        <v>3280</v>
      </c>
      <c r="J33" s="153"/>
      <c r="K33" s="3"/>
      <c r="L33" s="3"/>
      <c r="M33" s="3"/>
      <c r="N33" s="3"/>
      <c r="O33" s="3"/>
      <c r="P33" s="3"/>
      <c r="Q33" s="3"/>
      <c r="R33" s="3"/>
    </row>
    <row r="34" spans="2:18" ht="13.5" customHeight="1" x14ac:dyDescent="0.2">
      <c r="B34" s="50" t="s">
        <v>271</v>
      </c>
      <c r="C34" s="47"/>
      <c r="D34" s="47"/>
      <c r="E34" s="47"/>
      <c r="F34" s="47"/>
      <c r="G34" s="47"/>
      <c r="H34" s="47"/>
      <c r="J34" s="150"/>
      <c r="K34" s="3"/>
      <c r="L34" s="3"/>
      <c r="M34" s="3"/>
      <c r="N34" s="3"/>
      <c r="O34" s="3"/>
      <c r="P34" s="3"/>
      <c r="Q34" s="3"/>
      <c r="R34" s="3"/>
    </row>
    <row r="35" spans="2:18" ht="15.75" x14ac:dyDescent="0.2">
      <c r="B35" s="50" t="s">
        <v>244</v>
      </c>
      <c r="J35" s="150"/>
      <c r="K35" s="150"/>
      <c r="L35" s="150"/>
      <c r="M35" s="150"/>
      <c r="N35" s="150"/>
    </row>
    <row r="36" spans="2:18" ht="15.75" x14ac:dyDescent="0.2">
      <c r="C36" s="42"/>
      <c r="D36" s="42"/>
      <c r="E36" s="176"/>
      <c r="K36" s="150"/>
    </row>
    <row r="37" spans="2:18" s="241" customFormat="1" ht="15.75" x14ac:dyDescent="0.2">
      <c r="D37" s="242"/>
      <c r="K37" s="243"/>
    </row>
    <row r="38" spans="2:18" s="241" customFormat="1" ht="15.75" x14ac:dyDescent="0.2">
      <c r="E38" s="243"/>
      <c r="K38" s="243"/>
    </row>
    <row r="39" spans="2:18" s="241" customFormat="1" ht="29.25" customHeight="1" x14ac:dyDescent="0.2">
      <c r="D39" s="244"/>
    </row>
    <row r="40" spans="2:18" s="241" customFormat="1" ht="29.25" customHeight="1" x14ac:dyDescent="0.2"/>
  </sheetData>
  <sortState xmlns:xlrd2="http://schemas.microsoft.com/office/spreadsheetml/2017/richdata2" ref="B9:G32">
    <sortCondition ref="B8:B32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0"/>
  <sheetViews>
    <sheetView showGridLines="0" zoomScale="130" zoomScaleNormal="130" zoomScaleSheetLayoutView="110" workbookViewId="0">
      <selection activeCell="B34" sqref="B34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3"/>
      <c r="B1" s="262" t="s">
        <v>139</v>
      </c>
      <c r="C1" s="262"/>
      <c r="D1" s="262"/>
      <c r="E1" s="262"/>
      <c r="F1" s="262"/>
      <c r="G1" s="262"/>
      <c r="H1" s="213"/>
      <c r="I1" s="37"/>
    </row>
    <row r="2" spans="1:18" ht="13.5" customHeight="1" x14ac:dyDescent="0.2">
      <c r="A2" s="213"/>
      <c r="B2" s="213" t="s">
        <v>82</v>
      </c>
      <c r="C2" s="213"/>
      <c r="D2" s="213"/>
      <c r="E2" s="213"/>
      <c r="F2" s="213"/>
      <c r="G2" s="213"/>
      <c r="H2" s="213"/>
      <c r="J2" s="38" t="s">
        <v>150</v>
      </c>
    </row>
    <row r="3" spans="1:18" s="39" customFormat="1" ht="13.5" customHeight="1" x14ac:dyDescent="0.2">
      <c r="A3" s="263" t="s">
        <v>302</v>
      </c>
      <c r="B3" s="263"/>
      <c r="C3" s="263"/>
      <c r="D3" s="263"/>
      <c r="E3" s="263"/>
      <c r="F3" s="263"/>
      <c r="G3" s="263"/>
      <c r="H3" s="263"/>
      <c r="I3" s="38"/>
      <c r="J3" s="38"/>
      <c r="K3" s="38"/>
      <c r="L3" s="38"/>
    </row>
    <row r="4" spans="1:18" s="39" customFormat="1" ht="13.5" customHeight="1" x14ac:dyDescent="0.2">
      <c r="A4" s="213"/>
      <c r="B4" s="266" t="s">
        <v>326</v>
      </c>
      <c r="C4" s="266"/>
      <c r="D4" s="266"/>
      <c r="E4" s="266"/>
      <c r="F4" s="266"/>
      <c r="G4" s="266"/>
      <c r="H4" s="214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30"/>
      <c r="D5" s="230"/>
      <c r="E5" s="230"/>
      <c r="F5" s="230"/>
      <c r="G5" s="46"/>
      <c r="H5" s="46"/>
      <c r="J5" s="38" t="s">
        <v>149</v>
      </c>
      <c r="K5" s="38"/>
      <c r="L5" s="38"/>
    </row>
    <row r="6" spans="1:18" s="39" customFormat="1" ht="15" customHeight="1" x14ac:dyDescent="0.2">
      <c r="B6" s="265" t="s">
        <v>162</v>
      </c>
      <c r="C6" s="264" t="s">
        <v>34</v>
      </c>
      <c r="D6" s="264"/>
      <c r="E6" s="264"/>
      <c r="F6" s="264"/>
      <c r="G6" s="265" t="s">
        <v>0</v>
      </c>
      <c r="I6" s="38"/>
      <c r="J6" s="150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65"/>
      <c r="C7" s="53" t="s">
        <v>266</v>
      </c>
      <c r="D7" s="53" t="s">
        <v>29</v>
      </c>
      <c r="E7" s="53" t="s">
        <v>43</v>
      </c>
      <c r="F7" s="53" t="s">
        <v>31</v>
      </c>
      <c r="G7" s="265"/>
      <c r="I7" s="38"/>
      <c r="J7" s="150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41"/>
      <c r="H8" s="38"/>
      <c r="I8" s="38"/>
      <c r="J8" s="150"/>
      <c r="K8" s="155"/>
      <c r="L8" s="3"/>
      <c r="M8" s="2"/>
      <c r="N8" s="156"/>
      <c r="O8" s="156"/>
      <c r="P8" s="156"/>
      <c r="Q8" s="156"/>
      <c r="R8" s="2"/>
    </row>
    <row r="9" spans="1:18" s="39" customFormat="1" ht="12" customHeight="1" x14ac:dyDescent="0.2">
      <c r="B9" s="187" t="s">
        <v>319</v>
      </c>
      <c r="C9" s="200">
        <v>0</v>
      </c>
      <c r="D9" s="200">
        <v>1</v>
      </c>
      <c r="E9" s="200">
        <v>0</v>
      </c>
      <c r="F9" s="200">
        <v>0</v>
      </c>
      <c r="G9" s="203">
        <f>SUM(C9:F9)</f>
        <v>1</v>
      </c>
      <c r="H9" s="38"/>
      <c r="J9" s="151"/>
      <c r="K9" s="3"/>
      <c r="L9" s="3"/>
      <c r="M9" s="2"/>
      <c r="N9" s="156"/>
      <c r="O9" s="156"/>
      <c r="P9" s="156"/>
      <c r="Q9" s="156"/>
      <c r="R9" s="2"/>
    </row>
    <row r="10" spans="1:18" s="39" customFormat="1" ht="12" customHeight="1" x14ac:dyDescent="0.2">
      <c r="B10" s="186" t="s">
        <v>304</v>
      </c>
      <c r="C10" s="200">
        <v>0</v>
      </c>
      <c r="D10" s="200">
        <v>63</v>
      </c>
      <c r="E10" s="200">
        <v>0</v>
      </c>
      <c r="F10" s="200">
        <v>1</v>
      </c>
      <c r="G10" s="203">
        <f t="shared" ref="G10:G31" si="0">SUM(C10:F10)</f>
        <v>64</v>
      </c>
      <c r="H10" s="38"/>
      <c r="I10" s="38"/>
      <c r="J10" s="151"/>
      <c r="K10" s="157"/>
      <c r="L10" s="3"/>
      <c r="M10" s="2"/>
      <c r="N10" s="156"/>
      <c r="O10" s="156"/>
      <c r="P10" s="156"/>
      <c r="Q10" s="156"/>
      <c r="R10" s="2"/>
    </row>
    <row r="11" spans="1:18" s="39" customFormat="1" ht="12" customHeight="1" x14ac:dyDescent="0.2">
      <c r="B11" s="186" t="s">
        <v>305</v>
      </c>
      <c r="C11" s="200">
        <v>5</v>
      </c>
      <c r="D11" s="200">
        <v>0</v>
      </c>
      <c r="E11" s="200">
        <v>0</v>
      </c>
      <c r="F11" s="200">
        <v>0</v>
      </c>
      <c r="G11" s="203">
        <f t="shared" si="0"/>
        <v>5</v>
      </c>
      <c r="H11" s="38"/>
      <c r="I11" s="38"/>
      <c r="J11" s="151"/>
      <c r="K11" s="3"/>
      <c r="L11" s="3"/>
      <c r="M11" s="2"/>
      <c r="N11" s="156"/>
      <c r="O11" s="156"/>
      <c r="P11" s="156"/>
      <c r="Q11" s="156"/>
      <c r="R11" s="2"/>
    </row>
    <row r="12" spans="1:18" s="39" customFormat="1" ht="12" customHeight="1" x14ac:dyDescent="0.2">
      <c r="B12" s="186" t="s">
        <v>306</v>
      </c>
      <c r="C12" s="200">
        <v>0</v>
      </c>
      <c r="D12" s="200">
        <v>139</v>
      </c>
      <c r="E12" s="200">
        <v>1</v>
      </c>
      <c r="F12" s="200">
        <v>0</v>
      </c>
      <c r="G12" s="203">
        <f t="shared" si="0"/>
        <v>140</v>
      </c>
      <c r="H12" s="38"/>
      <c r="I12" s="38"/>
      <c r="J12" s="151"/>
      <c r="K12" s="3"/>
      <c r="L12" s="3"/>
      <c r="M12" s="2"/>
      <c r="N12" s="156"/>
      <c r="O12" s="156"/>
      <c r="P12" s="156"/>
      <c r="Q12" s="156"/>
      <c r="R12" s="2"/>
    </row>
    <row r="13" spans="1:18" s="39" customFormat="1" ht="12" customHeight="1" x14ac:dyDescent="0.2">
      <c r="B13" s="186" t="s">
        <v>307</v>
      </c>
      <c r="C13" s="200">
        <v>0</v>
      </c>
      <c r="D13" s="200">
        <v>1</v>
      </c>
      <c r="E13" s="200">
        <v>0</v>
      </c>
      <c r="F13" s="200">
        <v>0</v>
      </c>
      <c r="G13" s="203">
        <f t="shared" si="0"/>
        <v>1</v>
      </c>
      <c r="H13" s="38"/>
      <c r="I13" s="38"/>
      <c r="J13" s="151"/>
      <c r="K13" s="3"/>
      <c r="L13" s="3"/>
      <c r="M13" s="2"/>
      <c r="N13" s="156"/>
      <c r="O13" s="156"/>
      <c r="P13" s="156"/>
      <c r="Q13" s="156"/>
      <c r="R13" s="2"/>
    </row>
    <row r="14" spans="1:18" s="39" customFormat="1" ht="12" customHeight="1" x14ac:dyDescent="0.2">
      <c r="B14" s="186" t="s">
        <v>308</v>
      </c>
      <c r="C14" s="200">
        <v>0</v>
      </c>
      <c r="D14" s="200">
        <v>5</v>
      </c>
      <c r="E14" s="200">
        <v>0</v>
      </c>
      <c r="F14" s="200">
        <v>0</v>
      </c>
      <c r="G14" s="203">
        <f t="shared" si="0"/>
        <v>5</v>
      </c>
      <c r="H14" s="38"/>
      <c r="I14" s="38"/>
      <c r="J14" s="151"/>
      <c r="K14" s="3"/>
      <c r="L14" s="3"/>
      <c r="M14" s="2"/>
      <c r="N14" s="156"/>
      <c r="O14" s="156"/>
      <c r="P14" s="156"/>
      <c r="Q14" s="156"/>
      <c r="R14" s="2"/>
    </row>
    <row r="15" spans="1:18" s="39" customFormat="1" ht="12" customHeight="1" x14ac:dyDescent="0.2">
      <c r="B15" s="186" t="s">
        <v>309</v>
      </c>
      <c r="C15" s="200">
        <v>0</v>
      </c>
      <c r="D15" s="200">
        <v>214</v>
      </c>
      <c r="E15" s="200">
        <v>3</v>
      </c>
      <c r="F15" s="200">
        <v>0</v>
      </c>
      <c r="G15" s="203">
        <f t="shared" si="0"/>
        <v>217</v>
      </c>
      <c r="H15" s="38"/>
      <c r="I15" s="38"/>
      <c r="J15" s="151"/>
      <c r="K15" s="3"/>
      <c r="L15" s="3"/>
      <c r="M15" s="2"/>
      <c r="N15" s="156"/>
      <c r="O15" s="156"/>
      <c r="P15" s="156"/>
      <c r="Q15" s="156"/>
      <c r="R15" s="2"/>
    </row>
    <row r="16" spans="1:18" s="39" customFormat="1" ht="12" customHeight="1" x14ac:dyDescent="0.2">
      <c r="B16" s="186" t="s">
        <v>310</v>
      </c>
      <c r="C16" s="200">
        <v>1</v>
      </c>
      <c r="D16" s="200">
        <v>7</v>
      </c>
      <c r="E16" s="200">
        <v>0</v>
      </c>
      <c r="F16" s="200">
        <v>0</v>
      </c>
      <c r="G16" s="203">
        <f t="shared" si="0"/>
        <v>8</v>
      </c>
      <c r="H16" s="38"/>
      <c r="I16" s="38"/>
      <c r="J16" s="151"/>
      <c r="K16" s="3"/>
      <c r="L16" s="3"/>
      <c r="M16" s="2"/>
      <c r="N16" s="156"/>
      <c r="O16" s="156"/>
      <c r="P16" s="156"/>
      <c r="Q16" s="156"/>
      <c r="R16" s="2"/>
    </row>
    <row r="17" spans="2:18" ht="12" customHeight="1" x14ac:dyDescent="0.2">
      <c r="B17" s="186" t="s">
        <v>311</v>
      </c>
      <c r="C17" s="200">
        <v>0</v>
      </c>
      <c r="D17" s="200">
        <v>14</v>
      </c>
      <c r="E17" s="200">
        <v>0</v>
      </c>
      <c r="F17" s="200">
        <v>0</v>
      </c>
      <c r="G17" s="203">
        <f t="shared" si="0"/>
        <v>14</v>
      </c>
      <c r="J17" s="151"/>
      <c r="K17" s="3"/>
      <c r="L17" s="3"/>
      <c r="M17" s="3"/>
      <c r="N17" s="156"/>
      <c r="O17" s="156"/>
      <c r="P17" s="156"/>
      <c r="Q17" s="156"/>
      <c r="R17" s="3"/>
    </row>
    <row r="18" spans="2:18" ht="12" customHeight="1" x14ac:dyDescent="0.2">
      <c r="B18" s="186" t="s">
        <v>312</v>
      </c>
      <c r="C18" s="200">
        <v>0</v>
      </c>
      <c r="D18" s="200">
        <v>0</v>
      </c>
      <c r="E18" s="200">
        <v>2</v>
      </c>
      <c r="F18" s="200">
        <v>0</v>
      </c>
      <c r="G18" s="203">
        <f t="shared" si="0"/>
        <v>2</v>
      </c>
      <c r="J18" s="151"/>
      <c r="K18" s="3"/>
      <c r="L18" s="3"/>
      <c r="M18" s="3"/>
      <c r="N18" s="156"/>
      <c r="O18" s="156"/>
      <c r="P18" s="156"/>
      <c r="Q18" s="156"/>
      <c r="R18" s="3"/>
    </row>
    <row r="19" spans="2:18" s="39" customFormat="1" ht="12" customHeight="1" x14ac:dyDescent="0.2">
      <c r="B19" s="186" t="s">
        <v>313</v>
      </c>
      <c r="C19" s="200">
        <v>0</v>
      </c>
      <c r="D19" s="200">
        <v>25</v>
      </c>
      <c r="E19" s="200">
        <v>0</v>
      </c>
      <c r="F19" s="200">
        <v>0</v>
      </c>
      <c r="G19" s="203">
        <f t="shared" si="0"/>
        <v>25</v>
      </c>
      <c r="H19" s="38"/>
      <c r="I19" s="38"/>
      <c r="J19" s="151"/>
      <c r="K19" s="3"/>
      <c r="L19" s="3"/>
      <c r="M19" s="2"/>
      <c r="N19" s="156"/>
      <c r="O19" s="156"/>
      <c r="P19" s="156"/>
      <c r="Q19" s="156"/>
      <c r="R19" s="2"/>
    </row>
    <row r="20" spans="2:18" s="39" customFormat="1" ht="12" customHeight="1" x14ac:dyDescent="0.2">
      <c r="B20" s="186" t="s">
        <v>314</v>
      </c>
      <c r="C20" s="200">
        <v>0</v>
      </c>
      <c r="D20" s="200">
        <v>6</v>
      </c>
      <c r="E20" s="200">
        <v>0</v>
      </c>
      <c r="F20" s="200">
        <v>0</v>
      </c>
      <c r="G20" s="203">
        <f t="shared" si="0"/>
        <v>6</v>
      </c>
      <c r="H20" s="38"/>
      <c r="I20" s="38"/>
      <c r="J20" s="151"/>
      <c r="K20" s="3"/>
      <c r="L20" s="3"/>
      <c r="M20" s="2"/>
      <c r="N20" s="156"/>
      <c r="O20" s="156"/>
      <c r="P20" s="156"/>
      <c r="Q20" s="156"/>
      <c r="R20" s="2"/>
    </row>
    <row r="21" spans="2:18" s="39" customFormat="1" ht="12" customHeight="1" x14ac:dyDescent="0.2">
      <c r="B21" s="186" t="s">
        <v>315</v>
      </c>
      <c r="C21" s="200">
        <v>1</v>
      </c>
      <c r="D21" s="200">
        <v>16</v>
      </c>
      <c r="E21" s="200">
        <v>1</v>
      </c>
      <c r="F21" s="200">
        <v>0</v>
      </c>
      <c r="G21" s="203">
        <f t="shared" si="0"/>
        <v>18</v>
      </c>
      <c r="H21" s="38"/>
      <c r="I21" s="38"/>
      <c r="J21" s="152"/>
      <c r="K21" s="3"/>
      <c r="L21" s="3"/>
      <c r="M21" s="2"/>
      <c r="N21" s="156"/>
      <c r="O21" s="156"/>
      <c r="P21" s="156"/>
      <c r="Q21" s="156"/>
      <c r="R21" s="2"/>
    </row>
    <row r="22" spans="2:18" s="39" customFormat="1" ht="12" customHeight="1" x14ac:dyDescent="0.2">
      <c r="B22" s="186" t="s">
        <v>316</v>
      </c>
      <c r="C22" s="200">
        <v>0</v>
      </c>
      <c r="D22" s="200">
        <v>19</v>
      </c>
      <c r="E22" s="200">
        <v>0</v>
      </c>
      <c r="F22" s="200">
        <v>0</v>
      </c>
      <c r="G22" s="203">
        <f t="shared" si="0"/>
        <v>19</v>
      </c>
      <c r="H22" s="38"/>
      <c r="I22" s="38"/>
      <c r="J22" s="151"/>
      <c r="K22" s="3"/>
      <c r="L22" s="3"/>
      <c r="M22" s="2"/>
      <c r="N22" s="156"/>
      <c r="O22" s="156"/>
      <c r="P22" s="156"/>
      <c r="Q22" s="156"/>
      <c r="R22" s="2"/>
    </row>
    <row r="23" spans="2:18" s="39" customFormat="1" ht="12" customHeight="1" x14ac:dyDescent="0.2">
      <c r="B23" s="186" t="s">
        <v>317</v>
      </c>
      <c r="C23" s="200">
        <v>20</v>
      </c>
      <c r="D23" s="200">
        <v>2609</v>
      </c>
      <c r="E23" s="200">
        <v>35</v>
      </c>
      <c r="F23" s="200">
        <v>12</v>
      </c>
      <c r="G23" s="203">
        <f t="shared" si="0"/>
        <v>2676</v>
      </c>
      <c r="H23" s="38"/>
      <c r="I23" s="38"/>
      <c r="J23" s="151"/>
      <c r="K23" s="3"/>
      <c r="L23" s="3"/>
      <c r="M23" s="2"/>
      <c r="N23" s="156"/>
      <c r="O23" s="156"/>
      <c r="P23" s="156"/>
      <c r="Q23" s="156"/>
      <c r="R23" s="2"/>
    </row>
    <row r="24" spans="2:18" s="39" customFormat="1" ht="12" customHeight="1" x14ac:dyDescent="0.2">
      <c r="B24" s="186" t="s">
        <v>318</v>
      </c>
      <c r="C24" s="200">
        <v>0</v>
      </c>
      <c r="D24" s="200">
        <v>40</v>
      </c>
      <c r="E24" s="200">
        <v>0</v>
      </c>
      <c r="F24" s="200">
        <v>0</v>
      </c>
      <c r="G24" s="203">
        <f t="shared" si="0"/>
        <v>40</v>
      </c>
      <c r="H24" s="38"/>
      <c r="I24" s="38"/>
      <c r="J24" s="151"/>
      <c r="K24" s="3"/>
      <c r="L24" s="3"/>
      <c r="M24" s="2"/>
      <c r="N24" s="156"/>
      <c r="O24" s="156"/>
      <c r="P24" s="156"/>
      <c r="Q24" s="156"/>
      <c r="R24" s="2"/>
    </row>
    <row r="25" spans="2:18" s="39" customFormat="1" ht="12" customHeight="1" x14ac:dyDescent="0.2">
      <c r="B25" s="186" t="s">
        <v>288</v>
      </c>
      <c r="C25" s="200">
        <v>0</v>
      </c>
      <c r="D25" s="200">
        <v>2</v>
      </c>
      <c r="E25" s="200">
        <v>1</v>
      </c>
      <c r="F25" s="200">
        <v>0</v>
      </c>
      <c r="G25" s="203">
        <f t="shared" si="0"/>
        <v>3</v>
      </c>
      <c r="H25" s="38"/>
      <c r="I25" s="38"/>
      <c r="J25" s="151"/>
      <c r="K25" s="3"/>
      <c r="L25" s="3"/>
      <c r="M25" s="2"/>
      <c r="N25" s="156"/>
      <c r="O25" s="156"/>
      <c r="P25" s="156"/>
      <c r="Q25" s="156"/>
      <c r="R25" s="2"/>
    </row>
    <row r="26" spans="2:18" ht="12" customHeight="1" x14ac:dyDescent="0.2">
      <c r="B26" s="186" t="s">
        <v>289</v>
      </c>
      <c r="C26" s="200">
        <v>0</v>
      </c>
      <c r="D26" s="200">
        <v>6</v>
      </c>
      <c r="E26" s="200">
        <v>0</v>
      </c>
      <c r="F26" s="200">
        <v>0</v>
      </c>
      <c r="G26" s="203">
        <f t="shared" si="0"/>
        <v>6</v>
      </c>
      <c r="H26" s="37"/>
      <c r="J26" s="153"/>
      <c r="K26" s="3"/>
      <c r="L26" s="3"/>
      <c r="M26" s="3"/>
      <c r="N26" s="156"/>
      <c r="O26" s="156"/>
      <c r="P26" s="156"/>
      <c r="Q26" s="156"/>
      <c r="R26" s="3"/>
    </row>
    <row r="27" spans="2:18" ht="12" customHeight="1" x14ac:dyDescent="0.2">
      <c r="B27" s="186" t="s">
        <v>290</v>
      </c>
      <c r="C27" s="200">
        <v>0</v>
      </c>
      <c r="D27" s="200">
        <v>6</v>
      </c>
      <c r="E27" s="200">
        <v>1</v>
      </c>
      <c r="F27" s="200">
        <v>0</v>
      </c>
      <c r="G27" s="203">
        <f t="shared" si="0"/>
        <v>7</v>
      </c>
      <c r="J27" s="150"/>
      <c r="K27" s="3"/>
      <c r="L27" s="3"/>
      <c r="M27" s="3"/>
      <c r="N27" s="156"/>
      <c r="O27" s="156"/>
      <c r="P27" s="156"/>
      <c r="Q27" s="156"/>
      <c r="R27" s="3"/>
    </row>
    <row r="28" spans="2:18" ht="12" customHeight="1" x14ac:dyDescent="0.2">
      <c r="B28" s="186" t="s">
        <v>283</v>
      </c>
      <c r="C28" s="200">
        <v>0</v>
      </c>
      <c r="D28" s="200">
        <v>1</v>
      </c>
      <c r="E28" s="200">
        <v>0</v>
      </c>
      <c r="F28" s="200">
        <v>0</v>
      </c>
      <c r="G28" s="203">
        <f t="shared" si="0"/>
        <v>1</v>
      </c>
      <c r="J28" s="150"/>
      <c r="K28" s="3"/>
      <c r="L28" s="3"/>
      <c r="M28" s="3"/>
      <c r="N28" s="156"/>
      <c r="O28" s="156"/>
      <c r="P28" s="156"/>
      <c r="Q28" s="156"/>
      <c r="R28" s="3"/>
    </row>
    <row r="29" spans="2:18" ht="12" customHeight="1" x14ac:dyDescent="0.2">
      <c r="B29" s="186" t="s">
        <v>291</v>
      </c>
      <c r="C29" s="200">
        <v>1</v>
      </c>
      <c r="D29" s="200">
        <v>3</v>
      </c>
      <c r="E29" s="200">
        <v>2</v>
      </c>
      <c r="F29" s="200">
        <v>0</v>
      </c>
      <c r="G29" s="203">
        <f t="shared" si="0"/>
        <v>6</v>
      </c>
      <c r="J29" s="150"/>
      <c r="K29" s="3"/>
      <c r="L29" s="3"/>
      <c r="M29" s="3"/>
      <c r="N29" s="156"/>
      <c r="O29" s="156"/>
      <c r="P29" s="156"/>
      <c r="Q29" s="156"/>
      <c r="R29" s="3"/>
    </row>
    <row r="30" spans="2:18" ht="12" customHeight="1" x14ac:dyDescent="0.2">
      <c r="B30" s="186" t="s">
        <v>293</v>
      </c>
      <c r="C30" s="200">
        <v>0</v>
      </c>
      <c r="D30" s="200">
        <v>5</v>
      </c>
      <c r="E30" s="200">
        <v>0</v>
      </c>
      <c r="F30" s="200">
        <v>0</v>
      </c>
      <c r="G30" s="203">
        <f t="shared" si="0"/>
        <v>5</v>
      </c>
      <c r="J30" s="150"/>
      <c r="K30" s="3"/>
      <c r="L30" s="3"/>
      <c r="M30" s="3"/>
      <c r="N30" s="156"/>
      <c r="O30" s="156"/>
      <c r="P30" s="156"/>
      <c r="Q30" s="156"/>
      <c r="R30" s="3"/>
    </row>
    <row r="31" spans="2:18" ht="12" customHeight="1" x14ac:dyDescent="0.2">
      <c r="B31" s="186" t="s">
        <v>292</v>
      </c>
      <c r="C31" s="200">
        <v>0</v>
      </c>
      <c r="D31" s="200">
        <v>11</v>
      </c>
      <c r="E31" s="200">
        <v>0</v>
      </c>
      <c r="F31" s="200">
        <v>0</v>
      </c>
      <c r="G31" s="203">
        <f t="shared" si="0"/>
        <v>11</v>
      </c>
      <c r="J31" s="150"/>
      <c r="K31" s="3"/>
      <c r="L31" s="3"/>
      <c r="M31" s="3"/>
      <c r="N31" s="156"/>
      <c r="O31" s="156"/>
      <c r="P31" s="156"/>
      <c r="Q31" s="156"/>
      <c r="R31" s="3"/>
    </row>
    <row r="32" spans="2:18" ht="7.5" customHeight="1" x14ac:dyDescent="0.2">
      <c r="B32" s="163"/>
      <c r="C32" s="200"/>
      <c r="D32" s="200"/>
      <c r="E32" s="200"/>
      <c r="F32" s="200"/>
      <c r="G32" s="203"/>
      <c r="J32" s="154"/>
      <c r="K32" s="3"/>
      <c r="L32" s="3"/>
      <c r="M32" s="3"/>
      <c r="N32" s="156"/>
      <c r="O32" s="156"/>
      <c r="P32" s="156"/>
      <c r="Q32" s="156"/>
      <c r="R32" s="3"/>
    </row>
    <row r="33" spans="2:18" ht="18" customHeight="1" x14ac:dyDescent="0.2">
      <c r="B33" s="86" t="s">
        <v>0</v>
      </c>
      <c r="C33" s="201">
        <f>SUM(C9:C31)</f>
        <v>28</v>
      </c>
      <c r="D33" s="201">
        <f>SUM(D9:D31)</f>
        <v>3193</v>
      </c>
      <c r="E33" s="201">
        <f>SUM(E9:E31)</f>
        <v>46</v>
      </c>
      <c r="F33" s="201">
        <f>SUM(F9:F31)</f>
        <v>13</v>
      </c>
      <c r="G33" s="201">
        <f>SUM(G9:G31)</f>
        <v>3280</v>
      </c>
      <c r="J33" s="153"/>
      <c r="K33" s="3"/>
      <c r="L33" s="3"/>
      <c r="M33" s="3"/>
      <c r="N33" s="3"/>
      <c r="O33" s="3"/>
      <c r="P33" s="3"/>
      <c r="Q33" s="3"/>
      <c r="R33" s="3"/>
    </row>
    <row r="34" spans="2:18" ht="13.5" customHeight="1" x14ac:dyDescent="0.2">
      <c r="B34" s="50" t="s">
        <v>271</v>
      </c>
      <c r="C34" s="47"/>
      <c r="D34" s="47"/>
      <c r="E34" s="47"/>
      <c r="F34" s="47"/>
      <c r="G34" s="47"/>
      <c r="H34" s="47"/>
      <c r="J34" s="150"/>
      <c r="K34" s="3"/>
      <c r="L34" s="3"/>
      <c r="M34" s="3"/>
      <c r="N34" s="3"/>
      <c r="O34" s="3"/>
      <c r="P34" s="3"/>
      <c r="Q34" s="3"/>
      <c r="R34" s="3"/>
    </row>
    <row r="35" spans="2:18" ht="15.75" x14ac:dyDescent="0.2">
      <c r="B35" s="50" t="s">
        <v>244</v>
      </c>
      <c r="J35" s="150"/>
      <c r="K35" s="150"/>
      <c r="L35" s="150"/>
      <c r="M35" s="150"/>
      <c r="N35" s="150"/>
    </row>
    <row r="36" spans="2:18" ht="15.75" x14ac:dyDescent="0.2">
      <c r="C36" s="42"/>
      <c r="D36" s="42"/>
      <c r="E36" s="176"/>
      <c r="K36" s="150"/>
    </row>
    <row r="37" spans="2:18" s="241" customFormat="1" ht="15.75" x14ac:dyDescent="0.2">
      <c r="D37" s="242"/>
      <c r="K37" s="243"/>
    </row>
    <row r="38" spans="2:18" s="241" customFormat="1" ht="15.75" x14ac:dyDescent="0.2">
      <c r="E38" s="243"/>
      <c r="K38" s="243"/>
    </row>
    <row r="39" spans="2:18" s="241" customFormat="1" ht="29.25" customHeight="1" x14ac:dyDescent="0.2">
      <c r="D39" s="244"/>
    </row>
    <row r="40" spans="2:18" s="241" customFormat="1" ht="29.25" customHeight="1" x14ac:dyDescent="0.2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67"/>
  <sheetViews>
    <sheetView showGridLines="0" zoomScale="120" zoomScaleNormal="120" zoomScaleSheetLayoutView="110" workbookViewId="0">
      <selection activeCell="G56" sqref="G56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3.140625" style="40" customWidth="1"/>
    <col min="6" max="6" width="13.28515625" style="41" customWidth="1"/>
    <col min="7" max="7" width="5.140625" style="40" bestFit="1" customWidth="1"/>
    <col min="8" max="8" width="6.42578125" style="40" customWidth="1"/>
    <col min="9" max="16384" width="11.42578125" style="40"/>
  </cols>
  <sheetData>
    <row r="1" spans="1:6" ht="13.5" customHeight="1" x14ac:dyDescent="0.2">
      <c r="A1" s="267" t="s">
        <v>140</v>
      </c>
      <c r="B1" s="267"/>
      <c r="C1" s="267"/>
      <c r="D1" s="267"/>
      <c r="E1" s="267"/>
      <c r="F1" s="267"/>
    </row>
    <row r="2" spans="1:6" ht="13.5" customHeight="1" x14ac:dyDescent="0.2">
      <c r="A2" s="216" t="s">
        <v>82</v>
      </c>
      <c r="B2" s="217"/>
      <c r="C2" s="217"/>
      <c r="D2" s="217"/>
      <c r="E2" s="218"/>
      <c r="F2" s="217"/>
    </row>
    <row r="3" spans="1:6" ht="13.5" customHeight="1" x14ac:dyDescent="0.2">
      <c r="A3" s="269" t="s">
        <v>52</v>
      </c>
      <c r="B3" s="269"/>
      <c r="C3" s="269"/>
      <c r="D3" s="269"/>
      <c r="E3" s="269"/>
      <c r="F3" s="269"/>
    </row>
    <row r="4" spans="1:6" ht="13.5" customHeight="1" x14ac:dyDescent="0.2">
      <c r="A4" s="274" t="s">
        <v>327</v>
      </c>
      <c r="B4" s="269"/>
      <c r="C4" s="269"/>
      <c r="D4" s="269"/>
      <c r="E4" s="269"/>
      <c r="F4" s="269"/>
    </row>
    <row r="5" spans="1:6" ht="13.5" customHeight="1" x14ac:dyDescent="0.2">
      <c r="A5" s="270"/>
      <c r="B5" s="271"/>
      <c r="C5" s="271"/>
      <c r="D5" s="271"/>
      <c r="E5" s="271"/>
      <c r="F5" s="271"/>
    </row>
    <row r="6" spans="1:6" ht="24.75" customHeight="1" x14ac:dyDescent="0.2">
      <c r="A6" s="268" t="s">
        <v>51</v>
      </c>
      <c r="B6" s="272" t="s">
        <v>34</v>
      </c>
      <c r="C6" s="272"/>
      <c r="D6" s="272"/>
      <c r="E6" s="272"/>
      <c r="F6" s="273" t="s">
        <v>0</v>
      </c>
    </row>
    <row r="7" spans="1:6" ht="24.75" customHeight="1" x14ac:dyDescent="0.2">
      <c r="A7" s="268"/>
      <c r="B7" s="55" t="s">
        <v>30</v>
      </c>
      <c r="C7" s="55" t="s">
        <v>29</v>
      </c>
      <c r="D7" s="55" t="s">
        <v>43</v>
      </c>
      <c r="E7" s="55" t="s">
        <v>31</v>
      </c>
      <c r="F7" s="273"/>
    </row>
    <row r="8" spans="1:6" ht="6" customHeight="1" x14ac:dyDescent="0.2">
      <c r="A8" s="165"/>
      <c r="B8" s="164"/>
      <c r="C8" s="164"/>
      <c r="D8" s="164"/>
      <c r="E8" s="164"/>
      <c r="F8" s="164"/>
    </row>
    <row r="9" spans="1:6" x14ac:dyDescent="0.2">
      <c r="A9" s="191" t="s">
        <v>251</v>
      </c>
      <c r="B9" s="245">
        <v>0</v>
      </c>
      <c r="C9" s="245">
        <v>69</v>
      </c>
      <c r="D9" s="245">
        <v>0</v>
      </c>
      <c r="E9" s="245">
        <v>0</v>
      </c>
      <c r="F9" s="247">
        <f t="shared" ref="F9:F23" si="0">SUM(B9:E9)</f>
        <v>69</v>
      </c>
    </row>
    <row r="10" spans="1:6" x14ac:dyDescent="0.2">
      <c r="A10" s="191" t="s">
        <v>44</v>
      </c>
      <c r="B10" s="245">
        <v>0</v>
      </c>
      <c r="C10" s="245">
        <v>19</v>
      </c>
      <c r="D10" s="245">
        <v>0</v>
      </c>
      <c r="E10" s="245">
        <v>0</v>
      </c>
      <c r="F10" s="247">
        <f t="shared" si="0"/>
        <v>19</v>
      </c>
    </row>
    <row r="11" spans="1:6" x14ac:dyDescent="0.2">
      <c r="A11" s="191" t="s">
        <v>252</v>
      </c>
      <c r="B11" s="245">
        <v>2</v>
      </c>
      <c r="C11" s="245">
        <v>227</v>
      </c>
      <c r="D11" s="245">
        <v>2</v>
      </c>
      <c r="E11" s="245">
        <v>0</v>
      </c>
      <c r="F11" s="247">
        <f t="shared" si="0"/>
        <v>231</v>
      </c>
    </row>
    <row r="12" spans="1:6" x14ac:dyDescent="0.2">
      <c r="A12" s="191" t="s">
        <v>50</v>
      </c>
      <c r="B12" s="245">
        <v>8</v>
      </c>
      <c r="C12" s="245">
        <v>680</v>
      </c>
      <c r="D12" s="245">
        <v>15</v>
      </c>
      <c r="E12" s="245">
        <v>0</v>
      </c>
      <c r="F12" s="247">
        <f t="shared" si="0"/>
        <v>703</v>
      </c>
    </row>
    <row r="13" spans="1:6" x14ac:dyDescent="0.2">
      <c r="A13" s="191" t="s">
        <v>253</v>
      </c>
      <c r="B13" s="245">
        <v>1</v>
      </c>
      <c r="C13" s="245">
        <v>15</v>
      </c>
      <c r="D13" s="245">
        <v>2</v>
      </c>
      <c r="E13" s="245">
        <v>0</v>
      </c>
      <c r="F13" s="247">
        <f t="shared" si="0"/>
        <v>18</v>
      </c>
    </row>
    <row r="14" spans="1:6" x14ac:dyDescent="0.2">
      <c r="A14" s="191" t="s">
        <v>49</v>
      </c>
      <c r="B14" s="245">
        <v>3</v>
      </c>
      <c r="C14" s="245">
        <v>248</v>
      </c>
      <c r="D14" s="245">
        <v>3</v>
      </c>
      <c r="E14" s="245">
        <v>0</v>
      </c>
      <c r="F14" s="247">
        <f t="shared" si="0"/>
        <v>254</v>
      </c>
    </row>
    <row r="15" spans="1:6" ht="23.25" customHeight="1" x14ac:dyDescent="0.2">
      <c r="A15" s="191" t="s">
        <v>259</v>
      </c>
      <c r="B15" s="245">
        <v>1</v>
      </c>
      <c r="C15" s="245">
        <v>355</v>
      </c>
      <c r="D15" s="245">
        <v>2</v>
      </c>
      <c r="E15" s="245">
        <v>0</v>
      </c>
      <c r="F15" s="247">
        <f t="shared" si="0"/>
        <v>358</v>
      </c>
    </row>
    <row r="16" spans="1:6" x14ac:dyDescent="0.2">
      <c r="A16" s="191" t="s">
        <v>48</v>
      </c>
      <c r="B16" s="245">
        <v>0</v>
      </c>
      <c r="C16" s="245">
        <v>231</v>
      </c>
      <c r="D16" s="245">
        <v>1</v>
      </c>
      <c r="E16" s="245">
        <v>0</v>
      </c>
      <c r="F16" s="247">
        <f t="shared" si="0"/>
        <v>232</v>
      </c>
    </row>
    <row r="17" spans="1:6" x14ac:dyDescent="0.2">
      <c r="A17" s="191" t="s">
        <v>254</v>
      </c>
      <c r="B17" s="245">
        <v>3</v>
      </c>
      <c r="C17" s="245">
        <v>352</v>
      </c>
      <c r="D17" s="245">
        <v>6</v>
      </c>
      <c r="E17" s="245">
        <v>0</v>
      </c>
      <c r="F17" s="247">
        <f t="shared" si="0"/>
        <v>361</v>
      </c>
    </row>
    <row r="18" spans="1:6" x14ac:dyDescent="0.2">
      <c r="A18" s="191" t="s">
        <v>46</v>
      </c>
      <c r="B18" s="245">
        <v>0</v>
      </c>
      <c r="C18" s="245">
        <v>6</v>
      </c>
      <c r="D18" s="245">
        <v>0</v>
      </c>
      <c r="E18" s="245">
        <v>0</v>
      </c>
      <c r="F18" s="247">
        <f t="shared" si="0"/>
        <v>6</v>
      </c>
    </row>
    <row r="19" spans="1:6" x14ac:dyDescent="0.2">
      <c r="A19" s="191" t="s">
        <v>255</v>
      </c>
      <c r="B19" s="245">
        <v>2</v>
      </c>
      <c r="C19" s="245">
        <v>468</v>
      </c>
      <c r="D19" s="245">
        <v>2</v>
      </c>
      <c r="E19" s="245">
        <v>0</v>
      </c>
      <c r="F19" s="247">
        <f t="shared" si="0"/>
        <v>472</v>
      </c>
    </row>
    <row r="20" spans="1:6" x14ac:dyDescent="0.2">
      <c r="A20" s="191" t="s">
        <v>256</v>
      </c>
      <c r="B20" s="245">
        <v>8</v>
      </c>
      <c r="C20" s="245">
        <v>177</v>
      </c>
      <c r="D20" s="245">
        <v>4</v>
      </c>
      <c r="E20" s="245">
        <v>0</v>
      </c>
      <c r="F20" s="247">
        <f t="shared" si="0"/>
        <v>189</v>
      </c>
    </row>
    <row r="21" spans="1:6" x14ac:dyDescent="0.2">
      <c r="A21" s="191" t="s">
        <v>47</v>
      </c>
      <c r="B21" s="245">
        <v>0</v>
      </c>
      <c r="C21" s="245">
        <v>13</v>
      </c>
      <c r="D21" s="245">
        <v>7</v>
      </c>
      <c r="E21" s="245">
        <v>0</v>
      </c>
      <c r="F21" s="247">
        <f t="shared" si="0"/>
        <v>20</v>
      </c>
    </row>
    <row r="22" spans="1:6" x14ac:dyDescent="0.2">
      <c r="A22" s="191" t="s">
        <v>45</v>
      </c>
      <c r="B22" s="245">
        <v>0</v>
      </c>
      <c r="C22" s="245">
        <v>153</v>
      </c>
      <c r="D22" s="245">
        <v>2</v>
      </c>
      <c r="E22" s="245">
        <v>13</v>
      </c>
      <c r="F22" s="247">
        <f t="shared" si="0"/>
        <v>168</v>
      </c>
    </row>
    <row r="23" spans="1:6" x14ac:dyDescent="0.2">
      <c r="A23" s="191" t="s">
        <v>257</v>
      </c>
      <c r="B23" s="245">
        <v>0</v>
      </c>
      <c r="C23" s="245">
        <v>180</v>
      </c>
      <c r="D23" s="245">
        <v>0</v>
      </c>
      <c r="E23" s="245">
        <v>0</v>
      </c>
      <c r="F23" s="247">
        <f t="shared" si="0"/>
        <v>180</v>
      </c>
    </row>
    <row r="24" spans="1:6" ht="12" customHeight="1" x14ac:dyDescent="0.2">
      <c r="A24" s="163"/>
      <c r="B24" s="245"/>
      <c r="C24" s="245"/>
      <c r="D24" s="245"/>
      <c r="E24" s="245"/>
      <c r="F24" s="247"/>
    </row>
    <row r="25" spans="1:6" ht="23.25" customHeight="1" x14ac:dyDescent="0.2">
      <c r="A25" s="82" t="s">
        <v>0</v>
      </c>
      <c r="B25" s="246">
        <f>SUM(B9:B23)</f>
        <v>28</v>
      </c>
      <c r="C25" s="246">
        <f>SUM(C9:C23)</f>
        <v>3193</v>
      </c>
      <c r="D25" s="246">
        <f>SUM(D9:D23)</f>
        <v>46</v>
      </c>
      <c r="E25" s="246">
        <f>SUM(E9:E23)</f>
        <v>13</v>
      </c>
      <c r="F25" s="246">
        <f>SUM(B25:E25)</f>
        <v>3280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6" ht="12.75" customHeight="1" x14ac:dyDescent="0.2"/>
    <row r="34" spans="1:6" ht="12.75" customHeight="1" x14ac:dyDescent="0.2"/>
    <row r="43" spans="1:6" ht="6.75" customHeight="1" x14ac:dyDescent="0.2"/>
    <row r="44" spans="1:6" ht="1.5" hidden="1" customHeight="1" x14ac:dyDescent="0.2"/>
    <row r="45" spans="1:6" ht="13.5" customHeight="1" x14ac:dyDescent="0.2">
      <c r="A45" s="48" t="s">
        <v>271</v>
      </c>
    </row>
    <row r="46" spans="1:6" x14ac:dyDescent="0.2">
      <c r="A46" s="48" t="s">
        <v>244</v>
      </c>
    </row>
    <row r="47" spans="1:6" x14ac:dyDescent="0.2">
      <c r="A47" s="48"/>
      <c r="F47" s="40"/>
    </row>
    <row r="48" spans="1:6" x14ac:dyDescent="0.2">
      <c r="F48" s="40"/>
    </row>
    <row r="49" spans="1:7" s="252" customFormat="1" x14ac:dyDescent="0.2">
      <c r="A49" s="337" t="s">
        <v>264</v>
      </c>
      <c r="B49" s="338"/>
      <c r="C49" s="338"/>
    </row>
    <row r="50" spans="1:7" s="252" customFormat="1" x14ac:dyDescent="0.2">
      <c r="A50" s="339" t="s">
        <v>50</v>
      </c>
      <c r="B50" s="340">
        <v>703</v>
      </c>
      <c r="C50" s="341">
        <v>0.21432926829268292</v>
      </c>
    </row>
    <row r="51" spans="1:7" s="252" customFormat="1" x14ac:dyDescent="0.2">
      <c r="A51" s="339" t="s">
        <v>255</v>
      </c>
      <c r="B51" s="340">
        <v>472</v>
      </c>
      <c r="C51" s="341">
        <v>0.14390243902439023</v>
      </c>
    </row>
    <row r="52" spans="1:7" s="252" customFormat="1" x14ac:dyDescent="0.2">
      <c r="A52" s="339" t="s">
        <v>254</v>
      </c>
      <c r="B52" s="340">
        <v>361</v>
      </c>
      <c r="C52" s="341">
        <v>0.1100609756097561</v>
      </c>
    </row>
    <row r="53" spans="1:7" s="252" customFormat="1" ht="25.5" x14ac:dyDescent="0.2">
      <c r="A53" s="339" t="s">
        <v>259</v>
      </c>
      <c r="B53" s="340">
        <v>358</v>
      </c>
      <c r="C53" s="341">
        <v>0.10914634146341463</v>
      </c>
    </row>
    <row r="54" spans="1:7" s="252" customFormat="1" x14ac:dyDescent="0.2">
      <c r="A54" s="339" t="s">
        <v>49</v>
      </c>
      <c r="B54" s="340">
        <v>254</v>
      </c>
      <c r="C54" s="341">
        <v>7.7439024390243902E-2</v>
      </c>
    </row>
    <row r="55" spans="1:7" s="252" customFormat="1" x14ac:dyDescent="0.2">
      <c r="A55" s="339" t="s">
        <v>48</v>
      </c>
      <c r="B55" s="340">
        <v>232</v>
      </c>
      <c r="C55" s="341">
        <v>7.0731707317073164E-2</v>
      </c>
    </row>
    <row r="56" spans="1:7" s="252" customFormat="1" x14ac:dyDescent="0.2">
      <c r="A56" s="339" t="s">
        <v>252</v>
      </c>
      <c r="B56" s="340">
        <v>231</v>
      </c>
      <c r="C56" s="341">
        <v>7.0426829268292676E-2</v>
      </c>
    </row>
    <row r="57" spans="1:7" s="252" customFormat="1" x14ac:dyDescent="0.2">
      <c r="A57" s="339" t="s">
        <v>256</v>
      </c>
      <c r="B57" s="340">
        <v>189</v>
      </c>
      <c r="C57" s="341">
        <v>5.7621951219512198E-2</v>
      </c>
    </row>
    <row r="58" spans="1:7" s="252" customFormat="1" x14ac:dyDescent="0.2">
      <c r="A58" s="339" t="s">
        <v>257</v>
      </c>
      <c r="B58" s="340">
        <v>180</v>
      </c>
      <c r="C58" s="341">
        <v>5.4878048780487805E-2</v>
      </c>
    </row>
    <row r="59" spans="1:7" s="252" customFormat="1" x14ac:dyDescent="0.2">
      <c r="A59" s="339" t="s">
        <v>1</v>
      </c>
      <c r="B59" s="342">
        <v>300</v>
      </c>
      <c r="C59" s="341">
        <v>9.1463414634146339E-2</v>
      </c>
    </row>
    <row r="60" spans="1:7" s="252" customFormat="1" x14ac:dyDescent="0.2">
      <c r="A60" s="338" t="s">
        <v>0</v>
      </c>
      <c r="B60" s="340">
        <v>3280</v>
      </c>
      <c r="C60" s="341">
        <v>1</v>
      </c>
    </row>
    <row r="61" spans="1:7" s="252" customFormat="1" x14ac:dyDescent="0.2"/>
    <row r="62" spans="1:7" s="252" customFormat="1" x14ac:dyDescent="0.2">
      <c r="A62" s="343" t="s">
        <v>30</v>
      </c>
      <c r="B62" s="341">
        <f>+B25/$F$25</f>
        <v>8.5365853658536592E-3</v>
      </c>
      <c r="E62" s="260"/>
      <c r="F62" s="260"/>
      <c r="G62" s="260"/>
    </row>
    <row r="63" spans="1:7" s="252" customFormat="1" x14ac:dyDescent="0.2">
      <c r="A63" s="343" t="s">
        <v>29</v>
      </c>
      <c r="B63" s="341">
        <f>+C25/$F$25</f>
        <v>0.97347560975609759</v>
      </c>
    </row>
    <row r="64" spans="1:7" s="252" customFormat="1" x14ac:dyDescent="0.2">
      <c r="A64" s="343" t="s">
        <v>43</v>
      </c>
      <c r="B64" s="341">
        <f>+D25/$F$25</f>
        <v>1.4024390243902439E-2</v>
      </c>
    </row>
    <row r="65" spans="1:6" s="252" customFormat="1" x14ac:dyDescent="0.2">
      <c r="A65" s="343" t="s">
        <v>31</v>
      </c>
      <c r="B65" s="341">
        <f>+E25/$F$25</f>
        <v>3.9634146341463415E-3</v>
      </c>
    </row>
    <row r="66" spans="1:6" x14ac:dyDescent="0.2">
      <c r="A66" s="344"/>
      <c r="B66" s="344"/>
      <c r="C66" s="344"/>
      <c r="D66" s="344"/>
      <c r="F66" s="40"/>
    </row>
    <row r="67" spans="1:6" x14ac:dyDescent="0.2">
      <c r="A67" s="344"/>
      <c r="B67" s="344"/>
      <c r="C67" s="344"/>
      <c r="D67" s="344"/>
      <c r="F67" s="40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zoomScale="130" zoomScaleNormal="130" zoomScaleSheetLayoutView="160" workbookViewId="0">
      <selection activeCell="H24" sqref="H24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1" s="56" customFormat="1" ht="15.75" customHeight="1" x14ac:dyDescent="0.2">
      <c r="A1" s="275" t="s">
        <v>141</v>
      </c>
      <c r="B1" s="275"/>
      <c r="C1" s="275"/>
      <c r="D1" s="275"/>
      <c r="E1" s="275"/>
      <c r="G1" s="57"/>
      <c r="H1" s="57"/>
      <c r="I1" s="57"/>
      <c r="J1" s="57"/>
    </row>
    <row r="2" spans="1:11" ht="15" customHeight="1" x14ac:dyDescent="0.3">
      <c r="A2" s="219" t="s">
        <v>82</v>
      </c>
      <c r="B2" s="219"/>
      <c r="C2" s="220"/>
      <c r="D2" s="220"/>
      <c r="E2" s="221"/>
      <c r="I2" s="58"/>
    </row>
    <row r="3" spans="1:11" ht="15.75" customHeight="1" x14ac:dyDescent="0.2">
      <c r="A3" s="276" t="s">
        <v>35</v>
      </c>
      <c r="B3" s="276"/>
      <c r="C3" s="276"/>
      <c r="D3" s="276"/>
      <c r="E3" s="276"/>
      <c r="F3" s="59"/>
      <c r="I3" s="60"/>
    </row>
    <row r="4" spans="1:11" ht="15" customHeight="1" x14ac:dyDescent="0.2">
      <c r="A4" s="279" t="s">
        <v>326</v>
      </c>
      <c r="B4" s="276"/>
      <c r="C4" s="276"/>
      <c r="D4" s="276"/>
      <c r="E4" s="276"/>
      <c r="F4" s="59"/>
      <c r="I4" s="60"/>
    </row>
    <row r="5" spans="1:11" ht="13.5" customHeight="1" x14ac:dyDescent="0.2">
      <c r="A5" s="277"/>
      <c r="B5" s="278"/>
      <c r="C5" s="278"/>
      <c r="D5" s="278"/>
      <c r="E5" s="278"/>
      <c r="F5" s="61"/>
      <c r="I5" s="60"/>
    </row>
    <row r="6" spans="1:11" ht="18" customHeight="1" x14ac:dyDescent="0.2">
      <c r="A6" s="268" t="s">
        <v>27</v>
      </c>
      <c r="B6" s="272" t="s">
        <v>34</v>
      </c>
      <c r="C6" s="272"/>
      <c r="D6" s="272"/>
      <c r="E6" s="273" t="s">
        <v>0</v>
      </c>
      <c r="I6" s="60"/>
    </row>
    <row r="7" spans="1:11" ht="27.75" customHeight="1" x14ac:dyDescent="0.2">
      <c r="A7" s="268"/>
      <c r="B7" s="77" t="s">
        <v>30</v>
      </c>
      <c r="C7" s="77" t="s">
        <v>29</v>
      </c>
      <c r="D7" s="77" t="s">
        <v>31</v>
      </c>
      <c r="E7" s="273"/>
      <c r="I7" s="60"/>
    </row>
    <row r="8" spans="1:11" ht="6" customHeight="1" x14ac:dyDescent="0.2">
      <c r="A8" s="64"/>
      <c r="B8" s="188"/>
      <c r="C8" s="188"/>
      <c r="D8" s="188"/>
      <c r="E8" s="189"/>
      <c r="K8" s="58"/>
    </row>
    <row r="9" spans="1:11" ht="11.25" customHeight="1" x14ac:dyDescent="0.2">
      <c r="A9" s="64" t="s">
        <v>99</v>
      </c>
      <c r="B9" s="188">
        <v>0</v>
      </c>
      <c r="C9" s="188">
        <v>7</v>
      </c>
      <c r="D9" s="188">
        <v>0</v>
      </c>
      <c r="E9" s="189">
        <f>SUM(B9:D9)</f>
        <v>7</v>
      </c>
      <c r="I9" s="60"/>
    </row>
    <row r="10" spans="1:11" ht="11.25" customHeight="1" x14ac:dyDescent="0.2">
      <c r="A10" s="64" t="s">
        <v>3</v>
      </c>
      <c r="B10" s="188">
        <v>5</v>
      </c>
      <c r="C10" s="188">
        <v>1459</v>
      </c>
      <c r="D10" s="188">
        <v>1</v>
      </c>
      <c r="E10" s="189">
        <f>SUM(B10:D10)</f>
        <v>1465</v>
      </c>
      <c r="I10" s="60"/>
    </row>
    <row r="11" spans="1:11" ht="11.25" customHeight="1" x14ac:dyDescent="0.2">
      <c r="A11" s="64" t="s">
        <v>83</v>
      </c>
      <c r="B11" s="188">
        <v>0</v>
      </c>
      <c r="C11" s="188">
        <v>11</v>
      </c>
      <c r="D11" s="188">
        <v>0</v>
      </c>
      <c r="E11" s="189">
        <f t="shared" ref="E11:E16" si="0">SUM(B11:D11)</f>
        <v>11</v>
      </c>
    </row>
    <row r="12" spans="1:11" ht="11.25" customHeight="1" x14ac:dyDescent="0.2">
      <c r="A12" s="64" t="s">
        <v>163</v>
      </c>
      <c r="B12" s="188">
        <v>0</v>
      </c>
      <c r="C12" s="188">
        <v>11</v>
      </c>
      <c r="D12" s="188">
        <v>1</v>
      </c>
      <c r="E12" s="189">
        <f t="shared" si="0"/>
        <v>12</v>
      </c>
    </row>
    <row r="13" spans="1:11" ht="11.25" customHeight="1" x14ac:dyDescent="0.2">
      <c r="A13" s="64" t="s">
        <v>84</v>
      </c>
      <c r="B13" s="188">
        <v>1</v>
      </c>
      <c r="C13" s="188">
        <v>27</v>
      </c>
      <c r="D13" s="188">
        <v>1</v>
      </c>
      <c r="E13" s="189">
        <f t="shared" si="0"/>
        <v>29</v>
      </c>
      <c r="I13" s="58"/>
      <c r="J13" s="58"/>
    </row>
    <row r="14" spans="1:11" ht="11.25" customHeight="1" x14ac:dyDescent="0.2">
      <c r="A14" s="64" t="s">
        <v>4</v>
      </c>
      <c r="B14" s="188">
        <v>10</v>
      </c>
      <c r="C14" s="188">
        <v>1009</v>
      </c>
      <c r="D14" s="188">
        <v>4</v>
      </c>
      <c r="E14" s="189">
        <f t="shared" si="0"/>
        <v>1023</v>
      </c>
    </row>
    <row r="15" spans="1:11" ht="11.25" customHeight="1" x14ac:dyDescent="0.2">
      <c r="A15" s="64" t="s">
        <v>85</v>
      </c>
      <c r="B15" s="188">
        <v>5</v>
      </c>
      <c r="C15" s="188">
        <v>64</v>
      </c>
      <c r="D15" s="188">
        <v>4</v>
      </c>
      <c r="E15" s="189">
        <f t="shared" si="0"/>
        <v>73</v>
      </c>
    </row>
    <row r="16" spans="1:11" ht="11.25" customHeight="1" x14ac:dyDescent="0.2">
      <c r="A16" s="64" t="s">
        <v>164</v>
      </c>
      <c r="B16" s="188">
        <v>0</v>
      </c>
      <c r="C16" s="188">
        <v>125</v>
      </c>
      <c r="D16" s="188">
        <v>0</v>
      </c>
      <c r="E16" s="189">
        <f t="shared" si="0"/>
        <v>125</v>
      </c>
    </row>
    <row r="17" spans="1:11" ht="11.25" customHeight="1" x14ac:dyDescent="0.2">
      <c r="A17" s="64" t="s">
        <v>284</v>
      </c>
      <c r="B17" s="188">
        <v>1</v>
      </c>
      <c r="C17" s="188">
        <v>3</v>
      </c>
      <c r="D17" s="188">
        <v>0</v>
      </c>
      <c r="E17" s="189">
        <f>SUM(B17:D17)</f>
        <v>4</v>
      </c>
      <c r="H17" s="58"/>
    </row>
    <row r="18" spans="1:11" ht="11.25" customHeight="1" x14ac:dyDescent="0.2">
      <c r="A18" s="64" t="s">
        <v>1</v>
      </c>
      <c r="B18" s="188">
        <v>6</v>
      </c>
      <c r="C18" s="188">
        <v>477</v>
      </c>
      <c r="D18" s="188">
        <v>2</v>
      </c>
      <c r="E18" s="189">
        <f>SUM(B18:D18)</f>
        <v>485</v>
      </c>
    </row>
    <row r="19" spans="1:11" ht="6" customHeight="1" x14ac:dyDescent="0.2">
      <c r="A19" s="64"/>
      <c r="B19" s="188"/>
      <c r="C19" s="188"/>
      <c r="D19" s="188"/>
      <c r="E19" s="189"/>
      <c r="K19" s="58"/>
    </row>
    <row r="20" spans="1:11" s="58" customFormat="1" ht="18" customHeight="1" x14ac:dyDescent="0.2">
      <c r="A20" s="54" t="s">
        <v>0</v>
      </c>
      <c r="B20" s="190">
        <f>SUM(B9:B18)</f>
        <v>28</v>
      </c>
      <c r="C20" s="190">
        <f>SUM(C9:C18)</f>
        <v>3193</v>
      </c>
      <c r="D20" s="190">
        <f>SUM(D9:D18)</f>
        <v>13</v>
      </c>
      <c r="E20" s="190">
        <f>SUM(B20:D20)</f>
        <v>3234</v>
      </c>
      <c r="G20" s="57"/>
      <c r="H20" s="57"/>
      <c r="I20" s="57"/>
      <c r="J20" s="57"/>
      <c r="K20" s="57"/>
    </row>
    <row r="21" spans="1:11" x14ac:dyDescent="0.2">
      <c r="B21" s="62"/>
      <c r="D21" s="62"/>
    </row>
    <row r="24" spans="1:11" x14ac:dyDescent="0.2">
      <c r="G24" s="58"/>
      <c r="H24" s="58"/>
    </row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10.5" customHeight="1" x14ac:dyDescent="0.2"/>
    <row r="36" spans="1:1" x14ac:dyDescent="0.2">
      <c r="A36" s="48" t="s">
        <v>273</v>
      </c>
    </row>
    <row r="37" spans="1:1" ht="24" customHeight="1" x14ac:dyDescent="0.2">
      <c r="A37" s="48" t="s">
        <v>244</v>
      </c>
    </row>
    <row r="38" spans="1:1" ht="11.25" customHeight="1" x14ac:dyDescent="0.2"/>
    <row r="67" spans="12:12" x14ac:dyDescent="0.2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C21" sqref="C21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62" t="s">
        <v>135</v>
      </c>
      <c r="B1" s="262"/>
      <c r="C1" s="262"/>
      <c r="D1" s="262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63" t="s">
        <v>237</v>
      </c>
      <c r="B3" s="263"/>
      <c r="C3" s="263"/>
      <c r="D3" s="263"/>
    </row>
    <row r="4" spans="1:4" s="68" customFormat="1" ht="19.5" x14ac:dyDescent="0.2">
      <c r="A4" s="266" t="s">
        <v>327</v>
      </c>
      <c r="B4" s="263"/>
      <c r="C4" s="263"/>
      <c r="D4" s="263"/>
    </row>
    <row r="5" spans="1:4" s="68" customFormat="1" ht="5.25" customHeight="1" x14ac:dyDescent="0.2">
      <c r="A5" s="277"/>
      <c r="B5" s="277"/>
      <c r="C5" s="277"/>
      <c r="D5" s="277"/>
    </row>
    <row r="6" spans="1:4" s="66" customFormat="1" ht="23.25" customHeight="1" x14ac:dyDescent="0.2">
      <c r="A6" s="280" t="s">
        <v>248</v>
      </c>
      <c r="B6" s="281" t="s">
        <v>81</v>
      </c>
      <c r="C6" s="282"/>
      <c r="D6" s="280" t="s">
        <v>0</v>
      </c>
    </row>
    <row r="7" spans="1:4" s="66" customFormat="1" ht="23.25" customHeight="1" x14ac:dyDescent="0.2">
      <c r="A7" s="280"/>
      <c r="B7" s="78" t="s">
        <v>79</v>
      </c>
      <c r="C7" s="229" t="s">
        <v>80</v>
      </c>
      <c r="D7" s="280"/>
    </row>
    <row r="8" spans="1:4" s="67" customFormat="1" ht="23.25" customHeight="1" x14ac:dyDescent="0.2">
      <c r="A8" s="71" t="s">
        <v>234</v>
      </c>
      <c r="B8" s="192">
        <v>2026</v>
      </c>
      <c r="C8" s="192">
        <v>542</v>
      </c>
      <c r="D8" s="193">
        <f>SUM(B8:C8)</f>
        <v>2568</v>
      </c>
    </row>
    <row r="9" spans="1:4" s="67" customFormat="1" ht="23.25" customHeight="1" x14ac:dyDescent="0.2">
      <c r="A9" s="71" t="s">
        <v>236</v>
      </c>
      <c r="B9" s="192">
        <v>240</v>
      </c>
      <c r="C9" s="192">
        <v>83</v>
      </c>
      <c r="D9" s="193">
        <f t="shared" ref="D9:D10" si="0">SUM(B9:C9)</f>
        <v>323</v>
      </c>
    </row>
    <row r="10" spans="1:4" s="67" customFormat="1" ht="23.25" customHeight="1" x14ac:dyDescent="0.2">
      <c r="A10" s="71" t="s">
        <v>235</v>
      </c>
      <c r="B10" s="192">
        <v>224</v>
      </c>
      <c r="C10" s="192">
        <v>78</v>
      </c>
      <c r="D10" s="193">
        <f t="shared" si="0"/>
        <v>302</v>
      </c>
    </row>
    <row r="11" spans="1:4" s="67" customFormat="1" ht="23.25" customHeight="1" x14ac:dyDescent="0.2">
      <c r="A11" s="142" t="s">
        <v>0</v>
      </c>
      <c r="B11" s="194">
        <f>SUM(B8:B10)</f>
        <v>2490</v>
      </c>
      <c r="C11" s="194">
        <f>SUM(C8:C10)</f>
        <v>703</v>
      </c>
      <c r="D11" s="195">
        <f>SUM(D8:D10)</f>
        <v>3193</v>
      </c>
    </row>
    <row r="12" spans="1:4" ht="13.5" customHeight="1" x14ac:dyDescent="0.2">
      <c r="A12" s="48" t="s">
        <v>273</v>
      </c>
    </row>
    <row r="13" spans="1:4" ht="15" x14ac:dyDescent="0.2">
      <c r="A13" s="48" t="s">
        <v>244</v>
      </c>
    </row>
    <row r="14" spans="1:4" ht="15" x14ac:dyDescent="0.2">
      <c r="A14" s="48" t="s">
        <v>276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60"/>
  <sheetViews>
    <sheetView showGridLines="0" zoomScale="85" zoomScaleNormal="85" zoomScaleSheetLayoutView="90" workbookViewId="0">
      <selection activeCell="A27" sqref="A27"/>
    </sheetView>
  </sheetViews>
  <sheetFormatPr baseColWidth="10" defaultColWidth="11.42578125" defaultRowHeight="15" x14ac:dyDescent="0.3"/>
  <cols>
    <col min="1" max="1" width="23.1406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75" t="s">
        <v>136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x14ac:dyDescent="0.3">
      <c r="A2" s="223" t="s">
        <v>82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x14ac:dyDescent="0.3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1"/>
    </row>
    <row r="4" spans="1:17" x14ac:dyDescent="0.2">
      <c r="A4" s="276" t="s">
        <v>199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</row>
    <row r="5" spans="1:17" x14ac:dyDescent="0.2">
      <c r="A5" s="279" t="s">
        <v>327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</row>
    <row r="6" spans="1:17" ht="15.75" customHeight="1" x14ac:dyDescent="0.2">
      <c r="A6" s="284" t="s">
        <v>198</v>
      </c>
      <c r="B6" s="285" t="s">
        <v>51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7"/>
      <c r="Q6" s="288" t="s">
        <v>0</v>
      </c>
    </row>
    <row r="7" spans="1:17" ht="12.75" customHeight="1" x14ac:dyDescent="0.2">
      <c r="A7" s="284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288"/>
    </row>
    <row r="8" spans="1:17" ht="21.75" customHeight="1" x14ac:dyDescent="0.2">
      <c r="A8" s="80" t="s">
        <v>165</v>
      </c>
      <c r="B8" s="196">
        <v>4</v>
      </c>
      <c r="C8" s="196">
        <v>0</v>
      </c>
      <c r="D8" s="196">
        <v>13</v>
      </c>
      <c r="E8" s="196">
        <v>29</v>
      </c>
      <c r="F8" s="196">
        <v>0</v>
      </c>
      <c r="G8" s="196">
        <v>4</v>
      </c>
      <c r="H8" s="196">
        <v>12</v>
      </c>
      <c r="I8" s="196">
        <v>2</v>
      </c>
      <c r="J8" s="196">
        <v>8</v>
      </c>
      <c r="K8" s="196">
        <v>0</v>
      </c>
      <c r="L8" s="196">
        <v>14</v>
      </c>
      <c r="M8" s="196">
        <v>0</v>
      </c>
      <c r="N8" s="196">
        <v>0</v>
      </c>
      <c r="O8" s="196">
        <v>8</v>
      </c>
      <c r="P8" s="196">
        <v>3</v>
      </c>
      <c r="Q8" s="196">
        <f>SUM(B8:P8)</f>
        <v>97</v>
      </c>
    </row>
    <row r="9" spans="1:17" ht="36" x14ac:dyDescent="0.2">
      <c r="A9" s="81" t="s">
        <v>166</v>
      </c>
      <c r="B9" s="197">
        <v>0</v>
      </c>
      <c r="C9" s="197">
        <v>0</v>
      </c>
      <c r="D9" s="197">
        <v>1</v>
      </c>
      <c r="E9" s="197">
        <v>0</v>
      </c>
      <c r="F9" s="197">
        <v>0</v>
      </c>
      <c r="G9" s="197">
        <v>0</v>
      </c>
      <c r="H9" s="197">
        <v>0</v>
      </c>
      <c r="I9" s="197">
        <v>0</v>
      </c>
      <c r="J9" s="197">
        <v>1</v>
      </c>
      <c r="K9" s="197">
        <v>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f>SUM(B9:P9)</f>
        <v>2</v>
      </c>
    </row>
    <row r="10" spans="1:17" ht="21" customHeight="1" x14ac:dyDescent="0.2">
      <c r="A10" s="81" t="s">
        <v>167</v>
      </c>
      <c r="B10" s="197">
        <v>1</v>
      </c>
      <c r="C10" s="197">
        <v>0</v>
      </c>
      <c r="D10" s="197">
        <v>4</v>
      </c>
      <c r="E10" s="197">
        <v>6</v>
      </c>
      <c r="F10" s="197">
        <v>0</v>
      </c>
      <c r="G10" s="197">
        <v>0</v>
      </c>
      <c r="H10" s="197">
        <v>3</v>
      </c>
      <c r="I10" s="197">
        <v>0</v>
      </c>
      <c r="J10" s="197">
        <v>2</v>
      </c>
      <c r="K10" s="197">
        <v>0</v>
      </c>
      <c r="L10" s="197">
        <v>5</v>
      </c>
      <c r="M10" s="197">
        <v>0</v>
      </c>
      <c r="N10" s="197">
        <v>0</v>
      </c>
      <c r="O10" s="197">
        <v>6</v>
      </c>
      <c r="P10" s="197">
        <v>1</v>
      </c>
      <c r="Q10" s="197">
        <f>SUM(B10:P10)</f>
        <v>28</v>
      </c>
    </row>
    <row r="11" spans="1:17" x14ac:dyDescent="0.2">
      <c r="A11" s="81" t="s">
        <v>168</v>
      </c>
      <c r="B11" s="197">
        <v>3</v>
      </c>
      <c r="C11" s="197">
        <v>0</v>
      </c>
      <c r="D11" s="197">
        <v>8</v>
      </c>
      <c r="E11" s="197">
        <v>23</v>
      </c>
      <c r="F11" s="197">
        <v>0</v>
      </c>
      <c r="G11" s="197">
        <v>4</v>
      </c>
      <c r="H11" s="197">
        <v>9</v>
      </c>
      <c r="I11" s="197">
        <v>2</v>
      </c>
      <c r="J11" s="197">
        <v>5</v>
      </c>
      <c r="K11" s="197">
        <v>0</v>
      </c>
      <c r="L11" s="197">
        <v>9</v>
      </c>
      <c r="M11" s="197">
        <v>0</v>
      </c>
      <c r="N11" s="197">
        <v>0</v>
      </c>
      <c r="O11" s="197">
        <v>2</v>
      </c>
      <c r="P11" s="197">
        <v>2</v>
      </c>
      <c r="Q11" s="197">
        <f>SUM(B11:P11)</f>
        <v>67</v>
      </c>
    </row>
    <row r="12" spans="1:17" x14ac:dyDescent="0.2">
      <c r="A12" s="80" t="s">
        <v>169</v>
      </c>
      <c r="B12" s="196">
        <v>5</v>
      </c>
      <c r="C12" s="196">
        <v>6</v>
      </c>
      <c r="D12" s="196">
        <v>27</v>
      </c>
      <c r="E12" s="196">
        <v>37</v>
      </c>
      <c r="F12" s="196">
        <v>3</v>
      </c>
      <c r="G12" s="196">
        <v>33</v>
      </c>
      <c r="H12" s="196">
        <v>44</v>
      </c>
      <c r="I12" s="196">
        <v>12</v>
      </c>
      <c r="J12" s="196">
        <v>29</v>
      </c>
      <c r="K12" s="196">
        <v>0</v>
      </c>
      <c r="L12" s="196">
        <v>35</v>
      </c>
      <c r="M12" s="196">
        <v>8</v>
      </c>
      <c r="N12" s="196">
        <v>1</v>
      </c>
      <c r="O12" s="196">
        <v>7</v>
      </c>
      <c r="P12" s="196">
        <v>20</v>
      </c>
      <c r="Q12" s="196">
        <f>SUM(B12:P12)</f>
        <v>267</v>
      </c>
    </row>
    <row r="13" spans="1:17" ht="21.75" customHeight="1" x14ac:dyDescent="0.2">
      <c r="A13" s="81" t="s">
        <v>170</v>
      </c>
      <c r="B13" s="197">
        <v>2</v>
      </c>
      <c r="C13" s="197">
        <v>4</v>
      </c>
      <c r="D13" s="197">
        <v>4</v>
      </c>
      <c r="E13" s="197">
        <v>14</v>
      </c>
      <c r="F13" s="197">
        <v>1</v>
      </c>
      <c r="G13" s="197">
        <v>13</v>
      </c>
      <c r="H13" s="197">
        <v>13</v>
      </c>
      <c r="I13" s="197">
        <v>4</v>
      </c>
      <c r="J13" s="197">
        <v>6</v>
      </c>
      <c r="K13" s="197">
        <v>0</v>
      </c>
      <c r="L13" s="197">
        <v>11</v>
      </c>
      <c r="M13" s="197">
        <v>2</v>
      </c>
      <c r="N13" s="197">
        <v>1</v>
      </c>
      <c r="O13" s="197">
        <v>1</v>
      </c>
      <c r="P13" s="197">
        <v>5</v>
      </c>
      <c r="Q13" s="197">
        <f>SUM(B13:P13)</f>
        <v>81</v>
      </c>
    </row>
    <row r="14" spans="1:17" ht="32.25" customHeight="1" x14ac:dyDescent="0.2">
      <c r="A14" s="81" t="s">
        <v>171</v>
      </c>
      <c r="B14" s="197">
        <v>0</v>
      </c>
      <c r="C14" s="197">
        <v>0</v>
      </c>
      <c r="D14" s="197">
        <v>7</v>
      </c>
      <c r="E14" s="197">
        <v>0</v>
      </c>
      <c r="F14" s="197">
        <v>0</v>
      </c>
      <c r="G14" s="197">
        <v>1</v>
      </c>
      <c r="H14" s="197">
        <v>0</v>
      </c>
      <c r="I14" s="197">
        <v>0</v>
      </c>
      <c r="J14" s="197">
        <v>0</v>
      </c>
      <c r="K14" s="197">
        <v>0</v>
      </c>
      <c r="L14" s="197">
        <v>1</v>
      </c>
      <c r="M14" s="197">
        <v>0</v>
      </c>
      <c r="N14" s="197">
        <v>0</v>
      </c>
      <c r="O14" s="197">
        <v>0</v>
      </c>
      <c r="P14" s="197">
        <v>0</v>
      </c>
      <c r="Q14" s="197">
        <f>SUM(B14:P14)</f>
        <v>9</v>
      </c>
    </row>
    <row r="15" spans="1:17" ht="36" x14ac:dyDescent="0.2">
      <c r="A15" s="81" t="s">
        <v>172</v>
      </c>
      <c r="B15" s="197">
        <v>1</v>
      </c>
      <c r="C15" s="197">
        <v>0</v>
      </c>
      <c r="D15" s="197">
        <v>0</v>
      </c>
      <c r="E15" s="197">
        <v>1</v>
      </c>
      <c r="F15" s="197">
        <v>0</v>
      </c>
      <c r="G15" s="197">
        <v>3</v>
      </c>
      <c r="H15" s="197">
        <v>2</v>
      </c>
      <c r="I15" s="197">
        <v>0</v>
      </c>
      <c r="J15" s="197">
        <v>1</v>
      </c>
      <c r="K15" s="197">
        <v>0</v>
      </c>
      <c r="L15" s="197">
        <v>1</v>
      </c>
      <c r="M15" s="197">
        <v>0</v>
      </c>
      <c r="N15" s="197">
        <v>0</v>
      </c>
      <c r="O15" s="197">
        <v>0</v>
      </c>
      <c r="P15" s="197">
        <v>0</v>
      </c>
      <c r="Q15" s="197">
        <f>SUM(B15:P15)</f>
        <v>9</v>
      </c>
    </row>
    <row r="16" spans="1:17" x14ac:dyDescent="0.2">
      <c r="A16" s="81" t="s">
        <v>173</v>
      </c>
      <c r="B16" s="197">
        <v>2</v>
      </c>
      <c r="C16" s="197">
        <v>2</v>
      </c>
      <c r="D16" s="197">
        <v>16</v>
      </c>
      <c r="E16" s="197">
        <v>22</v>
      </c>
      <c r="F16" s="197">
        <v>2</v>
      </c>
      <c r="G16" s="197">
        <v>16</v>
      </c>
      <c r="H16" s="197">
        <v>29</v>
      </c>
      <c r="I16" s="197">
        <v>8</v>
      </c>
      <c r="J16" s="197">
        <v>22</v>
      </c>
      <c r="K16" s="197">
        <v>0</v>
      </c>
      <c r="L16" s="197">
        <v>22</v>
      </c>
      <c r="M16" s="197">
        <v>6</v>
      </c>
      <c r="N16" s="197">
        <v>0</v>
      </c>
      <c r="O16" s="197">
        <v>6</v>
      </c>
      <c r="P16" s="197">
        <v>15</v>
      </c>
      <c r="Q16" s="197">
        <f>SUM(B16:P16)</f>
        <v>168</v>
      </c>
    </row>
    <row r="17" spans="1:17" x14ac:dyDescent="0.2">
      <c r="A17" s="80" t="s">
        <v>174</v>
      </c>
      <c r="B17" s="196">
        <v>17</v>
      </c>
      <c r="C17" s="196">
        <v>3</v>
      </c>
      <c r="D17" s="196">
        <v>19</v>
      </c>
      <c r="E17" s="196">
        <v>76</v>
      </c>
      <c r="F17" s="196">
        <v>3</v>
      </c>
      <c r="G17" s="196">
        <v>42</v>
      </c>
      <c r="H17" s="196">
        <v>56</v>
      </c>
      <c r="I17" s="196">
        <v>36</v>
      </c>
      <c r="J17" s="196">
        <v>76</v>
      </c>
      <c r="K17" s="196">
        <v>2</v>
      </c>
      <c r="L17" s="196">
        <v>96</v>
      </c>
      <c r="M17" s="196">
        <v>53</v>
      </c>
      <c r="N17" s="196">
        <v>3</v>
      </c>
      <c r="O17" s="196">
        <v>39</v>
      </c>
      <c r="P17" s="196">
        <v>32</v>
      </c>
      <c r="Q17" s="196">
        <f>SUM(B17:P17)</f>
        <v>553</v>
      </c>
    </row>
    <row r="18" spans="1:17" ht="90" x14ac:dyDescent="0.2">
      <c r="A18" s="81" t="s">
        <v>175</v>
      </c>
      <c r="B18" s="197">
        <v>8</v>
      </c>
      <c r="C18" s="197">
        <v>1</v>
      </c>
      <c r="D18" s="197">
        <v>6</v>
      </c>
      <c r="E18" s="197">
        <v>27</v>
      </c>
      <c r="F18" s="197">
        <v>1</v>
      </c>
      <c r="G18" s="197">
        <v>18</v>
      </c>
      <c r="H18" s="197">
        <v>30</v>
      </c>
      <c r="I18" s="197">
        <v>10</v>
      </c>
      <c r="J18" s="197">
        <v>34</v>
      </c>
      <c r="K18" s="197">
        <v>1</v>
      </c>
      <c r="L18" s="197">
        <v>39</v>
      </c>
      <c r="M18" s="197">
        <v>16</v>
      </c>
      <c r="N18" s="197">
        <v>2</v>
      </c>
      <c r="O18" s="197">
        <v>8</v>
      </c>
      <c r="P18" s="197">
        <v>14</v>
      </c>
      <c r="Q18" s="197">
        <f>SUM(B18:P18)</f>
        <v>215</v>
      </c>
    </row>
    <row r="19" spans="1:17" ht="21" customHeight="1" x14ac:dyDescent="0.2">
      <c r="A19" s="81" t="s">
        <v>176</v>
      </c>
      <c r="B19" s="197">
        <v>9</v>
      </c>
      <c r="C19" s="197">
        <v>2</v>
      </c>
      <c r="D19" s="197">
        <v>13</v>
      </c>
      <c r="E19" s="197">
        <v>49</v>
      </c>
      <c r="F19" s="197">
        <v>2</v>
      </c>
      <c r="G19" s="197">
        <v>24</v>
      </c>
      <c r="H19" s="197">
        <v>26</v>
      </c>
      <c r="I19" s="197">
        <v>26</v>
      </c>
      <c r="J19" s="197">
        <v>42</v>
      </c>
      <c r="K19" s="197">
        <v>1</v>
      </c>
      <c r="L19" s="197">
        <v>57</v>
      </c>
      <c r="M19" s="197">
        <v>37</v>
      </c>
      <c r="N19" s="197">
        <v>1</v>
      </c>
      <c r="O19" s="197">
        <v>31</v>
      </c>
      <c r="P19" s="197">
        <v>18</v>
      </c>
      <c r="Q19" s="197">
        <f>SUM(B19:P19)</f>
        <v>338</v>
      </c>
    </row>
    <row r="20" spans="1:17" ht="20.25" customHeight="1" x14ac:dyDescent="0.2">
      <c r="A20" s="80" t="s">
        <v>177</v>
      </c>
      <c r="B20" s="196">
        <v>0</v>
      </c>
      <c r="C20" s="196">
        <v>0</v>
      </c>
      <c r="D20" s="196">
        <v>1</v>
      </c>
      <c r="E20" s="196">
        <v>2</v>
      </c>
      <c r="F20" s="196">
        <v>0</v>
      </c>
      <c r="G20" s="196">
        <v>2</v>
      </c>
      <c r="H20" s="196">
        <v>0</v>
      </c>
      <c r="I20" s="196">
        <v>1</v>
      </c>
      <c r="J20" s="196">
        <v>0</v>
      </c>
      <c r="K20" s="196">
        <v>0</v>
      </c>
      <c r="L20" s="196">
        <v>2</v>
      </c>
      <c r="M20" s="196">
        <v>0</v>
      </c>
      <c r="N20" s="196">
        <v>0</v>
      </c>
      <c r="O20" s="196">
        <v>0</v>
      </c>
      <c r="P20" s="196">
        <v>0</v>
      </c>
      <c r="Q20" s="196">
        <f>SUM(B20:P20)</f>
        <v>8</v>
      </c>
    </row>
    <row r="21" spans="1:17" ht="20.25" customHeight="1" x14ac:dyDescent="0.2">
      <c r="A21" s="81" t="s">
        <v>178</v>
      </c>
      <c r="B21" s="197">
        <v>0</v>
      </c>
      <c r="C21" s="197">
        <v>0</v>
      </c>
      <c r="D21" s="197">
        <v>0</v>
      </c>
      <c r="E21" s="197">
        <v>2</v>
      </c>
      <c r="F21" s="197">
        <v>0</v>
      </c>
      <c r="G21" s="197">
        <v>2</v>
      </c>
      <c r="H21" s="197">
        <v>0</v>
      </c>
      <c r="I21" s="197">
        <v>1</v>
      </c>
      <c r="J21" s="197">
        <v>0</v>
      </c>
      <c r="K21" s="197">
        <v>0</v>
      </c>
      <c r="L21" s="197">
        <v>1</v>
      </c>
      <c r="M21" s="197">
        <v>0</v>
      </c>
      <c r="N21" s="197">
        <v>0</v>
      </c>
      <c r="O21" s="197">
        <v>0</v>
      </c>
      <c r="P21" s="197">
        <v>0</v>
      </c>
      <c r="Q21" s="197">
        <f>SUM(B21:P21)</f>
        <v>6</v>
      </c>
    </row>
    <row r="22" spans="1:17" ht="20.25" customHeight="1" x14ac:dyDescent="0.2">
      <c r="A22" s="81" t="s">
        <v>179</v>
      </c>
      <c r="B22" s="197">
        <v>0</v>
      </c>
      <c r="C22" s="197">
        <v>0</v>
      </c>
      <c r="D22" s="197">
        <v>1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7">
        <v>0</v>
      </c>
      <c r="L22" s="197">
        <v>1</v>
      </c>
      <c r="M22" s="197">
        <v>0</v>
      </c>
      <c r="N22" s="197">
        <v>0</v>
      </c>
      <c r="O22" s="197">
        <v>0</v>
      </c>
      <c r="P22" s="197">
        <v>0</v>
      </c>
      <c r="Q22" s="197">
        <f>SUM(B22:P22)</f>
        <v>2</v>
      </c>
    </row>
    <row r="23" spans="1:17" ht="20.25" customHeight="1" x14ac:dyDescent="0.2">
      <c r="A23" s="80" t="s">
        <v>180</v>
      </c>
      <c r="B23" s="196">
        <v>5</v>
      </c>
      <c r="C23" s="196">
        <v>2</v>
      </c>
      <c r="D23" s="196">
        <v>26</v>
      </c>
      <c r="E23" s="196">
        <v>48</v>
      </c>
      <c r="F23" s="196">
        <v>1</v>
      </c>
      <c r="G23" s="196">
        <v>18</v>
      </c>
      <c r="H23" s="196">
        <v>36</v>
      </c>
      <c r="I23" s="196">
        <v>11</v>
      </c>
      <c r="J23" s="196">
        <v>20</v>
      </c>
      <c r="K23" s="196">
        <v>2</v>
      </c>
      <c r="L23" s="196">
        <v>43</v>
      </c>
      <c r="M23" s="196">
        <v>10</v>
      </c>
      <c r="N23" s="196">
        <v>1</v>
      </c>
      <c r="O23" s="196">
        <v>14</v>
      </c>
      <c r="P23" s="196">
        <v>7</v>
      </c>
      <c r="Q23" s="196">
        <f>SUM(B23:P23)</f>
        <v>244</v>
      </c>
    </row>
    <row r="24" spans="1:17" ht="27" x14ac:dyDescent="0.2">
      <c r="A24" s="81" t="s">
        <v>181</v>
      </c>
      <c r="B24" s="197">
        <v>2</v>
      </c>
      <c r="C24" s="197">
        <v>1</v>
      </c>
      <c r="D24" s="197">
        <v>7</v>
      </c>
      <c r="E24" s="197">
        <v>4</v>
      </c>
      <c r="F24" s="197">
        <v>0</v>
      </c>
      <c r="G24" s="197">
        <v>0</v>
      </c>
      <c r="H24" s="197">
        <v>5</v>
      </c>
      <c r="I24" s="197">
        <v>0</v>
      </c>
      <c r="J24" s="197">
        <v>1</v>
      </c>
      <c r="K24" s="197">
        <v>0</v>
      </c>
      <c r="L24" s="197">
        <v>5</v>
      </c>
      <c r="M24" s="197">
        <v>1</v>
      </c>
      <c r="N24" s="197">
        <v>0</v>
      </c>
      <c r="O24" s="197">
        <v>1</v>
      </c>
      <c r="P24" s="197">
        <v>0</v>
      </c>
      <c r="Q24" s="197">
        <f>SUM(B24:P24)</f>
        <v>27</v>
      </c>
    </row>
    <row r="25" spans="1:17" ht="18" x14ac:dyDescent="0.2">
      <c r="A25" s="81" t="s">
        <v>182</v>
      </c>
      <c r="B25" s="197">
        <v>1</v>
      </c>
      <c r="C25" s="197">
        <v>0</v>
      </c>
      <c r="D25" s="197">
        <v>7</v>
      </c>
      <c r="E25" s="197">
        <v>18</v>
      </c>
      <c r="F25" s="197">
        <v>1</v>
      </c>
      <c r="G25" s="197">
        <v>6</v>
      </c>
      <c r="H25" s="197">
        <v>19</v>
      </c>
      <c r="I25" s="197">
        <v>3</v>
      </c>
      <c r="J25" s="197">
        <v>11</v>
      </c>
      <c r="K25" s="197">
        <v>2</v>
      </c>
      <c r="L25" s="197">
        <v>21</v>
      </c>
      <c r="M25" s="197">
        <v>3</v>
      </c>
      <c r="N25" s="197">
        <v>1</v>
      </c>
      <c r="O25" s="197">
        <v>2</v>
      </c>
      <c r="P25" s="197">
        <v>3</v>
      </c>
      <c r="Q25" s="197">
        <f t="shared" ref="Q8:Q43" si="0">SUM(B25:P25)</f>
        <v>98</v>
      </c>
    </row>
    <row r="26" spans="1:17" ht="27" x14ac:dyDescent="0.2">
      <c r="A26" s="81" t="s">
        <v>183</v>
      </c>
      <c r="B26" s="197">
        <v>0</v>
      </c>
      <c r="C26" s="197">
        <v>0</v>
      </c>
      <c r="D26" s="197">
        <v>1</v>
      </c>
      <c r="E26" s="197">
        <v>2</v>
      </c>
      <c r="F26" s="197">
        <v>0</v>
      </c>
      <c r="G26" s="197">
        <v>5</v>
      </c>
      <c r="H26" s="197">
        <v>0</v>
      </c>
      <c r="I26" s="197">
        <v>0</v>
      </c>
      <c r="J26" s="197">
        <v>0</v>
      </c>
      <c r="K26" s="197">
        <v>0</v>
      </c>
      <c r="L26" s="197">
        <v>2</v>
      </c>
      <c r="M26" s="197">
        <v>0</v>
      </c>
      <c r="N26" s="197">
        <v>0</v>
      </c>
      <c r="O26" s="197">
        <v>1</v>
      </c>
      <c r="P26" s="197">
        <v>0</v>
      </c>
      <c r="Q26" s="197">
        <f t="shared" si="0"/>
        <v>11</v>
      </c>
    </row>
    <row r="27" spans="1:17" ht="18.75" customHeight="1" x14ac:dyDescent="0.2">
      <c r="A27" s="81" t="s">
        <v>184</v>
      </c>
      <c r="B27" s="197">
        <v>2</v>
      </c>
      <c r="C27" s="197">
        <v>1</v>
      </c>
      <c r="D27" s="197">
        <v>11</v>
      </c>
      <c r="E27" s="197">
        <v>24</v>
      </c>
      <c r="F27" s="197">
        <v>0</v>
      </c>
      <c r="G27" s="197">
        <v>7</v>
      </c>
      <c r="H27" s="197">
        <v>12</v>
      </c>
      <c r="I27" s="197">
        <v>8</v>
      </c>
      <c r="J27" s="197">
        <v>8</v>
      </c>
      <c r="K27" s="197">
        <v>0</v>
      </c>
      <c r="L27" s="197">
        <v>15</v>
      </c>
      <c r="M27" s="197">
        <v>6</v>
      </c>
      <c r="N27" s="197">
        <v>0</v>
      </c>
      <c r="O27" s="197">
        <v>10</v>
      </c>
      <c r="P27" s="197">
        <v>4</v>
      </c>
      <c r="Q27" s="197">
        <f t="shared" si="0"/>
        <v>108</v>
      </c>
    </row>
    <row r="28" spans="1:17" ht="36" x14ac:dyDescent="0.2">
      <c r="A28" s="80" t="s">
        <v>185</v>
      </c>
      <c r="B28" s="196">
        <v>1</v>
      </c>
      <c r="C28" s="196">
        <v>0</v>
      </c>
      <c r="D28" s="196">
        <v>6</v>
      </c>
      <c r="E28" s="196">
        <v>4</v>
      </c>
      <c r="F28" s="196">
        <v>0</v>
      </c>
      <c r="G28" s="196">
        <v>4</v>
      </c>
      <c r="H28" s="196">
        <v>2</v>
      </c>
      <c r="I28" s="196">
        <v>4</v>
      </c>
      <c r="J28" s="196">
        <v>0</v>
      </c>
      <c r="K28" s="196">
        <v>0</v>
      </c>
      <c r="L28" s="196">
        <v>7</v>
      </c>
      <c r="M28" s="196">
        <v>0</v>
      </c>
      <c r="N28" s="196">
        <v>0</v>
      </c>
      <c r="O28" s="196">
        <v>1</v>
      </c>
      <c r="P28" s="196">
        <v>1</v>
      </c>
      <c r="Q28" s="196">
        <f t="shared" si="0"/>
        <v>30</v>
      </c>
    </row>
    <row r="29" spans="1:17" ht="36" x14ac:dyDescent="0.2">
      <c r="A29" s="81" t="s">
        <v>186</v>
      </c>
      <c r="B29" s="197">
        <v>0</v>
      </c>
      <c r="C29" s="197">
        <v>0</v>
      </c>
      <c r="D29" s="197">
        <v>6</v>
      </c>
      <c r="E29" s="197">
        <v>3</v>
      </c>
      <c r="F29" s="197">
        <v>0</v>
      </c>
      <c r="G29" s="197">
        <v>3</v>
      </c>
      <c r="H29" s="197">
        <v>1</v>
      </c>
      <c r="I29" s="197">
        <v>3</v>
      </c>
      <c r="J29" s="197">
        <v>0</v>
      </c>
      <c r="K29" s="197">
        <v>0</v>
      </c>
      <c r="L29" s="197">
        <v>6</v>
      </c>
      <c r="M29" s="197">
        <v>0</v>
      </c>
      <c r="N29" s="197">
        <v>0</v>
      </c>
      <c r="O29" s="197">
        <v>1</v>
      </c>
      <c r="P29" s="197">
        <v>1</v>
      </c>
      <c r="Q29" s="197">
        <f t="shared" si="0"/>
        <v>24</v>
      </c>
    </row>
    <row r="30" spans="1:17" ht="18" x14ac:dyDescent="0.2">
      <c r="A30" s="81" t="s">
        <v>187</v>
      </c>
      <c r="B30" s="197">
        <v>1</v>
      </c>
      <c r="C30" s="197">
        <v>0</v>
      </c>
      <c r="D30" s="197">
        <v>0</v>
      </c>
      <c r="E30" s="197">
        <v>1</v>
      </c>
      <c r="F30" s="197">
        <v>0</v>
      </c>
      <c r="G30" s="197">
        <v>0</v>
      </c>
      <c r="H30" s="197">
        <v>1</v>
      </c>
      <c r="I30" s="197">
        <v>1</v>
      </c>
      <c r="J30" s="197">
        <v>0</v>
      </c>
      <c r="K30" s="197">
        <v>0</v>
      </c>
      <c r="L30" s="197">
        <v>1</v>
      </c>
      <c r="M30" s="197">
        <v>0</v>
      </c>
      <c r="N30" s="197">
        <v>0</v>
      </c>
      <c r="O30" s="197">
        <v>0</v>
      </c>
      <c r="P30" s="197">
        <v>0</v>
      </c>
      <c r="Q30" s="197">
        <f t="shared" ref="Q30" si="1">SUM(B30:P30)</f>
        <v>5</v>
      </c>
    </row>
    <row r="31" spans="1:17" ht="22.5" customHeight="1" x14ac:dyDescent="0.2">
      <c r="A31" s="81" t="s">
        <v>328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1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197">
        <v>0</v>
      </c>
      <c r="Q31" s="197">
        <f t="shared" si="0"/>
        <v>1</v>
      </c>
    </row>
    <row r="32" spans="1:17" ht="36" x14ac:dyDescent="0.2">
      <c r="A32" s="80" t="s">
        <v>188</v>
      </c>
      <c r="B32" s="196">
        <v>1</v>
      </c>
      <c r="C32" s="196">
        <v>0</v>
      </c>
      <c r="D32" s="196">
        <v>5</v>
      </c>
      <c r="E32" s="196">
        <v>13</v>
      </c>
      <c r="F32" s="196">
        <v>0</v>
      </c>
      <c r="G32" s="196">
        <v>2</v>
      </c>
      <c r="H32" s="196">
        <v>7</v>
      </c>
      <c r="I32" s="196">
        <v>27</v>
      </c>
      <c r="J32" s="196">
        <v>2</v>
      </c>
      <c r="K32" s="196">
        <v>0</v>
      </c>
      <c r="L32" s="196">
        <v>2</v>
      </c>
      <c r="M32" s="196">
        <v>1</v>
      </c>
      <c r="N32" s="196">
        <v>0</v>
      </c>
      <c r="O32" s="196">
        <v>1</v>
      </c>
      <c r="P32" s="196">
        <v>3</v>
      </c>
      <c r="Q32" s="196">
        <f t="shared" si="0"/>
        <v>64</v>
      </c>
    </row>
    <row r="33" spans="1:17" ht="23.25" customHeight="1" x14ac:dyDescent="0.2">
      <c r="A33" s="81" t="s">
        <v>189</v>
      </c>
      <c r="B33" s="197">
        <v>0</v>
      </c>
      <c r="C33" s="197">
        <v>0</v>
      </c>
      <c r="D33" s="197">
        <v>3</v>
      </c>
      <c r="E33" s="197">
        <v>11</v>
      </c>
      <c r="F33" s="197">
        <v>0</v>
      </c>
      <c r="G33" s="197">
        <v>1</v>
      </c>
      <c r="H33" s="197">
        <v>6</v>
      </c>
      <c r="I33" s="197">
        <v>19</v>
      </c>
      <c r="J33" s="197">
        <v>2</v>
      </c>
      <c r="K33" s="197">
        <v>0</v>
      </c>
      <c r="L33" s="197">
        <v>2</v>
      </c>
      <c r="M33" s="197">
        <v>1</v>
      </c>
      <c r="N33" s="197">
        <v>0</v>
      </c>
      <c r="O33" s="197">
        <v>1</v>
      </c>
      <c r="P33" s="197">
        <v>2</v>
      </c>
      <c r="Q33" s="197">
        <f t="shared" si="0"/>
        <v>48</v>
      </c>
    </row>
    <row r="34" spans="1:17" ht="26.25" customHeight="1" x14ac:dyDescent="0.2">
      <c r="A34" s="81" t="s">
        <v>294</v>
      </c>
      <c r="B34" s="197">
        <v>1</v>
      </c>
      <c r="C34" s="197">
        <v>0</v>
      </c>
      <c r="D34" s="197">
        <v>0</v>
      </c>
      <c r="E34" s="197">
        <v>0</v>
      </c>
      <c r="F34" s="197">
        <v>0</v>
      </c>
      <c r="G34" s="197">
        <v>0</v>
      </c>
      <c r="H34" s="197">
        <v>0</v>
      </c>
      <c r="I34" s="197">
        <v>1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1</v>
      </c>
      <c r="Q34" s="197">
        <f t="shared" ref="Q34" si="2">SUM(B34:P34)</f>
        <v>3</v>
      </c>
    </row>
    <row r="35" spans="1:17" ht="30" customHeight="1" x14ac:dyDescent="0.2">
      <c r="A35" s="81" t="s">
        <v>190</v>
      </c>
      <c r="B35" s="197">
        <v>0</v>
      </c>
      <c r="C35" s="197">
        <v>0</v>
      </c>
      <c r="D35" s="197">
        <v>2</v>
      </c>
      <c r="E35" s="197">
        <v>2</v>
      </c>
      <c r="F35" s="197">
        <v>0</v>
      </c>
      <c r="G35" s="197">
        <v>0</v>
      </c>
      <c r="H35" s="197">
        <v>1</v>
      </c>
      <c r="I35" s="197">
        <v>6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f t="shared" ref="Q35" si="3">SUM(B35:P35)</f>
        <v>11</v>
      </c>
    </row>
    <row r="36" spans="1:17" ht="31.5" customHeight="1" x14ac:dyDescent="0.2">
      <c r="A36" s="81" t="s">
        <v>329</v>
      </c>
      <c r="B36" s="197">
        <v>0</v>
      </c>
      <c r="C36" s="197">
        <v>0</v>
      </c>
      <c r="D36" s="197">
        <v>0</v>
      </c>
      <c r="E36" s="197">
        <v>0</v>
      </c>
      <c r="F36" s="197">
        <v>0</v>
      </c>
      <c r="G36" s="197">
        <v>1</v>
      </c>
      <c r="H36" s="197">
        <v>0</v>
      </c>
      <c r="I36" s="197">
        <v>1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f t="shared" si="0"/>
        <v>2</v>
      </c>
    </row>
    <row r="37" spans="1:17" ht="36" x14ac:dyDescent="0.2">
      <c r="A37" s="80" t="s">
        <v>192</v>
      </c>
      <c r="B37" s="196">
        <v>2</v>
      </c>
      <c r="C37" s="196">
        <v>0</v>
      </c>
      <c r="D37" s="196">
        <v>32</v>
      </c>
      <c r="E37" s="196">
        <v>26</v>
      </c>
      <c r="F37" s="196">
        <v>0</v>
      </c>
      <c r="G37" s="196">
        <v>21</v>
      </c>
      <c r="H37" s="196">
        <v>26</v>
      </c>
      <c r="I37" s="196">
        <v>7</v>
      </c>
      <c r="J37" s="196">
        <v>17</v>
      </c>
      <c r="K37" s="196">
        <v>0</v>
      </c>
      <c r="L37" s="196">
        <v>29</v>
      </c>
      <c r="M37" s="196">
        <v>15</v>
      </c>
      <c r="N37" s="196">
        <v>1</v>
      </c>
      <c r="O37" s="196">
        <v>10</v>
      </c>
      <c r="P37" s="196">
        <v>8</v>
      </c>
      <c r="Q37" s="196">
        <f t="shared" si="0"/>
        <v>194</v>
      </c>
    </row>
    <row r="38" spans="1:17" ht="18" x14ac:dyDescent="0.2">
      <c r="A38" s="81" t="s">
        <v>193</v>
      </c>
      <c r="B38" s="197">
        <v>1</v>
      </c>
      <c r="C38" s="197">
        <v>0</v>
      </c>
      <c r="D38" s="197">
        <v>8</v>
      </c>
      <c r="E38" s="197">
        <v>8</v>
      </c>
      <c r="F38" s="197">
        <v>0</v>
      </c>
      <c r="G38" s="197">
        <v>5</v>
      </c>
      <c r="H38" s="197">
        <v>11</v>
      </c>
      <c r="I38" s="197">
        <v>1</v>
      </c>
      <c r="J38" s="197">
        <v>1</v>
      </c>
      <c r="K38" s="197">
        <v>0</v>
      </c>
      <c r="L38" s="197">
        <v>6</v>
      </c>
      <c r="M38" s="197">
        <v>1</v>
      </c>
      <c r="N38" s="197">
        <v>0</v>
      </c>
      <c r="O38" s="197">
        <v>4</v>
      </c>
      <c r="P38" s="197">
        <v>4</v>
      </c>
      <c r="Q38" s="197">
        <f t="shared" si="0"/>
        <v>50</v>
      </c>
    </row>
    <row r="39" spans="1:17" ht="43.5" customHeight="1" x14ac:dyDescent="0.2">
      <c r="A39" s="81" t="s">
        <v>194</v>
      </c>
      <c r="B39" s="197">
        <v>0</v>
      </c>
      <c r="C39" s="197">
        <v>0</v>
      </c>
      <c r="D39" s="197">
        <v>8</v>
      </c>
      <c r="E39" s="197">
        <v>2</v>
      </c>
      <c r="F39" s="197">
        <v>0</v>
      </c>
      <c r="G39" s="197">
        <v>5</v>
      </c>
      <c r="H39" s="197">
        <v>3</v>
      </c>
      <c r="I39" s="197">
        <v>3</v>
      </c>
      <c r="J39" s="197">
        <v>4</v>
      </c>
      <c r="K39" s="197">
        <v>0</v>
      </c>
      <c r="L39" s="197">
        <v>2</v>
      </c>
      <c r="M39" s="197">
        <v>4</v>
      </c>
      <c r="N39" s="197">
        <v>1</v>
      </c>
      <c r="O39" s="197">
        <v>3</v>
      </c>
      <c r="P39" s="197">
        <v>0</v>
      </c>
      <c r="Q39" s="197">
        <f t="shared" si="0"/>
        <v>35</v>
      </c>
    </row>
    <row r="40" spans="1:17" ht="54" x14ac:dyDescent="0.2">
      <c r="A40" s="81" t="s">
        <v>195</v>
      </c>
      <c r="B40" s="197">
        <v>0</v>
      </c>
      <c r="C40" s="197">
        <v>0</v>
      </c>
      <c r="D40" s="197">
        <v>6</v>
      </c>
      <c r="E40" s="197">
        <v>12</v>
      </c>
      <c r="F40" s="197">
        <v>0</v>
      </c>
      <c r="G40" s="197">
        <v>4</v>
      </c>
      <c r="H40" s="197">
        <v>7</v>
      </c>
      <c r="I40" s="197">
        <v>2</v>
      </c>
      <c r="J40" s="197">
        <v>6</v>
      </c>
      <c r="K40" s="197">
        <v>0</v>
      </c>
      <c r="L40" s="197">
        <v>12</v>
      </c>
      <c r="M40" s="197">
        <v>4</v>
      </c>
      <c r="N40" s="197">
        <v>0</v>
      </c>
      <c r="O40" s="197">
        <v>2</v>
      </c>
      <c r="P40" s="197">
        <v>2</v>
      </c>
      <c r="Q40" s="197">
        <f t="shared" si="0"/>
        <v>57</v>
      </c>
    </row>
    <row r="41" spans="1:17" x14ac:dyDescent="0.2">
      <c r="A41" s="81" t="s">
        <v>196</v>
      </c>
      <c r="B41" s="197">
        <v>1</v>
      </c>
      <c r="C41" s="197">
        <v>0</v>
      </c>
      <c r="D41" s="197">
        <v>10</v>
      </c>
      <c r="E41" s="197">
        <v>4</v>
      </c>
      <c r="F41" s="197">
        <v>0</v>
      </c>
      <c r="G41" s="197">
        <v>7</v>
      </c>
      <c r="H41" s="197">
        <v>5</v>
      </c>
      <c r="I41" s="197">
        <v>1</v>
      </c>
      <c r="J41" s="197">
        <v>6</v>
      </c>
      <c r="K41" s="197">
        <v>0</v>
      </c>
      <c r="L41" s="197">
        <v>9</v>
      </c>
      <c r="M41" s="197">
        <v>6</v>
      </c>
      <c r="N41" s="197">
        <v>0</v>
      </c>
      <c r="O41" s="197">
        <v>1</v>
      </c>
      <c r="P41" s="197">
        <v>2</v>
      </c>
      <c r="Q41" s="197">
        <f t="shared" si="0"/>
        <v>52</v>
      </c>
    </row>
    <row r="42" spans="1:17" x14ac:dyDescent="0.2">
      <c r="A42" s="80" t="s">
        <v>197</v>
      </c>
      <c r="B42" s="196">
        <v>10</v>
      </c>
      <c r="C42" s="196">
        <v>1</v>
      </c>
      <c r="D42" s="196">
        <v>10</v>
      </c>
      <c r="E42" s="196">
        <v>35</v>
      </c>
      <c r="F42" s="196">
        <v>1</v>
      </c>
      <c r="G42" s="196">
        <v>10</v>
      </c>
      <c r="H42" s="196">
        <v>21</v>
      </c>
      <c r="I42" s="196">
        <v>37</v>
      </c>
      <c r="J42" s="196">
        <v>8</v>
      </c>
      <c r="K42" s="196">
        <v>0</v>
      </c>
      <c r="L42" s="196">
        <v>22</v>
      </c>
      <c r="M42" s="196">
        <v>7</v>
      </c>
      <c r="N42" s="196">
        <v>0</v>
      </c>
      <c r="O42" s="196">
        <v>32</v>
      </c>
      <c r="P42" s="196">
        <v>13</v>
      </c>
      <c r="Q42" s="196">
        <f t="shared" si="0"/>
        <v>207</v>
      </c>
    </row>
    <row r="43" spans="1:17" ht="36" x14ac:dyDescent="0.2">
      <c r="A43" s="80" t="s">
        <v>191</v>
      </c>
      <c r="B43" s="196">
        <v>24</v>
      </c>
      <c r="C43" s="196">
        <v>7</v>
      </c>
      <c r="D43" s="196">
        <v>88</v>
      </c>
      <c r="E43" s="196">
        <v>410</v>
      </c>
      <c r="F43" s="196">
        <v>7</v>
      </c>
      <c r="G43" s="196">
        <v>112</v>
      </c>
      <c r="H43" s="196">
        <v>151</v>
      </c>
      <c r="I43" s="196">
        <v>94</v>
      </c>
      <c r="J43" s="196">
        <v>192</v>
      </c>
      <c r="K43" s="196">
        <v>2</v>
      </c>
      <c r="L43" s="196">
        <v>218</v>
      </c>
      <c r="M43" s="196">
        <v>83</v>
      </c>
      <c r="N43" s="196">
        <v>7</v>
      </c>
      <c r="O43" s="196">
        <v>41</v>
      </c>
      <c r="P43" s="196">
        <v>93</v>
      </c>
      <c r="Q43" s="196">
        <f t="shared" si="0"/>
        <v>1529</v>
      </c>
    </row>
    <row r="44" spans="1:17" x14ac:dyDescent="0.2">
      <c r="A44" s="210" t="s">
        <v>0</v>
      </c>
      <c r="B44" s="211">
        <f t="shared" ref="B44:Q44" si="4">B43+B42+B37+B32+B28+B23+B20+B17+B12+B8</f>
        <v>69</v>
      </c>
      <c r="C44" s="211">
        <f t="shared" si="4"/>
        <v>19</v>
      </c>
      <c r="D44" s="211">
        <f t="shared" si="4"/>
        <v>227</v>
      </c>
      <c r="E44" s="211">
        <f t="shared" si="4"/>
        <v>680</v>
      </c>
      <c r="F44" s="211">
        <f t="shared" si="4"/>
        <v>15</v>
      </c>
      <c r="G44" s="211">
        <f t="shared" si="4"/>
        <v>248</v>
      </c>
      <c r="H44" s="211">
        <f t="shared" si="4"/>
        <v>355</v>
      </c>
      <c r="I44" s="211">
        <f t="shared" si="4"/>
        <v>231</v>
      </c>
      <c r="J44" s="211">
        <f t="shared" si="4"/>
        <v>352</v>
      </c>
      <c r="K44" s="211">
        <f t="shared" si="4"/>
        <v>6</v>
      </c>
      <c r="L44" s="211">
        <f t="shared" si="4"/>
        <v>468</v>
      </c>
      <c r="M44" s="211">
        <f t="shared" si="4"/>
        <v>177</v>
      </c>
      <c r="N44" s="211">
        <f t="shared" si="4"/>
        <v>13</v>
      </c>
      <c r="O44" s="211">
        <f t="shared" si="4"/>
        <v>153</v>
      </c>
      <c r="P44" s="211">
        <f t="shared" si="4"/>
        <v>180</v>
      </c>
      <c r="Q44" s="211">
        <f t="shared" si="4"/>
        <v>3193</v>
      </c>
    </row>
    <row r="45" spans="1:17" x14ac:dyDescent="0.2">
      <c r="A45" s="48" t="s">
        <v>273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</row>
    <row r="46" spans="1:17" x14ac:dyDescent="0.2">
      <c r="A46" s="48" t="s">
        <v>244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9"/>
    </row>
    <row r="47" spans="1:17" x14ac:dyDescent="0.2">
      <c r="A47" s="48" t="s">
        <v>276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29.25" customHeight="1" x14ac:dyDescent="0.2">
      <c r="A48" s="289" t="s">
        <v>278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</row>
    <row r="49" spans="1:18" ht="6" customHeight="1" x14ac:dyDescent="0.3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8" ht="15.75" customHeight="1" x14ac:dyDescent="0.3">
      <c r="A50" s="290" t="s">
        <v>68</v>
      </c>
      <c r="B50" s="290"/>
      <c r="C50" s="290"/>
      <c r="D50" s="290"/>
      <c r="E50" s="290"/>
      <c r="F50" s="290"/>
      <c r="G50" s="283" t="s">
        <v>60</v>
      </c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12"/>
    </row>
    <row r="51" spans="1:18" ht="11.25" customHeight="1" x14ac:dyDescent="0.2">
      <c r="A51" s="291" t="s">
        <v>67</v>
      </c>
      <c r="B51" s="291"/>
      <c r="C51" s="291"/>
      <c r="D51" s="291"/>
      <c r="E51" s="291"/>
      <c r="F51" s="291"/>
      <c r="G51" s="283" t="s">
        <v>59</v>
      </c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12"/>
    </row>
    <row r="52" spans="1:18" ht="11.25" customHeight="1" x14ac:dyDescent="0.2">
      <c r="A52" s="291" t="s">
        <v>66</v>
      </c>
      <c r="B52" s="291"/>
      <c r="C52" s="291"/>
      <c r="D52" s="291"/>
      <c r="E52" s="291"/>
      <c r="F52" s="291"/>
      <c r="G52" s="283" t="s">
        <v>58</v>
      </c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12"/>
    </row>
    <row r="53" spans="1:18" ht="11.25" customHeight="1" x14ac:dyDescent="0.2">
      <c r="A53" s="291" t="s">
        <v>65</v>
      </c>
      <c r="B53" s="291"/>
      <c r="C53" s="291"/>
      <c r="D53" s="291"/>
      <c r="E53" s="291"/>
      <c r="F53" s="291"/>
      <c r="G53" s="283" t="s">
        <v>57</v>
      </c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12"/>
    </row>
    <row r="54" spans="1:18" ht="11.25" customHeight="1" x14ac:dyDescent="0.2">
      <c r="A54" s="291" t="s">
        <v>64</v>
      </c>
      <c r="B54" s="291"/>
      <c r="C54" s="291"/>
      <c r="D54" s="291"/>
      <c r="E54" s="291"/>
      <c r="F54" s="291"/>
      <c r="G54" s="283" t="s">
        <v>56</v>
      </c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12"/>
    </row>
    <row r="55" spans="1:18" ht="11.25" customHeight="1" x14ac:dyDescent="0.2">
      <c r="A55" s="291" t="s">
        <v>63</v>
      </c>
      <c r="B55" s="291"/>
      <c r="C55" s="291"/>
      <c r="D55" s="291"/>
      <c r="E55" s="291"/>
      <c r="F55" s="291"/>
      <c r="G55" s="283" t="s">
        <v>55</v>
      </c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12"/>
    </row>
    <row r="56" spans="1:18" ht="11.25" customHeight="1" x14ac:dyDescent="0.2">
      <c r="A56" s="292" t="s">
        <v>62</v>
      </c>
      <c r="B56" s="292"/>
      <c r="C56" s="292"/>
      <c r="D56" s="292"/>
      <c r="E56" s="292"/>
      <c r="F56" s="292"/>
      <c r="G56" s="283" t="s">
        <v>54</v>
      </c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12"/>
    </row>
    <row r="57" spans="1:18" ht="11.25" customHeight="1" x14ac:dyDescent="0.2">
      <c r="A57" s="291" t="s">
        <v>61</v>
      </c>
      <c r="B57" s="291"/>
      <c r="C57" s="291"/>
      <c r="D57" s="291"/>
      <c r="E57" s="291"/>
      <c r="F57" s="291"/>
      <c r="G57" s="283" t="s">
        <v>53</v>
      </c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12"/>
    </row>
    <row r="58" spans="1:18" ht="11.25" customHeight="1" x14ac:dyDescent="0.3">
      <c r="G58" s="283" t="s">
        <v>133</v>
      </c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12"/>
    </row>
    <row r="59" spans="1:18" x14ac:dyDescent="0.2">
      <c r="A59" s="48"/>
      <c r="B59" s="75"/>
      <c r="C59" s="75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8" x14ac:dyDescent="0.2">
      <c r="A60" s="48"/>
    </row>
  </sheetData>
  <mergeCells count="24">
    <mergeCell ref="A54:F54"/>
    <mergeCell ref="A55:F55"/>
    <mergeCell ref="A56:F56"/>
    <mergeCell ref="A57:F57"/>
    <mergeCell ref="G58:Q58"/>
    <mergeCell ref="G57:Q57"/>
    <mergeCell ref="G56:Q56"/>
    <mergeCell ref="G55:Q55"/>
    <mergeCell ref="G54:Q54"/>
    <mergeCell ref="G53:Q53"/>
    <mergeCell ref="A1:Q1"/>
    <mergeCell ref="A4:Q4"/>
    <mergeCell ref="A6:A7"/>
    <mergeCell ref="B6:P6"/>
    <mergeCell ref="Q6:Q7"/>
    <mergeCell ref="A5:Q5"/>
    <mergeCell ref="A48:Q48"/>
    <mergeCell ref="G52:Q52"/>
    <mergeCell ref="G51:Q51"/>
    <mergeCell ref="G50:Q50"/>
    <mergeCell ref="A50:F50"/>
    <mergeCell ref="A51:F51"/>
    <mergeCell ref="A52:F52"/>
    <mergeCell ref="A53:F53"/>
  </mergeCells>
  <printOptions horizontalCentered="1" verticalCentered="1"/>
  <pageMargins left="0" right="0" top="1.0236220472440944" bottom="0" header="0" footer="0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4"/>
  <sheetViews>
    <sheetView showGridLines="0" topLeftCell="A16" zoomScale="130" zoomScaleNormal="130" zoomScaleSheetLayoutView="130" workbookViewId="0">
      <selection activeCell="F44" sqref="F44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62" t="s">
        <v>142</v>
      </c>
      <c r="B1" s="262"/>
      <c r="C1" s="262"/>
      <c r="D1" s="262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63" t="s">
        <v>222</v>
      </c>
      <c r="B3" s="263"/>
      <c r="C3" s="263"/>
      <c r="D3" s="263"/>
    </row>
    <row r="4" spans="1:4" s="68" customFormat="1" ht="19.5" x14ac:dyDescent="0.2">
      <c r="A4" s="266" t="s">
        <v>327</v>
      </c>
      <c r="B4" s="263"/>
      <c r="C4" s="263"/>
      <c r="D4" s="263"/>
    </row>
    <row r="5" spans="1:4" s="68" customFormat="1" ht="5.25" customHeight="1" x14ac:dyDescent="0.2">
      <c r="A5" s="277"/>
      <c r="B5" s="277"/>
      <c r="C5" s="277"/>
      <c r="D5" s="277"/>
    </row>
    <row r="6" spans="1:4" s="68" customFormat="1" ht="19.5" x14ac:dyDescent="0.2">
      <c r="A6" s="273" t="s">
        <v>77</v>
      </c>
      <c r="B6" s="272" t="s">
        <v>81</v>
      </c>
      <c r="C6" s="272"/>
      <c r="D6" s="273" t="s">
        <v>0</v>
      </c>
    </row>
    <row r="7" spans="1:4" s="68" customFormat="1" ht="19.5" x14ac:dyDescent="0.2">
      <c r="A7" s="273"/>
      <c r="B7" s="55" t="s">
        <v>79</v>
      </c>
      <c r="C7" s="55" t="s">
        <v>80</v>
      </c>
      <c r="D7" s="273"/>
    </row>
    <row r="8" spans="1:4" ht="9.75" customHeight="1" x14ac:dyDescent="0.2">
      <c r="A8" s="80" t="s">
        <v>200</v>
      </c>
      <c r="B8" s="199">
        <v>1435</v>
      </c>
      <c r="C8" s="199">
        <v>405</v>
      </c>
      <c r="D8" s="196">
        <f t="shared" ref="D8:D17" si="0">SUM(B8:C8)</f>
        <v>1840</v>
      </c>
    </row>
    <row r="9" spans="1:4" ht="9" customHeight="1" x14ac:dyDescent="0.2">
      <c r="A9" s="80" t="s">
        <v>201</v>
      </c>
      <c r="B9" s="231">
        <v>485</v>
      </c>
      <c r="C9" s="231">
        <v>177</v>
      </c>
      <c r="D9" s="196">
        <f t="shared" si="0"/>
        <v>662</v>
      </c>
    </row>
    <row r="10" spans="1:4" ht="9" customHeight="1" x14ac:dyDescent="0.2">
      <c r="A10" s="113" t="s">
        <v>202</v>
      </c>
      <c r="B10" s="200">
        <v>191</v>
      </c>
      <c r="C10" s="200">
        <v>52</v>
      </c>
      <c r="D10" s="197">
        <f t="shared" si="0"/>
        <v>243</v>
      </c>
    </row>
    <row r="11" spans="1:4" ht="9" customHeight="1" x14ac:dyDescent="0.2">
      <c r="A11" s="113" t="s">
        <v>203</v>
      </c>
      <c r="B11" s="200">
        <v>285</v>
      </c>
      <c r="C11" s="200">
        <v>125</v>
      </c>
      <c r="D11" s="197">
        <f t="shared" ref="D11" si="1">SUM(B11:C11)</f>
        <v>410</v>
      </c>
    </row>
    <row r="12" spans="1:4" ht="9" customHeight="1" x14ac:dyDescent="0.2">
      <c r="A12" s="113" t="s">
        <v>241</v>
      </c>
      <c r="B12" s="200">
        <v>9</v>
      </c>
      <c r="C12" s="200">
        <v>0</v>
      </c>
      <c r="D12" s="197">
        <f t="shared" si="0"/>
        <v>9</v>
      </c>
    </row>
    <row r="13" spans="1:4" ht="9" customHeight="1" x14ac:dyDescent="0.2">
      <c r="A13" s="80" t="s">
        <v>204</v>
      </c>
      <c r="B13" s="199">
        <v>109</v>
      </c>
      <c r="C13" s="199">
        <v>22</v>
      </c>
      <c r="D13" s="196">
        <f>SUM(B13:C13)</f>
        <v>131</v>
      </c>
    </row>
    <row r="14" spans="1:4" ht="9" customHeight="1" x14ac:dyDescent="0.2">
      <c r="A14" s="113" t="s">
        <v>205</v>
      </c>
      <c r="B14" s="200">
        <v>1</v>
      </c>
      <c r="C14" s="200">
        <v>0</v>
      </c>
      <c r="D14" s="197">
        <f t="shared" ref="D14:D15" si="2">SUM(B14:C14)</f>
        <v>1</v>
      </c>
    </row>
    <row r="15" spans="1:4" ht="9" customHeight="1" x14ac:dyDescent="0.2">
      <c r="A15" s="113" t="s">
        <v>268</v>
      </c>
      <c r="B15" s="200">
        <v>2</v>
      </c>
      <c r="C15" s="200">
        <v>0</v>
      </c>
      <c r="D15" s="197">
        <f t="shared" si="2"/>
        <v>2</v>
      </c>
    </row>
    <row r="16" spans="1:4" ht="9" customHeight="1" x14ac:dyDescent="0.2">
      <c r="A16" s="113" t="s">
        <v>206</v>
      </c>
      <c r="B16" s="200">
        <v>25</v>
      </c>
      <c r="C16" s="200">
        <v>1</v>
      </c>
      <c r="D16" s="197">
        <f>SUM(B16:C16)</f>
        <v>26</v>
      </c>
    </row>
    <row r="17" spans="1:4" ht="9" customHeight="1" x14ac:dyDescent="0.2">
      <c r="A17" s="113" t="s">
        <v>207</v>
      </c>
      <c r="B17" s="200">
        <v>5</v>
      </c>
      <c r="C17" s="200">
        <v>0</v>
      </c>
      <c r="D17" s="197">
        <f t="shared" si="0"/>
        <v>5</v>
      </c>
    </row>
    <row r="18" spans="1:4" ht="9" customHeight="1" x14ac:dyDescent="0.2">
      <c r="A18" s="113" t="s">
        <v>208</v>
      </c>
      <c r="B18" s="200">
        <v>12</v>
      </c>
      <c r="C18" s="200">
        <v>2</v>
      </c>
      <c r="D18" s="197">
        <f t="shared" ref="D18" si="3">SUM(B18:C18)</f>
        <v>14</v>
      </c>
    </row>
    <row r="19" spans="1:4" ht="9" customHeight="1" x14ac:dyDescent="0.2">
      <c r="A19" s="113" t="s">
        <v>295</v>
      </c>
      <c r="B19" s="200">
        <v>64</v>
      </c>
      <c r="C19" s="200">
        <v>19</v>
      </c>
      <c r="D19" s="197">
        <f>SUM(B19:C19)</f>
        <v>83</v>
      </c>
    </row>
    <row r="20" spans="1:4" ht="10.5" customHeight="1" x14ac:dyDescent="0.2">
      <c r="A20" s="80" t="s">
        <v>209</v>
      </c>
      <c r="B20" s="199">
        <v>149</v>
      </c>
      <c r="C20" s="199">
        <v>24</v>
      </c>
      <c r="D20" s="196">
        <f t="shared" ref="D20:D25" si="4">SUM(B20:C20)</f>
        <v>173</v>
      </c>
    </row>
    <row r="21" spans="1:4" ht="10.5" customHeight="1" x14ac:dyDescent="0.2">
      <c r="A21" s="113" t="s">
        <v>320</v>
      </c>
      <c r="B21" s="257">
        <v>1</v>
      </c>
      <c r="C21" s="257">
        <v>0</v>
      </c>
      <c r="D21" s="197">
        <f t="shared" si="4"/>
        <v>1</v>
      </c>
    </row>
    <row r="22" spans="1:4" ht="10.5" customHeight="1" x14ac:dyDescent="0.2">
      <c r="A22" s="113" t="s">
        <v>210</v>
      </c>
      <c r="B22" s="257">
        <v>10</v>
      </c>
      <c r="C22" s="257">
        <v>0</v>
      </c>
      <c r="D22" s="197">
        <f t="shared" si="4"/>
        <v>10</v>
      </c>
    </row>
    <row r="23" spans="1:4" ht="10.5" customHeight="1" x14ac:dyDescent="0.2">
      <c r="A23" s="113" t="s">
        <v>211</v>
      </c>
      <c r="B23" s="257">
        <v>103</v>
      </c>
      <c r="C23" s="257">
        <v>17</v>
      </c>
      <c r="D23" s="197">
        <f t="shared" si="4"/>
        <v>120</v>
      </c>
    </row>
    <row r="24" spans="1:4" ht="10.5" customHeight="1" x14ac:dyDescent="0.2">
      <c r="A24" s="113" t="s">
        <v>212</v>
      </c>
      <c r="B24" s="200">
        <v>35</v>
      </c>
      <c r="C24" s="200">
        <v>7</v>
      </c>
      <c r="D24" s="197">
        <f t="shared" si="4"/>
        <v>42</v>
      </c>
    </row>
    <row r="25" spans="1:4" ht="10.5" customHeight="1" x14ac:dyDescent="0.2">
      <c r="A25" s="80" t="s">
        <v>213</v>
      </c>
      <c r="B25" s="199">
        <v>49</v>
      </c>
      <c r="C25" s="199">
        <v>6</v>
      </c>
      <c r="D25" s="196">
        <f t="shared" si="4"/>
        <v>55</v>
      </c>
    </row>
    <row r="26" spans="1:4" ht="10.5" customHeight="1" x14ac:dyDescent="0.2">
      <c r="A26" s="113" t="s">
        <v>242</v>
      </c>
      <c r="B26" s="200">
        <v>3</v>
      </c>
      <c r="C26" s="200">
        <v>0</v>
      </c>
      <c r="D26" s="197">
        <f t="shared" ref="D26:D29" si="5">SUM(B26:C26)</f>
        <v>3</v>
      </c>
    </row>
    <row r="27" spans="1:4" ht="10.5" customHeight="1" x14ac:dyDescent="0.2">
      <c r="A27" s="113" t="s">
        <v>325</v>
      </c>
      <c r="B27" s="200">
        <v>1</v>
      </c>
      <c r="C27" s="200">
        <v>0</v>
      </c>
      <c r="D27" s="197">
        <f t="shared" si="5"/>
        <v>1</v>
      </c>
    </row>
    <row r="28" spans="1:4" ht="10.5" customHeight="1" x14ac:dyDescent="0.2">
      <c r="A28" s="113" t="s">
        <v>321</v>
      </c>
      <c r="B28" s="200">
        <v>4</v>
      </c>
      <c r="C28" s="200">
        <v>1</v>
      </c>
      <c r="D28" s="197">
        <f t="shared" si="5"/>
        <v>5</v>
      </c>
    </row>
    <row r="29" spans="1:4" ht="10.5" customHeight="1" x14ac:dyDescent="0.2">
      <c r="A29" s="113" t="s">
        <v>214</v>
      </c>
      <c r="B29" s="200">
        <v>21</v>
      </c>
      <c r="C29" s="200">
        <v>0</v>
      </c>
      <c r="D29" s="197">
        <f t="shared" si="5"/>
        <v>21</v>
      </c>
    </row>
    <row r="30" spans="1:4" ht="9" customHeight="1" x14ac:dyDescent="0.2">
      <c r="A30" s="113" t="s">
        <v>215</v>
      </c>
      <c r="B30" s="200">
        <v>20</v>
      </c>
      <c r="C30" s="200">
        <v>5</v>
      </c>
      <c r="D30" s="197">
        <f t="shared" ref="D30" si="6">SUM(B30:C30)</f>
        <v>25</v>
      </c>
    </row>
    <row r="31" spans="1:4" ht="9" customHeight="1" x14ac:dyDescent="0.2">
      <c r="A31" s="80" t="s">
        <v>216</v>
      </c>
      <c r="B31" s="199">
        <v>255</v>
      </c>
      <c r="C31" s="199">
        <v>64</v>
      </c>
      <c r="D31" s="196">
        <f t="shared" ref="D31:D34" si="7">SUM(B31:C31)</f>
        <v>319</v>
      </c>
    </row>
    <row r="32" spans="1:4" ht="9" customHeight="1" x14ac:dyDescent="0.2">
      <c r="A32" s="113" t="s">
        <v>86</v>
      </c>
      <c r="B32" s="200">
        <v>3</v>
      </c>
      <c r="C32" s="200">
        <v>2</v>
      </c>
      <c r="D32" s="197">
        <f t="shared" si="7"/>
        <v>5</v>
      </c>
    </row>
    <row r="33" spans="1:4" ht="9" customHeight="1" x14ac:dyDescent="0.2">
      <c r="A33" s="113" t="s">
        <v>217</v>
      </c>
      <c r="B33" s="200">
        <v>18</v>
      </c>
      <c r="C33" s="200">
        <v>3</v>
      </c>
      <c r="D33" s="197">
        <f t="shared" si="7"/>
        <v>21</v>
      </c>
    </row>
    <row r="34" spans="1:4" ht="9" customHeight="1" x14ac:dyDescent="0.2">
      <c r="A34" s="113" t="s">
        <v>218</v>
      </c>
      <c r="B34" s="200">
        <v>9</v>
      </c>
      <c r="C34" s="200">
        <v>1</v>
      </c>
      <c r="D34" s="197">
        <f t="shared" si="7"/>
        <v>10</v>
      </c>
    </row>
    <row r="35" spans="1:4" ht="18" x14ac:dyDescent="0.2">
      <c r="A35" s="113" t="s">
        <v>219</v>
      </c>
      <c r="B35" s="200">
        <v>25</v>
      </c>
      <c r="C35" s="200">
        <v>5</v>
      </c>
      <c r="D35" s="197">
        <f t="shared" ref="D35:D39" si="8">SUM(B35:C35)</f>
        <v>30</v>
      </c>
    </row>
    <row r="36" spans="1:4" ht="9" customHeight="1" x14ac:dyDescent="0.2">
      <c r="A36" s="113" t="s">
        <v>249</v>
      </c>
      <c r="B36" s="200">
        <v>3</v>
      </c>
      <c r="C36" s="200">
        <v>1</v>
      </c>
      <c r="D36" s="197">
        <f t="shared" ref="D36:D37" si="9">SUM(B36:C36)</f>
        <v>4</v>
      </c>
    </row>
    <row r="37" spans="1:4" ht="18" x14ac:dyDescent="0.2">
      <c r="A37" s="113" t="s">
        <v>330</v>
      </c>
      <c r="B37" s="200">
        <v>1</v>
      </c>
      <c r="C37" s="200">
        <v>0</v>
      </c>
      <c r="D37" s="197">
        <f t="shared" si="9"/>
        <v>1</v>
      </c>
    </row>
    <row r="38" spans="1:4" ht="9.75" customHeight="1" x14ac:dyDescent="0.2">
      <c r="A38" s="113" t="s">
        <v>220</v>
      </c>
      <c r="B38" s="200">
        <v>192</v>
      </c>
      <c r="C38" s="200">
        <v>52</v>
      </c>
      <c r="D38" s="197">
        <f t="shared" si="8"/>
        <v>244</v>
      </c>
    </row>
    <row r="39" spans="1:4" ht="9" customHeight="1" x14ac:dyDescent="0.2">
      <c r="A39" s="113" t="s">
        <v>331</v>
      </c>
      <c r="B39" s="200">
        <v>4</v>
      </c>
      <c r="C39" s="200">
        <v>0</v>
      </c>
      <c r="D39" s="197">
        <f t="shared" si="8"/>
        <v>4</v>
      </c>
    </row>
    <row r="40" spans="1:4" ht="9" customHeight="1" x14ac:dyDescent="0.2">
      <c r="A40" s="80" t="s">
        <v>221</v>
      </c>
      <c r="B40" s="199">
        <v>8</v>
      </c>
      <c r="C40" s="199">
        <v>5</v>
      </c>
      <c r="D40" s="196">
        <f>SUM(B40:C40)</f>
        <v>13</v>
      </c>
    </row>
    <row r="41" spans="1:4" ht="9" customHeight="1" x14ac:dyDescent="0.2">
      <c r="A41" s="113" t="s">
        <v>112</v>
      </c>
      <c r="B41" s="200">
        <v>8</v>
      </c>
      <c r="C41" s="200">
        <v>5</v>
      </c>
      <c r="D41" s="197">
        <f t="shared" ref="D41" si="10">SUM(B41:C41)</f>
        <v>13</v>
      </c>
    </row>
    <row r="42" spans="1:4" ht="23.25" customHeight="1" x14ac:dyDescent="0.2">
      <c r="A42" s="86" t="s">
        <v>0</v>
      </c>
      <c r="B42" s="201">
        <f>+B40+B31+B25+B20+B13+B9+B8</f>
        <v>2490</v>
      </c>
      <c r="C42" s="201">
        <f>+C40+C31+C25+C20+C13+C9+C8</f>
        <v>703</v>
      </c>
      <c r="D42" s="198">
        <f>+D40+D31+D25+D20+D13+D9+D8</f>
        <v>3193</v>
      </c>
    </row>
    <row r="43" spans="1:4" ht="9" customHeight="1" x14ac:dyDescent="0.2">
      <c r="A43" s="48" t="s">
        <v>272</v>
      </c>
    </row>
    <row r="44" spans="1:4" ht="15" x14ac:dyDescent="0.2">
      <c r="A44" s="48" t="s">
        <v>244</v>
      </c>
    </row>
    <row r="45" spans="1:4" ht="12" customHeight="1" x14ac:dyDescent="0.2">
      <c r="A45" s="48" t="s">
        <v>277</v>
      </c>
    </row>
    <row r="47" spans="1:4" ht="32.25" customHeight="1" x14ac:dyDescent="0.2">
      <c r="A47" s="69"/>
    </row>
    <row r="48" spans="1:4" ht="19.5" x14ac:dyDescent="0.2"/>
    <row r="49" spans="6:6" ht="13.5" customHeight="1" x14ac:dyDescent="0.2"/>
    <row r="63" spans="6:6" ht="35.25" customHeight="1" x14ac:dyDescent="0.2">
      <c r="F63" s="68"/>
    </row>
    <row r="64" spans="6:6" ht="35.25" customHeight="1" x14ac:dyDescent="0.2">
      <c r="F64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3836220472440943" bottom="0" header="0" footer="0"/>
  <pageSetup scale="88" orientation="landscape" r:id="rId1"/>
  <headerFooter alignWithMargins="0"/>
  <ignoredErrors>
    <ignoredError sqref="D11:D12 D17:D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294" t="s">
        <v>32</v>
      </c>
      <c r="B1" s="294"/>
      <c r="C1" s="294"/>
      <c r="D1" s="294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295" t="s">
        <v>109</v>
      </c>
      <c r="B3" s="295"/>
      <c r="C3" s="295"/>
      <c r="D3" s="295"/>
      <c r="G3" s="6"/>
    </row>
    <row r="4" spans="1:7" s="2" customFormat="1" ht="15.75" x14ac:dyDescent="0.2">
      <c r="A4" s="303" t="s">
        <v>123</v>
      </c>
      <c r="B4" s="295"/>
      <c r="C4" s="295"/>
      <c r="D4" s="295"/>
      <c r="F4" s="1"/>
    </row>
    <row r="5" spans="1:7" s="2" customFormat="1" ht="13.5" customHeight="1" thickBot="1" x14ac:dyDescent="0.25">
      <c r="A5" s="296"/>
      <c r="B5" s="297"/>
      <c r="C5" s="297"/>
      <c r="D5" s="297"/>
      <c r="F5" s="1"/>
    </row>
    <row r="6" spans="1:7" s="2" customFormat="1" ht="16.5" thickBot="1" x14ac:dyDescent="0.25">
      <c r="A6" s="298" t="s">
        <v>108</v>
      </c>
      <c r="B6" s="300" t="s">
        <v>81</v>
      </c>
      <c r="C6" s="301"/>
      <c r="D6" s="298" t="s">
        <v>0</v>
      </c>
      <c r="F6" s="1"/>
    </row>
    <row r="7" spans="1:7" s="2" customFormat="1" ht="16.5" thickBot="1" x14ac:dyDescent="0.25">
      <c r="A7" s="299"/>
      <c r="B7" s="26" t="s">
        <v>79</v>
      </c>
      <c r="C7" s="26" t="s">
        <v>80</v>
      </c>
      <c r="D7" s="302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293" t="s">
        <v>128</v>
      </c>
      <c r="B49" s="293"/>
      <c r="C49" s="293"/>
      <c r="D49" s="293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G215"/>
  <sheetViews>
    <sheetView showGridLines="0" topLeftCell="A13" zoomScale="150" zoomScaleNormal="150" zoomScaleSheetLayoutView="130" workbookViewId="0">
      <selection activeCell="F3" sqref="F3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32"/>
    <col min="6" max="6" width="19.42578125" style="236" customWidth="1"/>
    <col min="7" max="7" width="11.42578125" style="232"/>
    <col min="8" max="16384" width="11.42578125" style="43"/>
  </cols>
  <sheetData>
    <row r="1" spans="1:7" ht="15" x14ac:dyDescent="0.2">
      <c r="A1" s="262" t="s">
        <v>143</v>
      </c>
      <c r="B1" s="262"/>
      <c r="C1" s="262"/>
      <c r="D1" s="262"/>
    </row>
    <row r="2" spans="1:7" ht="15" x14ac:dyDescent="0.2">
      <c r="A2" s="213" t="s">
        <v>82</v>
      </c>
      <c r="B2" s="222"/>
      <c r="C2" s="222"/>
      <c r="D2" s="222"/>
      <c r="F2" s="237"/>
      <c r="G2" s="237"/>
    </row>
    <row r="3" spans="1:7" s="44" customFormat="1" ht="32.25" customHeight="1" x14ac:dyDescent="0.2">
      <c r="A3" s="263" t="s">
        <v>239</v>
      </c>
      <c r="B3" s="263"/>
      <c r="C3" s="263"/>
      <c r="D3" s="263"/>
      <c r="E3" s="254"/>
      <c r="F3" s="255"/>
      <c r="G3" s="255"/>
    </row>
    <row r="4" spans="1:7" s="44" customFormat="1" ht="15.75" x14ac:dyDescent="0.2">
      <c r="A4" s="266" t="s">
        <v>327</v>
      </c>
      <c r="B4" s="263"/>
      <c r="C4" s="263"/>
      <c r="D4" s="263"/>
      <c r="E4" s="254"/>
      <c r="F4" s="255"/>
      <c r="G4" s="255"/>
    </row>
    <row r="5" spans="1:7" s="44" customFormat="1" ht="5.25" customHeight="1" x14ac:dyDescent="0.2">
      <c r="A5" s="277"/>
      <c r="B5" s="277"/>
      <c r="C5" s="277"/>
      <c r="D5" s="277"/>
      <c r="E5" s="254"/>
      <c r="F5" s="255"/>
      <c r="G5" s="255"/>
    </row>
    <row r="6" spans="1:7" s="44" customFormat="1" ht="15.75" x14ac:dyDescent="0.2">
      <c r="A6" s="273" t="s">
        <v>240</v>
      </c>
      <c r="B6" s="272" t="s">
        <v>81</v>
      </c>
      <c r="C6" s="272"/>
      <c r="D6" s="273" t="s">
        <v>0</v>
      </c>
      <c r="E6" s="254"/>
      <c r="F6" s="345"/>
      <c r="G6" s="345"/>
    </row>
    <row r="7" spans="1:7" s="44" customFormat="1" ht="15.75" x14ac:dyDescent="0.2">
      <c r="A7" s="273"/>
      <c r="B7" s="55" t="s">
        <v>79</v>
      </c>
      <c r="C7" s="55" t="s">
        <v>80</v>
      </c>
      <c r="D7" s="273"/>
      <c r="E7" s="254"/>
      <c r="F7" s="345"/>
      <c r="G7" s="345"/>
    </row>
    <row r="8" spans="1:7" ht="4.5" customHeight="1" x14ac:dyDescent="0.2">
      <c r="A8" s="88"/>
      <c r="B8" s="84"/>
      <c r="C8" s="84"/>
      <c r="D8" s="83"/>
      <c r="E8" s="256"/>
      <c r="F8" s="345"/>
      <c r="G8" s="345"/>
    </row>
    <row r="9" spans="1:7" ht="9.9499999999999993" customHeight="1" x14ac:dyDescent="0.2">
      <c r="A9" s="143" t="s">
        <v>87</v>
      </c>
      <c r="B9" s="200">
        <v>14</v>
      </c>
      <c r="C9" s="200">
        <v>4</v>
      </c>
      <c r="D9" s="199">
        <f t="shared" ref="D9:D50" si="0">SUM(B9:C9)</f>
        <v>18</v>
      </c>
      <c r="E9" s="256"/>
      <c r="F9" s="346" t="s">
        <v>7</v>
      </c>
      <c r="G9" s="242">
        <v>506</v>
      </c>
    </row>
    <row r="10" spans="1:7" ht="9.9499999999999993" customHeight="1" x14ac:dyDescent="0.2">
      <c r="A10" s="143" t="s">
        <v>6</v>
      </c>
      <c r="B10" s="200">
        <v>37</v>
      </c>
      <c r="C10" s="200">
        <v>6</v>
      </c>
      <c r="D10" s="199">
        <f t="shared" si="0"/>
        <v>43</v>
      </c>
      <c r="E10" s="256"/>
      <c r="F10" s="346" t="s">
        <v>121</v>
      </c>
      <c r="G10" s="242">
        <v>330</v>
      </c>
    </row>
    <row r="11" spans="1:7" ht="9.9499999999999993" customHeight="1" x14ac:dyDescent="0.2">
      <c r="A11" s="143" t="s">
        <v>88</v>
      </c>
      <c r="B11" s="200">
        <v>4</v>
      </c>
      <c r="C11" s="200">
        <v>0</v>
      </c>
      <c r="D11" s="199">
        <f t="shared" si="0"/>
        <v>4</v>
      </c>
      <c r="E11" s="256"/>
      <c r="F11" s="346" t="s">
        <v>1</v>
      </c>
      <c r="G11" s="242">
        <v>229</v>
      </c>
    </row>
    <row r="12" spans="1:7" ht="9.9499999999999993" customHeight="1" x14ac:dyDescent="0.2">
      <c r="A12" s="143" t="s">
        <v>124</v>
      </c>
      <c r="B12" s="200">
        <v>1</v>
      </c>
      <c r="C12" s="200">
        <v>0</v>
      </c>
      <c r="D12" s="199">
        <f t="shared" si="0"/>
        <v>1</v>
      </c>
      <c r="E12" s="256"/>
      <c r="F12" s="346" t="s">
        <v>333</v>
      </c>
      <c r="G12" s="242">
        <v>220</v>
      </c>
    </row>
    <row r="13" spans="1:7" ht="9.9499999999999993" customHeight="1" x14ac:dyDescent="0.2">
      <c r="A13" s="143" t="s">
        <v>286</v>
      </c>
      <c r="B13" s="200">
        <v>0</v>
      </c>
      <c r="C13" s="200">
        <v>1</v>
      </c>
      <c r="D13" s="199">
        <f t="shared" si="0"/>
        <v>1</v>
      </c>
      <c r="E13" s="256"/>
      <c r="F13" s="346" t="s">
        <v>39</v>
      </c>
      <c r="G13" s="242">
        <v>207</v>
      </c>
    </row>
    <row r="14" spans="1:7" ht="9.9499999999999993" customHeight="1" x14ac:dyDescent="0.2">
      <c r="A14" s="143" t="s">
        <v>114</v>
      </c>
      <c r="B14" s="200">
        <v>1</v>
      </c>
      <c r="C14" s="200">
        <v>0</v>
      </c>
      <c r="D14" s="199">
        <f t="shared" si="0"/>
        <v>1</v>
      </c>
      <c r="E14" s="256"/>
      <c r="F14" s="346" t="s">
        <v>10</v>
      </c>
      <c r="G14" s="242">
        <v>188</v>
      </c>
    </row>
    <row r="15" spans="1:7" ht="9.9499999999999993" customHeight="1" x14ac:dyDescent="0.2">
      <c r="A15" s="143" t="s">
        <v>332</v>
      </c>
      <c r="B15" s="200">
        <v>0</v>
      </c>
      <c r="C15" s="200">
        <v>1</v>
      </c>
      <c r="D15" s="199">
        <f t="shared" si="0"/>
        <v>1</v>
      </c>
      <c r="E15" s="256"/>
      <c r="F15" s="346" t="s">
        <v>8</v>
      </c>
      <c r="G15" s="242">
        <v>171</v>
      </c>
    </row>
    <row r="16" spans="1:7" ht="9.9499999999999993" customHeight="1" x14ac:dyDescent="0.2">
      <c r="A16" s="143" t="s">
        <v>223</v>
      </c>
      <c r="B16" s="200">
        <v>3</v>
      </c>
      <c r="C16" s="200">
        <v>5</v>
      </c>
      <c r="D16" s="199">
        <f t="shared" si="0"/>
        <v>8</v>
      </c>
      <c r="E16" s="256"/>
      <c r="F16" s="346" t="s">
        <v>103</v>
      </c>
      <c r="G16" s="242">
        <v>170</v>
      </c>
    </row>
    <row r="17" spans="1:7" ht="9.9499999999999993" customHeight="1" x14ac:dyDescent="0.2">
      <c r="A17" s="143" t="s">
        <v>95</v>
      </c>
      <c r="B17" s="200">
        <v>9</v>
      </c>
      <c r="C17" s="200">
        <v>1</v>
      </c>
      <c r="D17" s="199">
        <f t="shared" si="0"/>
        <v>10</v>
      </c>
      <c r="E17" s="256"/>
      <c r="F17" s="346" t="s">
        <v>38</v>
      </c>
      <c r="G17" s="242">
        <v>145</v>
      </c>
    </row>
    <row r="18" spans="1:7" ht="9.9499999999999993" customHeight="1" x14ac:dyDescent="0.2">
      <c r="A18" s="143" t="s">
        <v>5</v>
      </c>
      <c r="B18" s="200">
        <v>55</v>
      </c>
      <c r="C18" s="200">
        <v>13</v>
      </c>
      <c r="D18" s="199">
        <f t="shared" si="0"/>
        <v>68</v>
      </c>
      <c r="E18" s="256"/>
      <c r="F18" s="346" t="s">
        <v>1</v>
      </c>
      <c r="G18" s="242">
        <v>1027</v>
      </c>
    </row>
    <row r="19" spans="1:7" ht="9.9499999999999993" customHeight="1" x14ac:dyDescent="0.2">
      <c r="A19" s="143" t="s">
        <v>40</v>
      </c>
      <c r="B19" s="200">
        <v>114</v>
      </c>
      <c r="C19" s="200">
        <v>28</v>
      </c>
      <c r="D19" s="199">
        <f t="shared" si="0"/>
        <v>142</v>
      </c>
      <c r="E19" s="256"/>
      <c r="F19" s="346" t="s">
        <v>297</v>
      </c>
      <c r="G19" s="242">
        <v>3193</v>
      </c>
    </row>
    <row r="20" spans="1:7" ht="9.9499999999999993" customHeight="1" x14ac:dyDescent="0.2">
      <c r="A20" s="143" t="s">
        <v>110</v>
      </c>
      <c r="B20" s="200">
        <v>17</v>
      </c>
      <c r="C20" s="200">
        <v>3</v>
      </c>
      <c r="D20" s="199">
        <f t="shared" si="0"/>
        <v>20</v>
      </c>
      <c r="E20" s="256"/>
      <c r="F20" s="347"/>
      <c r="G20" s="347"/>
    </row>
    <row r="21" spans="1:7" ht="9.9499999999999993" customHeight="1" x14ac:dyDescent="0.2">
      <c r="A21" s="143" t="s">
        <v>224</v>
      </c>
      <c r="B21" s="200">
        <v>26</v>
      </c>
      <c r="C21" s="200">
        <v>7</v>
      </c>
      <c r="D21" s="199">
        <f t="shared" si="0"/>
        <v>33</v>
      </c>
      <c r="E21" s="256"/>
      <c r="F21" s="347"/>
      <c r="G21" s="347"/>
    </row>
    <row r="22" spans="1:7" ht="9.9499999999999993" customHeight="1" x14ac:dyDescent="0.2">
      <c r="A22" s="143" t="s">
        <v>89</v>
      </c>
      <c r="B22" s="200">
        <v>26</v>
      </c>
      <c r="C22" s="200">
        <v>14</v>
      </c>
      <c r="D22" s="199">
        <f t="shared" si="0"/>
        <v>40</v>
      </c>
      <c r="E22" s="256"/>
      <c r="F22" s="347"/>
      <c r="G22" s="347"/>
    </row>
    <row r="23" spans="1:7" ht="9.9499999999999993" customHeight="1" x14ac:dyDescent="0.2">
      <c r="A23" s="143" t="s">
        <v>90</v>
      </c>
      <c r="B23" s="200">
        <v>4</v>
      </c>
      <c r="C23" s="200">
        <v>1</v>
      </c>
      <c r="D23" s="199">
        <f t="shared" si="0"/>
        <v>5</v>
      </c>
      <c r="E23" s="256"/>
      <c r="F23" s="347"/>
      <c r="G23" s="347"/>
    </row>
    <row r="24" spans="1:7" ht="9.9499999999999993" customHeight="1" x14ac:dyDescent="0.2">
      <c r="A24" s="143" t="s">
        <v>7</v>
      </c>
      <c r="B24" s="200">
        <v>392</v>
      </c>
      <c r="C24" s="200">
        <v>114</v>
      </c>
      <c r="D24" s="199">
        <f t="shared" si="0"/>
        <v>506</v>
      </c>
      <c r="E24" s="256"/>
      <c r="F24" s="347"/>
      <c r="G24" s="347"/>
    </row>
    <row r="25" spans="1:7" ht="9.9499999999999993" customHeight="1" x14ac:dyDescent="0.2">
      <c r="A25" s="143" t="s">
        <v>91</v>
      </c>
      <c r="B25" s="200">
        <v>20</v>
      </c>
      <c r="C25" s="200">
        <v>5</v>
      </c>
      <c r="D25" s="199">
        <f t="shared" si="0"/>
        <v>25</v>
      </c>
      <c r="E25" s="256"/>
      <c r="F25" s="347"/>
      <c r="G25" s="347"/>
    </row>
    <row r="26" spans="1:7" ht="9.9499999999999993" customHeight="1" x14ac:dyDescent="0.2">
      <c r="A26" s="143" t="s">
        <v>225</v>
      </c>
      <c r="B26" s="200">
        <v>94</v>
      </c>
      <c r="C26" s="200">
        <v>26</v>
      </c>
      <c r="D26" s="199">
        <f t="shared" si="0"/>
        <v>120</v>
      </c>
      <c r="E26" s="256"/>
      <c r="F26" s="347"/>
      <c r="G26" s="347"/>
    </row>
    <row r="27" spans="1:7" ht="9.9499999999999993" customHeight="1" x14ac:dyDescent="0.2">
      <c r="A27" s="143" t="s">
        <v>115</v>
      </c>
      <c r="B27" s="200">
        <v>0</v>
      </c>
      <c r="C27" s="200">
        <v>3</v>
      </c>
      <c r="D27" s="199">
        <f t="shared" si="0"/>
        <v>3</v>
      </c>
      <c r="F27" s="43"/>
      <c r="G27" s="43"/>
    </row>
    <row r="28" spans="1:7" ht="9.9499999999999993" customHeight="1" x14ac:dyDescent="0.2">
      <c r="A28" s="143" t="s">
        <v>39</v>
      </c>
      <c r="B28" s="200">
        <v>156</v>
      </c>
      <c r="C28" s="200">
        <v>51</v>
      </c>
      <c r="D28" s="199">
        <f t="shared" si="0"/>
        <v>207</v>
      </c>
      <c r="F28" s="43"/>
      <c r="G28" s="43"/>
    </row>
    <row r="29" spans="1:7" ht="9.9499999999999993" customHeight="1" x14ac:dyDescent="0.2">
      <c r="A29" s="143" t="s">
        <v>96</v>
      </c>
      <c r="B29" s="200">
        <v>6</v>
      </c>
      <c r="C29" s="200">
        <v>1</v>
      </c>
      <c r="D29" s="199">
        <f t="shared" si="0"/>
        <v>7</v>
      </c>
      <c r="F29" s="43"/>
      <c r="G29" s="43"/>
    </row>
    <row r="30" spans="1:7" ht="9.9499999999999993" customHeight="1" x14ac:dyDescent="0.2">
      <c r="A30" s="143" t="s">
        <v>97</v>
      </c>
      <c r="B30" s="200">
        <v>7</v>
      </c>
      <c r="C30" s="200">
        <v>2</v>
      </c>
      <c r="D30" s="199">
        <f t="shared" si="0"/>
        <v>9</v>
      </c>
      <c r="F30" s="43"/>
      <c r="G30" s="43"/>
    </row>
    <row r="31" spans="1:7" ht="9.9499999999999993" customHeight="1" x14ac:dyDescent="0.2">
      <c r="A31" s="143" t="s">
        <v>92</v>
      </c>
      <c r="B31" s="200">
        <v>95</v>
      </c>
      <c r="C31" s="200">
        <v>34</v>
      </c>
      <c r="D31" s="199">
        <f t="shared" si="0"/>
        <v>129</v>
      </c>
      <c r="F31" s="43"/>
      <c r="G31" s="43"/>
    </row>
    <row r="32" spans="1:7" ht="9.9499999999999993" customHeight="1" x14ac:dyDescent="0.2">
      <c r="A32" s="143" t="s">
        <v>93</v>
      </c>
      <c r="B32" s="200">
        <v>36</v>
      </c>
      <c r="C32" s="200">
        <v>6</v>
      </c>
      <c r="D32" s="199">
        <f t="shared" si="0"/>
        <v>42</v>
      </c>
      <c r="F32" s="43"/>
      <c r="G32" s="43"/>
    </row>
    <row r="33" spans="1:7" ht="9.9499999999999993" customHeight="1" x14ac:dyDescent="0.2">
      <c r="A33" s="143" t="s">
        <v>94</v>
      </c>
      <c r="B33" s="200">
        <v>14</v>
      </c>
      <c r="C33" s="200">
        <v>3</v>
      </c>
      <c r="D33" s="199">
        <f t="shared" si="0"/>
        <v>17</v>
      </c>
      <c r="F33" s="43"/>
      <c r="G33" s="43"/>
    </row>
    <row r="34" spans="1:7" ht="9.9499999999999993" customHeight="1" x14ac:dyDescent="0.2">
      <c r="A34" s="143" t="s">
        <v>121</v>
      </c>
      <c r="B34" s="200">
        <v>295</v>
      </c>
      <c r="C34" s="200">
        <v>35</v>
      </c>
      <c r="D34" s="199">
        <f t="shared" si="0"/>
        <v>330</v>
      </c>
      <c r="F34" s="43"/>
      <c r="G34" s="43"/>
    </row>
    <row r="35" spans="1:7" ht="9.9499999999999993" customHeight="1" x14ac:dyDescent="0.2">
      <c r="A35" s="143" t="s">
        <v>296</v>
      </c>
      <c r="B35" s="200">
        <v>4</v>
      </c>
      <c r="C35" s="200">
        <v>2</v>
      </c>
      <c r="D35" s="199">
        <f t="shared" si="0"/>
        <v>6</v>
      </c>
      <c r="F35" s="43"/>
      <c r="G35" s="43"/>
    </row>
    <row r="36" spans="1:7" ht="9.9499999999999993" customHeight="1" x14ac:dyDescent="0.2">
      <c r="A36" s="143" t="s">
        <v>1</v>
      </c>
      <c r="B36" s="200">
        <v>173</v>
      </c>
      <c r="C36" s="200">
        <v>56</v>
      </c>
      <c r="D36" s="199">
        <f t="shared" si="0"/>
        <v>229</v>
      </c>
      <c r="F36" s="43"/>
      <c r="G36" s="43"/>
    </row>
    <row r="37" spans="1:7" ht="9.9499999999999993" customHeight="1" x14ac:dyDescent="0.2">
      <c r="A37" s="143" t="s">
        <v>125</v>
      </c>
      <c r="B37" s="200">
        <v>7</v>
      </c>
      <c r="C37" s="200">
        <v>5</v>
      </c>
      <c r="D37" s="199">
        <f t="shared" si="0"/>
        <v>12</v>
      </c>
      <c r="F37" s="43"/>
      <c r="G37" s="43"/>
    </row>
    <row r="38" spans="1:7" ht="9.9499999999999993" customHeight="1" x14ac:dyDescent="0.2">
      <c r="A38" s="143" t="s">
        <v>38</v>
      </c>
      <c r="B38" s="200">
        <v>121</v>
      </c>
      <c r="C38" s="200">
        <v>24</v>
      </c>
      <c r="D38" s="199">
        <f t="shared" si="0"/>
        <v>145</v>
      </c>
      <c r="F38" s="43"/>
      <c r="G38" s="43"/>
    </row>
    <row r="39" spans="1:7" ht="9.9499999999999993" customHeight="1" x14ac:dyDescent="0.2">
      <c r="A39" s="143" t="s">
        <v>122</v>
      </c>
      <c r="B39" s="200">
        <v>10</v>
      </c>
      <c r="C39" s="200">
        <v>2</v>
      </c>
      <c r="D39" s="199">
        <f t="shared" si="0"/>
        <v>12</v>
      </c>
      <c r="F39" s="43"/>
      <c r="G39" s="43"/>
    </row>
    <row r="40" spans="1:7" ht="9.9499999999999993" customHeight="1" x14ac:dyDescent="0.2">
      <c r="A40" s="143" t="s">
        <v>9</v>
      </c>
      <c r="B40" s="200">
        <v>106</v>
      </c>
      <c r="C40" s="200">
        <v>26</v>
      </c>
      <c r="D40" s="199">
        <f t="shared" si="0"/>
        <v>132</v>
      </c>
      <c r="F40" s="43"/>
      <c r="G40" s="43"/>
    </row>
    <row r="41" spans="1:7" ht="9.9499999999999993" customHeight="1" x14ac:dyDescent="0.2">
      <c r="A41" s="143" t="s">
        <v>101</v>
      </c>
      <c r="B41" s="200">
        <v>16</v>
      </c>
      <c r="C41" s="200">
        <v>7</v>
      </c>
      <c r="D41" s="199">
        <f t="shared" si="0"/>
        <v>23</v>
      </c>
      <c r="F41" s="43"/>
      <c r="G41" s="43"/>
    </row>
    <row r="42" spans="1:7" ht="9.9499999999999993" customHeight="1" x14ac:dyDescent="0.2">
      <c r="A42" s="143" t="s">
        <v>118</v>
      </c>
      <c r="B42" s="200">
        <v>4</v>
      </c>
      <c r="C42" s="200">
        <v>3</v>
      </c>
      <c r="D42" s="199">
        <f t="shared" si="0"/>
        <v>7</v>
      </c>
      <c r="F42" s="43"/>
      <c r="G42" s="43"/>
    </row>
    <row r="43" spans="1:7" ht="9.9499999999999993" customHeight="1" x14ac:dyDescent="0.2">
      <c r="A43" s="143" t="s">
        <v>102</v>
      </c>
      <c r="B43" s="200">
        <v>12</v>
      </c>
      <c r="C43" s="200">
        <v>0</v>
      </c>
      <c r="D43" s="199">
        <f t="shared" si="0"/>
        <v>12</v>
      </c>
      <c r="F43" s="43"/>
      <c r="G43" s="43"/>
    </row>
    <row r="44" spans="1:7" ht="9.9499999999999993" customHeight="1" x14ac:dyDescent="0.2">
      <c r="A44" s="143" t="s">
        <v>103</v>
      </c>
      <c r="B44" s="200">
        <v>128</v>
      </c>
      <c r="C44" s="200">
        <v>42</v>
      </c>
      <c r="D44" s="199">
        <f t="shared" si="0"/>
        <v>170</v>
      </c>
      <c r="F44" s="43"/>
      <c r="G44" s="43"/>
    </row>
    <row r="45" spans="1:7" ht="9.9499999999999993" customHeight="1" x14ac:dyDescent="0.2">
      <c r="A45" s="143" t="s">
        <v>8</v>
      </c>
      <c r="B45" s="200">
        <v>136</v>
      </c>
      <c r="C45" s="200">
        <v>35</v>
      </c>
      <c r="D45" s="199">
        <f t="shared" si="0"/>
        <v>171</v>
      </c>
      <c r="F45" s="43"/>
      <c r="G45" s="43"/>
    </row>
    <row r="46" spans="1:7" ht="9.9499999999999993" customHeight="1" x14ac:dyDescent="0.2">
      <c r="A46" s="143" t="s">
        <v>127</v>
      </c>
      <c r="B46" s="200">
        <v>1</v>
      </c>
      <c r="C46" s="200">
        <v>0</v>
      </c>
      <c r="D46" s="199">
        <f t="shared" ref="D46:D47" si="1">SUM(B46:C46)</f>
        <v>1</v>
      </c>
      <c r="F46" s="43"/>
      <c r="G46" s="43"/>
    </row>
    <row r="47" spans="1:7" ht="9.9499999999999993" customHeight="1" x14ac:dyDescent="0.2">
      <c r="A47" s="143" t="s">
        <v>10</v>
      </c>
      <c r="B47" s="200">
        <v>130</v>
      </c>
      <c r="C47" s="200">
        <v>58</v>
      </c>
      <c r="D47" s="199">
        <f t="shared" si="1"/>
        <v>188</v>
      </c>
      <c r="F47" s="43"/>
      <c r="G47" s="43"/>
    </row>
    <row r="48" spans="1:7" ht="9.9499999999999993" customHeight="1" x14ac:dyDescent="0.2">
      <c r="A48" s="143" t="s">
        <v>117</v>
      </c>
      <c r="B48" s="200">
        <v>58</v>
      </c>
      <c r="C48" s="200">
        <v>8</v>
      </c>
      <c r="D48" s="199">
        <f t="shared" si="0"/>
        <v>66</v>
      </c>
      <c r="F48" s="43"/>
      <c r="G48" s="43"/>
    </row>
    <row r="49" spans="1:7" ht="9.9499999999999993" customHeight="1" x14ac:dyDescent="0.2">
      <c r="A49" s="143" t="s">
        <v>226</v>
      </c>
      <c r="B49" s="200">
        <v>7</v>
      </c>
      <c r="C49" s="200">
        <v>2</v>
      </c>
      <c r="D49" s="199">
        <f t="shared" si="0"/>
        <v>9</v>
      </c>
      <c r="F49" s="43"/>
      <c r="G49" s="43"/>
    </row>
    <row r="50" spans="1:7" ht="12.75" x14ac:dyDescent="0.2">
      <c r="A50" s="113" t="s">
        <v>333</v>
      </c>
      <c r="B50" s="200">
        <v>151</v>
      </c>
      <c r="C50" s="200">
        <v>69</v>
      </c>
      <c r="D50" s="199">
        <f t="shared" si="0"/>
        <v>220</v>
      </c>
      <c r="F50" s="43"/>
      <c r="G50" s="43"/>
    </row>
    <row r="51" spans="1:7" ht="6" customHeight="1" x14ac:dyDescent="0.2">
      <c r="A51" s="181"/>
      <c r="B51" s="202"/>
      <c r="C51" s="202"/>
      <c r="D51" s="199"/>
      <c r="F51" s="43"/>
      <c r="G51" s="43"/>
    </row>
    <row r="52" spans="1:7" ht="18.75" customHeight="1" x14ac:dyDescent="0.2">
      <c r="A52" s="86" t="s">
        <v>0</v>
      </c>
      <c r="B52" s="201">
        <f>SUM(B9:B50)</f>
        <v>2490</v>
      </c>
      <c r="C52" s="201">
        <f>SUM(C9:C50)</f>
        <v>703</v>
      </c>
      <c r="D52" s="201">
        <f>SUM(D9:D50)</f>
        <v>3193</v>
      </c>
      <c r="F52" s="43"/>
      <c r="G52" s="43"/>
    </row>
    <row r="53" spans="1:7" ht="9" customHeight="1" x14ac:dyDescent="0.2">
      <c r="F53" s="43"/>
      <c r="G53" s="43"/>
    </row>
    <row r="54" spans="1:7" ht="15.75" x14ac:dyDescent="0.2">
      <c r="F54" s="43"/>
      <c r="G54" s="43"/>
    </row>
    <row r="55" spans="1:7" ht="16.5" customHeight="1" x14ac:dyDescent="0.2">
      <c r="F55" s="43"/>
      <c r="G55" s="43"/>
    </row>
    <row r="56" spans="1:7" ht="18" customHeight="1" x14ac:dyDescent="0.2">
      <c r="F56" s="43"/>
      <c r="G56" s="43"/>
    </row>
    <row r="57" spans="1:7" ht="15.75" x14ac:dyDescent="0.2">
      <c r="F57" s="43"/>
      <c r="G57" s="43"/>
    </row>
    <row r="58" spans="1:7" ht="45" customHeight="1" x14ac:dyDescent="0.2">
      <c r="F58" s="43"/>
      <c r="G58" s="43"/>
    </row>
    <row r="59" spans="1:7" ht="31.5" customHeight="1" x14ac:dyDescent="0.2">
      <c r="F59" s="43"/>
      <c r="G59" s="43"/>
    </row>
    <row r="60" spans="1:7" ht="30" customHeight="1" x14ac:dyDescent="0.2">
      <c r="F60" s="43"/>
      <c r="G60" s="43"/>
    </row>
    <row r="61" spans="1:7" ht="15.75" x14ac:dyDescent="0.2">
      <c r="F61" s="43"/>
      <c r="G61" s="43"/>
    </row>
    <row r="62" spans="1:7" ht="15" customHeight="1" x14ac:dyDescent="0.2">
      <c r="A62" s="48" t="s">
        <v>271</v>
      </c>
      <c r="F62" s="43"/>
      <c r="G62" s="43"/>
    </row>
    <row r="63" spans="1:7" ht="12.75" x14ac:dyDescent="0.2">
      <c r="A63" s="48" t="s">
        <v>244</v>
      </c>
      <c r="F63" s="43"/>
      <c r="G63" s="43"/>
    </row>
    <row r="64" spans="1:7" ht="12.75" x14ac:dyDescent="0.2">
      <c r="A64" s="48" t="s">
        <v>275</v>
      </c>
      <c r="F64" s="43"/>
      <c r="G64" s="43"/>
    </row>
    <row r="65" spans="1:6" s="232" customFormat="1" ht="15" customHeight="1" x14ac:dyDescent="0.2">
      <c r="A65" s="233"/>
      <c r="B65" s="234"/>
    </row>
    <row r="66" spans="1:6" s="232" customFormat="1" ht="15" customHeight="1" x14ac:dyDescent="0.2">
      <c r="A66" s="233"/>
      <c r="B66" s="234"/>
    </row>
    <row r="67" spans="1:6" s="232" customFormat="1" ht="12.75" x14ac:dyDescent="0.2">
      <c r="A67" s="233"/>
      <c r="B67" s="234"/>
    </row>
    <row r="68" spans="1:6" s="232" customFormat="1" ht="12.75" x14ac:dyDescent="0.2">
      <c r="A68" s="233"/>
      <c r="B68" s="234"/>
    </row>
    <row r="69" spans="1:6" s="232" customFormat="1" ht="12.75" x14ac:dyDescent="0.2">
      <c r="A69" s="233"/>
      <c r="B69" s="234"/>
    </row>
    <row r="70" spans="1:6" s="232" customFormat="1" ht="15.75" x14ac:dyDescent="0.2">
      <c r="A70" s="235"/>
    </row>
    <row r="71" spans="1:6" s="232" customFormat="1" ht="15.75" x14ac:dyDescent="0.2">
      <c r="A71" s="235"/>
    </row>
    <row r="72" spans="1:6" s="232" customFormat="1" ht="15.75" x14ac:dyDescent="0.2">
      <c r="A72" s="235"/>
    </row>
    <row r="73" spans="1:6" s="232" customFormat="1" ht="15.75" x14ac:dyDescent="0.2">
      <c r="A73" s="235"/>
      <c r="F73" s="236"/>
    </row>
    <row r="74" spans="1:6" s="232" customFormat="1" ht="15.75" x14ac:dyDescent="0.2">
      <c r="A74" s="235"/>
      <c r="F74" s="236"/>
    </row>
    <row r="75" spans="1:6" s="232" customFormat="1" ht="15.75" x14ac:dyDescent="0.2">
      <c r="A75" s="235"/>
      <c r="F75" s="236"/>
    </row>
    <row r="76" spans="1:6" s="232" customFormat="1" ht="15.75" x14ac:dyDescent="0.2">
      <c r="A76" s="235"/>
      <c r="F76" s="236"/>
    </row>
    <row r="77" spans="1:6" s="232" customFormat="1" ht="15.75" x14ac:dyDescent="0.2">
      <c r="A77" s="235"/>
      <c r="F77" s="236"/>
    </row>
    <row r="78" spans="1:6" s="232" customFormat="1" ht="15.75" x14ac:dyDescent="0.2">
      <c r="A78" s="235"/>
      <c r="F78" s="236"/>
    </row>
    <row r="79" spans="1:6" s="232" customFormat="1" ht="15.75" x14ac:dyDescent="0.2">
      <c r="A79" s="235"/>
      <c r="F79" s="236"/>
    </row>
    <row r="80" spans="1:6" s="232" customFormat="1" ht="15.75" x14ac:dyDescent="0.2">
      <c r="A80" s="235"/>
      <c r="F80" s="236"/>
    </row>
    <row r="81" spans="1:6" s="232" customFormat="1" ht="15.75" x14ac:dyDescent="0.2">
      <c r="A81" s="235"/>
      <c r="F81" s="236"/>
    </row>
    <row r="82" spans="1:6" s="232" customFormat="1" ht="15.75" x14ac:dyDescent="0.2">
      <c r="A82" s="235"/>
      <c r="F82" s="236"/>
    </row>
    <row r="83" spans="1:6" ht="15.75" x14ac:dyDescent="0.2"/>
    <row r="84" spans="1:6" ht="15.75" x14ac:dyDescent="0.2"/>
    <row r="85" spans="1:6" ht="15.75" x14ac:dyDescent="0.2"/>
    <row r="86" spans="1:6" ht="15.75" x14ac:dyDescent="0.2"/>
    <row r="87" spans="1:6" ht="15.75" x14ac:dyDescent="0.2"/>
    <row r="88" spans="1:6" ht="15.75" x14ac:dyDescent="0.2"/>
    <row r="89" spans="1:6" ht="15.75" x14ac:dyDescent="0.2"/>
    <row r="90" spans="1:6" ht="15.75" x14ac:dyDescent="0.2"/>
    <row r="91" spans="1:6" ht="15.75" x14ac:dyDescent="0.2"/>
    <row r="92" spans="1:6" ht="15.75" x14ac:dyDescent="0.2"/>
    <row r="93" spans="1:6" ht="15.75" x14ac:dyDescent="0.2"/>
    <row r="94" spans="1:6" ht="15.75" x14ac:dyDescent="0.2"/>
    <row r="95" spans="1:6" ht="15.75" x14ac:dyDescent="0.2"/>
    <row r="96" spans="1: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  <row r="211" ht="15.75" x14ac:dyDescent="0.2"/>
    <row r="212" ht="15.75" x14ac:dyDescent="0.2"/>
    <row r="213" ht="15.75" x14ac:dyDescent="0.2"/>
    <row r="214" ht="15.75" x14ac:dyDescent="0.2"/>
    <row r="215" ht="15.75" x14ac:dyDescent="0.2"/>
  </sheetData>
  <sortState xmlns:xlrd2="http://schemas.microsoft.com/office/spreadsheetml/2017/richdata2" ref="F9:G50">
    <sortCondition descending="1" ref="G9:G50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0"/>
  <sheetViews>
    <sheetView showGridLines="0" topLeftCell="A40" zoomScale="115" zoomScaleNormal="115" zoomScaleSheetLayoutView="115" workbookViewId="0">
      <selection activeCell="F35" sqref="F35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62" t="s">
        <v>144</v>
      </c>
      <c r="B1" s="262"/>
      <c r="C1" s="262"/>
      <c r="D1" s="262"/>
    </row>
    <row r="2" spans="1:4" ht="15" x14ac:dyDescent="0.2">
      <c r="A2" s="225" t="s">
        <v>82</v>
      </c>
      <c r="B2" s="222"/>
      <c r="C2" s="222"/>
      <c r="D2" s="222"/>
    </row>
    <row r="3" spans="1:4" s="68" customFormat="1" ht="31.5" customHeight="1" x14ac:dyDescent="0.2">
      <c r="A3" s="263" t="s">
        <v>263</v>
      </c>
      <c r="B3" s="263"/>
      <c r="C3" s="263"/>
      <c r="D3" s="263"/>
    </row>
    <row r="4" spans="1:4" s="68" customFormat="1" x14ac:dyDescent="0.2">
      <c r="A4" s="266" t="s">
        <v>327</v>
      </c>
      <c r="B4" s="263"/>
      <c r="C4" s="263"/>
      <c r="D4" s="263"/>
    </row>
    <row r="5" spans="1:4" s="68" customFormat="1" ht="7.5" customHeight="1" x14ac:dyDescent="0.2">
      <c r="A5" s="304"/>
      <c r="B5" s="305"/>
      <c r="C5" s="305"/>
      <c r="D5" s="305"/>
    </row>
    <row r="6" spans="1:4" s="68" customFormat="1" ht="18.75" customHeight="1" x14ac:dyDescent="0.2">
      <c r="A6" s="273" t="s">
        <v>33</v>
      </c>
      <c r="B6" s="272" t="s">
        <v>81</v>
      </c>
      <c r="C6" s="272"/>
      <c r="D6" s="273" t="s">
        <v>0</v>
      </c>
    </row>
    <row r="7" spans="1:4" s="68" customFormat="1" ht="18.75" customHeight="1" x14ac:dyDescent="0.2">
      <c r="A7" s="273"/>
      <c r="B7" s="55" t="s">
        <v>79</v>
      </c>
      <c r="C7" s="55" t="s">
        <v>80</v>
      </c>
      <c r="D7" s="273"/>
    </row>
    <row r="8" spans="1:4" ht="6" customHeight="1" x14ac:dyDescent="0.2">
      <c r="A8" s="88"/>
      <c r="B8" s="84"/>
      <c r="C8" s="84"/>
      <c r="D8" s="144"/>
    </row>
    <row r="9" spans="1:4" ht="10.5" customHeight="1" x14ac:dyDescent="0.2">
      <c r="A9" s="88" t="s">
        <v>24</v>
      </c>
      <c r="B9" s="188">
        <v>657</v>
      </c>
      <c r="C9" s="188">
        <v>236</v>
      </c>
      <c r="D9" s="203">
        <f t="shared" ref="D9:D27" si="0">SUM(B9:C9)</f>
        <v>893</v>
      </c>
    </row>
    <row r="10" spans="1:4" ht="10.5" customHeight="1" x14ac:dyDescent="0.2">
      <c r="A10" s="88" t="s">
        <v>1</v>
      </c>
      <c r="B10" s="188">
        <v>367</v>
      </c>
      <c r="C10" s="188">
        <v>121</v>
      </c>
      <c r="D10" s="203">
        <f t="shared" si="0"/>
        <v>488</v>
      </c>
    </row>
    <row r="11" spans="1:4" ht="10.5" customHeight="1" x14ac:dyDescent="0.2">
      <c r="A11" s="88" t="s">
        <v>12</v>
      </c>
      <c r="B11" s="188">
        <v>289</v>
      </c>
      <c r="C11" s="188">
        <v>75</v>
      </c>
      <c r="D11" s="203">
        <f t="shared" si="0"/>
        <v>364</v>
      </c>
    </row>
    <row r="12" spans="1:4" ht="10.5" customHeight="1" x14ac:dyDescent="0.2">
      <c r="A12" s="88" t="s">
        <v>228</v>
      </c>
      <c r="B12" s="188">
        <v>238</v>
      </c>
      <c r="C12" s="188">
        <v>93</v>
      </c>
      <c r="D12" s="203">
        <f t="shared" si="0"/>
        <v>331</v>
      </c>
    </row>
    <row r="13" spans="1:4" ht="10.5" customHeight="1" x14ac:dyDescent="0.2">
      <c r="A13" s="88" t="s">
        <v>11</v>
      </c>
      <c r="B13" s="188">
        <v>234</v>
      </c>
      <c r="C13" s="188">
        <v>47</v>
      </c>
      <c r="D13" s="203">
        <f t="shared" si="0"/>
        <v>281</v>
      </c>
    </row>
    <row r="14" spans="1:4" ht="10.5" customHeight="1" x14ac:dyDescent="0.2">
      <c r="A14" s="88" t="s">
        <v>26</v>
      </c>
      <c r="B14" s="188">
        <v>222</v>
      </c>
      <c r="C14" s="188">
        <v>20</v>
      </c>
      <c r="D14" s="203">
        <f t="shared" si="0"/>
        <v>242</v>
      </c>
    </row>
    <row r="15" spans="1:4" ht="10.5" customHeight="1" x14ac:dyDescent="0.2">
      <c r="A15" s="88" t="s">
        <v>25</v>
      </c>
      <c r="B15" s="188">
        <v>185</v>
      </c>
      <c r="C15" s="188">
        <v>23</v>
      </c>
      <c r="D15" s="203">
        <f t="shared" si="0"/>
        <v>208</v>
      </c>
    </row>
    <row r="16" spans="1:4" ht="10.5" customHeight="1" x14ac:dyDescent="0.2">
      <c r="A16" s="88" t="s">
        <v>13</v>
      </c>
      <c r="B16" s="188">
        <v>82</v>
      </c>
      <c r="C16" s="188">
        <v>31</v>
      </c>
      <c r="D16" s="203">
        <f t="shared" si="0"/>
        <v>113</v>
      </c>
    </row>
    <row r="17" spans="1:9" ht="10.5" customHeight="1" x14ac:dyDescent="0.2">
      <c r="A17" s="88" t="s">
        <v>247</v>
      </c>
      <c r="B17" s="188">
        <v>77</v>
      </c>
      <c r="C17" s="188">
        <v>9</v>
      </c>
      <c r="D17" s="203">
        <f t="shared" si="0"/>
        <v>86</v>
      </c>
    </row>
    <row r="18" spans="1:9" ht="10.5" customHeight="1" x14ac:dyDescent="0.2">
      <c r="A18" s="88" t="s">
        <v>36</v>
      </c>
      <c r="B18" s="188">
        <v>47</v>
      </c>
      <c r="C18" s="188">
        <v>8</v>
      </c>
      <c r="D18" s="203">
        <f t="shared" si="0"/>
        <v>55</v>
      </c>
    </row>
    <row r="19" spans="1:9" ht="10.5" customHeight="1" x14ac:dyDescent="0.2">
      <c r="A19" s="88" t="s">
        <v>14</v>
      </c>
      <c r="B19" s="188">
        <v>21</v>
      </c>
      <c r="C19" s="188">
        <v>32</v>
      </c>
      <c r="D19" s="203">
        <f t="shared" si="0"/>
        <v>53</v>
      </c>
    </row>
    <row r="20" spans="1:9" ht="10.5" customHeight="1" x14ac:dyDescent="0.2">
      <c r="A20" s="88" t="s">
        <v>98</v>
      </c>
      <c r="B20" s="188">
        <v>34</v>
      </c>
      <c r="C20" s="188">
        <v>1</v>
      </c>
      <c r="D20" s="203">
        <f t="shared" si="0"/>
        <v>35</v>
      </c>
    </row>
    <row r="21" spans="1:9" ht="10.5" customHeight="1" x14ac:dyDescent="0.2">
      <c r="A21" s="88" t="s">
        <v>37</v>
      </c>
      <c r="B21" s="188">
        <v>25</v>
      </c>
      <c r="C21" s="188">
        <v>0</v>
      </c>
      <c r="D21" s="203">
        <f t="shared" si="0"/>
        <v>25</v>
      </c>
    </row>
    <row r="22" spans="1:9" ht="10.5" customHeight="1" x14ac:dyDescent="0.2">
      <c r="A22" s="88" t="s">
        <v>227</v>
      </c>
      <c r="B22" s="188">
        <v>7</v>
      </c>
      <c r="C22" s="188">
        <v>3</v>
      </c>
      <c r="D22" s="203">
        <f t="shared" si="0"/>
        <v>10</v>
      </c>
    </row>
    <row r="23" spans="1:9" ht="10.5" customHeight="1" x14ac:dyDescent="0.2">
      <c r="A23" s="88" t="s">
        <v>158</v>
      </c>
      <c r="B23" s="188">
        <v>2</v>
      </c>
      <c r="C23" s="188">
        <v>1</v>
      </c>
      <c r="D23" s="203">
        <f t="shared" si="0"/>
        <v>3</v>
      </c>
    </row>
    <row r="24" spans="1:9" ht="10.5" customHeight="1" x14ac:dyDescent="0.2">
      <c r="A24" s="88" t="s">
        <v>260</v>
      </c>
      <c r="B24" s="188">
        <v>1</v>
      </c>
      <c r="C24" s="188">
        <v>2</v>
      </c>
      <c r="D24" s="203">
        <f t="shared" si="0"/>
        <v>3</v>
      </c>
    </row>
    <row r="25" spans="1:9" ht="10.5" customHeight="1" x14ac:dyDescent="0.2">
      <c r="A25" s="88" t="s">
        <v>298</v>
      </c>
      <c r="B25" s="188">
        <v>1</v>
      </c>
      <c r="C25" s="188">
        <v>0</v>
      </c>
      <c r="D25" s="203">
        <f t="shared" si="0"/>
        <v>1</v>
      </c>
    </row>
    <row r="26" spans="1:9" ht="10.5" customHeight="1" x14ac:dyDescent="0.2">
      <c r="A26" s="88" t="s">
        <v>281</v>
      </c>
      <c r="B26" s="188">
        <v>1</v>
      </c>
      <c r="C26" s="188">
        <v>0</v>
      </c>
      <c r="D26" s="203">
        <f t="shared" si="0"/>
        <v>1</v>
      </c>
    </row>
    <row r="27" spans="1:9" ht="10.5" customHeight="1" x14ac:dyDescent="0.2">
      <c r="A27" s="88" t="s">
        <v>334</v>
      </c>
      <c r="B27" s="188">
        <v>0</v>
      </c>
      <c r="C27" s="188">
        <v>1</v>
      </c>
      <c r="D27" s="203">
        <f t="shared" si="0"/>
        <v>1</v>
      </c>
    </row>
    <row r="28" spans="1:9" ht="6" customHeight="1" x14ac:dyDescent="0.2">
      <c r="A28" s="88"/>
      <c r="B28" s="84"/>
      <c r="C28" s="84"/>
      <c r="D28" s="144"/>
    </row>
    <row r="29" spans="1:9" ht="18" customHeight="1" x14ac:dyDescent="0.2">
      <c r="A29" s="86" t="s">
        <v>0</v>
      </c>
      <c r="B29" s="190">
        <f>SUM(B9:B27)</f>
        <v>2490</v>
      </c>
      <c r="C29" s="190">
        <f>SUM(C9:C27)</f>
        <v>703</v>
      </c>
      <c r="D29" s="201">
        <f>SUM(D8:D27)</f>
        <v>3193</v>
      </c>
    </row>
    <row r="30" spans="1:9" ht="18" customHeight="1" x14ac:dyDescent="0.25">
      <c r="B30" s="89"/>
      <c r="C30" s="89"/>
      <c r="D30" s="89"/>
    </row>
    <row r="31" spans="1:9" ht="34.5" customHeight="1" x14ac:dyDescent="0.2">
      <c r="G31" s="68"/>
      <c r="H31" s="68"/>
      <c r="I31" s="68"/>
    </row>
    <row r="32" spans="1:9" ht="33" customHeight="1" x14ac:dyDescent="0.2">
      <c r="F32" s="68"/>
      <c r="G32" s="169"/>
      <c r="H32" s="57"/>
      <c r="I32" s="68"/>
    </row>
    <row r="33" spans="1:9" ht="16.5" customHeight="1" x14ac:dyDescent="0.2">
      <c r="G33" s="169"/>
      <c r="H33" s="170"/>
    </row>
    <row r="34" spans="1:9" ht="18" customHeight="1" x14ac:dyDescent="0.2">
      <c r="F34" s="68"/>
      <c r="H34" s="57"/>
      <c r="I34" s="68"/>
    </row>
    <row r="35" spans="1:9" ht="18" customHeight="1" x14ac:dyDescent="0.2">
      <c r="F35" s="68"/>
      <c r="G35" s="169"/>
      <c r="H35" s="57"/>
      <c r="I35" s="68"/>
    </row>
    <row r="36" spans="1:9" ht="18" customHeight="1" x14ac:dyDescent="0.2">
      <c r="F36" s="68"/>
      <c r="G36" s="169"/>
      <c r="H36" s="170"/>
      <c r="I36" s="68"/>
    </row>
    <row r="37" spans="1:9" ht="18" customHeight="1" x14ac:dyDescent="0.2">
      <c r="F37" s="68"/>
      <c r="G37" s="169"/>
      <c r="H37" s="170"/>
      <c r="I37" s="68"/>
    </row>
    <row r="38" spans="1:9" ht="18" customHeight="1" x14ac:dyDescent="0.2">
      <c r="F38" s="68"/>
      <c r="H38" s="57"/>
      <c r="I38" s="68"/>
    </row>
    <row r="39" spans="1:9" ht="18" customHeight="1" x14ac:dyDescent="0.2"/>
    <row r="40" spans="1:9" ht="18" customHeight="1" x14ac:dyDescent="0.2">
      <c r="H40" s="57"/>
    </row>
    <row r="41" spans="1:9" ht="18" customHeight="1" x14ac:dyDescent="0.2">
      <c r="G41" s="169"/>
      <c r="H41" s="170"/>
    </row>
    <row r="42" spans="1:9" ht="18" customHeight="1" x14ac:dyDescent="0.2"/>
    <row r="43" spans="1:9" ht="18" customHeight="1" x14ac:dyDescent="0.2"/>
    <row r="44" spans="1:9" ht="18" customHeight="1" x14ac:dyDescent="0.2">
      <c r="G44" s="169"/>
      <c r="H44" s="170"/>
    </row>
    <row r="45" spans="1:9" ht="18" customHeight="1" x14ac:dyDescent="0.2">
      <c r="G45" s="169"/>
      <c r="H45" s="170"/>
    </row>
    <row r="46" spans="1:9" x14ac:dyDescent="0.2">
      <c r="H46" s="57"/>
    </row>
    <row r="47" spans="1:9" x14ac:dyDescent="0.2">
      <c r="G47" s="169"/>
      <c r="H47" s="57"/>
    </row>
    <row r="48" spans="1:9" ht="15" x14ac:dyDescent="0.2">
      <c r="A48" s="48" t="s">
        <v>274</v>
      </c>
      <c r="B48" s="48"/>
      <c r="C48" s="48"/>
      <c r="D48" s="48"/>
    </row>
    <row r="49" spans="1:8" ht="22.5" customHeight="1" x14ac:dyDescent="0.2">
      <c r="A49" s="48" t="s">
        <v>244</v>
      </c>
      <c r="B49" s="48"/>
      <c r="C49" s="48"/>
      <c r="D49" s="48"/>
      <c r="H49" s="57"/>
    </row>
    <row r="50" spans="1:8" ht="14.25" customHeight="1" x14ac:dyDescent="0.2">
      <c r="A50" s="48" t="s">
        <v>279</v>
      </c>
      <c r="H50" s="57"/>
    </row>
    <row r="56" spans="1:8" ht="12" customHeight="1" x14ac:dyDescent="0.2"/>
    <row r="57" spans="1:8" ht="12" customHeight="1" x14ac:dyDescent="0.2"/>
    <row r="79" spans="9:12" x14ac:dyDescent="0.2">
      <c r="I79" s="68"/>
      <c r="J79" s="68"/>
      <c r="K79" s="68"/>
      <c r="L79" s="68"/>
    </row>
    <row r="80" spans="9:12" x14ac:dyDescent="0.2">
      <c r="I80" s="68"/>
      <c r="J80" s="68"/>
      <c r="K80" s="68"/>
      <c r="L80" s="68"/>
    </row>
    <row r="81" spans="8:12" x14ac:dyDescent="0.2">
      <c r="L81" s="68"/>
    </row>
    <row r="85" spans="8:12" x14ac:dyDescent="0.2">
      <c r="H85" s="87"/>
    </row>
    <row r="93" spans="8:12" x14ac:dyDescent="0.2">
      <c r="L93" s="87"/>
    </row>
    <row r="100" spans="11:11" x14ac:dyDescent="0.2">
      <c r="K100" s="87"/>
    </row>
  </sheetData>
  <sortState xmlns:xlrd2="http://schemas.microsoft.com/office/spreadsheetml/2017/richdata2" ref="G32:H47">
    <sortCondition descending="1" ref="H32:H47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zoomScale="130" zoomScaleNormal="130" zoomScaleSheetLayoutView="110" workbookViewId="0">
      <selection activeCell="G6" sqref="G6:H12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57" customWidth="1"/>
    <col min="8" max="8" width="13.140625" style="57" customWidth="1"/>
    <col min="9" max="9" width="9.85546875" style="57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0" s="56" customFormat="1" ht="22.5" x14ac:dyDescent="0.2">
      <c r="A1" s="275" t="s">
        <v>137</v>
      </c>
      <c r="B1" s="275"/>
      <c r="C1" s="275"/>
      <c r="D1" s="275"/>
      <c r="E1" s="275"/>
    </row>
    <row r="2" spans="1:10" x14ac:dyDescent="0.2">
      <c r="A2" s="226" t="s">
        <v>82</v>
      </c>
      <c r="B2" s="220"/>
      <c r="C2" s="220"/>
      <c r="D2" s="220"/>
      <c r="E2" s="220"/>
    </row>
    <row r="3" spans="1:10" ht="27" customHeight="1" x14ac:dyDescent="0.2">
      <c r="A3" s="276" t="s">
        <v>105</v>
      </c>
      <c r="B3" s="276"/>
      <c r="C3" s="276"/>
      <c r="D3" s="276"/>
      <c r="E3" s="276"/>
      <c r="F3" s="59"/>
    </row>
    <row r="4" spans="1:10" ht="22.5" x14ac:dyDescent="0.2">
      <c r="A4" s="279" t="s">
        <v>326</v>
      </c>
      <c r="B4" s="276"/>
      <c r="C4" s="276"/>
      <c r="D4" s="276"/>
      <c r="E4" s="276"/>
      <c r="F4" s="59"/>
    </row>
    <row r="5" spans="1:10" ht="13.5" customHeight="1" x14ac:dyDescent="0.2">
      <c r="A5" s="277"/>
      <c r="B5" s="277"/>
      <c r="C5" s="277"/>
      <c r="D5" s="278"/>
      <c r="E5" s="278"/>
      <c r="F5" s="61"/>
    </row>
    <row r="6" spans="1:10" ht="18" customHeight="1" x14ac:dyDescent="0.2">
      <c r="A6" s="268" t="s">
        <v>15</v>
      </c>
      <c r="B6" s="272" t="s">
        <v>81</v>
      </c>
      <c r="C6" s="272"/>
      <c r="D6" s="272" t="s">
        <v>0</v>
      </c>
      <c r="E6" s="306"/>
      <c r="F6" s="90"/>
      <c r="G6" s="348" t="s">
        <v>17</v>
      </c>
      <c r="H6" s="349">
        <f>+D9</f>
        <v>588</v>
      </c>
      <c r="I6" s="95"/>
      <c r="J6" s="253"/>
    </row>
    <row r="7" spans="1:10" ht="18" customHeight="1" x14ac:dyDescent="0.2">
      <c r="A7" s="268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348" t="s">
        <v>18</v>
      </c>
      <c r="H7" s="349">
        <f>+D14</f>
        <v>28</v>
      </c>
      <c r="I7" s="91"/>
      <c r="J7" s="92"/>
    </row>
    <row r="8" spans="1:10" s="58" customFormat="1" ht="19.5" x14ac:dyDescent="0.2">
      <c r="A8" s="93" t="s">
        <v>21</v>
      </c>
      <c r="B8" s="204">
        <v>2005</v>
      </c>
      <c r="C8" s="204">
        <v>600</v>
      </c>
      <c r="D8" s="204">
        <f t="shared" ref="D8:D14" si="0">SUM(B8:C8)</f>
        <v>2605</v>
      </c>
      <c r="E8" s="94">
        <f>+D8/$D$15*100</f>
        <v>80.875504501707539</v>
      </c>
      <c r="F8" s="49"/>
      <c r="G8" s="348" t="s">
        <v>16</v>
      </c>
      <c r="H8" s="349">
        <f>+D8</f>
        <v>2605</v>
      </c>
      <c r="I8" s="91"/>
      <c r="J8" s="92"/>
    </row>
    <row r="9" spans="1:10" s="58" customFormat="1" ht="19.5" x14ac:dyDescent="0.2">
      <c r="A9" s="93" t="s">
        <v>22</v>
      </c>
      <c r="B9" s="204">
        <v>485</v>
      </c>
      <c r="C9" s="204">
        <v>103</v>
      </c>
      <c r="D9" s="204">
        <f>SUM(B9:C9)</f>
        <v>588</v>
      </c>
      <c r="E9" s="94">
        <f>+D9/$D$15*100</f>
        <v>18.25520024837007</v>
      </c>
      <c r="F9" s="49"/>
      <c r="G9" s="350" t="s">
        <v>132</v>
      </c>
      <c r="H9" s="351">
        <f>+D12</f>
        <v>0</v>
      </c>
      <c r="I9" s="91"/>
    </row>
    <row r="10" spans="1:10" ht="19.5" x14ac:dyDescent="0.2">
      <c r="A10" s="64" t="s">
        <v>19</v>
      </c>
      <c r="B10" s="205">
        <v>9</v>
      </c>
      <c r="C10" s="205">
        <v>0</v>
      </c>
      <c r="D10" s="205">
        <f>SUM(B10:C10)</f>
        <v>9</v>
      </c>
      <c r="E10" s="96">
        <f t="shared" ref="E10:E15" si="1">+D10/$D$15*100</f>
        <v>0.27941633033219498</v>
      </c>
      <c r="F10" s="90"/>
      <c r="G10" s="350" t="s">
        <v>20</v>
      </c>
      <c r="H10" s="351">
        <f>+D13</f>
        <v>139</v>
      </c>
      <c r="I10" s="91"/>
    </row>
    <row r="11" spans="1:10" ht="19.5" x14ac:dyDescent="0.2">
      <c r="A11" s="64" t="s">
        <v>246</v>
      </c>
      <c r="B11" s="205">
        <v>364</v>
      </c>
      <c r="C11" s="205">
        <v>76</v>
      </c>
      <c r="D11" s="205">
        <f t="shared" si="0"/>
        <v>440</v>
      </c>
      <c r="E11" s="96">
        <f t="shared" si="1"/>
        <v>13.660353927351753</v>
      </c>
      <c r="F11" s="90"/>
      <c r="G11" s="350" t="s">
        <v>19</v>
      </c>
      <c r="H11" s="351">
        <f>+D10</f>
        <v>9</v>
      </c>
      <c r="I11" s="91"/>
    </row>
    <row r="12" spans="1:10" ht="19.5" x14ac:dyDescent="0.2">
      <c r="A12" s="64" t="s">
        <v>132</v>
      </c>
      <c r="B12" s="205">
        <v>0</v>
      </c>
      <c r="C12" s="205">
        <v>0</v>
      </c>
      <c r="D12" s="205">
        <f>SUM(B12:C12)</f>
        <v>0</v>
      </c>
      <c r="E12" s="96">
        <f>+D12/$D$15*100</f>
        <v>0</v>
      </c>
      <c r="F12" s="90"/>
      <c r="G12" s="350" t="s">
        <v>246</v>
      </c>
      <c r="H12" s="351">
        <f>+D11</f>
        <v>440</v>
      </c>
      <c r="I12" s="91"/>
    </row>
    <row r="13" spans="1:10" x14ac:dyDescent="0.2">
      <c r="A13" s="64" t="s">
        <v>20</v>
      </c>
      <c r="B13" s="205">
        <v>112</v>
      </c>
      <c r="C13" s="205">
        <v>27</v>
      </c>
      <c r="D13" s="205">
        <f t="shared" si="0"/>
        <v>139</v>
      </c>
      <c r="E13" s="96">
        <f t="shared" si="1"/>
        <v>4.3154299906861224</v>
      </c>
      <c r="F13" s="97"/>
      <c r="I13" s="91"/>
    </row>
    <row r="14" spans="1:10" x14ac:dyDescent="0.2">
      <c r="A14" s="93" t="s">
        <v>23</v>
      </c>
      <c r="B14" s="204">
        <v>28</v>
      </c>
      <c r="C14" s="204">
        <v>0</v>
      </c>
      <c r="D14" s="204">
        <f t="shared" si="0"/>
        <v>28</v>
      </c>
      <c r="E14" s="94">
        <f>+D14/$D$15*100</f>
        <v>0.86929524992238427</v>
      </c>
      <c r="F14" s="90"/>
    </row>
    <row r="15" spans="1:10" s="58" customFormat="1" ht="18" customHeight="1" x14ac:dyDescent="0.2">
      <c r="A15" s="54" t="s">
        <v>0</v>
      </c>
      <c r="B15" s="206">
        <f>SUM(B8+B9+B14)</f>
        <v>2518</v>
      </c>
      <c r="C15" s="206">
        <f>SUM(C8+C9+C14)</f>
        <v>703</v>
      </c>
      <c r="D15" s="206">
        <f>SUM(D8+D9+D14)</f>
        <v>3221</v>
      </c>
      <c r="E15" s="98">
        <f t="shared" si="1"/>
        <v>100</v>
      </c>
      <c r="F15" s="49"/>
      <c r="G15" s="57"/>
      <c r="H15" s="57"/>
    </row>
    <row r="16" spans="1:10" s="58" customFormat="1" x14ac:dyDescent="0.2">
      <c r="A16" s="57"/>
      <c r="B16" s="62"/>
      <c r="C16" s="62"/>
      <c r="D16" s="62"/>
      <c r="E16" s="62"/>
      <c r="G16" s="57"/>
      <c r="H16" s="57"/>
    </row>
    <row r="17" spans="1:5" ht="36" customHeight="1" x14ac:dyDescent="0.2">
      <c r="B17" s="62"/>
      <c r="C17" s="62"/>
      <c r="D17" s="62"/>
      <c r="E17" s="62"/>
    </row>
    <row r="18" spans="1:5" x14ac:dyDescent="0.2">
      <c r="B18" s="62"/>
      <c r="C18" s="62"/>
      <c r="D18" s="62"/>
      <c r="E18" s="62"/>
    </row>
    <row r="19" spans="1:5" ht="18" customHeight="1" x14ac:dyDescent="0.2">
      <c r="B19" s="62"/>
      <c r="C19" s="62"/>
      <c r="D19" s="62"/>
      <c r="E19" s="62"/>
    </row>
    <row r="20" spans="1:5" ht="19.5" customHeight="1" x14ac:dyDescent="0.2">
      <c r="B20" s="62"/>
      <c r="C20" s="62"/>
      <c r="D20" s="62"/>
      <c r="E20" s="62"/>
    </row>
    <row r="21" spans="1:5" ht="19.5" customHeight="1" x14ac:dyDescent="0.2">
      <c r="B21" s="62"/>
      <c r="C21" s="62"/>
      <c r="D21" s="62"/>
      <c r="E21" s="62"/>
    </row>
    <row r="22" spans="1:5" ht="19.5" customHeight="1" x14ac:dyDescent="0.2">
      <c r="B22" s="62"/>
      <c r="C22" s="62"/>
      <c r="D22" s="62"/>
      <c r="E22" s="62"/>
    </row>
    <row r="23" spans="1:5" ht="19.5" customHeight="1" x14ac:dyDescent="0.2">
      <c r="B23" s="62"/>
      <c r="C23" s="62"/>
      <c r="D23" s="62"/>
      <c r="E23" s="62"/>
    </row>
    <row r="24" spans="1:5" ht="19.5" customHeight="1" x14ac:dyDescent="0.2">
      <c r="B24" s="62"/>
      <c r="C24" s="62"/>
      <c r="D24" s="62"/>
      <c r="E24" s="62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2" customHeight="1" x14ac:dyDescent="0.2"/>
    <row r="31" spans="1:5" ht="14.25" customHeight="1" x14ac:dyDescent="0.2">
      <c r="A31" s="48" t="s">
        <v>271</v>
      </c>
      <c r="B31" s="48"/>
      <c r="C31" s="48"/>
      <c r="D31" s="48"/>
      <c r="E31" s="48"/>
    </row>
    <row r="32" spans="1:5" ht="13.5" customHeight="1" x14ac:dyDescent="0.2">
      <c r="A32" s="48" t="s">
        <v>244</v>
      </c>
      <c r="B32" s="48"/>
      <c r="C32" s="48"/>
      <c r="D32" s="48"/>
      <c r="E32" s="48"/>
    </row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87"/>
    </row>
    <row r="45" spans="1:1" ht="20.100000000000001" customHeight="1" x14ac:dyDescent="0.2">
      <c r="A45" s="87"/>
    </row>
    <row r="46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52"/>
  <sheetViews>
    <sheetView showGridLines="0" zoomScale="80" zoomScaleNormal="80" zoomScaleSheetLayoutView="85" workbookViewId="0">
      <selection activeCell="P28" sqref="P28"/>
    </sheetView>
  </sheetViews>
  <sheetFormatPr baseColWidth="10" defaultColWidth="11.42578125" defaultRowHeight="15" x14ac:dyDescent="0.2"/>
  <cols>
    <col min="1" max="1" width="74.7109375" style="57" customWidth="1"/>
    <col min="2" max="9" width="7.140625" style="57" customWidth="1"/>
    <col min="10" max="10" width="9.7109375" style="57" customWidth="1"/>
    <col min="11" max="11" width="11.7109375" style="57" customWidth="1"/>
    <col min="12" max="16384" width="11.42578125" style="57"/>
  </cols>
  <sheetData>
    <row r="1" spans="1:11" x14ac:dyDescent="0.2">
      <c r="A1" s="275" t="s">
        <v>145</v>
      </c>
      <c r="B1" s="275"/>
      <c r="C1" s="275"/>
      <c r="D1" s="275"/>
      <c r="E1" s="275"/>
      <c r="F1" s="275"/>
      <c r="G1" s="275"/>
      <c r="H1" s="275"/>
      <c r="I1" s="275"/>
      <c r="J1" s="99"/>
      <c r="K1" s="99"/>
    </row>
    <row r="2" spans="1:11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</row>
    <row r="3" spans="1:11" x14ac:dyDescent="0.2">
      <c r="A3" s="276" t="s">
        <v>243</v>
      </c>
      <c r="B3" s="276"/>
      <c r="C3" s="276"/>
      <c r="D3" s="276"/>
      <c r="E3" s="276"/>
      <c r="F3" s="276"/>
      <c r="G3" s="276"/>
      <c r="H3" s="276"/>
      <c r="I3" s="276"/>
    </row>
    <row r="4" spans="1:11" x14ac:dyDescent="0.2">
      <c r="A4" s="279" t="s">
        <v>326</v>
      </c>
      <c r="B4" s="276"/>
      <c r="C4" s="276"/>
      <c r="D4" s="276"/>
      <c r="E4" s="276"/>
      <c r="F4" s="276"/>
      <c r="G4" s="276"/>
      <c r="H4" s="276"/>
      <c r="I4" s="276"/>
    </row>
    <row r="5" spans="1:11" x14ac:dyDescent="0.2">
      <c r="A5" s="168"/>
      <c r="B5" s="5"/>
      <c r="C5" s="5"/>
      <c r="D5" s="5"/>
      <c r="E5" s="5"/>
      <c r="F5" s="5"/>
      <c r="G5" s="5"/>
      <c r="H5" s="5"/>
      <c r="I5" s="5"/>
    </row>
    <row r="6" spans="1:11" ht="17.25" customHeight="1" x14ac:dyDescent="0.2">
      <c r="A6" s="288" t="s">
        <v>198</v>
      </c>
      <c r="B6" s="311" t="s">
        <v>51</v>
      </c>
      <c r="C6" s="311"/>
      <c r="D6" s="311"/>
      <c r="E6" s="311"/>
      <c r="F6" s="311"/>
      <c r="G6" s="311"/>
      <c r="H6" s="311"/>
      <c r="I6" s="311"/>
      <c r="J6" s="309" t="s">
        <v>0</v>
      </c>
    </row>
    <row r="7" spans="1:11" ht="18.75" customHeight="1" x14ac:dyDescent="0.2">
      <c r="A7" s="288"/>
      <c r="B7" s="166" t="s">
        <v>76</v>
      </c>
      <c r="C7" s="166" t="s">
        <v>75</v>
      </c>
      <c r="D7" s="166" t="s">
        <v>78</v>
      </c>
      <c r="E7" s="166" t="s">
        <v>74</v>
      </c>
      <c r="F7" s="166" t="s">
        <v>70</v>
      </c>
      <c r="G7" s="166" t="s">
        <v>69</v>
      </c>
      <c r="H7" s="166" t="s">
        <v>73</v>
      </c>
      <c r="I7" s="166" t="s">
        <v>130</v>
      </c>
      <c r="J7" s="309"/>
      <c r="K7" s="100"/>
    </row>
    <row r="8" spans="1:11" ht="17.25" customHeight="1" x14ac:dyDescent="0.2">
      <c r="A8" s="80" t="s">
        <v>165</v>
      </c>
      <c r="B8" s="101">
        <v>0</v>
      </c>
      <c r="C8" s="101">
        <v>1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46">
        <f t="shared" ref="J8:J25" si="0">SUM(B8:I8)</f>
        <v>1</v>
      </c>
      <c r="K8" s="100"/>
    </row>
    <row r="9" spans="1:11" ht="17.25" customHeight="1" x14ac:dyDescent="0.2">
      <c r="A9" s="113" t="s">
        <v>166</v>
      </c>
      <c r="B9" s="101">
        <v>0</v>
      </c>
      <c r="C9" s="101">
        <v>1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209">
        <f t="shared" si="0"/>
        <v>1</v>
      </c>
      <c r="K9" s="100"/>
    </row>
    <row r="10" spans="1:11" ht="17.25" customHeight="1" x14ac:dyDescent="0.2">
      <c r="A10" s="80" t="s">
        <v>177</v>
      </c>
      <c r="B10" s="251">
        <v>0</v>
      </c>
      <c r="C10" s="251">
        <v>0</v>
      </c>
      <c r="D10" s="251">
        <v>1</v>
      </c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146">
        <f t="shared" si="0"/>
        <v>1</v>
      </c>
      <c r="K10" s="100"/>
    </row>
    <row r="11" spans="1:11" ht="17.25" customHeight="1" x14ac:dyDescent="0.2">
      <c r="A11" s="80" t="s">
        <v>169</v>
      </c>
      <c r="B11" s="251">
        <v>0</v>
      </c>
      <c r="C11" s="251">
        <v>0</v>
      </c>
      <c r="D11" s="251">
        <v>0</v>
      </c>
      <c r="E11" s="251">
        <v>2</v>
      </c>
      <c r="F11" s="251">
        <v>0</v>
      </c>
      <c r="G11" s="251">
        <v>1</v>
      </c>
      <c r="H11" s="251">
        <v>1</v>
      </c>
      <c r="I11" s="251">
        <v>4</v>
      </c>
      <c r="J11" s="146">
        <f t="shared" si="0"/>
        <v>8</v>
      </c>
      <c r="K11" s="100"/>
    </row>
    <row r="12" spans="1:11" ht="17.25" customHeight="1" x14ac:dyDescent="0.2">
      <c r="A12" s="261" t="s">
        <v>173</v>
      </c>
      <c r="B12" s="249">
        <v>0</v>
      </c>
      <c r="C12" s="249">
        <v>0</v>
      </c>
      <c r="D12" s="249">
        <v>0</v>
      </c>
      <c r="E12" s="249">
        <v>1</v>
      </c>
      <c r="F12" s="249">
        <v>0</v>
      </c>
      <c r="G12" s="249">
        <v>1</v>
      </c>
      <c r="H12" s="249">
        <v>1</v>
      </c>
      <c r="I12" s="249">
        <v>2</v>
      </c>
      <c r="J12" s="250">
        <f t="shared" si="0"/>
        <v>5</v>
      </c>
      <c r="K12" s="100"/>
    </row>
    <row r="13" spans="1:11" ht="17.25" customHeight="1" x14ac:dyDescent="0.2">
      <c r="A13" s="261" t="s">
        <v>171</v>
      </c>
      <c r="B13" s="249">
        <v>0</v>
      </c>
      <c r="C13" s="249">
        <v>0</v>
      </c>
      <c r="D13" s="249">
        <v>0</v>
      </c>
      <c r="E13" s="249">
        <v>1</v>
      </c>
      <c r="F13" s="249">
        <v>0</v>
      </c>
      <c r="G13" s="249">
        <v>0</v>
      </c>
      <c r="H13" s="249">
        <v>0</v>
      </c>
      <c r="I13" s="249">
        <v>2</v>
      </c>
      <c r="J13" s="250">
        <f t="shared" si="0"/>
        <v>3</v>
      </c>
      <c r="K13" s="100"/>
    </row>
    <row r="14" spans="1:11" ht="17.25" customHeight="1" x14ac:dyDescent="0.2">
      <c r="A14" s="80" t="s">
        <v>174</v>
      </c>
      <c r="B14" s="101">
        <v>0</v>
      </c>
      <c r="C14" s="101">
        <v>1</v>
      </c>
      <c r="D14" s="101">
        <v>0</v>
      </c>
      <c r="E14" s="101">
        <v>0</v>
      </c>
      <c r="F14" s="101">
        <v>0</v>
      </c>
      <c r="G14" s="101">
        <v>1</v>
      </c>
      <c r="H14" s="101">
        <v>1</v>
      </c>
      <c r="I14" s="101">
        <v>2</v>
      </c>
      <c r="J14" s="146">
        <f>SUM(B14:I14)</f>
        <v>5</v>
      </c>
      <c r="K14" s="100"/>
    </row>
    <row r="15" spans="1:11" ht="17.25" customHeight="1" x14ac:dyDescent="0.2">
      <c r="A15" s="113" t="s">
        <v>176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249">
        <v>0</v>
      </c>
      <c r="I15" s="249">
        <v>1</v>
      </c>
      <c r="J15" s="250">
        <f t="shared" si="0"/>
        <v>1</v>
      </c>
      <c r="K15" s="100"/>
    </row>
    <row r="16" spans="1:11" ht="33" customHeight="1" x14ac:dyDescent="0.2">
      <c r="A16" s="113" t="s">
        <v>175</v>
      </c>
      <c r="B16" s="249">
        <v>0</v>
      </c>
      <c r="C16" s="249">
        <v>1</v>
      </c>
      <c r="D16" s="249">
        <v>0</v>
      </c>
      <c r="E16" s="249">
        <v>0</v>
      </c>
      <c r="F16" s="249">
        <v>0</v>
      </c>
      <c r="G16" s="249">
        <v>1</v>
      </c>
      <c r="H16" s="249">
        <v>1</v>
      </c>
      <c r="I16" s="249">
        <v>1</v>
      </c>
      <c r="J16" s="250">
        <f t="shared" si="0"/>
        <v>4</v>
      </c>
      <c r="K16" s="100"/>
    </row>
    <row r="17" spans="1:11" ht="17.25" customHeight="1" x14ac:dyDescent="0.2">
      <c r="A17" s="80" t="s">
        <v>188</v>
      </c>
      <c r="B17" s="251">
        <v>0</v>
      </c>
      <c r="C17" s="251">
        <v>0</v>
      </c>
      <c r="D17" s="251">
        <v>0</v>
      </c>
      <c r="E17" s="251">
        <v>0</v>
      </c>
      <c r="F17" s="101">
        <v>0</v>
      </c>
      <c r="G17" s="101">
        <v>0</v>
      </c>
      <c r="H17" s="251">
        <v>0</v>
      </c>
      <c r="I17" s="251">
        <v>0</v>
      </c>
      <c r="J17" s="146">
        <f t="shared" si="0"/>
        <v>0</v>
      </c>
      <c r="K17" s="100"/>
    </row>
    <row r="18" spans="1:11" x14ac:dyDescent="0.2">
      <c r="A18" s="80" t="s">
        <v>185</v>
      </c>
      <c r="B18" s="251">
        <v>0</v>
      </c>
      <c r="C18" s="251">
        <v>0</v>
      </c>
      <c r="D18" s="251">
        <v>0</v>
      </c>
      <c r="E18" s="251">
        <v>0</v>
      </c>
      <c r="F18" s="101">
        <v>0</v>
      </c>
      <c r="G18" s="101">
        <v>0</v>
      </c>
      <c r="H18" s="251">
        <v>0</v>
      </c>
      <c r="I18" s="251">
        <v>0</v>
      </c>
      <c r="J18" s="146">
        <f t="shared" si="0"/>
        <v>0</v>
      </c>
      <c r="K18" s="100"/>
    </row>
    <row r="19" spans="1:11" ht="17.25" customHeight="1" x14ac:dyDescent="0.2">
      <c r="A19" s="80" t="s">
        <v>180</v>
      </c>
      <c r="B19" s="251">
        <v>0</v>
      </c>
      <c r="C19" s="251">
        <v>0</v>
      </c>
      <c r="D19" s="251">
        <v>0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146">
        <f t="shared" si="0"/>
        <v>0</v>
      </c>
      <c r="K19" s="182"/>
    </row>
    <row r="20" spans="1:11" x14ac:dyDescent="0.2">
      <c r="A20" s="261" t="s">
        <v>184</v>
      </c>
      <c r="B20" s="249">
        <v>0</v>
      </c>
      <c r="C20" s="249">
        <v>0</v>
      </c>
      <c r="D20" s="249">
        <v>0</v>
      </c>
      <c r="E20" s="249">
        <v>0</v>
      </c>
      <c r="F20" s="249">
        <v>0</v>
      </c>
      <c r="G20" s="249">
        <v>0</v>
      </c>
      <c r="H20" s="249">
        <v>0</v>
      </c>
      <c r="I20" s="249">
        <v>0</v>
      </c>
      <c r="J20" s="250">
        <f t="shared" si="0"/>
        <v>0</v>
      </c>
      <c r="K20" s="100"/>
    </row>
    <row r="21" spans="1:11" ht="17.25" customHeight="1" x14ac:dyDescent="0.2">
      <c r="A21" s="80" t="s">
        <v>192</v>
      </c>
      <c r="B21" s="251">
        <v>0</v>
      </c>
      <c r="C21" s="251">
        <v>2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336">
        <f t="shared" si="0"/>
        <v>2</v>
      </c>
      <c r="K21" s="100"/>
    </row>
    <row r="22" spans="1:11" ht="21" customHeight="1" x14ac:dyDescent="0.2">
      <c r="A22" s="113" t="s">
        <v>195</v>
      </c>
      <c r="B22" s="249">
        <v>0</v>
      </c>
      <c r="C22" s="249">
        <v>1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50">
        <f t="shared" si="0"/>
        <v>1</v>
      </c>
      <c r="K22" s="100"/>
    </row>
    <row r="23" spans="1:11" x14ac:dyDescent="0.2">
      <c r="A23" s="113" t="s">
        <v>193</v>
      </c>
      <c r="B23" s="249">
        <v>0</v>
      </c>
      <c r="C23" s="249">
        <v>1</v>
      </c>
      <c r="D23" s="249">
        <v>0</v>
      </c>
      <c r="E23" s="249">
        <v>0</v>
      </c>
      <c r="F23" s="249">
        <v>0</v>
      </c>
      <c r="G23" s="249">
        <v>0</v>
      </c>
      <c r="H23" s="249">
        <v>0</v>
      </c>
      <c r="I23" s="249">
        <v>0</v>
      </c>
      <c r="J23" s="250">
        <f t="shared" si="0"/>
        <v>1</v>
      </c>
      <c r="K23" s="100"/>
    </row>
    <row r="24" spans="1:11" ht="17.25" customHeight="1" x14ac:dyDescent="0.2">
      <c r="A24" s="80" t="s">
        <v>197</v>
      </c>
      <c r="B24" s="251">
        <v>0</v>
      </c>
      <c r="C24" s="251">
        <v>0</v>
      </c>
      <c r="D24" s="251">
        <v>0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336">
        <f t="shared" si="0"/>
        <v>0</v>
      </c>
      <c r="K24" s="100"/>
    </row>
    <row r="25" spans="1:11" ht="17.25" customHeight="1" x14ac:dyDescent="0.2">
      <c r="A25" s="80" t="s">
        <v>191</v>
      </c>
      <c r="B25" s="101">
        <v>2</v>
      </c>
      <c r="C25" s="101">
        <v>4</v>
      </c>
      <c r="D25" s="101">
        <v>0</v>
      </c>
      <c r="E25" s="101">
        <v>1</v>
      </c>
      <c r="F25" s="101">
        <v>1</v>
      </c>
      <c r="G25" s="101">
        <v>1</v>
      </c>
      <c r="H25" s="101">
        <v>0</v>
      </c>
      <c r="I25" s="101">
        <v>2</v>
      </c>
      <c r="J25" s="146">
        <f t="shared" si="0"/>
        <v>11</v>
      </c>
      <c r="K25" s="100"/>
    </row>
    <row r="26" spans="1:11" ht="24" customHeight="1" x14ac:dyDescent="0.2">
      <c r="A26" s="54" t="s">
        <v>0</v>
      </c>
      <c r="B26" s="111">
        <f>SUM(B8,B10,B11,B14,B17,B18,B19,B21,B24,B25)</f>
        <v>2</v>
      </c>
      <c r="C26" s="111">
        <f>SUM(C8,C10,C11,C14,C17,C18,C19,C21,C24,C25)</f>
        <v>8</v>
      </c>
      <c r="D26" s="111">
        <f>SUM(D8,D10,D11,D14,D17,D18,D19,D21,D24,D25)</f>
        <v>1</v>
      </c>
      <c r="E26" s="111">
        <f>SUM(E8,E10,E11,E14,E17,E18,E19,E21,E24,E25)</f>
        <v>3</v>
      </c>
      <c r="F26" s="111">
        <f>SUM(F8,F10,F11,F14,F17,F18,F19,F21,F24,F25)</f>
        <v>1</v>
      </c>
      <c r="G26" s="111">
        <f>SUM(G8,G10,G11,G14,G17,G18,G19,G21,G24,G25)</f>
        <v>3</v>
      </c>
      <c r="H26" s="111">
        <f>SUM(H8,H10,H11,H14,H17,H18,H19,H21,H24,H25)</f>
        <v>2</v>
      </c>
      <c r="I26" s="111">
        <f>SUM(I8,I10,I11,I14,I17,I18,I19,I21,I24,I25)</f>
        <v>8</v>
      </c>
      <c r="J26" s="112">
        <f>+SUM(B26:I26)</f>
        <v>28</v>
      </c>
    </row>
    <row r="27" spans="1:11" x14ac:dyDescent="0.2">
      <c r="A27" s="48" t="s">
        <v>274</v>
      </c>
    </row>
    <row r="28" spans="1:11" x14ac:dyDescent="0.2">
      <c r="A28" s="48" t="s">
        <v>244</v>
      </c>
    </row>
    <row r="29" spans="1:11" x14ac:dyDescent="0.2">
      <c r="A29" s="310" t="s">
        <v>51</v>
      </c>
      <c r="B29" s="310"/>
      <c r="C29" s="310"/>
      <c r="D29" s="310"/>
      <c r="E29" s="310"/>
      <c r="F29" s="310"/>
      <c r="G29" s="310"/>
      <c r="H29" s="310"/>
      <c r="I29" s="310"/>
    </row>
    <row r="30" spans="1:11" x14ac:dyDescent="0.2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11" ht="12.75" customHeight="1" x14ac:dyDescent="0.2">
      <c r="A31" s="103" t="s">
        <v>68</v>
      </c>
      <c r="B31" s="104"/>
      <c r="C31" s="104"/>
      <c r="D31" s="104"/>
      <c r="E31" s="104"/>
      <c r="F31" s="308" t="s">
        <v>60</v>
      </c>
      <c r="G31" s="308"/>
      <c r="H31" s="308"/>
      <c r="I31" s="308"/>
      <c r="J31" s="308"/>
      <c r="K31" s="105"/>
    </row>
    <row r="32" spans="1:11" ht="13.5" customHeight="1" x14ac:dyDescent="0.2">
      <c r="A32" s="103" t="s">
        <v>67</v>
      </c>
      <c r="B32" s="104"/>
      <c r="C32" s="104"/>
      <c r="D32" s="104"/>
      <c r="E32" s="104"/>
      <c r="F32" s="308" t="s">
        <v>59</v>
      </c>
      <c r="G32" s="308"/>
      <c r="H32" s="308"/>
      <c r="I32" s="308"/>
      <c r="J32" s="308"/>
      <c r="K32" s="105"/>
    </row>
    <row r="33" spans="1:13" ht="13.5" customHeight="1" x14ac:dyDescent="0.2">
      <c r="A33" s="103" t="s">
        <v>66</v>
      </c>
      <c r="B33" s="104"/>
      <c r="C33" s="104"/>
      <c r="D33" s="104"/>
      <c r="E33" s="104"/>
      <c r="F33" s="308" t="s">
        <v>58</v>
      </c>
      <c r="G33" s="308"/>
      <c r="H33" s="308"/>
      <c r="I33" s="308"/>
      <c r="J33" s="308"/>
      <c r="K33" s="105"/>
    </row>
    <row r="34" spans="1:13" ht="13.5" customHeight="1" x14ac:dyDescent="0.2">
      <c r="A34" s="103" t="s">
        <v>65</v>
      </c>
      <c r="B34" s="104"/>
      <c r="C34" s="104"/>
      <c r="D34" s="104"/>
      <c r="E34" s="104"/>
      <c r="F34" s="308" t="s">
        <v>57</v>
      </c>
      <c r="G34" s="308"/>
      <c r="H34" s="308"/>
      <c r="I34" s="308"/>
      <c r="J34" s="308"/>
      <c r="K34" s="105"/>
    </row>
    <row r="35" spans="1:13" ht="13.5" customHeight="1" x14ac:dyDescent="0.2">
      <c r="A35" s="103" t="s">
        <v>64</v>
      </c>
      <c r="B35" s="104"/>
      <c r="C35" s="104"/>
      <c r="D35" s="104"/>
      <c r="E35" s="104"/>
      <c r="F35" s="308" t="s">
        <v>56</v>
      </c>
      <c r="G35" s="308"/>
      <c r="H35" s="308"/>
      <c r="I35" s="308"/>
      <c r="J35" s="308"/>
      <c r="K35" s="105"/>
    </row>
    <row r="36" spans="1:13" ht="13.5" customHeight="1" x14ac:dyDescent="0.2">
      <c r="A36" s="103" t="s">
        <v>63</v>
      </c>
      <c r="B36" s="104"/>
      <c r="C36" s="104"/>
      <c r="D36" s="104"/>
      <c r="E36" s="104"/>
      <c r="F36" s="308" t="s">
        <v>55</v>
      </c>
      <c r="G36" s="308"/>
      <c r="H36" s="308"/>
      <c r="I36" s="308"/>
      <c r="J36" s="308"/>
      <c r="K36" s="105"/>
    </row>
    <row r="37" spans="1:13" ht="13.5" customHeight="1" x14ac:dyDescent="0.2">
      <c r="A37" s="103" t="s">
        <v>62</v>
      </c>
      <c r="B37" s="104"/>
      <c r="C37" s="104"/>
      <c r="D37" s="104"/>
      <c r="E37" s="104"/>
      <c r="F37" s="308" t="s">
        <v>54</v>
      </c>
      <c r="G37" s="308"/>
      <c r="H37" s="308"/>
      <c r="I37" s="308"/>
      <c r="J37" s="308"/>
      <c r="K37" s="105"/>
    </row>
    <row r="38" spans="1:13" ht="13.5" customHeight="1" x14ac:dyDescent="0.2">
      <c r="A38" s="103" t="s">
        <v>61</v>
      </c>
      <c r="B38" s="104"/>
      <c r="C38" s="104"/>
      <c r="D38" s="104"/>
      <c r="E38" s="104"/>
      <c r="F38" s="308" t="s">
        <v>53</v>
      </c>
      <c r="G38" s="308"/>
      <c r="H38" s="308"/>
      <c r="I38" s="308"/>
      <c r="J38" s="308"/>
      <c r="K38" s="105"/>
    </row>
    <row r="39" spans="1:13" ht="13.5" customHeight="1" x14ac:dyDescent="0.2">
      <c r="A39" s="104"/>
      <c r="B39" s="104"/>
      <c r="C39" s="104"/>
      <c r="D39" s="104"/>
      <c r="E39" s="104"/>
      <c r="F39" s="308" t="s">
        <v>133</v>
      </c>
      <c r="G39" s="308"/>
      <c r="H39" s="308"/>
      <c r="I39" s="308"/>
      <c r="J39" s="308"/>
      <c r="K39" s="105"/>
    </row>
    <row r="42" spans="1:13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</row>
    <row r="44" spans="1:13" x14ac:dyDescent="0.15">
      <c r="A44" s="106"/>
      <c r="B44" s="107"/>
      <c r="C44" s="107"/>
      <c r="D44" s="107"/>
      <c r="E44" s="107"/>
      <c r="F44" s="107"/>
      <c r="G44" s="107"/>
      <c r="H44" s="107"/>
      <c r="I44" s="107"/>
      <c r="J44" s="307"/>
      <c r="K44" s="307"/>
      <c r="L44" s="307"/>
      <c r="M44" s="307"/>
    </row>
    <row r="45" spans="1:13" x14ac:dyDescent="0.2">
      <c r="A45" s="108"/>
      <c r="B45" s="109"/>
      <c r="C45" s="109"/>
      <c r="D45" s="109"/>
      <c r="E45" s="109"/>
      <c r="F45" s="109"/>
      <c r="G45" s="109"/>
      <c r="H45" s="109"/>
      <c r="I45" s="109"/>
      <c r="J45" s="307"/>
      <c r="K45" s="307"/>
      <c r="L45" s="307"/>
      <c r="M45" s="307"/>
    </row>
    <row r="46" spans="1:13" x14ac:dyDescent="0.2">
      <c r="A46" s="108"/>
      <c r="B46" s="109"/>
      <c r="C46" s="109"/>
      <c r="D46" s="109"/>
      <c r="E46" s="109"/>
      <c r="F46" s="109"/>
      <c r="G46" s="109"/>
      <c r="H46" s="109"/>
      <c r="I46" s="109"/>
      <c r="J46" s="307"/>
      <c r="K46" s="307"/>
      <c r="L46" s="307"/>
      <c r="M46" s="307"/>
    </row>
    <row r="47" spans="1:13" x14ac:dyDescent="0.2">
      <c r="A47" s="108"/>
      <c r="B47" s="109"/>
      <c r="C47" s="109"/>
      <c r="D47" s="109"/>
      <c r="E47" s="109"/>
      <c r="F47" s="109"/>
      <c r="G47" s="109"/>
      <c r="H47" s="109"/>
      <c r="I47" s="109"/>
      <c r="J47" s="307"/>
      <c r="K47" s="307"/>
      <c r="L47" s="307"/>
      <c r="M47" s="307"/>
    </row>
    <row r="48" spans="1:13" x14ac:dyDescent="0.2">
      <c r="A48" s="108"/>
      <c r="B48" s="109"/>
      <c r="C48" s="109"/>
      <c r="D48" s="109"/>
      <c r="E48" s="109"/>
      <c r="F48" s="109"/>
      <c r="G48" s="109"/>
      <c r="H48" s="109"/>
      <c r="I48" s="109"/>
      <c r="J48" s="307"/>
      <c r="K48" s="307"/>
      <c r="L48" s="307"/>
      <c r="M48" s="307"/>
    </row>
    <row r="49" spans="1:13" x14ac:dyDescent="0.2">
      <c r="A49" s="108"/>
      <c r="B49" s="109"/>
      <c r="C49" s="109"/>
      <c r="D49" s="109"/>
      <c r="E49" s="109"/>
      <c r="F49" s="109"/>
      <c r="G49" s="109"/>
      <c r="H49" s="109"/>
      <c r="I49" s="109"/>
      <c r="J49" s="307"/>
      <c r="K49" s="307"/>
      <c r="L49" s="307"/>
      <c r="M49" s="307"/>
    </row>
    <row r="50" spans="1:13" x14ac:dyDescent="0.2">
      <c r="A50" s="108"/>
      <c r="B50" s="109"/>
      <c r="C50" s="109"/>
      <c r="D50" s="109"/>
      <c r="E50" s="109"/>
      <c r="F50" s="109"/>
      <c r="G50" s="109"/>
      <c r="H50" s="109"/>
      <c r="I50" s="109"/>
      <c r="J50" s="307"/>
      <c r="K50" s="307"/>
      <c r="L50" s="307"/>
      <c r="M50" s="307"/>
    </row>
    <row r="51" spans="1:13" x14ac:dyDescent="0.2">
      <c r="A51" s="108"/>
      <c r="B51" s="109"/>
      <c r="C51" s="109"/>
      <c r="D51" s="109"/>
      <c r="E51" s="109"/>
      <c r="F51" s="109"/>
      <c r="G51" s="109"/>
      <c r="H51" s="109"/>
      <c r="I51" s="109"/>
      <c r="J51" s="307"/>
      <c r="K51" s="307"/>
      <c r="L51" s="307"/>
      <c r="M51" s="307"/>
    </row>
    <row r="52" spans="1:13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307"/>
      <c r="K52" s="307"/>
      <c r="L52" s="307"/>
      <c r="M52" s="307"/>
    </row>
  </sheetData>
  <mergeCells count="25">
    <mergeCell ref="F33:J33"/>
    <mergeCell ref="F34:J34"/>
    <mergeCell ref="F32:J32"/>
    <mergeCell ref="F31:J31"/>
    <mergeCell ref="F35:J35"/>
    <mergeCell ref="F36:J36"/>
    <mergeCell ref="F37:J37"/>
    <mergeCell ref="F38:J38"/>
    <mergeCell ref="F39:J39"/>
    <mergeCell ref="J6:J7"/>
    <mergeCell ref="A29:I29"/>
    <mergeCell ref="A1:I1"/>
    <mergeCell ref="A3:I3"/>
    <mergeCell ref="A6:A7"/>
    <mergeCell ref="A4:I4"/>
    <mergeCell ref="B6:I6"/>
    <mergeCell ref="J52:M52"/>
    <mergeCell ref="J49:M49"/>
    <mergeCell ref="J50:M50"/>
    <mergeCell ref="J51:M51"/>
    <mergeCell ref="J48:M48"/>
    <mergeCell ref="J44:M44"/>
    <mergeCell ref="J45:M45"/>
    <mergeCell ref="J46:M46"/>
    <mergeCell ref="J47:M47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="120" zoomScaleNormal="120" zoomScaleSheetLayoutView="130" workbookViewId="0">
      <selection activeCell="B18" sqref="B18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62" t="s">
        <v>299</v>
      </c>
      <c r="B1" s="262"/>
      <c r="C1" s="262"/>
      <c r="D1" s="262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63" t="s">
        <v>233</v>
      </c>
      <c r="B3" s="263"/>
      <c r="C3" s="263"/>
      <c r="D3" s="263"/>
    </row>
    <row r="4" spans="1:4" s="68" customFormat="1" ht="19.5" x14ac:dyDescent="0.2">
      <c r="A4" s="266" t="s">
        <v>326</v>
      </c>
      <c r="B4" s="263"/>
      <c r="C4" s="263"/>
      <c r="D4" s="263"/>
    </row>
    <row r="5" spans="1:4" s="68" customFormat="1" ht="5.25" customHeight="1" x14ac:dyDescent="0.2">
      <c r="A5" s="277"/>
      <c r="B5" s="277"/>
      <c r="C5" s="277"/>
      <c r="D5" s="277"/>
    </row>
    <row r="6" spans="1:4" s="68" customFormat="1" ht="20.25" customHeight="1" x14ac:dyDescent="0.2">
      <c r="A6" s="312" t="s">
        <v>248</v>
      </c>
      <c r="B6" s="313" t="s">
        <v>81</v>
      </c>
      <c r="C6" s="313"/>
      <c r="D6" s="312" t="s">
        <v>0</v>
      </c>
    </row>
    <row r="7" spans="1:4" s="68" customFormat="1" ht="18.75" customHeight="1" x14ac:dyDescent="0.2">
      <c r="A7" s="312"/>
      <c r="B7" s="147" t="s">
        <v>79</v>
      </c>
      <c r="C7" s="147" t="s">
        <v>80</v>
      </c>
      <c r="D7" s="312"/>
    </row>
    <row r="8" spans="1:4" ht="20.100000000000001" customHeight="1" x14ac:dyDescent="0.2">
      <c r="A8" s="171" t="s">
        <v>234</v>
      </c>
      <c r="B8" s="145">
        <v>24</v>
      </c>
      <c r="C8" s="145">
        <v>0</v>
      </c>
      <c r="D8" s="146">
        <f t="shared" ref="D8:D10" si="0">SUM(B8:C8)</f>
        <v>24</v>
      </c>
    </row>
    <row r="9" spans="1:4" ht="20.100000000000001" customHeight="1" x14ac:dyDescent="0.2">
      <c r="A9" s="171" t="s">
        <v>236</v>
      </c>
      <c r="B9" s="145">
        <v>2</v>
      </c>
      <c r="C9" s="145">
        <v>0</v>
      </c>
      <c r="D9" s="146">
        <f t="shared" si="0"/>
        <v>2</v>
      </c>
    </row>
    <row r="10" spans="1:4" ht="20.100000000000001" customHeight="1" x14ac:dyDescent="0.2">
      <c r="A10" s="171" t="s">
        <v>235</v>
      </c>
      <c r="B10" s="145">
        <v>2</v>
      </c>
      <c r="C10" s="145">
        <v>0</v>
      </c>
      <c r="D10" s="146">
        <f t="shared" si="0"/>
        <v>2</v>
      </c>
    </row>
    <row r="11" spans="1:4" ht="22.5" customHeight="1" x14ac:dyDescent="0.2">
      <c r="A11" s="207" t="s">
        <v>0</v>
      </c>
      <c r="B11" s="208">
        <f>SUM(B8:B10)</f>
        <v>28</v>
      </c>
      <c r="C11" s="208">
        <f>SUM(C8:C10)</f>
        <v>0</v>
      </c>
      <c r="D11" s="112">
        <f>SUM(D8:D10)</f>
        <v>28</v>
      </c>
    </row>
    <row r="12" spans="1:4" ht="15" x14ac:dyDescent="0.2">
      <c r="A12" s="48" t="s">
        <v>271</v>
      </c>
    </row>
    <row r="13" spans="1:4" ht="15" x14ac:dyDescent="0.2">
      <c r="A13" s="48" t="s">
        <v>244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41"/>
  <sheetViews>
    <sheetView showGridLines="0" zoomScale="90" zoomScaleNormal="90" zoomScaleSheetLayoutView="115" workbookViewId="0">
      <selection activeCell="L18" sqref="L18"/>
    </sheetView>
  </sheetViews>
  <sheetFormatPr baseColWidth="10" defaultColWidth="11.42578125" defaultRowHeight="15" x14ac:dyDescent="0.2"/>
  <cols>
    <col min="1" max="1" width="47" style="131" customWidth="1"/>
    <col min="2" max="9" width="7.7109375" style="131" customWidth="1"/>
    <col min="10" max="10" width="9.85546875" style="131" customWidth="1"/>
    <col min="11" max="12" width="11.42578125" style="131"/>
    <col min="13" max="20" width="5.85546875" style="131" customWidth="1"/>
    <col min="21" max="24" width="5" style="131" customWidth="1"/>
    <col min="25" max="25" width="5.28515625" style="131" customWidth="1"/>
    <col min="26" max="16384" width="11.42578125" style="131"/>
  </cols>
  <sheetData>
    <row r="1" spans="1:11" x14ac:dyDescent="0.2">
      <c r="A1" s="275" t="s">
        <v>300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1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1" ht="31.5" customHeight="1" x14ac:dyDescent="0.2">
      <c r="A3" s="276" t="s">
        <v>100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11" x14ac:dyDescent="0.2">
      <c r="A4" s="279" t="s">
        <v>327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1" ht="13.5" customHeight="1" x14ac:dyDescent="0.2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1" ht="19.5" customHeight="1" x14ac:dyDescent="0.2">
      <c r="A6" s="314" t="s">
        <v>77</v>
      </c>
      <c r="B6" s="315" t="s">
        <v>51</v>
      </c>
      <c r="C6" s="315"/>
      <c r="D6" s="315"/>
      <c r="E6" s="315"/>
      <c r="F6" s="315"/>
      <c r="G6" s="315"/>
      <c r="H6" s="315"/>
      <c r="I6" s="315"/>
      <c r="J6" s="314" t="s">
        <v>0</v>
      </c>
    </row>
    <row r="7" spans="1:11" ht="18" customHeight="1" x14ac:dyDescent="0.2">
      <c r="A7" s="314"/>
      <c r="B7" s="166" t="s">
        <v>76</v>
      </c>
      <c r="C7" s="166" t="s">
        <v>75</v>
      </c>
      <c r="D7" s="166" t="s">
        <v>78</v>
      </c>
      <c r="E7" s="166" t="s">
        <v>74</v>
      </c>
      <c r="F7" s="166" t="s">
        <v>70</v>
      </c>
      <c r="G7" s="166" t="s">
        <v>69</v>
      </c>
      <c r="H7" s="166" t="s">
        <v>73</v>
      </c>
      <c r="I7" s="166" t="s">
        <v>130</v>
      </c>
      <c r="J7" s="314"/>
    </row>
    <row r="8" spans="1:11" ht="19.5" customHeight="1" x14ac:dyDescent="0.2">
      <c r="A8" s="138" t="s">
        <v>200</v>
      </c>
      <c r="B8" s="172">
        <v>2</v>
      </c>
      <c r="C8" s="172">
        <v>1</v>
      </c>
      <c r="D8" s="172">
        <v>1</v>
      </c>
      <c r="E8" s="172">
        <v>2</v>
      </c>
      <c r="F8" s="172">
        <v>0</v>
      </c>
      <c r="G8" s="172">
        <v>2</v>
      </c>
      <c r="H8" s="172">
        <v>0</v>
      </c>
      <c r="I8" s="172">
        <v>2</v>
      </c>
      <c r="J8" s="148">
        <f t="shared" ref="J8:J23" si="0">SUM(B8:I8)</f>
        <v>10</v>
      </c>
    </row>
    <row r="9" spans="1:11" ht="15" customHeight="1" x14ac:dyDescent="0.2">
      <c r="A9" s="138" t="s">
        <v>201</v>
      </c>
      <c r="B9" s="172">
        <v>0</v>
      </c>
      <c r="C9" s="172">
        <v>1</v>
      </c>
      <c r="D9" s="172">
        <v>0</v>
      </c>
      <c r="E9" s="172">
        <v>0</v>
      </c>
      <c r="F9" s="172">
        <v>0</v>
      </c>
      <c r="G9" s="172">
        <v>1</v>
      </c>
      <c r="H9" s="172">
        <v>1</v>
      </c>
      <c r="I9" s="172">
        <v>2</v>
      </c>
      <c r="J9" s="148">
        <f t="shared" si="0"/>
        <v>5</v>
      </c>
    </row>
    <row r="10" spans="1:11" ht="15" customHeight="1" x14ac:dyDescent="0.2">
      <c r="A10" s="167" t="s">
        <v>202</v>
      </c>
      <c r="B10" s="258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1</v>
      </c>
      <c r="H10" s="172">
        <v>1</v>
      </c>
      <c r="I10" s="258">
        <v>0</v>
      </c>
      <c r="J10" s="84">
        <f t="shared" ref="J10" si="1">SUM(B10:I10)</f>
        <v>2</v>
      </c>
    </row>
    <row r="11" spans="1:11" ht="15" customHeight="1" x14ac:dyDescent="0.2">
      <c r="A11" s="167" t="s">
        <v>203</v>
      </c>
      <c r="B11" s="258">
        <v>0</v>
      </c>
      <c r="C11" s="172">
        <v>1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258">
        <v>2</v>
      </c>
      <c r="J11" s="84">
        <f t="shared" si="0"/>
        <v>3</v>
      </c>
    </row>
    <row r="12" spans="1:11" s="183" customFormat="1" ht="12.75" customHeight="1" x14ac:dyDescent="0.2">
      <c r="A12" s="138" t="s">
        <v>204</v>
      </c>
      <c r="B12" s="172">
        <v>0</v>
      </c>
      <c r="C12" s="172">
        <v>1</v>
      </c>
      <c r="D12" s="172">
        <v>0</v>
      </c>
      <c r="E12" s="172">
        <v>1</v>
      </c>
      <c r="F12" s="172">
        <v>0</v>
      </c>
      <c r="G12" s="172">
        <v>0</v>
      </c>
      <c r="H12" s="172">
        <v>0</v>
      </c>
      <c r="I12" s="172">
        <v>0</v>
      </c>
      <c r="J12" s="148">
        <f t="shared" si="0"/>
        <v>2</v>
      </c>
    </row>
    <row r="13" spans="1:11" ht="12.75" customHeight="1" x14ac:dyDescent="0.2">
      <c r="A13" s="167" t="s">
        <v>206</v>
      </c>
      <c r="B13" s="172">
        <v>0</v>
      </c>
      <c r="C13" s="172">
        <v>1</v>
      </c>
      <c r="D13" s="173">
        <v>0</v>
      </c>
      <c r="E13" s="173">
        <v>0</v>
      </c>
      <c r="F13" s="172">
        <v>0</v>
      </c>
      <c r="G13" s="172">
        <v>0</v>
      </c>
      <c r="H13" s="172">
        <v>0</v>
      </c>
      <c r="I13" s="172">
        <v>0</v>
      </c>
      <c r="J13" s="84">
        <f t="shared" si="0"/>
        <v>1</v>
      </c>
    </row>
    <row r="14" spans="1:11" ht="12.75" customHeight="1" x14ac:dyDescent="0.2">
      <c r="A14" s="167" t="s">
        <v>295</v>
      </c>
      <c r="B14" s="172">
        <v>0</v>
      </c>
      <c r="C14" s="172">
        <v>0</v>
      </c>
      <c r="D14" s="173">
        <v>0</v>
      </c>
      <c r="E14" s="173">
        <v>1</v>
      </c>
      <c r="F14" s="173">
        <v>0</v>
      </c>
      <c r="G14" s="172">
        <v>0</v>
      </c>
      <c r="H14" s="172">
        <v>0</v>
      </c>
      <c r="I14" s="172">
        <v>0</v>
      </c>
      <c r="J14" s="84">
        <f t="shared" si="0"/>
        <v>1</v>
      </c>
    </row>
    <row r="15" spans="1:11" x14ac:dyDescent="0.2">
      <c r="A15" s="138" t="s">
        <v>209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1</v>
      </c>
      <c r="I15" s="172">
        <v>1</v>
      </c>
      <c r="J15" s="148">
        <f t="shared" si="0"/>
        <v>2</v>
      </c>
    </row>
    <row r="16" spans="1:11" ht="21" customHeight="1" x14ac:dyDescent="0.2">
      <c r="A16" s="167" t="s">
        <v>211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1</v>
      </c>
      <c r="I16" s="172">
        <v>1</v>
      </c>
      <c r="J16" s="148">
        <f t="shared" si="0"/>
        <v>2</v>
      </c>
    </row>
    <row r="17" spans="1:13" ht="17.25" customHeight="1" x14ac:dyDescent="0.2">
      <c r="A17" s="138" t="s">
        <v>213</v>
      </c>
      <c r="B17" s="172">
        <v>0</v>
      </c>
      <c r="C17" s="172">
        <v>5</v>
      </c>
      <c r="D17" s="172">
        <v>0</v>
      </c>
      <c r="E17" s="172">
        <v>0</v>
      </c>
      <c r="F17" s="172">
        <v>1</v>
      </c>
      <c r="G17" s="172">
        <v>0</v>
      </c>
      <c r="H17" s="172">
        <v>0</v>
      </c>
      <c r="I17" s="172">
        <v>0</v>
      </c>
      <c r="J17" s="148">
        <f t="shared" si="0"/>
        <v>6</v>
      </c>
    </row>
    <row r="18" spans="1:13" ht="21.75" customHeight="1" x14ac:dyDescent="0.2">
      <c r="A18" s="167" t="s">
        <v>214</v>
      </c>
      <c r="B18" s="258">
        <v>0</v>
      </c>
      <c r="C18" s="258">
        <v>5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>
        <v>0</v>
      </c>
      <c r="J18" s="84">
        <f t="shared" si="0"/>
        <v>5</v>
      </c>
    </row>
    <row r="19" spans="1:13" ht="21.75" customHeight="1" x14ac:dyDescent="0.2">
      <c r="A19" s="167" t="s">
        <v>215</v>
      </c>
      <c r="B19" s="258">
        <v>0</v>
      </c>
      <c r="C19" s="258">
        <v>0</v>
      </c>
      <c r="D19" s="258">
        <v>0</v>
      </c>
      <c r="E19" s="258">
        <v>0</v>
      </c>
      <c r="F19" s="258">
        <v>1</v>
      </c>
      <c r="G19" s="258">
        <v>0</v>
      </c>
      <c r="H19" s="258">
        <v>0</v>
      </c>
      <c r="I19" s="258">
        <v>0</v>
      </c>
      <c r="J19" s="84">
        <f t="shared" si="0"/>
        <v>1</v>
      </c>
    </row>
    <row r="20" spans="1:13" ht="18.75" customHeight="1" x14ac:dyDescent="0.2">
      <c r="A20" s="138" t="s">
        <v>216</v>
      </c>
      <c r="B20" s="172">
        <v>0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3</v>
      </c>
      <c r="J20" s="148">
        <f t="shared" si="0"/>
        <v>3</v>
      </c>
    </row>
    <row r="21" spans="1:13" x14ac:dyDescent="0.2">
      <c r="A21" s="167" t="s">
        <v>220</v>
      </c>
      <c r="B21" s="172">
        <v>0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3">
        <v>3</v>
      </c>
      <c r="J21" s="84">
        <f t="shared" si="0"/>
        <v>3</v>
      </c>
    </row>
    <row r="22" spans="1:13" ht="18.75" customHeight="1" x14ac:dyDescent="0.2">
      <c r="A22" s="138" t="s">
        <v>221</v>
      </c>
      <c r="B22" s="172">
        <v>0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48">
        <f t="shared" si="0"/>
        <v>0</v>
      </c>
    </row>
    <row r="23" spans="1:13" ht="22.5" customHeight="1" x14ac:dyDescent="0.2">
      <c r="A23" s="167" t="s">
        <v>112</v>
      </c>
      <c r="B23" s="172">
        <v>0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48">
        <f t="shared" si="0"/>
        <v>0</v>
      </c>
    </row>
    <row r="24" spans="1:13" ht="18" customHeight="1" x14ac:dyDescent="0.2">
      <c r="A24" s="139" t="s">
        <v>0</v>
      </c>
      <c r="B24" s="140">
        <f>SUM(B8,B9,B12,B15,B17, B22,B20)</f>
        <v>2</v>
      </c>
      <c r="C24" s="140">
        <f>SUM(C8,C9,C12,C15,C17, C22,C20)</f>
        <v>8</v>
      </c>
      <c r="D24" s="140">
        <f>SUM(D8,D9,D12,D15,D17, D22,D20)</f>
        <v>1</v>
      </c>
      <c r="E24" s="140">
        <f>SUM(E8,E9,E12,E15,E17, E22,E20)</f>
        <v>3</v>
      </c>
      <c r="F24" s="140">
        <f>SUM(F8,F9,F12,F15,F17, F22,F20)</f>
        <v>1</v>
      </c>
      <c r="G24" s="140">
        <f>SUM(G8,G9,G12,G15,G17, G22,G20)</f>
        <v>3</v>
      </c>
      <c r="H24" s="140">
        <f>SUM(H8,H9,H12,H15,H17, H22,H20)</f>
        <v>2</v>
      </c>
      <c r="I24" s="140">
        <f>SUM(I8,I9,I12,I15,I17, I22,I20)</f>
        <v>8</v>
      </c>
      <c r="J24" s="259">
        <f>SUM(J8,J9,J12,J15,J17, J22,J20)</f>
        <v>28</v>
      </c>
    </row>
    <row r="25" spans="1:13" ht="20.25" customHeight="1" x14ac:dyDescent="0.2">
      <c r="A25" s="136" t="s">
        <v>280</v>
      </c>
      <c r="B25" s="160"/>
      <c r="C25" s="160"/>
      <c r="D25" s="160"/>
      <c r="E25" s="160"/>
      <c r="F25" s="160"/>
      <c r="G25" s="160"/>
      <c r="H25" s="160"/>
      <c r="I25" s="160"/>
      <c r="J25" s="161"/>
    </row>
    <row r="26" spans="1:13" ht="10.5" customHeight="1" x14ac:dyDescent="0.2">
      <c r="A26" s="136" t="s">
        <v>244</v>
      </c>
      <c r="B26" s="160"/>
      <c r="C26" s="160"/>
      <c r="D26" s="160"/>
      <c r="E26" s="160"/>
      <c r="F26" s="160"/>
      <c r="G26" s="160"/>
      <c r="H26" s="160"/>
      <c r="I26" s="160"/>
      <c r="J26" s="161"/>
    </row>
    <row r="27" spans="1:13" ht="10.5" customHeight="1" x14ac:dyDescent="0.2">
      <c r="A27" s="317" t="s">
        <v>51</v>
      </c>
      <c r="B27" s="317"/>
      <c r="C27" s="317"/>
      <c r="D27" s="317"/>
      <c r="E27" s="317"/>
      <c r="F27" s="317"/>
      <c r="G27" s="317"/>
      <c r="H27" s="317"/>
      <c r="I27" s="317"/>
      <c r="J27" s="317"/>
    </row>
    <row r="28" spans="1:13" ht="9" customHeight="1" x14ac:dyDescent="0.2">
      <c r="A28" s="132"/>
      <c r="B28" s="132"/>
      <c r="C28" s="132"/>
      <c r="D28" s="132"/>
      <c r="E28" s="132"/>
      <c r="F28" s="132"/>
      <c r="G28" s="132"/>
      <c r="H28" s="132"/>
      <c r="I28" s="132"/>
    </row>
    <row r="29" spans="1:13" ht="12" customHeight="1" x14ac:dyDescent="0.2">
      <c r="A29" s="133" t="s">
        <v>68</v>
      </c>
      <c r="D29" s="316" t="s">
        <v>60</v>
      </c>
      <c r="E29" s="316"/>
      <c r="F29" s="316"/>
      <c r="G29" s="316"/>
      <c r="H29" s="316"/>
      <c r="I29" s="316"/>
      <c r="J29" s="316"/>
      <c r="K29" s="316"/>
      <c r="L29" s="316"/>
      <c r="M29" s="316"/>
    </row>
    <row r="30" spans="1:13" ht="12" customHeight="1" x14ac:dyDescent="0.2">
      <c r="A30" s="133" t="s">
        <v>67</v>
      </c>
      <c r="D30" s="316" t="s">
        <v>59</v>
      </c>
      <c r="E30" s="316"/>
      <c r="F30" s="316"/>
      <c r="G30" s="316"/>
      <c r="H30" s="316"/>
      <c r="I30" s="316"/>
      <c r="J30" s="316"/>
      <c r="K30" s="316"/>
      <c r="L30" s="316"/>
      <c r="M30" s="316"/>
    </row>
    <row r="31" spans="1:13" ht="12" customHeight="1" x14ac:dyDescent="0.2">
      <c r="A31" s="133" t="s">
        <v>66</v>
      </c>
      <c r="D31" s="316" t="s">
        <v>58</v>
      </c>
      <c r="E31" s="316"/>
      <c r="F31" s="316"/>
      <c r="G31" s="316"/>
      <c r="H31" s="316"/>
      <c r="I31" s="316"/>
      <c r="J31" s="316"/>
      <c r="K31" s="316"/>
      <c r="L31" s="316"/>
      <c r="M31" s="316"/>
    </row>
    <row r="32" spans="1:13" ht="12" customHeight="1" x14ac:dyDescent="0.2">
      <c r="A32" s="133" t="s">
        <v>65</v>
      </c>
      <c r="D32" s="316" t="s">
        <v>57</v>
      </c>
      <c r="E32" s="316"/>
      <c r="F32" s="316"/>
      <c r="G32" s="316"/>
      <c r="H32" s="316"/>
      <c r="I32" s="316"/>
      <c r="J32" s="316"/>
      <c r="K32" s="316"/>
      <c r="L32" s="316"/>
      <c r="M32" s="316"/>
    </row>
    <row r="33" spans="1:17" ht="12" customHeight="1" x14ac:dyDescent="0.2">
      <c r="A33" s="133" t="s">
        <v>64</v>
      </c>
      <c r="D33" s="316" t="s">
        <v>56</v>
      </c>
      <c r="E33" s="316"/>
      <c r="F33" s="316"/>
      <c r="G33" s="316"/>
      <c r="H33" s="316"/>
      <c r="I33" s="316"/>
      <c r="J33" s="316"/>
      <c r="K33" s="316"/>
      <c r="L33" s="316"/>
      <c r="M33" s="316"/>
      <c r="N33" s="134"/>
      <c r="O33" s="134"/>
      <c r="P33" s="134"/>
      <c r="Q33" s="134"/>
    </row>
    <row r="34" spans="1:17" ht="12" customHeight="1" x14ac:dyDescent="0.2">
      <c r="A34" s="133" t="s">
        <v>63</v>
      </c>
      <c r="D34" s="316" t="s">
        <v>55</v>
      </c>
      <c r="E34" s="316"/>
      <c r="F34" s="316"/>
      <c r="G34" s="316"/>
      <c r="H34" s="316"/>
      <c r="I34" s="316"/>
      <c r="J34" s="316"/>
      <c r="K34" s="316"/>
      <c r="L34" s="316"/>
      <c r="M34" s="316"/>
      <c r="N34" s="134"/>
      <c r="O34" s="134"/>
      <c r="P34" s="134"/>
      <c r="Q34" s="134"/>
    </row>
    <row r="35" spans="1:17" ht="12" customHeight="1" x14ac:dyDescent="0.2">
      <c r="A35" s="133" t="s">
        <v>62</v>
      </c>
      <c r="D35" s="316" t="s">
        <v>54</v>
      </c>
      <c r="E35" s="316"/>
      <c r="F35" s="316"/>
      <c r="G35" s="316"/>
      <c r="H35" s="316"/>
      <c r="I35" s="316"/>
      <c r="J35" s="316"/>
      <c r="K35" s="316"/>
      <c r="L35" s="316"/>
      <c r="M35" s="316"/>
      <c r="N35" s="134"/>
      <c r="O35" s="134"/>
      <c r="P35" s="134"/>
      <c r="Q35" s="134"/>
    </row>
    <row r="36" spans="1:17" ht="12" customHeight="1" x14ac:dyDescent="0.2">
      <c r="A36" s="133" t="s">
        <v>61</v>
      </c>
      <c r="D36" s="316" t="s">
        <v>53</v>
      </c>
      <c r="E36" s="316"/>
      <c r="F36" s="316"/>
      <c r="G36" s="316"/>
      <c r="H36" s="316"/>
      <c r="I36" s="316"/>
      <c r="J36" s="316"/>
      <c r="K36" s="316"/>
      <c r="L36" s="316"/>
      <c r="M36" s="316"/>
      <c r="N36" s="134"/>
      <c r="O36" s="134"/>
      <c r="P36" s="134"/>
      <c r="Q36" s="134"/>
    </row>
    <row r="37" spans="1:17" ht="8.25" customHeight="1" x14ac:dyDescent="0.2">
      <c r="A37" s="135"/>
      <c r="D37" s="316" t="s">
        <v>133</v>
      </c>
      <c r="E37" s="316"/>
      <c r="F37" s="316"/>
      <c r="G37" s="316"/>
      <c r="H37" s="316"/>
      <c r="I37" s="316"/>
      <c r="J37" s="316"/>
      <c r="K37" s="316"/>
      <c r="L37" s="316"/>
      <c r="M37" s="316"/>
      <c r="N37" s="134"/>
      <c r="O37" s="134"/>
      <c r="P37" s="134"/>
      <c r="Q37" s="134"/>
    </row>
    <row r="38" spans="1:17" ht="5.2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</row>
    <row r="39" spans="1:17" ht="9.75" customHeight="1" x14ac:dyDescent="0.2"/>
    <row r="40" spans="1:17" x14ac:dyDescent="0.2">
      <c r="B40" s="137"/>
      <c r="C40" s="137"/>
      <c r="D40" s="137"/>
      <c r="E40" s="137"/>
      <c r="F40" s="137"/>
      <c r="G40" s="137"/>
      <c r="H40" s="137"/>
      <c r="I40" s="137"/>
    </row>
    <row r="41" spans="1:17" x14ac:dyDescent="0.2">
      <c r="B41" s="137"/>
      <c r="C41" s="137"/>
      <c r="D41" s="137"/>
      <c r="E41" s="137"/>
      <c r="F41" s="137"/>
      <c r="G41" s="137"/>
      <c r="H41" s="137"/>
      <c r="I41" s="137"/>
    </row>
  </sheetData>
  <mergeCells count="16">
    <mergeCell ref="D34:M34"/>
    <mergeCell ref="D35:M35"/>
    <mergeCell ref="D36:M36"/>
    <mergeCell ref="D37:M37"/>
    <mergeCell ref="A27:J27"/>
    <mergeCell ref="D29:M29"/>
    <mergeCell ref="D30:M30"/>
    <mergeCell ref="D31:M31"/>
    <mergeCell ref="D32:M32"/>
    <mergeCell ref="D33:M33"/>
    <mergeCell ref="A1:J1"/>
    <mergeCell ref="A3:J3"/>
    <mergeCell ref="A6:A7"/>
    <mergeCell ref="B6:I6"/>
    <mergeCell ref="J6:J7"/>
    <mergeCell ref="A4:J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6"/>
  <sheetViews>
    <sheetView showGridLines="0" topLeftCell="A13" zoomScale="115" zoomScaleNormal="115" zoomScaleSheetLayoutView="100" workbookViewId="0">
      <selection activeCell="E31" sqref="E31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8" customFormat="1" ht="22.5" x14ac:dyDescent="0.2">
      <c r="A1" s="262" t="s">
        <v>138</v>
      </c>
      <c r="B1" s="262"/>
      <c r="C1" s="262"/>
      <c r="D1" s="262"/>
    </row>
    <row r="2" spans="1:4" ht="15" x14ac:dyDescent="0.2">
      <c r="A2" s="213" t="s">
        <v>82</v>
      </c>
      <c r="B2" s="222"/>
      <c r="C2" s="222"/>
      <c r="D2" s="222"/>
    </row>
    <row r="3" spans="1:4" s="68" customFormat="1" ht="30.75" customHeight="1" x14ac:dyDescent="0.2">
      <c r="A3" s="318" t="s">
        <v>262</v>
      </c>
      <c r="B3" s="318"/>
      <c r="C3" s="318"/>
      <c r="D3" s="318"/>
    </row>
    <row r="4" spans="1:4" s="68" customFormat="1" x14ac:dyDescent="0.2">
      <c r="A4" s="319" t="s">
        <v>326</v>
      </c>
      <c r="B4" s="319"/>
      <c r="C4" s="319"/>
      <c r="D4" s="319"/>
    </row>
    <row r="5" spans="1:4" s="68" customFormat="1" ht="13.5" customHeight="1" x14ac:dyDescent="0.2"/>
    <row r="6" spans="1:4" s="68" customFormat="1" ht="37.5" customHeight="1" x14ac:dyDescent="0.2">
      <c r="A6" s="52" t="s">
        <v>229</v>
      </c>
      <c r="B6" s="130" t="s">
        <v>119</v>
      </c>
      <c r="C6" s="130" t="s">
        <v>230</v>
      </c>
      <c r="D6" s="129" t="s">
        <v>238</v>
      </c>
    </row>
    <row r="7" spans="1:4" ht="15" x14ac:dyDescent="0.2">
      <c r="A7" s="88" t="s">
        <v>322</v>
      </c>
      <c r="B7" s="119">
        <v>1</v>
      </c>
      <c r="C7" s="119">
        <v>1</v>
      </c>
      <c r="D7" s="248">
        <v>0</v>
      </c>
    </row>
    <row r="8" spans="1:4" ht="15" x14ac:dyDescent="0.2">
      <c r="A8" s="88" t="s">
        <v>285</v>
      </c>
      <c r="B8" s="119">
        <v>3</v>
      </c>
      <c r="C8" s="119">
        <v>5</v>
      </c>
      <c r="D8" s="248">
        <v>78000</v>
      </c>
    </row>
    <row r="9" spans="1:4" ht="15" x14ac:dyDescent="0.2">
      <c r="A9" s="88" t="s">
        <v>335</v>
      </c>
      <c r="B9" s="119">
        <v>1</v>
      </c>
      <c r="C9" s="119">
        <v>0</v>
      </c>
      <c r="D9" s="248">
        <v>25000</v>
      </c>
    </row>
    <row r="10" spans="1:4" ht="18" x14ac:dyDescent="0.2">
      <c r="A10" s="88" t="s">
        <v>336</v>
      </c>
      <c r="B10" s="119">
        <v>1</v>
      </c>
      <c r="C10" s="119">
        <v>1</v>
      </c>
      <c r="D10" s="248">
        <v>200000</v>
      </c>
    </row>
    <row r="11" spans="1:4" ht="15" x14ac:dyDescent="0.2">
      <c r="A11" s="88" t="s">
        <v>337</v>
      </c>
      <c r="B11" s="119">
        <v>1</v>
      </c>
      <c r="C11" s="119">
        <v>0</v>
      </c>
      <c r="D11" s="248">
        <v>0</v>
      </c>
    </row>
    <row r="12" spans="1:4" ht="15" x14ac:dyDescent="0.2">
      <c r="A12" s="88" t="s">
        <v>287</v>
      </c>
      <c r="B12" s="119">
        <v>2</v>
      </c>
      <c r="C12" s="119">
        <v>0</v>
      </c>
      <c r="D12" s="248">
        <v>60000</v>
      </c>
    </row>
    <row r="13" spans="1:4" ht="15" x14ac:dyDescent="0.2">
      <c r="A13" s="88" t="s">
        <v>323</v>
      </c>
      <c r="B13" s="119">
        <v>1</v>
      </c>
      <c r="C13" s="119">
        <v>6</v>
      </c>
      <c r="D13" s="248">
        <v>38904</v>
      </c>
    </row>
    <row r="14" spans="1:4" ht="15" x14ac:dyDescent="0.2">
      <c r="A14" s="88" t="s">
        <v>1</v>
      </c>
      <c r="B14" s="119">
        <v>36</v>
      </c>
      <c r="C14" s="119">
        <v>450</v>
      </c>
      <c r="D14" s="248">
        <v>26866</v>
      </c>
    </row>
    <row r="15" spans="1:4" ht="18" customHeight="1" x14ac:dyDescent="0.2">
      <c r="A15" s="238" t="s">
        <v>0</v>
      </c>
      <c r="B15" s="239">
        <f>SUM(B7:B14)</f>
        <v>46</v>
      </c>
      <c r="C15" s="239">
        <f>SUM(C7:C14)</f>
        <v>463</v>
      </c>
      <c r="D15" s="240">
        <f>SUM(D7:D14)</f>
        <v>428770</v>
      </c>
    </row>
    <row r="16" spans="1:4" ht="7.5" customHeight="1" x14ac:dyDescent="0.2">
      <c r="A16" s="65"/>
    </row>
    <row r="17" spans="4:4" x14ac:dyDescent="0.2">
      <c r="D17" s="70"/>
    </row>
    <row r="35" spans="1:1" ht="13.5" customHeight="1" x14ac:dyDescent="0.2">
      <c r="A35" s="48" t="s">
        <v>274</v>
      </c>
    </row>
    <row r="36" spans="1:1" ht="15" x14ac:dyDescent="0.2">
      <c r="A36" s="48" t="s">
        <v>244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115" zoomScaleNormal="115" zoomScaleSheetLayoutView="160" workbookViewId="0">
      <selection activeCell="J14" sqref="J14"/>
    </sheetView>
  </sheetViews>
  <sheetFormatPr baseColWidth="10" defaultColWidth="11.42578125" defaultRowHeight="15" x14ac:dyDescent="0.2"/>
  <cols>
    <col min="1" max="1" width="12" style="57" customWidth="1"/>
    <col min="2" max="9" width="7.5703125" style="57" customWidth="1"/>
    <col min="10" max="10" width="8.7109375" style="57" customWidth="1"/>
    <col min="11" max="11" width="7.5703125" style="57" customWidth="1"/>
    <col min="12" max="12" width="9.7109375" style="57" customWidth="1"/>
    <col min="13" max="13" width="9" style="57" customWidth="1"/>
    <col min="14" max="14" width="9.140625" style="57" customWidth="1"/>
    <col min="15" max="16384" width="11.42578125" style="57"/>
  </cols>
  <sheetData>
    <row r="1" spans="1:15" x14ac:dyDescent="0.2">
      <c r="A1" s="275" t="s">
        <v>245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5" x14ac:dyDescent="0.2">
      <c r="A2" s="213" t="s">
        <v>82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 ht="29.25" customHeight="1" x14ac:dyDescent="0.2">
      <c r="A3" s="276" t="s">
        <v>152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5" x14ac:dyDescent="0.2">
      <c r="A4" s="320" t="s">
        <v>282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</row>
    <row r="5" spans="1:15" ht="13.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5" ht="24.75" customHeight="1" x14ac:dyDescent="0.2">
      <c r="A6" s="268" t="s">
        <v>81</v>
      </c>
      <c r="B6" s="323" t="s">
        <v>153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5"/>
      <c r="N6" s="322" t="s">
        <v>0</v>
      </c>
    </row>
    <row r="7" spans="1:15" ht="24.75" customHeight="1" x14ac:dyDescent="0.2">
      <c r="A7" s="268"/>
      <c r="B7" s="185" t="s">
        <v>134</v>
      </c>
      <c r="C7" s="185" t="s">
        <v>151</v>
      </c>
      <c r="D7" s="185" t="s">
        <v>154</v>
      </c>
      <c r="E7" s="185" t="s">
        <v>155</v>
      </c>
      <c r="F7" s="185" t="s">
        <v>156</v>
      </c>
      <c r="G7" s="185" t="s">
        <v>157</v>
      </c>
      <c r="H7" s="185" t="s">
        <v>258</v>
      </c>
      <c r="I7" s="185" t="s">
        <v>264</v>
      </c>
      <c r="J7" s="185" t="s">
        <v>265</v>
      </c>
      <c r="K7" s="185" t="s">
        <v>267</v>
      </c>
      <c r="L7" s="185" t="s">
        <v>270</v>
      </c>
      <c r="M7" s="184" t="s">
        <v>269</v>
      </c>
      <c r="N7" s="322"/>
    </row>
    <row r="8" spans="1:15" ht="21" customHeight="1" x14ac:dyDescent="0.2">
      <c r="A8" s="88" t="s">
        <v>79</v>
      </c>
      <c r="B8" s="110">
        <v>25</v>
      </c>
      <c r="C8" s="110">
        <v>8</v>
      </c>
      <c r="D8" s="110">
        <v>8</v>
      </c>
      <c r="E8" s="110">
        <v>7</v>
      </c>
      <c r="F8" s="110">
        <v>8</v>
      </c>
      <c r="G8" s="110">
        <v>5</v>
      </c>
      <c r="H8" s="110">
        <v>8</v>
      </c>
      <c r="I8" s="110">
        <v>11</v>
      </c>
      <c r="J8" s="110">
        <v>0</v>
      </c>
      <c r="K8" s="110">
        <v>0</v>
      </c>
      <c r="L8" s="110">
        <v>0</v>
      </c>
      <c r="M8" s="110">
        <v>0</v>
      </c>
      <c r="N8" s="110">
        <f>SUM(B8:M8)</f>
        <v>80</v>
      </c>
    </row>
    <row r="9" spans="1:15" ht="21.75" customHeight="1" x14ac:dyDescent="0.2">
      <c r="A9" s="88" t="s">
        <v>80</v>
      </c>
      <c r="B9" s="110">
        <v>8</v>
      </c>
      <c r="C9" s="110">
        <v>2</v>
      </c>
      <c r="D9" s="110">
        <v>4</v>
      </c>
      <c r="E9" s="110">
        <v>2</v>
      </c>
      <c r="F9" s="110">
        <v>1</v>
      </c>
      <c r="G9" s="110">
        <v>0</v>
      </c>
      <c r="H9" s="110">
        <v>1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f>SUM(B9:M9)</f>
        <v>18</v>
      </c>
    </row>
    <row r="10" spans="1:15" ht="24.75" customHeight="1" x14ac:dyDescent="0.2">
      <c r="A10" s="54" t="s">
        <v>2</v>
      </c>
      <c r="B10" s="111">
        <f t="shared" ref="B10:M10" si="0">SUM(B8:B9)</f>
        <v>33</v>
      </c>
      <c r="C10" s="111">
        <f t="shared" si="0"/>
        <v>10</v>
      </c>
      <c r="D10" s="111">
        <f t="shared" si="0"/>
        <v>12</v>
      </c>
      <c r="E10" s="111">
        <f t="shared" si="0"/>
        <v>9</v>
      </c>
      <c r="F10" s="111">
        <f t="shared" si="0"/>
        <v>9</v>
      </c>
      <c r="G10" s="111">
        <f t="shared" si="0"/>
        <v>5</v>
      </c>
      <c r="H10" s="111">
        <f t="shared" si="0"/>
        <v>9</v>
      </c>
      <c r="I10" s="111">
        <f t="shared" si="0"/>
        <v>11</v>
      </c>
      <c r="J10" s="111">
        <f t="shared" si="0"/>
        <v>0</v>
      </c>
      <c r="K10" s="111">
        <f t="shared" si="0"/>
        <v>0</v>
      </c>
      <c r="L10" s="111">
        <f t="shared" si="0"/>
        <v>0</v>
      </c>
      <c r="M10" s="111">
        <f t="shared" si="0"/>
        <v>0</v>
      </c>
      <c r="N10" s="111">
        <f>SUM(N8:N9)</f>
        <v>98</v>
      </c>
    </row>
    <row r="11" spans="1:15" ht="19.5" customHeight="1" x14ac:dyDescent="0.2">
      <c r="A11" s="48" t="s">
        <v>273</v>
      </c>
    </row>
    <row r="12" spans="1:15" x14ac:dyDescent="0.2">
      <c r="A12" s="48" t="s">
        <v>244</v>
      </c>
    </row>
    <row r="13" spans="1:15" ht="24.95" customHeight="1" x14ac:dyDescent="0.2"/>
    <row r="14" spans="1:15" ht="24.95" customHeight="1" x14ac:dyDescent="0.25">
      <c r="A14" s="180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1:15" ht="24.95" customHeight="1" x14ac:dyDescent="0.25">
      <c r="A15" s="180"/>
      <c r="B15"/>
      <c r="C15"/>
      <c r="D15"/>
      <c r="E15"/>
      <c r="F15"/>
      <c r="G15"/>
      <c r="H15"/>
      <c r="I15"/>
      <c r="J15"/>
      <c r="K15"/>
      <c r="L15"/>
      <c r="M15"/>
      <c r="N15" s="177"/>
      <c r="O15" s="178"/>
    </row>
    <row r="16" spans="1:15" ht="24.95" customHeight="1" x14ac:dyDescent="0.25">
      <c r="A16" s="180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8"/>
    </row>
    <row r="17" spans="1:15" ht="24.95" customHeight="1" x14ac:dyDescent="0.25">
      <c r="A17" s="179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2"/>
  <sheetViews>
    <sheetView showGridLines="0" zoomScale="115" zoomScaleNormal="115" zoomScaleSheetLayoutView="130" workbookViewId="0">
      <selection activeCell="E12" sqref="E12"/>
    </sheetView>
  </sheetViews>
  <sheetFormatPr baseColWidth="10" defaultColWidth="11.42578125" defaultRowHeight="19.5" x14ac:dyDescent="0.2"/>
  <cols>
    <col min="1" max="1" width="49.140625" style="124" customWidth="1"/>
    <col min="2" max="2" width="17.85546875" style="115" customWidth="1"/>
    <col min="3" max="3" width="16.42578125" style="115" customWidth="1"/>
    <col min="4" max="4" width="12.5703125" style="115" customWidth="1"/>
    <col min="5" max="16384" width="11.42578125" style="115"/>
  </cols>
  <sheetData>
    <row r="1" spans="1:4" s="114" customFormat="1" ht="22.5" x14ac:dyDescent="0.2">
      <c r="A1" s="326" t="s">
        <v>146</v>
      </c>
      <c r="B1" s="326"/>
      <c r="C1" s="326"/>
      <c r="D1" s="326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27" t="s">
        <v>231</v>
      </c>
      <c r="B3" s="327"/>
      <c r="C3" s="327"/>
      <c r="D3" s="327"/>
    </row>
    <row r="4" spans="1:4" s="116" customFormat="1" x14ac:dyDescent="0.2">
      <c r="A4" s="328" t="s">
        <v>326</v>
      </c>
      <c r="B4" s="328"/>
      <c r="C4" s="328"/>
      <c r="D4" s="328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29" t="s">
        <v>232</v>
      </c>
      <c r="B6" s="330" t="s">
        <v>81</v>
      </c>
      <c r="C6" s="331"/>
      <c r="D6" s="332" t="s">
        <v>0</v>
      </c>
    </row>
    <row r="7" spans="1:4" s="116" customFormat="1" x14ac:dyDescent="0.2">
      <c r="A7" s="329"/>
      <c r="B7" s="162" t="s">
        <v>79</v>
      </c>
      <c r="C7" s="118" t="s">
        <v>80</v>
      </c>
      <c r="D7" s="332"/>
    </row>
    <row r="8" spans="1:4" ht="21.75" customHeight="1" x14ac:dyDescent="0.2">
      <c r="A8" s="125" t="s">
        <v>261</v>
      </c>
      <c r="B8" s="145">
        <v>11</v>
      </c>
      <c r="C8" s="145">
        <v>1</v>
      </c>
      <c r="D8" s="120">
        <f>SUM(B8:C8)</f>
        <v>12</v>
      </c>
    </row>
    <row r="9" spans="1:4" ht="21.75" customHeight="1" x14ac:dyDescent="0.2">
      <c r="A9" s="125" t="s">
        <v>324</v>
      </c>
      <c r="B9" s="145">
        <v>1</v>
      </c>
      <c r="C9" s="145">
        <v>0</v>
      </c>
      <c r="D9" s="120">
        <f>SUM(B9:C9)</f>
        <v>1</v>
      </c>
    </row>
    <row r="10" spans="1:4" ht="23.25" customHeight="1" x14ac:dyDescent="0.2">
      <c r="A10" s="121" t="s">
        <v>0</v>
      </c>
      <c r="B10" s="122">
        <f>SUM(B8:B9)</f>
        <v>12</v>
      </c>
      <c r="C10" s="122">
        <f>SUM(C8:C9)</f>
        <v>1</v>
      </c>
      <c r="D10" s="123">
        <f>SUM(D8:D9)</f>
        <v>13</v>
      </c>
    </row>
    <row r="11" spans="1:4" ht="13.5" customHeight="1" x14ac:dyDescent="0.2">
      <c r="A11" s="48" t="s">
        <v>273</v>
      </c>
    </row>
    <row r="12" spans="1:4" ht="15" x14ac:dyDescent="0.2">
      <c r="A12" s="48" t="s">
        <v>244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3"/>
  <sheetViews>
    <sheetView showGridLines="0" zoomScale="140" zoomScaleNormal="140" zoomScaleSheetLayoutView="120" workbookViewId="0">
      <selection activeCell="C18" sqref="C18"/>
    </sheetView>
  </sheetViews>
  <sheetFormatPr baseColWidth="10" defaultColWidth="11.42578125" defaultRowHeight="19.5" x14ac:dyDescent="0.2"/>
  <cols>
    <col min="1" max="1" width="51" style="124" customWidth="1"/>
    <col min="2" max="2" width="14.28515625" style="115" customWidth="1"/>
    <col min="3" max="3" width="15.7109375" style="115" customWidth="1"/>
    <col min="4" max="4" width="16.85546875" style="115" customWidth="1"/>
    <col min="5" max="16384" width="11.42578125" style="115"/>
  </cols>
  <sheetData>
    <row r="1" spans="1:4" s="114" customFormat="1" ht="22.5" x14ac:dyDescent="0.2">
      <c r="A1" s="326" t="s">
        <v>301</v>
      </c>
      <c r="B1" s="326"/>
      <c r="C1" s="326"/>
      <c r="D1" s="326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27" t="s">
        <v>160</v>
      </c>
      <c r="B3" s="327"/>
      <c r="C3" s="327"/>
      <c r="D3" s="327"/>
    </row>
    <row r="4" spans="1:4" s="116" customFormat="1" x14ac:dyDescent="0.2">
      <c r="A4" s="328" t="s">
        <v>326</v>
      </c>
      <c r="B4" s="328"/>
      <c r="C4" s="328"/>
      <c r="D4" s="328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33" t="s">
        <v>159</v>
      </c>
      <c r="B6" s="334" t="s">
        <v>81</v>
      </c>
      <c r="C6" s="334"/>
      <c r="D6" s="335" t="s">
        <v>0</v>
      </c>
    </row>
    <row r="7" spans="1:4" s="116" customFormat="1" x14ac:dyDescent="0.2">
      <c r="A7" s="333"/>
      <c r="B7" s="127" t="s">
        <v>79</v>
      </c>
      <c r="C7" s="127" t="s">
        <v>80</v>
      </c>
      <c r="D7" s="335"/>
    </row>
    <row r="8" spans="1:4" ht="15" customHeight="1" x14ac:dyDescent="0.2">
      <c r="A8" s="125" t="s">
        <v>338</v>
      </c>
      <c r="B8" s="119">
        <v>1</v>
      </c>
      <c r="C8" s="119">
        <v>0</v>
      </c>
      <c r="D8" s="120">
        <f>SUM(B8:C8)</f>
        <v>1</v>
      </c>
    </row>
    <row r="9" spans="1:4" ht="15" x14ac:dyDescent="0.2">
      <c r="A9" s="125" t="s">
        <v>250</v>
      </c>
      <c r="B9" s="119">
        <v>11</v>
      </c>
      <c r="C9" s="119">
        <v>0</v>
      </c>
      <c r="D9" s="120">
        <f>SUM(B9:C9)</f>
        <v>11</v>
      </c>
    </row>
    <row r="10" spans="1:4" ht="18" customHeight="1" x14ac:dyDescent="0.2">
      <c r="A10" s="125" t="s">
        <v>339</v>
      </c>
      <c r="B10" s="119">
        <v>0</v>
      </c>
      <c r="C10" s="119">
        <v>1</v>
      </c>
      <c r="D10" s="120">
        <f>SUM(B10:C10)</f>
        <v>1</v>
      </c>
    </row>
    <row r="11" spans="1:4" ht="22.5" customHeight="1" x14ac:dyDescent="0.2">
      <c r="A11" s="121" t="s">
        <v>0</v>
      </c>
      <c r="B11" s="122">
        <f>SUM(B8:B10)</f>
        <v>12</v>
      </c>
      <c r="C11" s="122">
        <f>SUM(C8:C10)</f>
        <v>1</v>
      </c>
      <c r="D11" s="123">
        <f>SUM(D8:D10)</f>
        <v>13</v>
      </c>
    </row>
    <row r="12" spans="1:4" ht="13.5" customHeight="1" x14ac:dyDescent="0.2">
      <c r="A12" s="126" t="s">
        <v>271</v>
      </c>
    </row>
    <row r="13" spans="1:4" ht="15" x14ac:dyDescent="0.2">
      <c r="A13" s="126" t="s">
        <v>244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2024-09-16T21:13:55Z</cp:lastPrinted>
  <dcterms:created xsi:type="dcterms:W3CDTF">2005-11-30T15:13:05Z</dcterms:created>
  <dcterms:modified xsi:type="dcterms:W3CDTF">2024-09-16T21:17:19Z</dcterms:modified>
</cp:coreProperties>
</file>