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nagri/Desktop/EL AGRO EN CIFRAS/EL_AGRO_EN_CIFRAS_SETIEMBRE_24/DATA SETIEMBRE/"/>
    </mc:Choice>
  </mc:AlternateContent>
  <xr:revisionPtr revIDLastSave="0" documentId="13_ncr:1_{C7E16B6F-A83A-4642-838B-D8B870DE9A66}" xr6:coauthVersionLast="47" xr6:coauthVersionMax="47" xr10:uidLastSave="{00000000-0000-0000-0000-000000000000}"/>
  <bookViews>
    <workbookView xWindow="21120" yWindow="500" windowWidth="21380" windowHeight="25080" tabRatio="910" firstSheet="4" activeTab="14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C.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'C.74'!$A$1:$G$14</definedName>
    <definedName name="_xlnm.Print_Area" localSheetId="2">'C.75'!$A$1:$E$52</definedName>
    <definedName name="_xlnm.Print_Area" localSheetId="3">'C.76'!$A$1:$D$32</definedName>
    <definedName name="_xlnm.Print_Area" localSheetId="4">'C.77'!$A$1:$H$57</definedName>
    <definedName name="_xlnm.Print_Area" localSheetId="5">'C.78-C.79'!$A$64:$E$121</definedName>
    <definedName name="_xlnm.Print_Area" localSheetId="6">'C.80'!#REF!</definedName>
    <definedName name="_xlnm.Print_Area" localSheetId="7">'C.81'!#REF!</definedName>
    <definedName name="_xlnm.Print_Area" localSheetId="8">'C.82'!$A$1:$H$57</definedName>
    <definedName name="_xlnm.Print_Area" localSheetId="9">'C.83'!$A$66:$J$120</definedName>
    <definedName name="_xlnm.Print_Area" localSheetId="10">'C.84 - C.85'!$A$64:$E$120</definedName>
    <definedName name="_xlnm.Print_Area" localSheetId="11">'C.86'!#REF!</definedName>
    <definedName name="_xlnm.Print_Area" localSheetId="12">'C.87'!#REF!</definedName>
    <definedName name="_xlnm.Print_Area" localSheetId="13">'C.88'!$A$1:$H$57</definedName>
    <definedName name="_xlnm.Print_Area" localSheetId="14">'C.89'!$A$1:$J$59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4" l="1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B6" i="28"/>
  <c r="E120" i="27" l="1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21" i="26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34" i="11" l="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18" i="11"/>
  <c r="E17" i="11"/>
  <c r="E16" i="11"/>
  <c r="E13" i="11"/>
  <c r="E11" i="11"/>
  <c r="E10" i="11"/>
  <c r="E9" i="11"/>
  <c r="E57" i="27" l="1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F15" i="11" l="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71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1" i="11"/>
  <c r="H13" i="11"/>
  <c r="H14" i="11"/>
  <c r="H9" i="11"/>
  <c r="H12" i="21" l="1"/>
  <c r="H11" i="21"/>
  <c r="H8" i="21"/>
  <c r="H7" i="2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E53" i="28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C6" i="3"/>
  <c r="F53" i="3" s="1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3" i="28" l="1"/>
  <c r="E6" i="3"/>
  <c r="D6" i="28"/>
  <c r="G53" i="3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B70" i="27" l="1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B119" i="27"/>
  <c r="G8" i="11" l="1"/>
  <c r="G15" i="11" l="1"/>
  <c r="H15" i="11" s="1"/>
  <c r="A117" i="27" l="1"/>
  <c r="A118" i="27"/>
  <c r="A119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116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95" i="27"/>
  <c r="A70" i="27"/>
  <c r="F69" i="26" l="1"/>
  <c r="E5" i="16" l="1"/>
  <c r="B6" i="19" l="1"/>
  <c r="C6" i="19" l="1"/>
  <c r="D6" i="19" s="1"/>
  <c r="F8" i="11" l="1"/>
  <c r="H8" i="11" s="1"/>
  <c r="F5" i="14" l="1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G5" i="16"/>
  <c r="H5" i="16" l="1"/>
  <c r="D68" i="27"/>
  <c r="C68" i="27" l="1"/>
  <c r="G68" i="27" l="1"/>
  <c r="F68" i="27"/>
  <c r="E68" i="27"/>
  <c r="H68" i="27" l="1"/>
  <c r="H5" i="14" l="1"/>
  <c r="G5" i="14" l="1"/>
  <c r="C69" i="26" l="1"/>
  <c r="D69" i="26"/>
  <c r="E69" i="26" l="1"/>
  <c r="G69" i="26"/>
  <c r="H69" i="26" s="1"/>
  <c r="F6" i="11" l="1"/>
  <c r="G6" i="11"/>
  <c r="H6" i="11" l="1"/>
</calcChain>
</file>

<file path=xl/sharedStrings.xml><?xml version="1.0" encoding="utf-8"?>
<sst xmlns="http://schemas.openxmlformats.org/spreadsheetml/2006/main" count="1512" uniqueCount="389">
  <si>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</si>
  <si>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</si>
  <si>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</si>
  <si>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</si>
  <si>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</si>
  <si>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</si>
  <si>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</si>
  <si>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</si>
  <si>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</si>
  <si>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</si>
  <si>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</si>
  <si>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</si>
  <si>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</si>
  <si>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</si>
  <si>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</si>
  <si>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</si>
  <si>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</si>
  <si>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</si>
  <si>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</si>
  <si>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</si>
  <si>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</si>
  <si>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</si>
  <si>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</si>
  <si>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</si>
  <si>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</si>
  <si>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</si>
  <si>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</si>
  <si>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</si>
  <si>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</si>
  <si>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</si>
  <si>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</si>
  <si>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</si>
  <si>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</si>
  <si>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</si>
  <si>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</si>
  <si>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</si>
  <si>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</si>
  <si>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</si>
  <si>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</si>
  <si>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</si>
  <si>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</si>
  <si>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</si>
  <si>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</si>
  <si>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</si>
  <si>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</si>
  <si>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</si>
  <si>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</si>
  <si>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</si>
  <si>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</si>
  <si>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</si>
  <si>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</si>
  <si>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</si>
  <si>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</si>
  <si>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</si>
  <si>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</si>
  <si>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</si>
  <si>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</si>
  <si>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</si>
  <si>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</si>
  <si>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</si>
  <si>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</si>
  <si>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</si>
  <si>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</si>
  <si>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</si>
  <si>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</si>
  <si>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</si>
  <si>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</si>
  <si>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</si>
  <si>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</si>
  <si>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</si>
  <si>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</si>
  <si>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</si>
  <si>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</si>
  <si>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</si>
  <si>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</si>
  <si>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</si>
  <si>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</si>
  <si>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</si>
  <si>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</si>
  <si>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</si>
  <si>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</si>
  <si>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</si>
  <si>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</si>
  <si>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</si>
  <si>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</si>
  <si>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</si>
  <si>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</si>
  <si>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</si>
  <si>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</si>
  <si>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</si>
  <si>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</si>
  <si>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</si>
  <si>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</si>
  <si>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</si>
  <si>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</si>
  <si>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</si>
  <si>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</si>
  <si>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</si>
  <si>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</si>
  <si>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</si>
  <si>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</si>
  <si>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</si>
  <si>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</si>
  <si>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</si>
  <si>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</si>
  <si>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</si>
  <si>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</si>
  <si>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</si>
  <si>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</si>
  <si>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</si>
  <si>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</si>
  <si>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</si>
  <si>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</si>
  <si>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</si>
  <si>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</si>
  <si>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</si>
  <si>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</si>
  <si>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</si>
  <si>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</si>
  <si>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</si>
  <si>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</si>
  <si>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</si>
  <si>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</si>
  <si>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</si>
  <si>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</si>
  <si>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</si>
  <si>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</si>
  <si>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</si>
  <si>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</si>
  <si>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</si>
  <si>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</si>
  <si>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</si>
  <si>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</si>
  <si>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</si>
  <si>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</si>
  <si>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</si>
  <si>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</si>
  <si>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</si>
  <si>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</si>
  <si>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</si>
  <si>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</si>
  <si>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</si>
  <si>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</si>
  <si>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</si>
  <si>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</si>
  <si>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</si>
  <si>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</si>
  <si>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</si>
  <si>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</si>
  <si>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</si>
  <si>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</si>
  <si>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</si>
  <si>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</si>
  <si>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</si>
  <si>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</si>
  <si>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</si>
  <si>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</si>
  <si>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</si>
  <si>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</si>
  <si>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</si>
  <si>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</si>
  <si>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</si>
  <si>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</si>
  <si>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</si>
  <si>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</si>
  <si>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</si>
  <si>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</si>
  <si>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</si>
  <si>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1901909000</t>
  </si>
  <si>
    <t>1901101000</t>
  </si>
  <si>
    <t>1005100000</t>
  </si>
  <si>
    <t>1208100000</t>
  </si>
  <si>
    <t>5201003000</t>
  </si>
  <si>
    <t>1704901000</t>
  </si>
  <si>
    <t>1108130000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</si>
  <si>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</si>
  <si>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</si>
  <si>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</si>
  <si>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</si>
  <si>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</si>
  <si>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</si>
  <si>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</si>
  <si>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</si>
  <si>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</si>
  <si>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</si>
  <si>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</si>
  <si>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</si>
  <si>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0206290000</t>
  </si>
  <si>
    <t>1107100000</t>
  </si>
  <si>
    <t>2101120000</t>
  </si>
  <si>
    <t>Turquía</t>
  </si>
  <si>
    <t>1209919000</t>
  </si>
  <si>
    <t>0901111000</t>
  </si>
  <si>
    <t>1512111000</t>
  </si>
  <si>
    <t>Trigo s/m</t>
  </si>
  <si>
    <t>0601100000</t>
  </si>
  <si>
    <t>3301130000</t>
  </si>
  <si>
    <t>4403110000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</si>
  <si>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</si>
  <si>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</si>
  <si>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</si>
  <si>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</si>
  <si>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</si>
  <si>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</si>
  <si>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</si>
  <si>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</si>
  <si>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</si>
  <si>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</si>
  <si>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</si>
  <si>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</si>
  <si>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</si>
  <si>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</si>
  <si>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</si>
  <si>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</si>
  <si>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Cacao en grano, entero o partido, tostado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</si>
  <si>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</si>
  <si>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</si>
  <si>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</si>
  <si>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</si>
  <si>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</si>
  <si>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</si>
  <si>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Los demas despojos comestibles de la especia bovina, congelados, excepto lengua e higado</t>
  </si>
  <si>
    <t>Fecula de papa (patata)</t>
  </si>
  <si>
    <t>Los demas citricos</t>
  </si>
  <si>
    <t>Arvejas (guisantes, chicharos) (pisum sativum) frescas o refrigeradas</t>
  </si>
  <si>
    <t>Malasia</t>
  </si>
  <si>
    <t>Irlanda</t>
  </si>
  <si>
    <t>Vietnam</t>
  </si>
  <si>
    <t>Holanda</t>
  </si>
  <si>
    <t>República Checa</t>
  </si>
  <si>
    <t xml:space="preserve">Taiwán </t>
  </si>
  <si>
    <t>Grano de soya</t>
  </si>
  <si>
    <t>2005993110</t>
  </si>
  <si>
    <t>2005993190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</si>
  <si>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</si>
  <si>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</si>
  <si>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</si>
  <si>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</si>
  <si>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</si>
  <si>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</si>
  <si>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</si>
  <si>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</si>
  <si>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</si>
  <si>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</si>
  <si>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</si>
  <si>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</si>
  <si>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</si>
  <si>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</si>
  <si>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</si>
  <si>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</si>
  <si>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</si>
  <si>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</si>
  <si>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</si>
  <si>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</si>
  <si>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</si>
  <si>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Los demás frutas, incluida las mezclas, y otros frutos y demás partes comestibles de plantas, preparados o conservados de otro modo, incluso con adición de azúcar u otro edulcorante o alcohol</t>
  </si>
  <si>
    <t>Los demás pimientos de la especie annuum</t>
  </si>
  <si>
    <t>Los demás complementos y suplementos alimenticios</t>
  </si>
  <si>
    <t>Las demás hortalizas y las mezclas de hortalizas preparadas o conservadas, sin congelar</t>
  </si>
  <si>
    <t>Los demás chocolate y demás preparaciones alimenticias que contengan cacao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</si>
  <si>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</si>
  <si>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</si>
  <si>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</si>
  <si>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</si>
  <si>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</si>
  <si>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</si>
  <si>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</si>
  <si>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Bulbos, cebollas, tubérculos, raíces y bulbos tuberosos, turiones y rizomas, en reposo vegetativo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</si>
  <si>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</si>
  <si>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</si>
  <si>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</si>
  <si>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</si>
  <si>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</si>
  <si>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</si>
  <si>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</si>
  <si>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</si>
  <si>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</si>
  <si>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</si>
  <si>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</si>
  <si>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</si>
  <si>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</si>
  <si>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</si>
  <si>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</si>
  <si>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</si>
  <si>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</si>
  <si>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</si>
  <si>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</si>
  <si>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</si>
  <si>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</si>
  <si>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</si>
  <si>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</si>
  <si>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</si>
  <si>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</si>
  <si>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</si>
  <si>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</si>
  <si>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</si>
  <si>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</si>
  <si>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</si>
  <si>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</si>
  <si>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</si>
  <si>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</si>
  <si>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</si>
  <si>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</si>
  <si>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</si>
  <si>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</si>
  <si>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Madera en bruto de coníferas tratada con pintura u otros agentes de conservación</t>
  </si>
  <si>
    <t>Algodón sin cardar ni peinar de longitud de fibra superior a 22.22 mm pero inferior o igual a 28.57 mm</t>
  </si>
  <si>
    <t>Venezuela</t>
  </si>
  <si>
    <t>Nigeria</t>
  </si>
  <si>
    <t>Perú</t>
  </si>
  <si>
    <t>Setiembre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</si>
  <si>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</si>
  <si>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</si>
  <si>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</si>
  <si>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</si>
  <si>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</si>
  <si>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</si>
  <si>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</si>
  <si>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</si>
  <si>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</si>
  <si>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</si>
  <si>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</si>
  <si>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</si>
  <si>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</si>
  <si>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</si>
  <si>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</si>
  <si>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</si>
  <si>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</si>
  <si>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</si>
  <si>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</si>
  <si>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</si>
  <si>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>Kenia</t>
  </si>
  <si>
    <t xml:space="preserve">          (Valor FOB Miles USD)</t>
    <phoneticPr fontId="10" type="noConversion"/>
  </si>
  <si>
    <t>Par. %</t>
  </si>
  <si>
    <t>Contribucion PP</t>
  </si>
  <si>
    <t>2024/2023</t>
  </si>
  <si>
    <t>País de destino</t>
  </si>
  <si>
    <t>Cafe para siembra</t>
  </si>
  <si>
    <t>Estonia</t>
  </si>
  <si>
    <t>Preparaciones para la alimentación de animales</t>
  </si>
  <si>
    <t xml:space="preserve">Perú: Exportaciones agrarias, contribución en puntos porcentuales por subpartidas nacionales, 2023 – 2024 (Valor FOB Miles USD)	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</si>
  <si>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</si>
  <si>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</si>
  <si>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 xml:space="preserve">Perú: Exportaciones agrarias, contribución en puntos porcentuales por país de destino, 2023 – 2024 (Valor FOB Miles USD)	</t>
  </si>
  <si>
    <t xml:space="preserve">             --</t>
  </si>
  <si>
    <t xml:space="preserve">          ENERO-SETIEMBRE 2023-2024</t>
  </si>
  <si>
    <t>Enero-Setiembre</t>
  </si>
  <si>
    <t>Albania</t>
  </si>
  <si>
    <t xml:space="preserve">         ENERO-SETIEMBRE 2023-2024</t>
  </si>
  <si>
    <t>Hungría</t>
  </si>
  <si>
    <t xml:space="preserve">   --</t>
  </si>
  <si>
    <t>Perú: Exportaciones e Importaciones Agrarias según año,  Enero-Setiembre 2019 - 2024</t>
  </si>
  <si>
    <t>Perú: Balanza comercial agraria por principales subpartida nacional,  Enero-Setiembre 2023 - 2024</t>
  </si>
  <si>
    <t>Perú: Balanza comercial agraria por pais destino/origen,  Enero-Setiembre 2024</t>
  </si>
  <si>
    <t>Perú: Exportaciones agrarias tradicionales y no tradicionales por subpartida nacional,  Enero-Setiembre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</si>
  <si>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</si>
  <si>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</si>
  <si>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Enero-Setiembre 2023 - 2024</t>
  </si>
  <si>
    <t>Perú: Exportaciones agrarias por subpartida nacional según país destino,  Enero-Setiembre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</si>
  <si>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</si>
  <si>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</si>
  <si>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Enero-Setiembre 2023 - 2024</t>
  </si>
  <si>
    <t>Perú: Importaciones agrarias por subpartida nacional según país de origen,  Enero-Setiembre 2023 - 2024</t>
  </si>
  <si>
    <t>Fuente: Superintendencia Nacional de Administración Tributaria - SUNAT</t>
  </si>
  <si>
    <t xml:space="preserve">Elaboración: Ministerio de Desarrollo Agrario y Riego - MIDAGRI </t>
  </si>
  <si>
    <t>Dirección General de Estadística, Seguimiento y Evaluación de Políticas - DEIA</t>
  </si>
  <si>
    <t>C.74  PERÚ: EXPORTACIONES E IMPORTACIONES AGRARIAS SEGÚN AÑO,  ENERO-SETIEMBRE 2019-2024</t>
  </si>
  <si>
    <t>C.88  PERÚ: IMPORTACIONES AGRARIAS POR PAÍS DE ORIGEN,  ENERO-SETIEMBRE 2023-2024</t>
  </si>
  <si>
    <t>C.86  PERÚ: IMPORTACIONES AGRARIAS, CONTRIBUCIÓN EN PUNTOS PORCENTUALES POR SUBPARTIDAS NACIONALES, 2023-2024</t>
  </si>
  <si>
    <t>C.82  PERÚ: EXPORTACIONES AGRARIAS POR PAÍS DESTINO,  ENERO-SETIEMBRE 2023-2024</t>
  </si>
  <si>
    <t>C.80  PERÚ: EXPORTACIONES AGRARIAS, CONTRIBUCIÓN EN PUNTOS PORCENTUALES POR SUBPARTIDAS NACIONALES, 2023-2024</t>
  </si>
  <si>
    <t xml:space="preserve">          ENERO-SETIEMBRE 2024</t>
  </si>
  <si>
    <t>Alcohol etílico sin desnaturalizar con grado alcohólico volumétrico superior o igual al 80% vol</t>
  </si>
  <si>
    <t>Manteca de cacao con un índice de acidez expresado en ácido oleico superior a 1% pero inferior o igual a 1.65%</t>
  </si>
  <si>
    <t>Manteca de cacao con un índice de acidez expresado en ácido oleico superior a 1.65%</t>
  </si>
  <si>
    <t>Manteca de cacao con un índice de acidez expresado en ácido oleico inferior o igual a 1%</t>
  </si>
  <si>
    <t>Las demás preparaciones compuestas cuyo grado alcohólico volumétrico sea inferior o igual al 0.5% vol, para la elaboración de bebidas</t>
  </si>
  <si>
    <t>Contri-    bucion PP</t>
  </si>
  <si>
    <t>Par.%</t>
  </si>
  <si>
    <t xml:space="preserve">C.81  PERÚ: EXPORTACIONES AGRARIAS, CONTRIBUCIÓN EN PUNTOS PORCENTUALES </t>
  </si>
  <si>
    <t xml:space="preserve">          POR PAÍS DE DESTINO, 2023-2024.  (Valor FOB Miles USD)</t>
  </si>
  <si>
    <t>Contri-      bucion PP</t>
  </si>
  <si>
    <t>Demás paprika secos, sin triturar ni pulverizar</t>
  </si>
  <si>
    <t>Leche y nata (crema), en polvo, gránulos o demás formas sólidas, las demás con un contenido de materias grasas superior o igual al 26% en peso, sobre producto seco, sin adición de azúcar ni otro edulcorante.</t>
  </si>
  <si>
    <t>Leche y nata (crema), en polvo, gránulos o demás formas sólidas, los demás con un contenido de materias grasas inferior o igual al 1,5% en peso</t>
  </si>
  <si>
    <t>Algodón sin cardar ni peinar de longitud de fibra superior a 28.57 mm inferior o igual a 34.92 mm</t>
  </si>
  <si>
    <t>Algodón sin cardar ni peinar de longitud de fibra superior a 22.22 mm inferior o igual a 28.57 mm</t>
  </si>
  <si>
    <t xml:space="preserve">C.87  PERÚ: IMPORTACIONES AGRARIAS, CONTRIBUCIÓN EN PUNTOS PORCENTUALES </t>
  </si>
  <si>
    <t xml:space="preserve">          POR PAÍS DE ORIGEN, 2023-2024.  (Valor FOB Miles 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</si>
</sst>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9" formatCode="0.0__"/>
    <numFmt numFmtId="180" formatCode="0.0"/>
    <numFmt numFmtId="181" formatCode="0.0%"/>
    <numFmt numFmtId="182" formatCode="0.0%____"/>
    <numFmt numFmtId="183" formatCode="0.0%________"/>
    <numFmt numFmtId="185" formatCode="0.0%__"/>
  </numFmts>
  <fonts count="5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10"/>
      <color rgb="FF000000"/>
      <name val="Calibri"/>
      <family val="2"/>
      <scheme val="minor"/>
    </font>
    <font>
      <sz val="6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6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  <xf numFmtId="0" fontId="52" fillId="0" borderId="0"/>
    <xf numFmtId="0" fontId="1" fillId="0" borderId="0"/>
  </cellStyleXfs>
  <cellXfs count="316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167" fontId="16" fillId="0" borderId="14" xfId="0" applyNumberFormat="1" applyFont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71" fontId="14" fillId="0" borderId="0" xfId="0" applyNumberFormat="1" applyFont="1" applyAlignment="1">
      <alignment horizontal="right" vertical="center"/>
    </xf>
    <xf numFmtId="0" fontId="12" fillId="0" borderId="0" xfId="0" applyFont="1"/>
    <xf numFmtId="169" fontId="14" fillId="0" borderId="0" xfId="0" applyNumberFormat="1" applyFont="1"/>
    <xf numFmtId="3" fontId="12" fillId="3" borderId="0" xfId="0" applyNumberFormat="1" applyFont="1" applyFill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167" fontId="16" fillId="0" borderId="13" xfId="0" applyNumberFormat="1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13" xfId="33" applyNumberFormat="1" applyFont="1" applyBorder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0" fontId="4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41" fillId="0" borderId="0" xfId="0" applyFont="1" applyAlignment="1">
      <alignment vertical="center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4" fillId="18" borderId="0" xfId="0" applyFont="1" applyFill="1"/>
    <xf numFmtId="0" fontId="14" fillId="18" borderId="0" xfId="0" applyFont="1" applyFill="1"/>
    <xf numFmtId="0" fontId="45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166" fontId="14" fillId="0" borderId="0" xfId="0" applyNumberFormat="1" applyFont="1" applyAlignment="1">
      <alignment horizontal="right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0" fontId="45" fillId="0" borderId="28" xfId="0" applyFont="1" applyBorder="1"/>
    <xf numFmtId="0" fontId="12" fillId="0" borderId="28" xfId="0" applyFont="1" applyBorder="1" applyAlignment="1">
      <alignment horizontal="center" vertical="center"/>
    </xf>
    <xf numFmtId="49" fontId="14" fillId="0" borderId="28" xfId="0" applyNumberFormat="1" applyFont="1" applyBorder="1" applyAlignment="1">
      <alignment vertical="top" wrapText="1"/>
    </xf>
    <xf numFmtId="0" fontId="48" fillId="0" borderId="0" xfId="0" applyFont="1" applyAlignment="1">
      <alignment horizontal="right" vertical="center"/>
    </xf>
    <xf numFmtId="0" fontId="48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8" fillId="0" borderId="28" xfId="0" applyFont="1" applyBorder="1" applyAlignment="1">
      <alignment vertical="center"/>
    </xf>
    <xf numFmtId="0" fontId="15" fillId="20" borderId="11" xfId="0" applyFont="1" applyFill="1" applyBorder="1" applyAlignment="1">
      <alignment horizontal="center" vertical="center"/>
    </xf>
    <xf numFmtId="1" fontId="13" fillId="20" borderId="11" xfId="30" applyNumberFormat="1" applyFont="1" applyFill="1" applyBorder="1" applyAlignment="1">
      <alignment horizontal="center" vertical="center"/>
    </xf>
    <xf numFmtId="1" fontId="13" fillId="20" borderId="11" xfId="0" applyNumberFormat="1" applyFont="1" applyFill="1" applyBorder="1" applyAlignment="1">
      <alignment horizontal="center" vertical="center"/>
    </xf>
    <xf numFmtId="169" fontId="49" fillId="19" borderId="0" xfId="33" applyNumberFormat="1" applyFont="1" applyFill="1" applyAlignment="1">
      <alignment vertical="center"/>
    </xf>
    <xf numFmtId="1" fontId="49" fillId="20" borderId="11" xfId="3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 wrapText="1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right" vertical="center"/>
    </xf>
    <xf numFmtId="171" fontId="13" fillId="19" borderId="8" xfId="0" applyNumberFormat="1" applyFont="1" applyFill="1" applyBorder="1" applyAlignment="1">
      <alignment horizontal="right" vertical="center"/>
    </xf>
    <xf numFmtId="0" fontId="50" fillId="19" borderId="28" xfId="33" applyNumberFormat="1" applyFont="1" applyFill="1" applyBorder="1" applyAlignment="1">
      <alignment horizontal="center" vertical="center"/>
    </xf>
    <xf numFmtId="176" fontId="49" fillId="19" borderId="28" xfId="33" applyNumberFormat="1" applyFont="1" applyFill="1" applyBorder="1" applyAlignment="1">
      <alignment horizontal="right" vertical="center"/>
    </xf>
    <xf numFmtId="166" fontId="13" fillId="20" borderId="11" xfId="0" applyNumberFormat="1" applyFont="1" applyFill="1" applyBorder="1" applyAlignment="1">
      <alignment horizontal="center" vertical="center" wrapText="1"/>
    </xf>
    <xf numFmtId="171" fontId="13" fillId="19" borderId="8" xfId="0" applyNumberFormat="1" applyFont="1" applyFill="1" applyBorder="1" applyAlignment="1">
      <alignment vertical="center"/>
    </xf>
    <xf numFmtId="0" fontId="49" fillId="21" borderId="0" xfId="33" applyNumberFormat="1" applyFont="1" applyFill="1" applyAlignment="1">
      <alignment horizontal="left" vertical="center"/>
    </xf>
    <xf numFmtId="176" fontId="51" fillId="21" borderId="0" xfId="33" applyNumberFormat="1" applyFont="1" applyFill="1" applyAlignment="1">
      <alignment horizontal="right" vertical="center"/>
    </xf>
    <xf numFmtId="1" fontId="49" fillId="21" borderId="0" xfId="0" applyNumberFormat="1" applyFont="1" applyFill="1" applyAlignment="1">
      <alignment vertical="center"/>
    </xf>
    <xf numFmtId="169" fontId="49" fillId="21" borderId="0" xfId="33" applyNumberFormat="1" applyFont="1" applyFill="1" applyAlignment="1">
      <alignment vertical="center"/>
    </xf>
    <xf numFmtId="169" fontId="13" fillId="21" borderId="0" xfId="0" applyNumberFormat="1" applyFont="1" applyFill="1" applyAlignment="1">
      <alignment horizontal="left" vertical="center"/>
    </xf>
    <xf numFmtId="169" fontId="13" fillId="21" borderId="0" xfId="0" applyNumberFormat="1" applyFont="1" applyFill="1" applyAlignment="1">
      <alignment horizontal="right" vertical="center"/>
    </xf>
    <xf numFmtId="3" fontId="13" fillId="21" borderId="0" xfId="0" applyNumberFormat="1" applyFont="1" applyFill="1" applyAlignment="1">
      <alignment horizontal="right" vertical="center"/>
    </xf>
    <xf numFmtId="0" fontId="13" fillId="21" borderId="0" xfId="0" applyFont="1" applyFill="1" applyAlignment="1">
      <alignment horizontal="center" vertical="center"/>
    </xf>
    <xf numFmtId="0" fontId="13" fillId="21" borderId="0" xfId="0" applyFont="1" applyFill="1" applyAlignment="1">
      <alignment horizontal="left" vertical="center"/>
    </xf>
    <xf numFmtId="49" fontId="13" fillId="21" borderId="0" xfId="0" applyNumberFormat="1" applyFont="1" applyFill="1" applyAlignment="1">
      <alignment horizontal="center" vertical="center"/>
    </xf>
    <xf numFmtId="174" fontId="13" fillId="21" borderId="0" xfId="0" applyNumberFormat="1" applyFont="1" applyFill="1" applyAlignment="1">
      <alignment vertical="center"/>
    </xf>
    <xf numFmtId="3" fontId="38" fillId="19" borderId="8" xfId="0" applyNumberFormat="1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/>
    </xf>
    <xf numFmtId="1" fontId="13" fillId="20" borderId="10" xfId="0" applyNumberFormat="1" applyFont="1" applyFill="1" applyBorder="1" applyAlignment="1">
      <alignment horizontal="center" vertical="center"/>
    </xf>
    <xf numFmtId="0" fontId="13" fillId="20" borderId="10" xfId="38" applyFont="1" applyFill="1" applyBorder="1" applyAlignment="1">
      <alignment horizontal="center" vertical="center" wrapText="1"/>
    </xf>
    <xf numFmtId="181" fontId="13" fillId="19" borderId="8" xfId="93" applyNumberFormat="1" applyFont="1" applyFill="1" applyBorder="1" applyAlignment="1">
      <alignment horizontal="right" vertical="center"/>
    </xf>
    <xf numFmtId="166" fontId="13" fillId="19" borderId="8" xfId="0" applyNumberFormat="1" applyFont="1" applyFill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81" fontId="14" fillId="0" borderId="0" xfId="93" applyNumberFormat="1" applyFont="1" applyBorder="1" applyAlignment="1">
      <alignment vertical="top"/>
    </xf>
    <xf numFmtId="181" fontId="47" fillId="0" borderId="0" xfId="93" applyNumberFormat="1" applyFont="1"/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1" fontId="14" fillId="0" borderId="28" xfId="93" applyNumberFormat="1" applyFont="1" applyBorder="1" applyAlignment="1">
      <alignment vertical="top"/>
    </xf>
    <xf numFmtId="181" fontId="47" fillId="0" borderId="28" xfId="93" applyNumberFormat="1" applyFont="1" applyBorder="1"/>
    <xf numFmtId="166" fontId="14" fillId="0" borderId="28" xfId="0" applyNumberFormat="1" applyFont="1" applyBorder="1" applyAlignment="1">
      <alignment horizontal="center" vertical="top"/>
    </xf>
    <xf numFmtId="181" fontId="14" fillId="0" borderId="0" xfId="93" applyNumberFormat="1" applyFont="1" applyAlignment="1">
      <alignment horizontal="right" vertical="center"/>
    </xf>
    <xf numFmtId="181" fontId="13" fillId="21" borderId="0" xfId="93" applyNumberFormat="1" applyFont="1" applyFill="1" applyAlignment="1">
      <alignment horizontal="right" vertical="center"/>
    </xf>
    <xf numFmtId="180" fontId="14" fillId="0" borderId="0" xfId="93" applyNumberFormat="1" applyFont="1" applyAlignment="1">
      <alignment horizontal="right" vertical="center"/>
    </xf>
    <xf numFmtId="181" fontId="14" fillId="0" borderId="28" xfId="93" applyNumberFormat="1" applyFont="1" applyBorder="1" applyAlignment="1">
      <alignment horizontal="right" vertical="center"/>
    </xf>
    <xf numFmtId="181" fontId="14" fillId="0" borderId="0" xfId="93" applyNumberFormat="1" applyFont="1" applyAlignment="1">
      <alignment horizontal="right" vertical="top"/>
    </xf>
    <xf numFmtId="181" fontId="14" fillId="0" borderId="28" xfId="93" applyNumberFormat="1" applyFont="1" applyBorder="1" applyAlignment="1">
      <alignment horizontal="right" vertical="top"/>
    </xf>
    <xf numFmtId="9" fontId="13" fillId="19" borderId="8" xfId="93" applyFont="1" applyFill="1" applyBorder="1" applyAlignment="1">
      <alignment vertical="center"/>
    </xf>
    <xf numFmtId="3" fontId="46" fillId="0" borderId="0" xfId="0" applyNumberFormat="1" applyFont="1"/>
    <xf numFmtId="0" fontId="14" fillId="0" borderId="28" xfId="0" applyFont="1" applyBorder="1" applyAlignment="1">
      <alignment horizontal="left" vertical="center"/>
    </xf>
    <xf numFmtId="181" fontId="13" fillId="21" borderId="8" xfId="93" applyNumberFormat="1" applyFont="1" applyFill="1" applyBorder="1" applyAlignment="1">
      <alignment horizontal="right" vertical="center"/>
    </xf>
    <xf numFmtId="3" fontId="14" fillId="0" borderId="0" xfId="0" applyNumberFormat="1" applyFont="1" applyAlignment="1">
      <alignment horizontal="center" vertical="top"/>
    </xf>
    <xf numFmtId="0" fontId="17" fillId="0" borderId="0" xfId="95" applyFont="1" applyAlignment="1">
      <alignment vertical="center"/>
    </xf>
    <xf numFmtId="0" fontId="53" fillId="3" borderId="0" xfId="94" applyFont="1" applyFill="1" applyAlignment="1">
      <alignment horizontal="left" vertical="center"/>
    </xf>
    <xf numFmtId="167" fontId="16" fillId="0" borderId="0" xfId="0" applyNumberFormat="1" applyFont="1" applyAlignment="1">
      <alignment horizontal="left"/>
    </xf>
    <xf numFmtId="1" fontId="49" fillId="20" borderId="6" xfId="0" applyNumberFormat="1" applyFont="1" applyFill="1" applyBorder="1" applyAlignment="1">
      <alignment horizontal="center" vertical="center"/>
    </xf>
    <xf numFmtId="1" fontId="49" fillId="20" borderId="10" xfId="0" applyNumberFormat="1" applyFont="1" applyFill="1" applyBorder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165" fontId="15" fillId="20" borderId="8" xfId="30" applyNumberFormat="1" applyFont="1" applyFill="1" applyBorder="1" applyAlignment="1">
      <alignment horizontal="center" vertical="center"/>
    </xf>
    <xf numFmtId="165" fontId="15" fillId="20" borderId="9" xfId="30" applyNumberFormat="1" applyFont="1" applyFill="1" applyBorder="1" applyAlignment="1">
      <alignment horizontal="center" vertical="center"/>
    </xf>
    <xf numFmtId="9" fontId="13" fillId="20" borderId="11" xfId="30" applyNumberFormat="1" applyFont="1" applyFill="1" applyBorder="1" applyAlignment="1">
      <alignment horizontal="center" vertical="center" wrapText="1"/>
    </xf>
    <xf numFmtId="0" fontId="49" fillId="21" borderId="0" xfId="33" applyNumberFormat="1" applyFont="1" applyFill="1" applyAlignment="1">
      <alignment horizontal="left" vertical="center"/>
    </xf>
    <xf numFmtId="0" fontId="49" fillId="19" borderId="0" xfId="33" applyNumberFormat="1" applyFont="1" applyFill="1" applyAlignment="1">
      <alignment horizontal="left" vertical="center"/>
    </xf>
    <xf numFmtId="165" fontId="13" fillId="20" borderId="11" xfId="30" applyNumberFormat="1" applyFont="1" applyFill="1" applyBorder="1" applyAlignment="1">
      <alignment horizontal="center" vertical="center"/>
    </xf>
    <xf numFmtId="165" fontId="49" fillId="20" borderId="11" xfId="30" applyNumberFormat="1" applyFont="1" applyFill="1" applyBorder="1" applyAlignment="1">
      <alignment horizontal="center" vertical="center" wrapText="1"/>
    </xf>
    <xf numFmtId="0" fontId="13" fillId="20" borderId="11" xfId="30" applyFont="1" applyFill="1" applyBorder="1" applyAlignment="1">
      <alignment horizontal="center" vertical="center" wrapText="1"/>
    </xf>
    <xf numFmtId="165" fontId="49" fillId="20" borderId="11" xfId="30" applyNumberFormat="1" applyFont="1" applyFill="1" applyBorder="1" applyAlignment="1">
      <alignment horizontal="center" vertical="center"/>
    </xf>
    <xf numFmtId="0" fontId="49" fillId="20" borderId="11" xfId="30" applyFont="1" applyFill="1" applyBorder="1" applyAlignment="1">
      <alignment horizontal="center" vertical="center" wrapText="1"/>
    </xf>
    <xf numFmtId="9" fontId="49" fillId="20" borderId="11" xfId="30" applyNumberFormat="1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/>
    </xf>
    <xf numFmtId="0" fontId="13" fillId="20" borderId="7" xfId="0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 wrapText="1"/>
    </xf>
    <xf numFmtId="0" fontId="13" fillId="20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3" fontId="38" fillId="19" borderId="8" xfId="0" applyNumberFormat="1" applyFont="1" applyFill="1" applyBorder="1" applyAlignment="1">
      <alignment horizontal="center" vertical="center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9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 wrapText="1"/>
    </xf>
    <xf numFmtId="1" fontId="13" fillId="20" borderId="10" xfId="0" applyNumberFormat="1" applyFont="1" applyFill="1" applyBorder="1" applyAlignment="1">
      <alignment horizontal="center" vertical="center" wrapText="1"/>
    </xf>
    <xf numFmtId="0" fontId="13" fillId="20" borderId="11" xfId="0" applyFont="1" applyFill="1" applyBorder="1" applyAlignment="1">
      <alignment horizontal="center" vertical="center"/>
    </xf>
    <xf numFmtId="0" fontId="12" fillId="19" borderId="8" xfId="0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0" fontId="13" fillId="20" borderId="10" xfId="0" applyFont="1" applyFill="1" applyBorder="1" applyAlignment="1">
      <alignment horizontal="center" vertical="center" wrapText="1"/>
    </xf>
    <xf numFmtId="0" fontId="13" fillId="20" borderId="26" xfId="0" applyFont="1" applyFill="1" applyBorder="1" applyAlignment="1">
      <alignment horizontal="center" vertical="center" wrapText="1"/>
    </xf>
    <xf numFmtId="0" fontId="13" fillId="20" borderId="27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13" fillId="20" borderId="2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center" vertical="center" wrapText="1"/>
    </xf>
    <xf numFmtId="165" fontId="15" fillId="20" borderId="6" xfId="30" applyNumberFormat="1" applyFont="1" applyFill="1" applyBorder="1" applyAlignment="1">
      <alignment horizontal="center"/>
    </xf>
    <xf numFmtId="1" fontId="15" fillId="20" borderId="10" xfId="0" applyNumberFormat="1" applyFont="1" applyFill="1" applyBorder="1" applyAlignment="1">
      <alignment horizontal="center" vertical="top"/>
    </xf>
    <xf numFmtId="169" fontId="14" fillId="0" borderId="0" xfId="33" applyNumberFormat="1" applyFont="1" applyAlignment="1">
      <alignment horizontal="right" vertical="center" wrapText="1"/>
    </xf>
    <xf numFmtId="169" fontId="14" fillId="0" borderId="0" xfId="0" applyNumberFormat="1" applyFont="1" applyAlignment="1">
      <alignment horizontal="right"/>
    </xf>
    <xf numFmtId="169" fontId="13" fillId="3" borderId="0" xfId="0" applyNumberFormat="1" applyFont="1" applyFill="1" applyAlignment="1">
      <alignment horizontal="left" vertical="center"/>
    </xf>
    <xf numFmtId="169" fontId="14" fillId="0" borderId="0" xfId="33" applyNumberFormat="1" applyFont="1" applyBorder="1" applyAlignment="1">
      <alignment horizontal="right" vertical="center"/>
    </xf>
    <xf numFmtId="183" fontId="14" fillId="0" borderId="0" xfId="93" applyNumberFormat="1" applyFont="1" applyAlignment="1">
      <alignment horizontal="right"/>
    </xf>
    <xf numFmtId="183" fontId="45" fillId="0" borderId="0" xfId="93" applyNumberFormat="1" applyFont="1"/>
    <xf numFmtId="182" fontId="49" fillId="21" borderId="0" xfId="93" applyNumberFormat="1" applyFont="1" applyFill="1" applyAlignment="1">
      <alignment vertical="center"/>
    </xf>
    <xf numFmtId="182" fontId="14" fillId="0" borderId="0" xfId="33" applyNumberFormat="1" applyFont="1" applyAlignment="1">
      <alignment horizontal="right" vertical="center"/>
    </xf>
    <xf numFmtId="182" fontId="14" fillId="0" borderId="0" xfId="93" applyNumberFormat="1" applyFont="1" applyAlignment="1">
      <alignment horizontal="right" vertical="center"/>
    </xf>
    <xf numFmtId="182" fontId="49" fillId="21" borderId="0" xfId="33" applyNumberFormat="1" applyFont="1" applyFill="1" applyAlignment="1">
      <alignment vertical="center"/>
    </xf>
    <xf numFmtId="0" fontId="14" fillId="0" borderId="0" xfId="0" applyFont="1" applyAlignment="1">
      <alignment horizontal="left" vertical="top"/>
    </xf>
    <xf numFmtId="0" fontId="14" fillId="0" borderId="0" xfId="33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171" fontId="14" fillId="0" borderId="0" xfId="33" applyNumberFormat="1" applyFont="1" applyAlignment="1">
      <alignment vertical="top"/>
    </xf>
    <xf numFmtId="1" fontId="13" fillId="20" borderId="10" xfId="30" applyNumberFormat="1" applyFont="1" applyFill="1" applyBorder="1" applyAlignment="1">
      <alignment horizontal="center" vertical="center"/>
    </xf>
    <xf numFmtId="181" fontId="47" fillId="0" borderId="0" xfId="93" applyNumberFormat="1" applyFont="1" applyAlignment="1">
      <alignment vertical="top"/>
    </xf>
    <xf numFmtId="0" fontId="14" fillId="0" borderId="28" xfId="33" applyNumberFormat="1" applyFont="1" applyBorder="1" applyAlignment="1">
      <alignment vertical="top" wrapText="1"/>
    </xf>
    <xf numFmtId="181" fontId="47" fillId="0" borderId="28" xfId="93" applyNumberFormat="1" applyFont="1" applyBorder="1" applyAlignment="1">
      <alignment vertical="top"/>
    </xf>
    <xf numFmtId="176" fontId="13" fillId="19" borderId="8" xfId="0" applyNumberFormat="1" applyFont="1" applyFill="1" applyBorder="1" applyAlignment="1">
      <alignment horizontal="right" vertical="center"/>
    </xf>
    <xf numFmtId="176" fontId="13" fillId="0" borderId="0" xfId="0" applyNumberFormat="1" applyFont="1" applyAlignment="1">
      <alignment vertical="center"/>
    </xf>
    <xf numFmtId="176" fontId="14" fillId="0" borderId="0" xfId="0" applyNumberFormat="1" applyFont="1" applyAlignment="1">
      <alignment horizontal="right" vertical="top"/>
    </xf>
    <xf numFmtId="176" fontId="14" fillId="0" borderId="28" xfId="0" applyNumberFormat="1" applyFont="1" applyBorder="1" applyAlignment="1">
      <alignment horizontal="right" vertical="top"/>
    </xf>
    <xf numFmtId="169" fontId="14" fillId="0" borderId="0" xfId="0" applyNumberFormat="1" applyFont="1" applyAlignment="1">
      <alignment horizontal="right" vertical="top"/>
    </xf>
    <xf numFmtId="169" fontId="14" fillId="0" borderId="28" xfId="0" applyNumberFormat="1" applyFont="1" applyBorder="1" applyAlignment="1">
      <alignment horizontal="right" vertical="top"/>
    </xf>
    <xf numFmtId="174" fontId="13" fillId="19" borderId="8" xfId="0" applyNumberFormat="1" applyFont="1" applyFill="1" applyBorder="1" applyAlignment="1">
      <alignment vertical="center"/>
    </xf>
    <xf numFmtId="174" fontId="13" fillId="0" borderId="0" xfId="0" applyNumberFormat="1" applyFont="1"/>
    <xf numFmtId="174" fontId="14" fillId="0" borderId="28" xfId="0" applyNumberFormat="1" applyFont="1" applyBorder="1"/>
    <xf numFmtId="185" fontId="13" fillId="19" borderId="8" xfId="0" applyNumberFormat="1" applyFont="1" applyFill="1" applyBorder="1" applyAlignment="1">
      <alignment vertical="center"/>
    </xf>
    <xf numFmtId="185" fontId="13" fillId="19" borderId="8" xfId="93" applyNumberFormat="1" applyFont="1" applyFill="1" applyBorder="1" applyAlignment="1">
      <alignment vertical="center"/>
    </xf>
    <xf numFmtId="185" fontId="13" fillId="0" borderId="0" xfId="0" applyNumberFormat="1" applyFont="1"/>
    <xf numFmtId="185" fontId="14" fillId="0" borderId="0" xfId="93" applyNumberFormat="1" applyFont="1" applyAlignment="1">
      <alignment horizontal="right"/>
    </xf>
    <xf numFmtId="185" fontId="14" fillId="0" borderId="28" xfId="93" applyNumberFormat="1" applyFont="1" applyBorder="1" applyAlignment="1">
      <alignment horizontal="right"/>
    </xf>
    <xf numFmtId="185" fontId="14" fillId="0" borderId="0" xfId="93" applyNumberFormat="1" applyFont="1" applyBorder="1" applyAlignment="1">
      <alignment horizontal="right"/>
    </xf>
    <xf numFmtId="182" fontId="13" fillId="21" borderId="0" xfId="93" applyNumberFormat="1" applyFont="1" applyFill="1" applyAlignment="1">
      <alignment horizontal="right" vertical="center"/>
    </xf>
    <xf numFmtId="182" fontId="14" fillId="0" borderId="28" xfId="93" applyNumberFormat="1" applyFont="1" applyBorder="1" applyAlignment="1">
      <alignment horizontal="right" vertical="center"/>
    </xf>
    <xf numFmtId="0" fontId="13" fillId="21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21" borderId="0" xfId="0" applyFont="1" applyFill="1" applyAlignment="1">
      <alignment vertical="center" wrapText="1"/>
    </xf>
    <xf numFmtId="3" fontId="13" fillId="19" borderId="8" xfId="0" applyNumberFormat="1" applyFont="1" applyFill="1" applyBorder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14" fillId="18" borderId="0" xfId="0" applyFont="1" applyFill="1" applyAlignment="1">
      <alignment vertical="top" wrapText="1"/>
    </xf>
    <xf numFmtId="185" fontId="14" fillId="0" borderId="0" xfId="93" applyNumberFormat="1" applyFont="1" applyBorder="1" applyAlignment="1">
      <alignment vertical="top"/>
    </xf>
    <xf numFmtId="185" fontId="14" fillId="0" borderId="28" xfId="93" applyNumberFormat="1" applyFont="1" applyBorder="1" applyAlignment="1">
      <alignment vertical="top"/>
    </xf>
    <xf numFmtId="185" fontId="13" fillId="19" borderId="8" xfId="93" applyNumberFormat="1" applyFont="1" applyFill="1" applyBorder="1" applyAlignment="1">
      <alignment horizontal="right" vertical="center"/>
    </xf>
    <xf numFmtId="185" fontId="13" fillId="0" borderId="0" xfId="0" applyNumberFormat="1" applyFont="1" applyAlignment="1">
      <alignment vertical="center"/>
    </xf>
    <xf numFmtId="185" fontId="47" fillId="0" borderId="0" xfId="93" applyNumberFormat="1" applyFont="1"/>
    <xf numFmtId="185" fontId="47" fillId="0" borderId="28" xfId="93" applyNumberFormat="1" applyFont="1" applyBorder="1"/>
    <xf numFmtId="169" fontId="13" fillId="19" borderId="8" xfId="0" applyNumberFormat="1" applyFont="1" applyFill="1" applyBorder="1" applyAlignment="1">
      <alignment horizontal="right" vertical="center"/>
    </xf>
    <xf numFmtId="182" fontId="13" fillId="19" borderId="8" xfId="93" applyNumberFormat="1" applyFont="1" applyFill="1" applyBorder="1" applyAlignment="1">
      <alignment horizontal="right" vertical="center"/>
    </xf>
    <xf numFmtId="182" fontId="13" fillId="0" borderId="0" xfId="0" applyNumberFormat="1" applyFont="1" applyAlignment="1">
      <alignment vertical="center"/>
    </xf>
    <xf numFmtId="182" fontId="14" fillId="0" borderId="0" xfId="93" applyNumberFormat="1" applyFont="1" applyBorder="1" applyAlignment="1">
      <alignment vertical="top"/>
    </xf>
    <xf numFmtId="182" fontId="51" fillId="0" borderId="0" xfId="93" applyNumberFormat="1" applyFont="1"/>
    <xf numFmtId="182" fontId="14" fillId="0" borderId="28" xfId="93" applyNumberFormat="1" applyFont="1" applyBorder="1" applyAlignment="1">
      <alignment vertical="top"/>
    </xf>
    <xf numFmtId="182" fontId="51" fillId="0" borderId="28" xfId="93" applyNumberFormat="1" applyFont="1" applyBorder="1"/>
    <xf numFmtId="3" fontId="14" fillId="0" borderId="0" xfId="0" applyNumberFormat="1" applyFont="1" applyAlignment="1">
      <alignment horizontal="right" vertical="center"/>
    </xf>
    <xf numFmtId="181" fontId="14" fillId="0" borderId="0" xfId="93" applyNumberFormat="1" applyFont="1" applyBorder="1" applyAlignment="1">
      <alignment horizontal="right" vertical="center"/>
    </xf>
    <xf numFmtId="181" fontId="14" fillId="0" borderId="0" xfId="93" applyNumberFormat="1" applyFont="1" applyAlignment="1">
      <alignment vertical="center"/>
    </xf>
    <xf numFmtId="174" fontId="14" fillId="3" borderId="0" xfId="0" applyNumberFormat="1" applyFont="1" applyFill="1" applyAlignment="1">
      <alignment vertical="center"/>
    </xf>
    <xf numFmtId="3" fontId="14" fillId="0" borderId="28" xfId="0" applyNumberFormat="1" applyFont="1" applyBorder="1" applyAlignment="1">
      <alignment horizontal="right" vertical="center"/>
    </xf>
    <xf numFmtId="174" fontId="14" fillId="3" borderId="28" xfId="0" applyNumberFormat="1" applyFont="1" applyFill="1" applyBorder="1" applyAlignment="1">
      <alignment vertical="center"/>
    </xf>
    <xf numFmtId="181" fontId="14" fillId="0" borderId="28" xfId="93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</cellXfs>
  <cellStyles count="96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2 3 2" xfId="95" xr:uid="{DB1CFCFB-F1DA-4BDE-A5B2-CF41B36AE3A5}"/>
    <cellStyle name="Normal 3" xfId="49" xr:uid="{DAF98692-801E-4852-AD30-2F8DE059661B}"/>
    <cellStyle name="Normal 3 2" xfId="52" xr:uid="{6C2A14E6-5428-48CF-AF66-306202C45330}"/>
    <cellStyle name="Normal 4" xfId="94" xr:uid="{9D71A42A-432F-4891-9B4F-C2F8B65578FE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73"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BDFFDB"/>
      <color rgb="FFFFFFC1"/>
      <color rgb="FFE2E3F6"/>
      <color rgb="FFB5B7D6"/>
      <color rgb="FFDEDFF5"/>
      <color rgb="FFE8E9F8"/>
      <color rgb="FFFFFFB7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00%20MIDAGRI_DEIA/MINAGRI_DEIA_1/00%20ENTREGABLES/BOLET&#205;N%20EL%20AGRO%20EN%20CIFRA/2023/12_Diciembre/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B27"/>
  <sheetViews>
    <sheetView showGridLines="0" topLeftCell="A4" zoomScale="115" zoomScaleNormal="115" workbookViewId="0">
      <selection activeCell="B11" sqref="B11"/>
    </sheetView>
  </sheetViews>
  <sheetFormatPr baseColWidth="10" defaultColWidth="10.6640625" defaultRowHeight="13.5" customHeight="1" x14ac:dyDescent="0.15"/>
  <cols>
    <col min="1" max="1" width="7.5" style="118" customWidth="1"/>
    <col min="2" max="2" width="107.6640625" style="118" customWidth="1"/>
    <col min="3" max="16384" width="10.6640625" style="118"/>
  </cols>
  <sheetData>
    <row r="1" spans="1:2" ht="13.5" customHeight="1" x14ac:dyDescent="0.15">
      <c r="A1" s="117" t="s">
        <v>42</v>
      </c>
    </row>
    <row r="10" spans="1:2" ht="15" customHeight="1" x14ac:dyDescent="0.15">
      <c r="A10" s="119" t="s">
        <v>1</v>
      </c>
      <c r="B10" s="148" t="s">
        <v>2</v>
      </c>
    </row>
    <row r="11" spans="1:2" ht="18" customHeight="1" x14ac:dyDescent="0.15">
      <c r="A11" s="120" t="s">
        <v>35</v>
      </c>
      <c r="B11" s="14" t="s">
        <v>351</v>
      </c>
    </row>
    <row r="12" spans="1:2" ht="18" customHeight="1" x14ac:dyDescent="0.15">
      <c r="A12" s="120" t="s">
        <v>36</v>
      </c>
      <c r="B12" s="14" t="s">
        <v>352</v>
      </c>
    </row>
    <row r="13" spans="1:2" ht="18" customHeight="1" x14ac:dyDescent="0.15">
      <c r="A13" s="120" t="s">
        <v>37</v>
      </c>
      <c r="B13" s="14" t="s">
        <v>353</v>
      </c>
    </row>
    <row r="14" spans="1:2" ht="18" customHeight="1" x14ac:dyDescent="0.15">
      <c r="A14" s="120" t="s">
        <v>38</v>
      </c>
      <c r="B14" s="14" t="s">
        <v>354</v>
      </c>
    </row>
    <row r="15" spans="1:2" ht="18" customHeight="1" x14ac:dyDescent="0.15">
      <c r="A15" s="120" t="s">
        <v>39</v>
      </c>
      <c r="B15" s="14" t="s">
        <v>355</v>
      </c>
    </row>
    <row r="16" spans="1:2" ht="18" customHeight="1" x14ac:dyDescent="0.15">
      <c r="A16" s="120" t="s">
        <v>40</v>
      </c>
      <c r="B16" s="14" t="s">
        <v>356</v>
      </c>
    </row>
    <row r="17" spans="1:2" ht="18" customHeight="1" x14ac:dyDescent="0.15">
      <c r="A17" s="120" t="s">
        <v>45</v>
      </c>
      <c r="B17" s="125" t="s">
        <v>340</v>
      </c>
    </row>
    <row r="18" spans="1:2" ht="18" customHeight="1" x14ac:dyDescent="0.15">
      <c r="A18" s="120" t="s">
        <v>46</v>
      </c>
      <c r="B18" s="125" t="s">
        <v>343</v>
      </c>
    </row>
    <row r="19" spans="1:2" ht="18" customHeight="1" x14ac:dyDescent="0.15">
      <c r="A19" s="120" t="s">
        <v>47</v>
      </c>
      <c r="B19" s="125" t="s">
        <v>357</v>
      </c>
    </row>
    <row r="20" spans="1:2" ht="18" customHeight="1" x14ac:dyDescent="0.15">
      <c r="A20" s="120" t="s">
        <v>48</v>
      </c>
      <c r="B20" s="125" t="s">
        <v>358</v>
      </c>
    </row>
    <row r="21" spans="1:2" ht="18" customHeight="1" x14ac:dyDescent="0.15">
      <c r="A21" s="120" t="s">
        <v>15</v>
      </c>
      <c r="B21" s="125" t="s">
        <v>359</v>
      </c>
    </row>
    <row r="22" spans="1:2" ht="18" customHeight="1" x14ac:dyDescent="0.15">
      <c r="A22" s="120" t="s">
        <v>16</v>
      </c>
      <c r="B22" s="125" t="s">
        <v>360</v>
      </c>
    </row>
    <row r="23" spans="1:2" ht="18" customHeight="1" x14ac:dyDescent="0.15">
      <c r="A23" s="120" t="s">
        <v>311</v>
      </c>
      <c r="B23" s="125" t="s">
        <v>341</v>
      </c>
    </row>
    <row r="24" spans="1:2" ht="18" customHeight="1" x14ac:dyDescent="0.15">
      <c r="A24" s="120" t="s">
        <v>312</v>
      </c>
      <c r="B24" s="125" t="s">
        <v>342</v>
      </c>
    </row>
    <row r="25" spans="1:2" ht="18" customHeight="1" x14ac:dyDescent="0.15">
      <c r="A25" s="120" t="s">
        <v>313</v>
      </c>
      <c r="B25" s="14" t="s">
        <v>361</v>
      </c>
    </row>
    <row r="26" spans="1:2" ht="18" customHeight="1" x14ac:dyDescent="0.15">
      <c r="A26" s="120" t="s">
        <v>314</v>
      </c>
      <c r="B26" s="14" t="s">
        <v>362</v>
      </c>
    </row>
    <row r="27" spans="1:2" ht="13.5" customHeight="1" x14ac:dyDescent="0.15">
      <c r="B27" s="121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25"/>
  <sheetViews>
    <sheetView showGridLines="0" topLeftCell="A45" zoomScaleNormal="100" workbookViewId="0">
      <selection activeCell="L123" sqref="L123"/>
    </sheetView>
  </sheetViews>
  <sheetFormatPr baseColWidth="10" defaultColWidth="30.33203125" defaultRowHeight="12" x14ac:dyDescent="0.15"/>
  <cols>
    <col min="1" max="1" width="8" style="22" customWidth="1"/>
    <col min="2" max="2" width="1.33203125" style="22" customWidth="1"/>
    <col min="3" max="3" width="25.33203125" style="22" customWidth="1"/>
    <col min="4" max="5" width="6.83203125" style="22" customWidth="1"/>
    <col min="6" max="6" width="8.1640625" style="22" customWidth="1"/>
    <col min="7" max="8" width="7.33203125" style="22" customWidth="1"/>
    <col min="9" max="9" width="7.5" style="22" customWidth="1"/>
    <col min="10" max="10" width="7.6640625" style="22" customWidth="1"/>
    <col min="11" max="16384" width="30.33203125" style="22"/>
  </cols>
  <sheetData>
    <row r="1" spans="1:10" ht="15" customHeight="1" x14ac:dyDescent="0.15">
      <c r="A1" s="79" t="s">
        <v>328</v>
      </c>
    </row>
    <row r="2" spans="1:10" x14ac:dyDescent="0.15">
      <c r="A2" s="60" t="s">
        <v>348</v>
      </c>
      <c r="B2" s="44"/>
      <c r="C2" s="44"/>
      <c r="D2" s="44"/>
      <c r="E2" s="44"/>
      <c r="F2" s="44"/>
      <c r="G2" s="44"/>
      <c r="H2" s="44"/>
      <c r="I2" s="43"/>
    </row>
    <row r="3" spans="1:10" ht="5" customHeight="1" x14ac:dyDescent="0.15">
      <c r="A3" s="44"/>
      <c r="B3" s="23"/>
      <c r="C3" s="24"/>
      <c r="D3" s="24"/>
      <c r="E3" s="24"/>
      <c r="F3" s="24"/>
      <c r="G3" s="24"/>
      <c r="H3" s="24"/>
      <c r="I3" s="24"/>
    </row>
    <row r="4" spans="1:10" s="3" customFormat="1" ht="13.25" customHeight="1" x14ac:dyDescent="0.15">
      <c r="A4" s="241" t="s">
        <v>57</v>
      </c>
      <c r="B4" s="243" t="s">
        <v>60</v>
      </c>
      <c r="C4" s="244"/>
      <c r="D4" s="239" t="s">
        <v>14</v>
      </c>
      <c r="E4" s="239"/>
      <c r="F4" s="239"/>
      <c r="G4" s="239" t="s">
        <v>56</v>
      </c>
      <c r="H4" s="239"/>
      <c r="I4" s="239"/>
      <c r="J4" s="239"/>
    </row>
    <row r="5" spans="1:10" s="26" customFormat="1" ht="22.25" customHeight="1" x14ac:dyDescent="0.15">
      <c r="A5" s="242"/>
      <c r="B5" s="245"/>
      <c r="C5" s="246"/>
      <c r="D5" s="159">
        <v>2023</v>
      </c>
      <c r="E5" s="160" t="s">
        <v>315</v>
      </c>
      <c r="F5" s="170" t="s">
        <v>321</v>
      </c>
      <c r="G5" s="159">
        <v>2023</v>
      </c>
      <c r="H5" s="160" t="s">
        <v>315</v>
      </c>
      <c r="I5" s="170" t="s">
        <v>321</v>
      </c>
      <c r="J5" s="170" t="s">
        <v>325</v>
      </c>
    </row>
    <row r="6" spans="1:10" s="26" customFormat="1" ht="6" customHeight="1" x14ac:dyDescent="0.15">
      <c r="A6" s="62" t="s">
        <v>0</v>
      </c>
      <c r="B6" s="62"/>
      <c r="C6" s="62"/>
      <c r="D6" s="63"/>
      <c r="E6" s="63"/>
      <c r="F6" s="64"/>
      <c r="G6" s="63"/>
      <c r="H6" s="63"/>
      <c r="I6" s="64"/>
      <c r="J6" s="64"/>
    </row>
    <row r="7" spans="1:10" s="3" customFormat="1" ht="18" customHeight="1" x14ac:dyDescent="0.15">
      <c r="A7" s="179" t="s">
        <v>63</v>
      </c>
      <c r="B7" s="180" t="s">
        <v>235</v>
      </c>
      <c r="C7" s="181"/>
      <c r="D7" s="182">
        <v>594785.22871299926</v>
      </c>
      <c r="E7" s="182">
        <v>562622.74405899912</v>
      </c>
      <c r="F7" s="287">
        <v>-5.407411465747658E-2</v>
      </c>
      <c r="G7" s="182">
        <v>953116.72086</v>
      </c>
      <c r="H7" s="182">
        <v>1220476.8722699995</v>
      </c>
      <c r="I7" s="287">
        <v>0.28051144792503435</v>
      </c>
      <c r="J7" s="287">
        <v>1.0000000000000002</v>
      </c>
    </row>
    <row r="8" spans="1:10" ht="11" customHeight="1" x14ac:dyDescent="0.15">
      <c r="A8" s="150"/>
      <c r="B8" s="59"/>
      <c r="C8" s="15" t="s">
        <v>228</v>
      </c>
      <c r="D8" s="69">
        <v>189250.69666799923</v>
      </c>
      <c r="E8" s="69">
        <v>183132.09257899947</v>
      </c>
      <c r="F8" s="261">
        <v>-3.2330681982817633E-2</v>
      </c>
      <c r="G8" s="69">
        <v>294080.48683000001</v>
      </c>
      <c r="H8" s="69">
        <v>401621.61948999972</v>
      </c>
      <c r="I8" s="261">
        <v>0.36568605356725459</v>
      </c>
      <c r="J8" s="261">
        <v>0.32906942246518145</v>
      </c>
    </row>
    <row r="9" spans="1:10" ht="11" customHeight="1" x14ac:dyDescent="0.15">
      <c r="A9" s="150"/>
      <c r="B9" s="59"/>
      <c r="C9" s="15" t="s">
        <v>71</v>
      </c>
      <c r="D9" s="69">
        <v>116662.86453999988</v>
      </c>
      <c r="E9" s="69">
        <v>122153.12799999974</v>
      </c>
      <c r="F9" s="261">
        <v>4.7060934785442488E-2</v>
      </c>
      <c r="G9" s="69">
        <v>188241.92618999977</v>
      </c>
      <c r="H9" s="69">
        <v>273505.3949800001</v>
      </c>
      <c r="I9" s="261">
        <v>0.45294621934510304</v>
      </c>
      <c r="J9" s="261">
        <v>0.22409715513191142</v>
      </c>
    </row>
    <row r="10" spans="1:10" ht="11" customHeight="1" x14ac:dyDescent="0.15">
      <c r="A10" s="150"/>
      <c r="B10" s="59"/>
      <c r="C10" s="15" t="s">
        <v>70</v>
      </c>
      <c r="D10" s="69">
        <v>75411.865665000034</v>
      </c>
      <c r="E10" s="69">
        <v>67065.720840000024</v>
      </c>
      <c r="F10" s="261">
        <v>-0.1106741591843895</v>
      </c>
      <c r="G10" s="69">
        <v>133383.67890000003</v>
      </c>
      <c r="H10" s="69">
        <v>162293.00083000009</v>
      </c>
      <c r="I10" s="261">
        <v>0.21673807596560501</v>
      </c>
      <c r="J10" s="261">
        <v>0.13297507270919992</v>
      </c>
    </row>
    <row r="11" spans="1:10" ht="11" customHeight="1" x14ac:dyDescent="0.15">
      <c r="A11" s="150"/>
      <c r="B11" s="59"/>
      <c r="C11" s="15" t="s">
        <v>81</v>
      </c>
      <c r="D11" s="69">
        <v>71200.202042999954</v>
      </c>
      <c r="E11" s="69">
        <v>66580.301019999839</v>
      </c>
      <c r="F11" s="261">
        <v>-6.4886066196975345E-2</v>
      </c>
      <c r="G11" s="69">
        <v>97412.988499999876</v>
      </c>
      <c r="H11" s="69">
        <v>116272.91321000007</v>
      </c>
      <c r="I11" s="261">
        <v>0.19360790589029331</v>
      </c>
      <c r="J11" s="261">
        <v>9.5268428146238274E-2</v>
      </c>
    </row>
    <row r="12" spans="1:10" ht="11" customHeight="1" x14ac:dyDescent="0.15">
      <c r="A12" s="150"/>
      <c r="B12" s="59"/>
      <c r="C12" s="15" t="s">
        <v>72</v>
      </c>
      <c r="D12" s="69">
        <v>45049.214000000007</v>
      </c>
      <c r="E12" s="69">
        <v>41490.274000000012</v>
      </c>
      <c r="F12" s="261">
        <v>-7.9001156379776005E-2</v>
      </c>
      <c r="G12" s="69">
        <v>75429.554660000096</v>
      </c>
      <c r="H12" s="69">
        <v>93466.384809999974</v>
      </c>
      <c r="I12" s="261">
        <v>0.23912152512766616</v>
      </c>
      <c r="J12" s="261">
        <v>7.6581856595249687E-2</v>
      </c>
    </row>
    <row r="13" spans="1:10" ht="11" customHeight="1" x14ac:dyDescent="0.15">
      <c r="A13" s="150"/>
      <c r="B13" s="59"/>
      <c r="C13" s="15" t="s">
        <v>78</v>
      </c>
      <c r="D13" s="69">
        <v>37725.226200000048</v>
      </c>
      <c r="E13" s="69">
        <v>25453.291010000008</v>
      </c>
      <c r="F13" s="261">
        <v>-0.325297855735588</v>
      </c>
      <c r="G13" s="69">
        <v>61907.680180000039</v>
      </c>
      <c r="H13" s="69">
        <v>51257.847139999969</v>
      </c>
      <c r="I13" s="261">
        <v>-0.17202765487311245</v>
      </c>
      <c r="J13" s="261">
        <v>4.1998212587727325E-2</v>
      </c>
    </row>
    <row r="14" spans="1:10" ht="11" customHeight="1" x14ac:dyDescent="0.15">
      <c r="A14" s="150"/>
      <c r="B14" s="59"/>
      <c r="C14" s="15" t="s">
        <v>178</v>
      </c>
      <c r="D14" s="69">
        <v>14865.705260000004</v>
      </c>
      <c r="E14" s="69">
        <v>10838.534390000004</v>
      </c>
      <c r="F14" s="261">
        <v>-0.27090345190928389</v>
      </c>
      <c r="G14" s="69">
        <v>28430.467459999985</v>
      </c>
      <c r="H14" s="69">
        <v>26756.006550000006</v>
      </c>
      <c r="I14" s="261">
        <v>-5.8896706934412846E-2</v>
      </c>
      <c r="J14" s="261">
        <v>2.192258383416619E-2</v>
      </c>
    </row>
    <row r="15" spans="1:10" ht="11" customHeight="1" x14ac:dyDescent="0.15">
      <c r="A15" s="150"/>
      <c r="B15" s="59"/>
      <c r="C15" s="15" t="s">
        <v>120</v>
      </c>
      <c r="D15" s="69">
        <v>8065.4439999999922</v>
      </c>
      <c r="E15" s="69">
        <v>11945.410800000003</v>
      </c>
      <c r="F15" s="261">
        <v>0.48106053429916762</v>
      </c>
      <c r="G15" s="69">
        <v>16012.024009999996</v>
      </c>
      <c r="H15" s="69">
        <v>21743.927069999994</v>
      </c>
      <c r="I15" s="261">
        <v>0.3579749228717275</v>
      </c>
      <c r="J15" s="261">
        <v>1.7815927170793371E-2</v>
      </c>
    </row>
    <row r="16" spans="1:10" ht="11" customHeight="1" x14ac:dyDescent="0.15">
      <c r="A16" s="150"/>
      <c r="B16" s="59"/>
      <c r="C16" s="15" t="s">
        <v>75</v>
      </c>
      <c r="D16" s="69">
        <v>11545.500800000009</v>
      </c>
      <c r="E16" s="69">
        <v>9774.794399999997</v>
      </c>
      <c r="F16" s="261">
        <v>-0.15336765642942141</v>
      </c>
      <c r="G16" s="69">
        <v>17222.176589999992</v>
      </c>
      <c r="H16" s="69">
        <v>19919.726970000003</v>
      </c>
      <c r="I16" s="261">
        <v>0.15663237256354323</v>
      </c>
      <c r="J16" s="261">
        <v>1.6321265418942958E-2</v>
      </c>
    </row>
    <row r="17" spans="1:10" ht="11" customHeight="1" x14ac:dyDescent="0.15">
      <c r="A17" s="150"/>
      <c r="B17" s="59"/>
      <c r="C17" s="15" t="s">
        <v>122</v>
      </c>
      <c r="D17" s="69">
        <v>5835.6879999999974</v>
      </c>
      <c r="E17" s="69">
        <v>7424.5319999999965</v>
      </c>
      <c r="F17" s="261">
        <v>0.27226335609443142</v>
      </c>
      <c r="G17" s="69">
        <v>9577.558790000001</v>
      </c>
      <c r="H17" s="69">
        <v>18697.341810000005</v>
      </c>
      <c r="I17" s="261">
        <v>0.95220329313165242</v>
      </c>
      <c r="J17" s="261">
        <v>1.5319701859834747E-2</v>
      </c>
    </row>
    <row r="18" spans="1:10" ht="11" customHeight="1" x14ac:dyDescent="0.15">
      <c r="A18" s="28"/>
      <c r="B18" s="59"/>
      <c r="C18" s="15" t="s">
        <v>18</v>
      </c>
      <c r="D18" s="69">
        <v>19172.821537000127</v>
      </c>
      <c r="E18" s="69">
        <v>16764.665020000073</v>
      </c>
      <c r="F18" s="261">
        <v>-0.12560261474049306</v>
      </c>
      <c r="G18" s="69">
        <v>31418.178750000079</v>
      </c>
      <c r="H18" s="69">
        <v>34942.709409999661</v>
      </c>
      <c r="I18" s="261">
        <v>0.11218125302694615</v>
      </c>
      <c r="J18" s="261">
        <v>2.8630374080754785E-2</v>
      </c>
    </row>
    <row r="19" spans="1:10" s="3" customFormat="1" ht="24" customHeight="1" x14ac:dyDescent="0.15">
      <c r="A19" s="179" t="s">
        <v>68</v>
      </c>
      <c r="B19" s="289" t="s">
        <v>236</v>
      </c>
      <c r="C19" s="290"/>
      <c r="D19" s="182">
        <v>91250.812033999973</v>
      </c>
      <c r="E19" s="182">
        <v>116561.36932300006</v>
      </c>
      <c r="F19" s="287">
        <v>0.27737350194285826</v>
      </c>
      <c r="G19" s="182">
        <v>662191.71200000006</v>
      </c>
      <c r="H19" s="182">
        <v>967120.57385999989</v>
      </c>
      <c r="I19" s="287">
        <v>0.46048426208632431</v>
      </c>
      <c r="J19" s="287">
        <v>1</v>
      </c>
    </row>
    <row r="20" spans="1:10" ht="11" customHeight="1" x14ac:dyDescent="0.15">
      <c r="A20" s="150"/>
      <c r="B20" s="59"/>
      <c r="C20" s="15" t="s">
        <v>70</v>
      </c>
      <c r="D20" s="69">
        <v>46256.392346000001</v>
      </c>
      <c r="E20" s="69">
        <v>66863.136447000055</v>
      </c>
      <c r="F20" s="261">
        <v>0.44548965139478747</v>
      </c>
      <c r="G20" s="69">
        <v>338551.14297000004</v>
      </c>
      <c r="H20" s="69">
        <v>547462.35237999971</v>
      </c>
      <c r="I20" s="261">
        <v>0.61707429954980797</v>
      </c>
      <c r="J20" s="261">
        <v>0.56607455903347392</v>
      </c>
    </row>
    <row r="21" spans="1:10" ht="11" customHeight="1" x14ac:dyDescent="0.15">
      <c r="A21" s="150"/>
      <c r="B21" s="59"/>
      <c r="C21" s="15" t="s">
        <v>228</v>
      </c>
      <c r="D21" s="69">
        <v>19092.134897999989</v>
      </c>
      <c r="E21" s="69">
        <v>21875.656628999997</v>
      </c>
      <c r="F21" s="261">
        <v>0.14579415795410067</v>
      </c>
      <c r="G21" s="69">
        <v>135006.51473999998</v>
      </c>
      <c r="H21" s="69">
        <v>180097.61814999999</v>
      </c>
      <c r="I21" s="261">
        <v>0.33399205584143821</v>
      </c>
      <c r="J21" s="261">
        <v>0.18622043933073321</v>
      </c>
    </row>
    <row r="22" spans="1:10" ht="11" customHeight="1" x14ac:dyDescent="0.15">
      <c r="A22" s="150"/>
      <c r="B22" s="59"/>
      <c r="C22" s="15" t="s">
        <v>75</v>
      </c>
      <c r="D22" s="69">
        <v>5813.9647599999989</v>
      </c>
      <c r="E22" s="69">
        <v>8044.6105399999988</v>
      </c>
      <c r="F22" s="261">
        <v>0.38367033033065723</v>
      </c>
      <c r="G22" s="69">
        <v>50536.093130000001</v>
      </c>
      <c r="H22" s="69">
        <v>79833.980649999983</v>
      </c>
      <c r="I22" s="261">
        <v>0.5797418380687549</v>
      </c>
      <c r="J22" s="261">
        <v>8.2548115310342604E-2</v>
      </c>
    </row>
    <row r="23" spans="1:10" ht="11" customHeight="1" x14ac:dyDescent="0.15">
      <c r="A23" s="150"/>
      <c r="B23" s="59"/>
      <c r="C23" s="15" t="s">
        <v>72</v>
      </c>
      <c r="D23" s="69">
        <v>5985.9755399999985</v>
      </c>
      <c r="E23" s="69">
        <v>7246.3018800000018</v>
      </c>
      <c r="F23" s="261">
        <v>0.21054652354961068</v>
      </c>
      <c r="G23" s="69">
        <v>35002.294539999995</v>
      </c>
      <c r="H23" s="69">
        <v>55197.432610000011</v>
      </c>
      <c r="I23" s="261">
        <v>0.57696611994740432</v>
      </c>
      <c r="J23" s="261">
        <v>5.7073992738769279E-2</v>
      </c>
    </row>
    <row r="24" spans="1:10" ht="11" customHeight="1" x14ac:dyDescent="0.15">
      <c r="A24" s="150"/>
      <c r="B24" s="59"/>
      <c r="C24" s="15" t="s">
        <v>78</v>
      </c>
      <c r="D24" s="69">
        <v>9296.3836600000013</v>
      </c>
      <c r="E24" s="69">
        <v>5519.0678599999992</v>
      </c>
      <c r="F24" s="261">
        <v>-0.40632098869293021</v>
      </c>
      <c r="G24" s="69">
        <v>71419.742259999985</v>
      </c>
      <c r="H24" s="69">
        <v>48008.62902</v>
      </c>
      <c r="I24" s="261">
        <v>-0.32779610369879242</v>
      </c>
      <c r="J24" s="261">
        <v>4.9640789698420493E-2</v>
      </c>
    </row>
    <row r="25" spans="1:10" ht="11" customHeight="1" x14ac:dyDescent="0.15">
      <c r="A25" s="150"/>
      <c r="B25" s="59"/>
      <c r="C25" s="15" t="s">
        <v>71</v>
      </c>
      <c r="D25" s="69">
        <v>617.41989000000024</v>
      </c>
      <c r="E25" s="69">
        <v>974.11849000000007</v>
      </c>
      <c r="F25" s="261">
        <v>0.57772450446972101</v>
      </c>
      <c r="G25" s="69">
        <v>4231.6092100000005</v>
      </c>
      <c r="H25" s="69">
        <v>8134.3280600000035</v>
      </c>
      <c r="I25" s="261">
        <v>0.92227770957139077</v>
      </c>
      <c r="J25" s="261">
        <v>8.4108727286547492E-3</v>
      </c>
    </row>
    <row r="26" spans="1:10" ht="11" customHeight="1" x14ac:dyDescent="0.15">
      <c r="A26" s="150"/>
      <c r="B26" s="59"/>
      <c r="C26" s="15" t="s">
        <v>230</v>
      </c>
      <c r="D26" s="69">
        <v>547.91380000000004</v>
      </c>
      <c r="E26" s="69">
        <v>724.97800000000007</v>
      </c>
      <c r="F26" s="261">
        <v>0.32316068695477274</v>
      </c>
      <c r="G26" s="69">
        <v>4321.4862899999998</v>
      </c>
      <c r="H26" s="69">
        <v>5818.6369999999997</v>
      </c>
      <c r="I26" s="261">
        <v>0.34644347095684069</v>
      </c>
      <c r="J26" s="261">
        <v>6.0164545737833759E-3</v>
      </c>
    </row>
    <row r="27" spans="1:10" ht="11" customHeight="1" x14ac:dyDescent="0.15">
      <c r="A27" s="150"/>
      <c r="B27" s="59"/>
      <c r="C27" s="15" t="s">
        <v>85</v>
      </c>
      <c r="D27" s="69">
        <v>512.09643799999992</v>
      </c>
      <c r="E27" s="69">
        <v>608.56821200000002</v>
      </c>
      <c r="F27" s="261">
        <v>0.18838595006981884</v>
      </c>
      <c r="G27" s="69">
        <v>3984.4995499999991</v>
      </c>
      <c r="H27" s="69">
        <v>5493.871549999998</v>
      </c>
      <c r="I27" s="261">
        <v>0.37881093498931362</v>
      </c>
      <c r="J27" s="261">
        <v>5.6806479962190209E-3</v>
      </c>
    </row>
    <row r="28" spans="1:10" ht="11" customHeight="1" x14ac:dyDescent="0.15">
      <c r="A28" s="150"/>
      <c r="B28" s="59"/>
      <c r="C28" s="15" t="s">
        <v>130</v>
      </c>
      <c r="D28" s="69">
        <v>526.14785000000006</v>
      </c>
      <c r="E28" s="69">
        <v>626.75225000000023</v>
      </c>
      <c r="F28" s="261">
        <v>0.19120937204247856</v>
      </c>
      <c r="G28" s="69">
        <v>3443.1148800000001</v>
      </c>
      <c r="H28" s="69">
        <v>5427.9351999999981</v>
      </c>
      <c r="I28" s="261">
        <v>0.57646067272666723</v>
      </c>
      <c r="J28" s="261">
        <v>5.6124699925841348E-3</v>
      </c>
    </row>
    <row r="29" spans="1:10" ht="11" customHeight="1" x14ac:dyDescent="0.15">
      <c r="A29" s="150"/>
      <c r="B29" s="59"/>
      <c r="C29" s="15" t="s">
        <v>84</v>
      </c>
      <c r="D29" s="69">
        <v>523.69826000000012</v>
      </c>
      <c r="E29" s="69">
        <v>747.52292299999999</v>
      </c>
      <c r="F29" s="261">
        <v>0.42739241295168684</v>
      </c>
      <c r="G29" s="69">
        <v>3124.6261500000001</v>
      </c>
      <c r="H29" s="69">
        <v>5057.489950000001</v>
      </c>
      <c r="I29" s="261">
        <v>0.61859041920903102</v>
      </c>
      <c r="J29" s="261">
        <v>5.2294306280905589E-3</v>
      </c>
    </row>
    <row r="30" spans="1:10" ht="11" customHeight="1" x14ac:dyDescent="0.15">
      <c r="A30" s="28"/>
      <c r="B30" s="59"/>
      <c r="C30" s="15" t="s">
        <v>18</v>
      </c>
      <c r="D30" s="69">
        <v>2078.6845919999905</v>
      </c>
      <c r="E30" s="69">
        <v>3330.6560920000193</v>
      </c>
      <c r="F30" s="261">
        <v>0.60229026799850094</v>
      </c>
      <c r="G30" s="69">
        <v>12570.588280000025</v>
      </c>
      <c r="H30" s="69">
        <v>26588.299290000345</v>
      </c>
      <c r="I30" s="261">
        <v>1.1151197301006737</v>
      </c>
      <c r="J30" s="261">
        <v>2.7492227968928785E-2</v>
      </c>
    </row>
    <row r="31" spans="1:10" s="3" customFormat="1" ht="18" customHeight="1" x14ac:dyDescent="0.15">
      <c r="A31" s="179" t="s">
        <v>9</v>
      </c>
      <c r="B31" s="180" t="s">
        <v>288</v>
      </c>
      <c r="C31" s="181"/>
      <c r="D31" s="182">
        <v>103480.108674</v>
      </c>
      <c r="E31" s="182">
        <v>174017.56797699991</v>
      </c>
      <c r="F31" s="287">
        <v>0.68165235045528005</v>
      </c>
      <c r="G31" s="182">
        <v>436742.08962000004</v>
      </c>
      <c r="H31" s="182">
        <v>728309.77605999983</v>
      </c>
      <c r="I31" s="287">
        <v>0.66759694879347808</v>
      </c>
      <c r="J31" s="287">
        <v>1.0000000000000004</v>
      </c>
    </row>
    <row r="32" spans="1:10" ht="11" customHeight="1" x14ac:dyDescent="0.15">
      <c r="A32" s="150"/>
      <c r="B32" s="59"/>
      <c r="C32" s="15" t="s">
        <v>70</v>
      </c>
      <c r="D32" s="69">
        <v>28241.039612999957</v>
      </c>
      <c r="E32" s="69">
        <v>43074.416561999875</v>
      </c>
      <c r="F32" s="261">
        <v>0.52524188741875477</v>
      </c>
      <c r="G32" s="69">
        <v>121410.97487000006</v>
      </c>
      <c r="H32" s="69">
        <v>193095.28853999983</v>
      </c>
      <c r="I32" s="261">
        <v>0.59042696713995779</v>
      </c>
      <c r="J32" s="261">
        <v>0.26512796462049987</v>
      </c>
    </row>
    <row r="33" spans="1:10" ht="11" customHeight="1" x14ac:dyDescent="0.15">
      <c r="A33" s="150"/>
      <c r="B33" s="59"/>
      <c r="C33" s="15" t="s">
        <v>74</v>
      </c>
      <c r="D33" s="69">
        <v>20530.382888000018</v>
      </c>
      <c r="E33" s="69">
        <v>32915.63034600002</v>
      </c>
      <c r="F33" s="261">
        <v>0.60326431930498292</v>
      </c>
      <c r="G33" s="69">
        <v>85699.459480000005</v>
      </c>
      <c r="H33" s="69">
        <v>153996.01923999988</v>
      </c>
      <c r="I33" s="261">
        <v>0.7969310445410509</v>
      </c>
      <c r="J33" s="261">
        <v>0.21144302095337153</v>
      </c>
    </row>
    <row r="34" spans="1:10" ht="11" customHeight="1" x14ac:dyDescent="0.15">
      <c r="A34" s="150"/>
      <c r="B34" s="59"/>
      <c r="C34" s="15" t="s">
        <v>76</v>
      </c>
      <c r="D34" s="69">
        <v>9154.8088310000003</v>
      </c>
      <c r="E34" s="69">
        <v>20913.969460000018</v>
      </c>
      <c r="F34" s="261">
        <v>1.2844791023031705</v>
      </c>
      <c r="G34" s="69">
        <v>40622.95155000002</v>
      </c>
      <c r="H34" s="69">
        <v>91262.41883000001</v>
      </c>
      <c r="I34" s="261">
        <v>1.2465728202361497</v>
      </c>
      <c r="J34" s="261">
        <v>0.12530714515972885</v>
      </c>
    </row>
    <row r="35" spans="1:10" ht="11" customHeight="1" x14ac:dyDescent="0.15">
      <c r="A35" s="150"/>
      <c r="B35" s="59"/>
      <c r="C35" s="15" t="s">
        <v>85</v>
      </c>
      <c r="D35" s="69">
        <v>7145.1436570000078</v>
      </c>
      <c r="E35" s="69">
        <v>11864.725376000015</v>
      </c>
      <c r="F35" s="261">
        <v>0.66052999709478089</v>
      </c>
      <c r="G35" s="69">
        <v>30335.555590000004</v>
      </c>
      <c r="H35" s="69">
        <v>56709.963300000025</v>
      </c>
      <c r="I35" s="261">
        <v>0.86942227353482981</v>
      </c>
      <c r="J35" s="261">
        <v>7.7865168317235556E-2</v>
      </c>
    </row>
    <row r="36" spans="1:10" ht="11" customHeight="1" x14ac:dyDescent="0.15">
      <c r="A36" s="150"/>
      <c r="B36" s="59"/>
      <c r="C36" s="15" t="s">
        <v>126</v>
      </c>
      <c r="D36" s="69">
        <v>3366.3639920000001</v>
      </c>
      <c r="E36" s="69">
        <v>5743.3708249999981</v>
      </c>
      <c r="F36" s="261">
        <v>0.706105114791163</v>
      </c>
      <c r="G36" s="69">
        <v>13762.437330000002</v>
      </c>
      <c r="H36" s="69">
        <v>28689.133280000002</v>
      </c>
      <c r="I36" s="261">
        <v>1.0845968335464891</v>
      </c>
      <c r="J36" s="261">
        <v>3.9391388421561604E-2</v>
      </c>
    </row>
    <row r="37" spans="1:10" ht="11" customHeight="1" x14ac:dyDescent="0.15">
      <c r="A37" s="150"/>
      <c r="B37" s="59"/>
      <c r="C37" s="15" t="s">
        <v>228</v>
      </c>
      <c r="D37" s="69">
        <v>2911.7015069999993</v>
      </c>
      <c r="E37" s="69">
        <v>4703.3422260000007</v>
      </c>
      <c r="F37" s="261">
        <v>0.61532430940902816</v>
      </c>
      <c r="G37" s="69">
        <v>12644.289140000001</v>
      </c>
      <c r="H37" s="69">
        <v>22086.395249999998</v>
      </c>
      <c r="I37" s="261">
        <v>0.74674867091816566</v>
      </c>
      <c r="J37" s="261">
        <v>3.0325550989419192E-2</v>
      </c>
    </row>
    <row r="38" spans="1:10" ht="11" customHeight="1" x14ac:dyDescent="0.15">
      <c r="A38" s="150"/>
      <c r="B38" s="59"/>
      <c r="C38" s="15" t="s">
        <v>119</v>
      </c>
      <c r="D38" s="69">
        <v>6775.1000000000013</v>
      </c>
      <c r="E38" s="69">
        <v>10289.91</v>
      </c>
      <c r="F38" s="261">
        <v>0.51878348659060358</v>
      </c>
      <c r="G38" s="69">
        <v>17117.393919999999</v>
      </c>
      <c r="H38" s="69">
        <v>19864.410480000002</v>
      </c>
      <c r="I38" s="261">
        <v>0.16048100387468356</v>
      </c>
      <c r="J38" s="261">
        <v>2.7274672306971101E-2</v>
      </c>
    </row>
    <row r="39" spans="1:10" ht="11" customHeight="1" x14ac:dyDescent="0.15">
      <c r="A39" s="150"/>
      <c r="B39" s="59"/>
      <c r="C39" s="15" t="s">
        <v>122</v>
      </c>
      <c r="D39" s="69">
        <v>3328.2217869999986</v>
      </c>
      <c r="E39" s="69">
        <v>4743.9459039999965</v>
      </c>
      <c r="F39" s="261">
        <v>0.42536952390907423</v>
      </c>
      <c r="G39" s="69">
        <v>14029.46999</v>
      </c>
      <c r="H39" s="69">
        <v>19847.376960000001</v>
      </c>
      <c r="I39" s="261">
        <v>0.41469185750758375</v>
      </c>
      <c r="J39" s="261">
        <v>2.7251284566534403E-2</v>
      </c>
    </row>
    <row r="40" spans="1:10" ht="11" customHeight="1" x14ac:dyDescent="0.15">
      <c r="A40" s="150"/>
      <c r="B40" s="59"/>
      <c r="C40" s="15" t="s">
        <v>72</v>
      </c>
      <c r="D40" s="69">
        <v>3199.9249809999988</v>
      </c>
      <c r="E40" s="69">
        <v>3985.3384369999976</v>
      </c>
      <c r="F40" s="261">
        <v>0.24544745913216737</v>
      </c>
      <c r="G40" s="69">
        <v>15139.917430000003</v>
      </c>
      <c r="H40" s="69">
        <v>18930.554259999997</v>
      </c>
      <c r="I40" s="261">
        <v>0.25037367921761478</v>
      </c>
      <c r="J40" s="261">
        <v>2.5992448381525576E-2</v>
      </c>
    </row>
    <row r="41" spans="1:10" ht="11" customHeight="1" x14ac:dyDescent="0.15">
      <c r="A41" s="150"/>
      <c r="B41" s="59"/>
      <c r="C41" s="15" t="s">
        <v>177</v>
      </c>
      <c r="D41" s="69">
        <v>590.2750000000002</v>
      </c>
      <c r="E41" s="69">
        <v>6461.4910000000018</v>
      </c>
      <c r="F41" s="261">
        <v>9.946577442717377</v>
      </c>
      <c r="G41" s="69">
        <v>2513.2339399999996</v>
      </c>
      <c r="H41" s="69">
        <v>16235.893470000005</v>
      </c>
      <c r="I41" s="261">
        <v>5.4601600398568575</v>
      </c>
      <c r="J41" s="261">
        <v>2.2292565613814382E-2</v>
      </c>
    </row>
    <row r="42" spans="1:10" ht="11" customHeight="1" x14ac:dyDescent="0.15">
      <c r="A42" s="26"/>
      <c r="B42" s="59"/>
      <c r="C42" s="15" t="s">
        <v>18</v>
      </c>
      <c r="D42" s="69">
        <v>18237.146418000004</v>
      </c>
      <c r="E42" s="69">
        <v>29321.427840999968</v>
      </c>
      <c r="F42" s="261">
        <v>0.60778595340221719</v>
      </c>
      <c r="G42" s="69">
        <v>83466.406379999884</v>
      </c>
      <c r="H42" s="69">
        <v>107592.32245000021</v>
      </c>
      <c r="I42" s="261">
        <v>0.28904941660195105</v>
      </c>
      <c r="J42" s="261">
        <v>0.14772879066933808</v>
      </c>
    </row>
    <row r="43" spans="1:10" s="3" customFormat="1" ht="24" customHeight="1" x14ac:dyDescent="0.15">
      <c r="A43" s="179" t="s">
        <v>69</v>
      </c>
      <c r="B43" s="291" t="s">
        <v>290</v>
      </c>
      <c r="C43" s="290"/>
      <c r="D43" s="182">
        <v>51343.866301999995</v>
      </c>
      <c r="E43" s="182">
        <v>77213.168712999977</v>
      </c>
      <c r="F43" s="287">
        <v>0.50384406695902251</v>
      </c>
      <c r="G43" s="182">
        <v>149886.09276</v>
      </c>
      <c r="H43" s="182">
        <v>589677.32430999994</v>
      </c>
      <c r="I43" s="287">
        <v>2.9341696981467162</v>
      </c>
      <c r="J43" s="287">
        <v>0.99999999999999989</v>
      </c>
    </row>
    <row r="44" spans="1:10" ht="11" customHeight="1" x14ac:dyDescent="0.15">
      <c r="A44" s="150"/>
      <c r="B44" s="59"/>
      <c r="C44" s="15" t="s">
        <v>225</v>
      </c>
      <c r="D44" s="69">
        <v>14562.864629999996</v>
      </c>
      <c r="E44" s="69">
        <v>18751.739909999997</v>
      </c>
      <c r="F44" s="261">
        <v>0.28764088566550128</v>
      </c>
      <c r="G44" s="69">
        <v>40327.572069999995</v>
      </c>
      <c r="H44" s="69">
        <v>130452.48859999995</v>
      </c>
      <c r="I44" s="261">
        <v>2.2348212873703996</v>
      </c>
      <c r="J44" s="261">
        <v>0.22122690363351946</v>
      </c>
    </row>
    <row r="45" spans="1:10" ht="11" customHeight="1" x14ac:dyDescent="0.15">
      <c r="A45" s="150"/>
      <c r="B45" s="59"/>
      <c r="C45" s="15" t="s">
        <v>124</v>
      </c>
      <c r="D45" s="69">
        <v>9196.9572299999982</v>
      </c>
      <c r="E45" s="69">
        <v>12298.263699999996</v>
      </c>
      <c r="F45" s="261">
        <v>0.33721005680919092</v>
      </c>
      <c r="G45" s="69">
        <v>26456.309400000006</v>
      </c>
      <c r="H45" s="69">
        <v>93611.211729999995</v>
      </c>
      <c r="I45" s="261">
        <v>2.5383322108411681</v>
      </c>
      <c r="J45" s="261">
        <v>0.1587498923068433</v>
      </c>
    </row>
    <row r="46" spans="1:10" ht="11" customHeight="1" x14ac:dyDescent="0.15">
      <c r="A46" s="150"/>
      <c r="B46" s="59"/>
      <c r="C46" s="15" t="s">
        <v>228</v>
      </c>
      <c r="D46" s="69">
        <v>10946.988710999996</v>
      </c>
      <c r="E46" s="69">
        <v>9992.1430899999959</v>
      </c>
      <c r="F46" s="261">
        <v>-8.72245003816009E-2</v>
      </c>
      <c r="G46" s="69">
        <v>31809.743710000006</v>
      </c>
      <c r="H46" s="69">
        <v>76982.575369999977</v>
      </c>
      <c r="I46" s="261">
        <v>1.4200941721450908</v>
      </c>
      <c r="J46" s="261">
        <v>0.13055034032397247</v>
      </c>
    </row>
    <row r="47" spans="1:10" ht="11" customHeight="1" x14ac:dyDescent="0.15">
      <c r="A47" s="150"/>
      <c r="B47" s="59"/>
      <c r="C47" s="15" t="s">
        <v>76</v>
      </c>
      <c r="D47" s="69">
        <v>2419.9534999999996</v>
      </c>
      <c r="E47" s="69">
        <v>8348.8939699999992</v>
      </c>
      <c r="F47" s="261">
        <v>2.4500224777046338</v>
      </c>
      <c r="G47" s="69">
        <v>7734.5083100000011</v>
      </c>
      <c r="H47" s="69">
        <v>65251.155509999982</v>
      </c>
      <c r="I47" s="261">
        <v>7.4363676260630935</v>
      </c>
      <c r="J47" s="261">
        <v>0.11065569731098686</v>
      </c>
    </row>
    <row r="48" spans="1:10" ht="11" customHeight="1" x14ac:dyDescent="0.15">
      <c r="A48" s="150"/>
      <c r="B48" s="59"/>
      <c r="C48" s="15" t="s">
        <v>71</v>
      </c>
      <c r="D48" s="69">
        <v>2302.3186700000001</v>
      </c>
      <c r="E48" s="69">
        <v>7126.4259499999989</v>
      </c>
      <c r="F48" s="261">
        <v>2.095325613634536</v>
      </c>
      <c r="G48" s="69">
        <v>6280.4975700000005</v>
      </c>
      <c r="H48" s="69">
        <v>55384.619919999997</v>
      </c>
      <c r="I48" s="261">
        <v>7.8185082953546932</v>
      </c>
      <c r="J48" s="261">
        <v>9.3923604718576026E-2</v>
      </c>
    </row>
    <row r="49" spans="1:10" ht="11" customHeight="1" x14ac:dyDescent="0.15">
      <c r="A49" s="150"/>
      <c r="B49" s="59"/>
      <c r="C49" s="15" t="s">
        <v>122</v>
      </c>
      <c r="D49" s="69">
        <v>3007.0217180000004</v>
      </c>
      <c r="E49" s="69">
        <v>5604.7851790000013</v>
      </c>
      <c r="F49" s="261">
        <v>0.86389913496461168</v>
      </c>
      <c r="G49" s="69">
        <v>9239.3909899999999</v>
      </c>
      <c r="H49" s="69">
        <v>47001.819980000007</v>
      </c>
      <c r="I49" s="261">
        <v>4.0871123465682029</v>
      </c>
      <c r="J49" s="261">
        <v>7.9707694432710835E-2</v>
      </c>
    </row>
    <row r="50" spans="1:10" ht="11" customHeight="1" x14ac:dyDescent="0.15">
      <c r="A50" s="150"/>
      <c r="B50" s="59"/>
      <c r="C50" s="15" t="s">
        <v>177</v>
      </c>
      <c r="D50" s="69">
        <v>4678.7737999999999</v>
      </c>
      <c r="E50" s="69">
        <v>4101.6347800000003</v>
      </c>
      <c r="F50" s="261">
        <v>-0.1233526228602887</v>
      </c>
      <c r="G50" s="69">
        <v>14118.705020000001</v>
      </c>
      <c r="H50" s="69">
        <v>34855.419049999997</v>
      </c>
      <c r="I50" s="261">
        <v>1.4687405113022183</v>
      </c>
      <c r="J50" s="261">
        <v>5.9109308791524963E-2</v>
      </c>
    </row>
    <row r="51" spans="1:10" ht="11" customHeight="1" x14ac:dyDescent="0.15">
      <c r="A51" s="150"/>
      <c r="B51" s="59"/>
      <c r="C51" s="15" t="s">
        <v>70</v>
      </c>
      <c r="D51" s="69">
        <v>709.93287499999997</v>
      </c>
      <c r="E51" s="69">
        <v>4067.7737590000002</v>
      </c>
      <c r="F51" s="261">
        <v>4.7298005237466993</v>
      </c>
      <c r="G51" s="69">
        <v>2643.3735000000001</v>
      </c>
      <c r="H51" s="69">
        <v>33123.430210000013</v>
      </c>
      <c r="I51" s="261">
        <v>11.530741573220739</v>
      </c>
      <c r="J51" s="261">
        <v>5.6172128118982333E-2</v>
      </c>
    </row>
    <row r="52" spans="1:10" ht="11" customHeight="1" x14ac:dyDescent="0.15">
      <c r="A52" s="28"/>
      <c r="B52" s="59"/>
      <c r="C52" s="15" t="s">
        <v>18</v>
      </c>
      <c r="D52" s="69">
        <v>3519.0551679999917</v>
      </c>
      <c r="E52" s="69">
        <v>6921.5083749999903</v>
      </c>
      <c r="F52" s="261">
        <v>0.96686554900863864</v>
      </c>
      <c r="G52" s="69">
        <v>11275.99218999999</v>
      </c>
      <c r="H52" s="69">
        <v>53014.603939999943</v>
      </c>
      <c r="I52" s="261">
        <v>3.7015467061972123</v>
      </c>
      <c r="J52" s="261">
        <v>8.9904430362883647E-2</v>
      </c>
    </row>
    <row r="53" spans="1:10" s="3" customFormat="1" ht="18" customHeight="1" x14ac:dyDescent="0.15">
      <c r="A53" s="179" t="s">
        <v>10</v>
      </c>
      <c r="B53" s="180" t="s">
        <v>200</v>
      </c>
      <c r="C53" s="181"/>
      <c r="D53" s="182">
        <v>294186.96125999972</v>
      </c>
      <c r="E53" s="182">
        <v>162206.56715800002</v>
      </c>
      <c r="F53" s="287">
        <v>-0.44862761264717188</v>
      </c>
      <c r="G53" s="182">
        <v>687510.65370999952</v>
      </c>
      <c r="H53" s="182">
        <v>517193.98883999995</v>
      </c>
      <c r="I53" s="287">
        <v>-0.24772949182812409</v>
      </c>
      <c r="J53" s="287">
        <v>1.0000000000000002</v>
      </c>
    </row>
    <row r="54" spans="1:10" ht="11" customHeight="1" x14ac:dyDescent="0.15">
      <c r="A54" s="150"/>
      <c r="C54" s="15" t="s">
        <v>70</v>
      </c>
      <c r="D54" s="69">
        <v>140382.35386999985</v>
      </c>
      <c r="E54" s="65">
        <v>70463.700460000007</v>
      </c>
      <c r="F54" s="261">
        <v>-0.49805870526111529</v>
      </c>
      <c r="G54" s="69">
        <v>322333.86621000001</v>
      </c>
      <c r="H54" s="69">
        <v>243990.21933999998</v>
      </c>
      <c r="I54" s="261">
        <v>-0.24305124308272119</v>
      </c>
      <c r="J54" s="261">
        <v>0.47175764723646318</v>
      </c>
    </row>
    <row r="55" spans="1:10" ht="11" customHeight="1" x14ac:dyDescent="0.15">
      <c r="A55" s="150"/>
      <c r="C55" s="15" t="s">
        <v>177</v>
      </c>
      <c r="D55" s="69">
        <v>26657.85809999999</v>
      </c>
      <c r="E55" s="65">
        <v>17203.136097999992</v>
      </c>
      <c r="F55" s="261">
        <v>-0.35466922985834337</v>
      </c>
      <c r="G55" s="69">
        <v>61915.77929000005</v>
      </c>
      <c r="H55" s="69">
        <v>60018.401929999993</v>
      </c>
      <c r="I55" s="261">
        <v>-3.0644488073277021E-2</v>
      </c>
      <c r="J55" s="261">
        <v>0.11604620940126083</v>
      </c>
    </row>
    <row r="56" spans="1:10" ht="11" customHeight="1" x14ac:dyDescent="0.15">
      <c r="A56" s="150"/>
      <c r="C56" s="15" t="s">
        <v>228</v>
      </c>
      <c r="D56" s="69">
        <v>36091.563399999999</v>
      </c>
      <c r="E56" s="65">
        <v>18697.128200000006</v>
      </c>
      <c r="F56" s="261">
        <v>-0.4819529430526136</v>
      </c>
      <c r="G56" s="69">
        <v>65880.177669999961</v>
      </c>
      <c r="H56" s="69">
        <v>48895.99850999999</v>
      </c>
      <c r="I56" s="261">
        <v>-0.25780408858451065</v>
      </c>
      <c r="J56" s="261">
        <v>9.4540925774615966E-2</v>
      </c>
    </row>
    <row r="57" spans="1:10" ht="11" customHeight="1" x14ac:dyDescent="0.15">
      <c r="A57" s="150"/>
      <c r="C57" s="15" t="s">
        <v>75</v>
      </c>
      <c r="D57" s="69">
        <v>20104.937499999996</v>
      </c>
      <c r="E57" s="65">
        <v>10590.2492</v>
      </c>
      <c r="F57" s="261">
        <v>-0.47325132445698959</v>
      </c>
      <c r="G57" s="69">
        <v>56855.93569999998</v>
      </c>
      <c r="H57" s="69">
        <v>29952.341400000005</v>
      </c>
      <c r="I57" s="261">
        <v>-0.47318884068598632</v>
      </c>
      <c r="J57" s="261">
        <v>5.7913166135552502E-2</v>
      </c>
    </row>
    <row r="58" spans="1:10" ht="11" customHeight="1" x14ac:dyDescent="0.15">
      <c r="A58" s="150"/>
      <c r="C58" s="15" t="s">
        <v>78</v>
      </c>
      <c r="D58" s="69">
        <v>14597.049199999998</v>
      </c>
      <c r="E58" s="65">
        <v>5948.4746000000005</v>
      </c>
      <c r="F58" s="261">
        <v>-0.5924878707677439</v>
      </c>
      <c r="G58" s="69">
        <v>43416.916780000007</v>
      </c>
      <c r="H58" s="69">
        <v>17149.867039999997</v>
      </c>
      <c r="I58" s="261">
        <v>-0.60499574101724152</v>
      </c>
      <c r="J58" s="261">
        <v>3.3159447731527118E-2</v>
      </c>
    </row>
    <row r="59" spans="1:10" ht="11" customHeight="1" x14ac:dyDescent="0.15">
      <c r="A59" s="150"/>
      <c r="C59" s="15" t="s">
        <v>230</v>
      </c>
      <c r="D59" s="69">
        <v>4495.4655999999986</v>
      </c>
      <c r="E59" s="65">
        <v>4413.3801000000003</v>
      </c>
      <c r="F59" s="261">
        <v>-1.8259621428311723E-2</v>
      </c>
      <c r="G59" s="69">
        <v>14233.798570000006</v>
      </c>
      <c r="H59" s="69">
        <v>16024.430250000003</v>
      </c>
      <c r="I59" s="261">
        <v>0.1258013924528929</v>
      </c>
      <c r="J59" s="261">
        <v>3.0983403898295014E-2</v>
      </c>
    </row>
    <row r="60" spans="1:10" ht="11" customHeight="1" x14ac:dyDescent="0.15">
      <c r="A60" s="150"/>
      <c r="C60" s="15" t="s">
        <v>85</v>
      </c>
      <c r="D60" s="69">
        <v>7290.8334000000032</v>
      </c>
      <c r="E60" s="65">
        <v>4125.0302000000001</v>
      </c>
      <c r="F60" s="261">
        <v>-0.43421691682051078</v>
      </c>
      <c r="G60" s="69">
        <v>20174.867020000005</v>
      </c>
      <c r="H60" s="69">
        <v>14072.343060000003</v>
      </c>
      <c r="I60" s="261">
        <v>-0.30248149610851816</v>
      </c>
      <c r="J60" s="261">
        <v>2.7209022849554905E-2</v>
      </c>
    </row>
    <row r="61" spans="1:10" ht="11" customHeight="1" x14ac:dyDescent="0.15">
      <c r="A61" s="150"/>
      <c r="C61" s="15" t="s">
        <v>119</v>
      </c>
      <c r="D61" s="69">
        <v>5585.5165699999961</v>
      </c>
      <c r="E61" s="65">
        <v>5184.3399999999965</v>
      </c>
      <c r="F61" s="261">
        <v>-7.1824434673550708E-2</v>
      </c>
      <c r="G61" s="69">
        <v>12529.669369999996</v>
      </c>
      <c r="H61" s="69">
        <v>13556.564320000005</v>
      </c>
      <c r="I61" s="261">
        <v>8.1957066836793047E-2</v>
      </c>
      <c r="J61" s="261">
        <v>2.6211759248025383E-2</v>
      </c>
    </row>
    <row r="62" spans="1:10" ht="11" customHeight="1" x14ac:dyDescent="0.15">
      <c r="A62" s="150"/>
      <c r="C62" s="15" t="s">
        <v>77</v>
      </c>
      <c r="D62" s="69">
        <v>5114.5048999999981</v>
      </c>
      <c r="E62" s="65">
        <v>3187.9722999999999</v>
      </c>
      <c r="F62" s="261">
        <v>-0.37668017484937766</v>
      </c>
      <c r="G62" s="69">
        <v>16595.813020000001</v>
      </c>
      <c r="H62" s="69">
        <v>13532.795630000002</v>
      </c>
      <c r="I62" s="261">
        <v>-0.18456567245658195</v>
      </c>
      <c r="J62" s="261">
        <v>2.6165802236704904E-2</v>
      </c>
    </row>
    <row r="63" spans="1:10" ht="11" customHeight="1" x14ac:dyDescent="0.15">
      <c r="A63" s="150"/>
      <c r="C63" s="15" t="s">
        <v>71</v>
      </c>
      <c r="D63" s="69">
        <v>7643.8590999999988</v>
      </c>
      <c r="E63" s="65">
        <v>4079.3687999999997</v>
      </c>
      <c r="F63" s="261">
        <v>-0.46632077506504532</v>
      </c>
      <c r="G63" s="69">
        <v>15614.448229999998</v>
      </c>
      <c r="H63" s="69">
        <v>11501.42092</v>
      </c>
      <c r="I63" s="261">
        <v>-0.26341163321401584</v>
      </c>
      <c r="J63" s="261">
        <v>2.2238117936745974E-2</v>
      </c>
    </row>
    <row r="64" spans="1:10" ht="11" customHeight="1" x14ac:dyDescent="0.15">
      <c r="A64" s="28"/>
      <c r="B64" s="59"/>
      <c r="C64" s="15" t="s">
        <v>18</v>
      </c>
      <c r="D64" s="69">
        <v>26223.019619999919</v>
      </c>
      <c r="E64" s="65">
        <v>18313.787200000021</v>
      </c>
      <c r="F64" s="261">
        <v>-0.30161409839954667</v>
      </c>
      <c r="G64" s="69">
        <v>57959.38184999954</v>
      </c>
      <c r="H64" s="69">
        <v>48499.606440000003</v>
      </c>
      <c r="I64" s="261">
        <v>-0.16321387682293942</v>
      </c>
      <c r="J64" s="261">
        <v>9.3774497551254277E-2</v>
      </c>
    </row>
    <row r="65" spans="1:10" ht="12" customHeight="1" x14ac:dyDescent="0.15">
      <c r="A65" s="56"/>
      <c r="B65" s="57"/>
      <c r="C65" s="58"/>
      <c r="D65" s="58"/>
      <c r="E65" s="58"/>
      <c r="F65" s="58"/>
      <c r="G65" s="58"/>
      <c r="H65" s="58"/>
      <c r="I65" s="58"/>
      <c r="J65" s="55" t="s">
        <v>21</v>
      </c>
    </row>
    <row r="66" spans="1:10" ht="12" customHeight="1" x14ac:dyDescent="0.15">
      <c r="A66" s="247" t="s">
        <v>329</v>
      </c>
      <c r="B66" s="247"/>
      <c r="C66" s="247"/>
      <c r="D66" s="247"/>
      <c r="E66" s="247"/>
      <c r="F66" s="247"/>
      <c r="G66" s="54"/>
      <c r="H66" s="54"/>
      <c r="I66" s="61"/>
      <c r="J66" s="61"/>
    </row>
    <row r="67" spans="1:10" ht="12" customHeight="1" x14ac:dyDescent="0.15">
      <c r="A67" s="241" t="s">
        <v>57</v>
      </c>
      <c r="B67" s="243" t="s">
        <v>60</v>
      </c>
      <c r="C67" s="244"/>
      <c r="D67" s="239" t="s">
        <v>14</v>
      </c>
      <c r="E67" s="239"/>
      <c r="F67" s="239"/>
      <c r="G67" s="239" t="s">
        <v>56</v>
      </c>
      <c r="H67" s="239"/>
      <c r="I67" s="239"/>
      <c r="J67" s="239"/>
    </row>
    <row r="68" spans="1:10" ht="23" customHeight="1" x14ac:dyDescent="0.15">
      <c r="A68" s="242"/>
      <c r="B68" s="245"/>
      <c r="C68" s="246"/>
      <c r="D68" s="159">
        <v>2023</v>
      </c>
      <c r="E68" s="160" t="s">
        <v>315</v>
      </c>
      <c r="F68" s="170" t="s">
        <v>321</v>
      </c>
      <c r="G68" s="159">
        <v>2023</v>
      </c>
      <c r="H68" s="160" t="s">
        <v>315</v>
      </c>
      <c r="I68" s="170" t="s">
        <v>321</v>
      </c>
      <c r="J68" s="170" t="s">
        <v>325</v>
      </c>
    </row>
    <row r="69" spans="1:10" ht="5" customHeight="1" x14ac:dyDescent="0.15">
      <c r="A69" s="26"/>
      <c r="B69" s="59"/>
      <c r="C69" s="35"/>
      <c r="D69" s="69"/>
      <c r="E69" s="69"/>
      <c r="F69" s="51"/>
      <c r="G69" s="69"/>
      <c r="H69" s="69"/>
      <c r="I69" s="51"/>
      <c r="J69" s="51"/>
    </row>
    <row r="70" spans="1:10" s="3" customFormat="1" ht="18" customHeight="1" x14ac:dyDescent="0.15">
      <c r="A70" s="179" t="s">
        <v>12</v>
      </c>
      <c r="B70" s="180" t="s">
        <v>202</v>
      </c>
      <c r="C70" s="181"/>
      <c r="D70" s="182">
        <v>65068.742829000017</v>
      </c>
      <c r="E70" s="182">
        <v>58513.633646000009</v>
      </c>
      <c r="F70" s="287">
        <v>-0.10074129140971366</v>
      </c>
      <c r="G70" s="182">
        <v>256128.45506999994</v>
      </c>
      <c r="H70" s="182">
        <v>255552.26317999992</v>
      </c>
      <c r="I70" s="287">
        <v>-2.2496207609675745E-3</v>
      </c>
      <c r="J70" s="287">
        <v>1</v>
      </c>
    </row>
    <row r="71" spans="1:10" ht="11" customHeight="1" x14ac:dyDescent="0.15">
      <c r="A71" s="150"/>
      <c r="B71" s="59"/>
      <c r="C71" s="15" t="s">
        <v>70</v>
      </c>
      <c r="D71" s="69">
        <v>47476.97967700001</v>
      </c>
      <c r="E71" s="69">
        <v>41758.533791000009</v>
      </c>
      <c r="F71" s="261">
        <v>-0.12044670753919662</v>
      </c>
      <c r="G71" s="69">
        <v>173252.00155999998</v>
      </c>
      <c r="H71" s="69">
        <v>164890.51485999991</v>
      </c>
      <c r="I71" s="261">
        <v>-4.826199192339109E-2</v>
      </c>
      <c r="J71" s="261">
        <v>0.64523206645936915</v>
      </c>
    </row>
    <row r="72" spans="1:10" ht="11" customHeight="1" x14ac:dyDescent="0.15">
      <c r="A72" s="150"/>
      <c r="B72" s="59"/>
      <c r="C72" s="15" t="s">
        <v>71</v>
      </c>
      <c r="D72" s="69">
        <v>6256.5208899999971</v>
      </c>
      <c r="E72" s="69">
        <v>6547.3908599999968</v>
      </c>
      <c r="F72" s="261">
        <v>4.6490689492447279E-2</v>
      </c>
      <c r="G72" s="69">
        <v>26040.333050000019</v>
      </c>
      <c r="H72" s="69">
        <v>30888.237000000012</v>
      </c>
      <c r="I72" s="261">
        <v>0.1861690455606515</v>
      </c>
      <c r="J72" s="261">
        <v>0.12086857152285785</v>
      </c>
    </row>
    <row r="73" spans="1:10" ht="11" customHeight="1" x14ac:dyDescent="0.15">
      <c r="A73" s="150"/>
      <c r="B73" s="59"/>
      <c r="C73" s="15" t="s">
        <v>72</v>
      </c>
      <c r="D73" s="69">
        <v>3868.9540079999983</v>
      </c>
      <c r="E73" s="69">
        <v>3665.7953450000027</v>
      </c>
      <c r="F73" s="261">
        <v>-5.2509971061924232E-2</v>
      </c>
      <c r="G73" s="69">
        <v>20472.060839999998</v>
      </c>
      <c r="H73" s="69">
        <v>22564.873100000004</v>
      </c>
      <c r="I73" s="261">
        <v>0.10222772765069643</v>
      </c>
      <c r="J73" s="261">
        <v>8.8298467089318197E-2</v>
      </c>
    </row>
    <row r="74" spans="1:10" ht="11" customHeight="1" x14ac:dyDescent="0.15">
      <c r="A74" s="150"/>
      <c r="B74" s="59"/>
      <c r="C74" s="15" t="s">
        <v>228</v>
      </c>
      <c r="D74" s="69">
        <v>3819.0344239999986</v>
      </c>
      <c r="E74" s="69">
        <v>2689.2154299999988</v>
      </c>
      <c r="F74" s="261">
        <v>-0.29583891333889689</v>
      </c>
      <c r="G74" s="69">
        <v>19061.960070000005</v>
      </c>
      <c r="H74" s="69">
        <v>15880.772159999997</v>
      </c>
      <c r="I74" s="261">
        <v>-0.16688671565347624</v>
      </c>
      <c r="J74" s="261">
        <v>6.214295253106121E-2</v>
      </c>
    </row>
    <row r="75" spans="1:10" ht="11" customHeight="1" x14ac:dyDescent="0.15">
      <c r="A75" s="150"/>
      <c r="B75" s="59"/>
      <c r="C75" s="15" t="s">
        <v>76</v>
      </c>
      <c r="D75" s="69">
        <v>745.35901999999999</v>
      </c>
      <c r="E75" s="69">
        <v>602.03729000000033</v>
      </c>
      <c r="F75" s="261">
        <v>-0.1922854975311088</v>
      </c>
      <c r="G75" s="69">
        <v>4245.9944299999988</v>
      </c>
      <c r="H75" s="69">
        <v>4052.4548699999996</v>
      </c>
      <c r="I75" s="261">
        <v>-4.5581680143654713E-2</v>
      </c>
      <c r="J75" s="261">
        <v>1.5857636397239128E-2</v>
      </c>
    </row>
    <row r="76" spans="1:10" ht="11" customHeight="1" x14ac:dyDescent="0.15">
      <c r="A76" s="150"/>
      <c r="B76" s="59"/>
      <c r="C76" s="15" t="s">
        <v>74</v>
      </c>
      <c r="D76" s="69">
        <v>216.88480000000001</v>
      </c>
      <c r="E76" s="69">
        <v>573.01337999999998</v>
      </c>
      <c r="F76" s="261">
        <v>1.6420172368003656</v>
      </c>
      <c r="G76" s="69">
        <v>1031.3384600000004</v>
      </c>
      <c r="H76" s="69">
        <v>3546.0602000000003</v>
      </c>
      <c r="I76" s="261">
        <v>2.438308894249904</v>
      </c>
      <c r="J76" s="261">
        <v>1.387606650739113E-2</v>
      </c>
    </row>
    <row r="77" spans="1:10" ht="11" customHeight="1" x14ac:dyDescent="0.15">
      <c r="A77" s="150"/>
      <c r="B77" s="59"/>
      <c r="C77" s="15" t="s">
        <v>84</v>
      </c>
      <c r="D77" s="69">
        <v>592.78925000000004</v>
      </c>
      <c r="E77" s="69">
        <v>618.6647999999999</v>
      </c>
      <c r="F77" s="261">
        <v>4.3650504795759826E-2</v>
      </c>
      <c r="G77" s="69">
        <v>2686.27997</v>
      </c>
      <c r="H77" s="69">
        <v>2990.3252900000007</v>
      </c>
      <c r="I77" s="261">
        <v>0.11318452409858115</v>
      </c>
      <c r="J77" s="261">
        <v>1.1701423625795657E-2</v>
      </c>
    </row>
    <row r="78" spans="1:10" ht="11" customHeight="1" x14ac:dyDescent="0.15">
      <c r="A78" s="150"/>
      <c r="B78" s="59"/>
      <c r="C78" s="15" t="s">
        <v>177</v>
      </c>
      <c r="D78" s="69">
        <v>541.86200000000008</v>
      </c>
      <c r="E78" s="69">
        <v>393.01499999999999</v>
      </c>
      <c r="F78" s="261">
        <v>-0.27469540215036314</v>
      </c>
      <c r="G78" s="69">
        <v>2393.3952299999996</v>
      </c>
      <c r="H78" s="69">
        <v>1906.7729999999999</v>
      </c>
      <c r="I78" s="261">
        <v>-0.20331879327761504</v>
      </c>
      <c r="J78" s="261">
        <v>7.4613817787125281E-3</v>
      </c>
    </row>
    <row r="79" spans="1:10" ht="11" customHeight="1" x14ac:dyDescent="0.15">
      <c r="A79" s="150"/>
      <c r="B79" s="59"/>
      <c r="C79" s="15" t="s">
        <v>226</v>
      </c>
      <c r="D79" s="69">
        <v>40.921430000000001</v>
      </c>
      <c r="E79" s="69">
        <v>265.41500000000002</v>
      </c>
      <c r="F79" s="261">
        <v>5.4859659107709584</v>
      </c>
      <c r="G79" s="69">
        <v>206.88406000000001</v>
      </c>
      <c r="H79" s="69">
        <v>1485.5341100000001</v>
      </c>
      <c r="I79" s="261">
        <v>6.1805150672313758</v>
      </c>
      <c r="J79" s="261">
        <v>5.8130344514055595E-3</v>
      </c>
    </row>
    <row r="80" spans="1:10" ht="11" customHeight="1" x14ac:dyDescent="0.15">
      <c r="A80" s="150"/>
      <c r="B80" s="59"/>
      <c r="C80" s="15" t="s">
        <v>119</v>
      </c>
      <c r="D80" s="69">
        <v>318.77139999999997</v>
      </c>
      <c r="E80" s="69">
        <v>295.07809999999995</v>
      </c>
      <c r="F80" s="261">
        <v>-7.4326931462483814E-2</v>
      </c>
      <c r="G80" s="69">
        <v>1202.8919500000002</v>
      </c>
      <c r="H80" s="69">
        <v>1317.47075</v>
      </c>
      <c r="I80" s="261">
        <v>9.52527781069612E-2</v>
      </c>
      <c r="J80" s="261">
        <v>5.1553867440102879E-3</v>
      </c>
    </row>
    <row r="81" spans="1:10" ht="11" customHeight="1" x14ac:dyDescent="0.15">
      <c r="A81" s="150"/>
      <c r="B81" s="59"/>
      <c r="C81" s="15" t="s">
        <v>18</v>
      </c>
      <c r="D81" s="69">
        <v>1190.6659300000028</v>
      </c>
      <c r="E81" s="69">
        <v>1105.4746500000037</v>
      </c>
      <c r="F81" s="261">
        <v>-7.1549271591233699E-2</v>
      </c>
      <c r="G81" s="69">
        <v>5535.3154499999655</v>
      </c>
      <c r="H81" s="69">
        <v>6029.2478399999964</v>
      </c>
      <c r="I81" s="261">
        <v>8.9232925288843967E-2</v>
      </c>
      <c r="J81" s="261">
        <v>2.3593012892839285E-2</v>
      </c>
    </row>
    <row r="82" spans="1:10" ht="18" customHeight="1" x14ac:dyDescent="0.15">
      <c r="A82" s="179" t="s">
        <v>67</v>
      </c>
      <c r="B82" s="180" t="s">
        <v>223</v>
      </c>
      <c r="C82" s="181"/>
      <c r="D82" s="182">
        <v>137627.57016299997</v>
      </c>
      <c r="E82" s="182">
        <v>186035.31228999991</v>
      </c>
      <c r="F82" s="287">
        <v>0.35172997728338862</v>
      </c>
      <c r="G82" s="182">
        <v>162818.59644999998</v>
      </c>
      <c r="H82" s="182">
        <v>239562.25564000013</v>
      </c>
      <c r="I82" s="287">
        <v>0.47134455684592136</v>
      </c>
      <c r="J82" s="287">
        <v>1</v>
      </c>
    </row>
    <row r="83" spans="1:10" ht="11" customHeight="1" x14ac:dyDescent="0.15">
      <c r="A83" s="150"/>
      <c r="B83" s="59"/>
      <c r="C83" s="15" t="s">
        <v>70</v>
      </c>
      <c r="D83" s="69">
        <v>66118.40840700001</v>
      </c>
      <c r="E83" s="69">
        <v>105312.44075999992</v>
      </c>
      <c r="F83" s="261">
        <v>0.59278547831545225</v>
      </c>
      <c r="G83" s="69">
        <v>79735.074859999993</v>
      </c>
      <c r="H83" s="69">
        <v>136628.9854700001</v>
      </c>
      <c r="I83" s="261">
        <v>0.71353680560149058</v>
      </c>
      <c r="J83" s="261">
        <v>0.57032767998026368</v>
      </c>
    </row>
    <row r="84" spans="1:10" ht="11" customHeight="1" x14ac:dyDescent="0.15">
      <c r="A84" s="150"/>
      <c r="B84" s="59"/>
      <c r="C84" s="15" t="s">
        <v>177</v>
      </c>
      <c r="D84" s="69">
        <v>7719.4204000000036</v>
      </c>
      <c r="E84" s="69">
        <v>18775.420400000003</v>
      </c>
      <c r="F84" s="261">
        <v>1.4322318810360417</v>
      </c>
      <c r="G84" s="69">
        <v>11575.455619999995</v>
      </c>
      <c r="H84" s="69">
        <v>26313.544079999996</v>
      </c>
      <c r="I84" s="261">
        <v>1.2732188644510569</v>
      </c>
      <c r="J84" s="261">
        <v>0.10984010819944198</v>
      </c>
    </row>
    <row r="85" spans="1:10" ht="11" customHeight="1" x14ac:dyDescent="0.15">
      <c r="A85" s="150"/>
      <c r="B85" s="59"/>
      <c r="C85" s="15" t="s">
        <v>228</v>
      </c>
      <c r="D85" s="69">
        <v>17455.938471999991</v>
      </c>
      <c r="E85" s="69">
        <v>16639.816899999987</v>
      </c>
      <c r="F85" s="261">
        <v>-4.675323376678342E-2</v>
      </c>
      <c r="G85" s="69">
        <v>20742.993360000004</v>
      </c>
      <c r="H85" s="69">
        <v>20476.924360000001</v>
      </c>
      <c r="I85" s="261">
        <v>-1.2826933672604901E-2</v>
      </c>
      <c r="J85" s="261">
        <v>8.5476421589432278E-2</v>
      </c>
    </row>
    <row r="86" spans="1:10" ht="11" customHeight="1" x14ac:dyDescent="0.15">
      <c r="A86" s="150"/>
      <c r="B86" s="59"/>
      <c r="C86" s="15" t="s">
        <v>72</v>
      </c>
      <c r="D86" s="69">
        <v>9194.2120999999988</v>
      </c>
      <c r="E86" s="69">
        <v>12845.722099999997</v>
      </c>
      <c r="F86" s="261">
        <v>0.39715311766627592</v>
      </c>
      <c r="G86" s="69">
        <v>10397.947200000002</v>
      </c>
      <c r="H86" s="69">
        <v>15306.03153</v>
      </c>
      <c r="I86" s="261">
        <v>0.47202435592286873</v>
      </c>
      <c r="J86" s="261">
        <v>6.3891665609464757E-2</v>
      </c>
    </row>
    <row r="87" spans="1:10" ht="11" customHeight="1" x14ac:dyDescent="0.15">
      <c r="A87" s="150"/>
      <c r="B87" s="59"/>
      <c r="C87" s="15" t="s">
        <v>85</v>
      </c>
      <c r="D87" s="69">
        <v>5896.7749999999996</v>
      </c>
      <c r="E87" s="69">
        <v>5201.3795490000011</v>
      </c>
      <c r="F87" s="261">
        <v>-0.11792809645950519</v>
      </c>
      <c r="G87" s="69">
        <v>7057.6568300000017</v>
      </c>
      <c r="H87" s="69">
        <v>6500.0431899999985</v>
      </c>
      <c r="I87" s="261">
        <v>-7.9008324353453063E-2</v>
      </c>
      <c r="J87" s="261">
        <v>2.7133002119365063E-2</v>
      </c>
    </row>
    <row r="88" spans="1:10" ht="11" customHeight="1" x14ac:dyDescent="0.15">
      <c r="A88" s="150"/>
      <c r="B88" s="59"/>
      <c r="C88" s="15" t="s">
        <v>71</v>
      </c>
      <c r="D88" s="69">
        <v>2586.3537999999999</v>
      </c>
      <c r="E88" s="69">
        <v>4678.96605</v>
      </c>
      <c r="F88" s="261">
        <v>0.80909744444089604</v>
      </c>
      <c r="G88" s="69">
        <v>3193.4727000000003</v>
      </c>
      <c r="H88" s="69">
        <v>5726.37878</v>
      </c>
      <c r="I88" s="261">
        <v>0.79315100454749454</v>
      </c>
      <c r="J88" s="261">
        <v>2.3903510027912162E-2</v>
      </c>
    </row>
    <row r="89" spans="1:10" ht="11" customHeight="1" x14ac:dyDescent="0.15">
      <c r="A89" s="150"/>
      <c r="B89" s="59"/>
      <c r="C89" s="15" t="s">
        <v>120</v>
      </c>
      <c r="D89" s="69">
        <v>3093.2400000000007</v>
      </c>
      <c r="E89" s="69">
        <v>3753.8200000000024</v>
      </c>
      <c r="F89" s="261">
        <v>0.21355601246589395</v>
      </c>
      <c r="G89" s="69">
        <v>3092.3982000000001</v>
      </c>
      <c r="H89" s="69">
        <v>4028.7232000000008</v>
      </c>
      <c r="I89" s="261">
        <v>0.30278280462069884</v>
      </c>
      <c r="J89" s="261">
        <v>1.6817019814899914E-2</v>
      </c>
    </row>
    <row r="90" spans="1:10" ht="11" customHeight="1" x14ac:dyDescent="0.15">
      <c r="A90" s="150"/>
      <c r="B90" s="59"/>
      <c r="C90" s="15" t="s">
        <v>78</v>
      </c>
      <c r="D90" s="69">
        <v>11118.7304</v>
      </c>
      <c r="E90" s="69">
        <v>2441.7655</v>
      </c>
      <c r="F90" s="261">
        <v>-0.78039169831836197</v>
      </c>
      <c r="G90" s="69">
        <v>10681.714059999998</v>
      </c>
      <c r="H90" s="69">
        <v>2792.68786</v>
      </c>
      <c r="I90" s="261">
        <v>-0.73855433273037829</v>
      </c>
      <c r="J90" s="261">
        <v>1.165746186743493E-2</v>
      </c>
    </row>
    <row r="91" spans="1:10" ht="11" customHeight="1" x14ac:dyDescent="0.15">
      <c r="A91" s="150"/>
      <c r="B91" s="59"/>
      <c r="C91" s="15" t="s">
        <v>79</v>
      </c>
      <c r="D91" s="69">
        <v>989.20799999999997</v>
      </c>
      <c r="E91" s="69">
        <v>1844.4304000000006</v>
      </c>
      <c r="F91" s="261">
        <v>0.8645526522227891</v>
      </c>
      <c r="G91" s="69">
        <v>1349.3323399999997</v>
      </c>
      <c r="H91" s="69">
        <v>2583.8713200000007</v>
      </c>
      <c r="I91" s="261">
        <v>0.91492580693648917</v>
      </c>
      <c r="J91" s="261">
        <v>1.0785803101983179E-2</v>
      </c>
    </row>
    <row r="92" spans="1:10" ht="11" customHeight="1" x14ac:dyDescent="0.15">
      <c r="A92" s="150"/>
      <c r="B92" s="59"/>
      <c r="C92" s="15" t="s">
        <v>129</v>
      </c>
      <c r="D92" s="69">
        <v>1189.1880000000003</v>
      </c>
      <c r="E92" s="69">
        <v>1461.2595000000008</v>
      </c>
      <c r="F92" s="261">
        <v>0.22878762651489959</v>
      </c>
      <c r="G92" s="69">
        <v>1619.7637999999997</v>
      </c>
      <c r="H92" s="69">
        <v>2078.6547300000002</v>
      </c>
      <c r="I92" s="261">
        <v>0.28330731307861101</v>
      </c>
      <c r="J92" s="261">
        <v>8.6768874522691018E-3</v>
      </c>
    </row>
    <row r="93" spans="1:10" ht="11" customHeight="1" x14ac:dyDescent="0.15">
      <c r="A93" s="28"/>
      <c r="B93" s="59"/>
      <c r="C93" s="15" t="s">
        <v>18</v>
      </c>
      <c r="D93" s="69">
        <v>12266.095583999966</v>
      </c>
      <c r="E93" s="69">
        <v>13080.291130999976</v>
      </c>
      <c r="F93" s="261">
        <v>6.6377727242078244E-2</v>
      </c>
      <c r="G93" s="69">
        <v>13372.787479999999</v>
      </c>
      <c r="H93" s="69">
        <v>17126.411120000004</v>
      </c>
      <c r="I93" s="261">
        <v>0.28069119064472003</v>
      </c>
      <c r="J93" s="261">
        <v>7.1490440237532885E-2</v>
      </c>
    </row>
    <row r="94" spans="1:10" s="3" customFormat="1" ht="18" customHeight="1" x14ac:dyDescent="0.15">
      <c r="A94" s="179" t="s">
        <v>11</v>
      </c>
      <c r="B94" s="180" t="s">
        <v>201</v>
      </c>
      <c r="C94" s="181"/>
      <c r="D94" s="182">
        <v>180117.10583599994</v>
      </c>
      <c r="E94" s="182">
        <v>67562.241388000039</v>
      </c>
      <c r="F94" s="287">
        <v>-0.62489825119932396</v>
      </c>
      <c r="G94" s="182">
        <v>207560.40587999995</v>
      </c>
      <c r="H94" s="182">
        <v>189024.95183000001</v>
      </c>
      <c r="I94" s="287">
        <v>-8.930149260122433E-2</v>
      </c>
      <c r="J94" s="287">
        <v>1</v>
      </c>
    </row>
    <row r="95" spans="1:10" ht="11" customHeight="1" x14ac:dyDescent="0.15">
      <c r="A95" s="150"/>
      <c r="B95" s="59"/>
      <c r="C95" s="15" t="s">
        <v>228</v>
      </c>
      <c r="D95" s="69">
        <v>67195.522900000025</v>
      </c>
      <c r="E95" s="69">
        <v>29027.044650000007</v>
      </c>
      <c r="F95" s="261">
        <v>-0.56802115085557292</v>
      </c>
      <c r="G95" s="69">
        <v>66141.446290000007</v>
      </c>
      <c r="H95" s="69">
        <v>70118.058389999962</v>
      </c>
      <c r="I95" s="261">
        <v>6.0122847670495805E-2</v>
      </c>
      <c r="J95" s="261">
        <v>0.37094604554144145</v>
      </c>
    </row>
    <row r="96" spans="1:10" ht="11" customHeight="1" x14ac:dyDescent="0.15">
      <c r="A96" s="150"/>
      <c r="B96" s="59"/>
      <c r="C96" s="15" t="s">
        <v>70</v>
      </c>
      <c r="D96" s="69">
        <v>61562.47494499998</v>
      </c>
      <c r="E96" s="69">
        <v>19335.395500999995</v>
      </c>
      <c r="F96" s="261">
        <v>-0.68592238180361864</v>
      </c>
      <c r="G96" s="69">
        <v>63345.429099999987</v>
      </c>
      <c r="H96" s="69">
        <v>52806.789349999999</v>
      </c>
      <c r="I96" s="261">
        <v>-0.16636780111416105</v>
      </c>
      <c r="J96" s="261">
        <v>0.27936412012680684</v>
      </c>
    </row>
    <row r="97" spans="1:10" ht="11" customHeight="1" x14ac:dyDescent="0.15">
      <c r="A97" s="150"/>
      <c r="B97" s="59"/>
      <c r="C97" s="15" t="s">
        <v>71</v>
      </c>
      <c r="D97" s="69">
        <v>9767.135790999997</v>
      </c>
      <c r="E97" s="69">
        <v>4551.922219000001</v>
      </c>
      <c r="F97" s="261">
        <v>-0.53395526422450224</v>
      </c>
      <c r="G97" s="69">
        <v>15986.556869999997</v>
      </c>
      <c r="H97" s="69">
        <v>19286.484480000003</v>
      </c>
      <c r="I97" s="261">
        <v>0.2064189078883254</v>
      </c>
      <c r="J97" s="261">
        <v>0.10203142121335042</v>
      </c>
    </row>
    <row r="98" spans="1:10" ht="11" customHeight="1" x14ac:dyDescent="0.15">
      <c r="A98" s="150"/>
      <c r="B98" s="59"/>
      <c r="C98" s="15" t="s">
        <v>72</v>
      </c>
      <c r="D98" s="69">
        <v>10121.7896</v>
      </c>
      <c r="E98" s="69">
        <v>4738.5082999999995</v>
      </c>
      <c r="F98" s="261">
        <v>-0.53185074109819475</v>
      </c>
      <c r="G98" s="69">
        <v>9641.1524999999947</v>
      </c>
      <c r="H98" s="69">
        <v>12437.805049999997</v>
      </c>
      <c r="I98" s="261">
        <v>0.29007450613399222</v>
      </c>
      <c r="J98" s="261">
        <v>6.5799805420323362E-2</v>
      </c>
    </row>
    <row r="99" spans="1:10" ht="11" customHeight="1" x14ac:dyDescent="0.15">
      <c r="A99" s="150"/>
      <c r="B99" s="59"/>
      <c r="C99" s="15" t="s">
        <v>77</v>
      </c>
      <c r="D99" s="69">
        <v>4192.43</v>
      </c>
      <c r="E99" s="69">
        <v>1569.5805</v>
      </c>
      <c r="F99" s="261">
        <v>-0.62561557378417776</v>
      </c>
      <c r="G99" s="69">
        <v>13208.413090000004</v>
      </c>
      <c r="H99" s="69">
        <v>7611.961409999999</v>
      </c>
      <c r="I99" s="261">
        <v>-0.42370356240879825</v>
      </c>
      <c r="J99" s="261">
        <v>4.0269611690449382E-2</v>
      </c>
    </row>
    <row r="100" spans="1:10" ht="11" customHeight="1" x14ac:dyDescent="0.15">
      <c r="A100" s="150"/>
      <c r="B100" s="59"/>
      <c r="C100" s="15" t="s">
        <v>121</v>
      </c>
      <c r="D100" s="69">
        <v>2657.0395500000009</v>
      </c>
      <c r="E100" s="69">
        <v>1471.4995199999996</v>
      </c>
      <c r="F100" s="261">
        <v>-0.44618832640259376</v>
      </c>
      <c r="G100" s="69">
        <v>5965.4831699999986</v>
      </c>
      <c r="H100" s="69">
        <v>6889.8695299999972</v>
      </c>
      <c r="I100" s="261">
        <v>0.15495582397225993</v>
      </c>
      <c r="J100" s="261">
        <v>3.6449524061756756E-2</v>
      </c>
    </row>
    <row r="101" spans="1:10" ht="11" customHeight="1" x14ac:dyDescent="0.15">
      <c r="A101" s="150"/>
      <c r="B101" s="59"/>
      <c r="C101" s="15" t="s">
        <v>85</v>
      </c>
      <c r="D101" s="69">
        <v>6447.8156489999992</v>
      </c>
      <c r="E101" s="69">
        <v>2216.2346480000001</v>
      </c>
      <c r="F101" s="261">
        <v>-0.65628132554569563</v>
      </c>
      <c r="G101" s="69">
        <v>7043.1250300000002</v>
      </c>
      <c r="H101" s="69">
        <v>5654.247690000002</v>
      </c>
      <c r="I101" s="261">
        <v>-0.19719617841286541</v>
      </c>
      <c r="J101" s="261">
        <v>2.9912705361169259E-2</v>
      </c>
    </row>
    <row r="102" spans="1:10" ht="11" customHeight="1" x14ac:dyDescent="0.15">
      <c r="A102" s="150"/>
      <c r="B102" s="59"/>
      <c r="C102" s="15" t="s">
        <v>76</v>
      </c>
      <c r="D102" s="69">
        <v>6665.8976000000002</v>
      </c>
      <c r="E102" s="69">
        <v>959.3728000000001</v>
      </c>
      <c r="F102" s="261">
        <v>-0.85607747709775794</v>
      </c>
      <c r="G102" s="69">
        <v>6657.768790000001</v>
      </c>
      <c r="H102" s="69">
        <v>2807.0295000000006</v>
      </c>
      <c r="I102" s="261">
        <v>-0.57838285039033321</v>
      </c>
      <c r="J102" s="261">
        <v>1.4850047429317736E-2</v>
      </c>
    </row>
    <row r="103" spans="1:10" ht="11" customHeight="1" x14ac:dyDescent="0.15">
      <c r="A103" s="150"/>
      <c r="B103" s="59"/>
      <c r="C103" s="15" t="s">
        <v>81</v>
      </c>
      <c r="D103" s="69">
        <v>4648.5640000000012</v>
      </c>
      <c r="E103" s="69">
        <v>1448.9319999999998</v>
      </c>
      <c r="F103" s="261">
        <v>-0.68830546379484092</v>
      </c>
      <c r="G103" s="69">
        <v>3945.2159000000006</v>
      </c>
      <c r="H103" s="69">
        <v>2732.4977400000002</v>
      </c>
      <c r="I103" s="261">
        <v>-0.30738955503043575</v>
      </c>
      <c r="J103" s="261">
        <v>1.4455751547856379E-2</v>
      </c>
    </row>
    <row r="104" spans="1:10" ht="11" customHeight="1" x14ac:dyDescent="0.15">
      <c r="A104" s="150"/>
      <c r="B104" s="59"/>
      <c r="C104" s="15" t="s">
        <v>74</v>
      </c>
      <c r="D104" s="69">
        <v>732.80907300000001</v>
      </c>
      <c r="E104" s="69">
        <v>409.45859999999999</v>
      </c>
      <c r="F104" s="261">
        <v>-0.44124791151432707</v>
      </c>
      <c r="G104" s="69">
        <v>2691.4270100000003</v>
      </c>
      <c r="H104" s="69">
        <v>2091.9982300000001</v>
      </c>
      <c r="I104" s="261">
        <v>-0.22271782878481261</v>
      </c>
      <c r="J104" s="261">
        <v>1.1067312594167161E-2</v>
      </c>
    </row>
    <row r="105" spans="1:10" ht="11" customHeight="1" x14ac:dyDescent="0.15">
      <c r="A105" s="150"/>
      <c r="B105" s="59"/>
      <c r="C105" s="15" t="s">
        <v>18</v>
      </c>
      <c r="D105" s="69">
        <v>6125.6267279999447</v>
      </c>
      <c r="E105" s="69">
        <v>1834.2926500000467</v>
      </c>
      <c r="F105" s="261">
        <v>-0.70055428914471995</v>
      </c>
      <c r="G105" s="69">
        <v>12934.388129999919</v>
      </c>
      <c r="H105" s="69">
        <v>6588.2104600000603</v>
      </c>
      <c r="I105" s="261">
        <v>-0.49064382529859174</v>
      </c>
      <c r="J105" s="261">
        <v>3.4853655013361309E-2</v>
      </c>
    </row>
    <row r="106" spans="1:10" s="3" customFormat="1" ht="24" customHeight="1" x14ac:dyDescent="0.15">
      <c r="A106" s="179" t="s">
        <v>34</v>
      </c>
      <c r="B106" s="289" t="s">
        <v>289</v>
      </c>
      <c r="C106" s="290"/>
      <c r="D106" s="182">
        <v>158819.33520899998</v>
      </c>
      <c r="E106" s="182">
        <v>149740.41035299998</v>
      </c>
      <c r="F106" s="287">
        <v>-5.7165110558185406E-2</v>
      </c>
      <c r="G106" s="182">
        <v>184612.87749000001</v>
      </c>
      <c r="H106" s="182">
        <v>165440.71266000002</v>
      </c>
      <c r="I106" s="287">
        <v>-0.10385063648140413</v>
      </c>
      <c r="J106" s="287">
        <v>0.99999999999999967</v>
      </c>
    </row>
    <row r="107" spans="1:10" ht="11" customHeight="1" x14ac:dyDescent="0.15">
      <c r="A107" s="150"/>
      <c r="B107" s="59"/>
      <c r="C107" s="15" t="s">
        <v>73</v>
      </c>
      <c r="D107" s="69">
        <v>154797.611821</v>
      </c>
      <c r="E107" s="69">
        <v>146015.15688200001</v>
      </c>
      <c r="F107" s="261">
        <v>-5.6735080313484176E-2</v>
      </c>
      <c r="G107" s="69">
        <v>177317.30799999996</v>
      </c>
      <c r="H107" s="69">
        <v>158994.11283000003</v>
      </c>
      <c r="I107" s="261">
        <v>-0.10333562683006636</v>
      </c>
      <c r="J107" s="261">
        <v>0.961033776231075</v>
      </c>
    </row>
    <row r="108" spans="1:10" ht="11" customHeight="1" x14ac:dyDescent="0.15">
      <c r="A108" s="150"/>
      <c r="B108" s="59"/>
      <c r="C108" s="15" t="s">
        <v>179</v>
      </c>
      <c r="D108" s="69">
        <v>1998</v>
      </c>
      <c r="E108" s="69">
        <v>1891.8157060000003</v>
      </c>
      <c r="F108" s="261">
        <v>-5.3145292292292146E-2</v>
      </c>
      <c r="G108" s="69">
        <v>3684.6735999999996</v>
      </c>
      <c r="H108" s="69">
        <v>3234.50054</v>
      </c>
      <c r="I108" s="261">
        <v>-0.12217447428722039</v>
      </c>
      <c r="J108" s="261">
        <v>1.9550813629818413E-2</v>
      </c>
    </row>
    <row r="109" spans="1:10" ht="11" customHeight="1" x14ac:dyDescent="0.15">
      <c r="A109" s="150"/>
      <c r="B109" s="59"/>
      <c r="C109" s="15" t="s">
        <v>131</v>
      </c>
      <c r="D109" s="69">
        <v>1354.1726749999998</v>
      </c>
      <c r="E109" s="69">
        <v>927.89366100000007</v>
      </c>
      <c r="F109" s="261">
        <v>-0.31478925979657635</v>
      </c>
      <c r="G109" s="69">
        <v>1754.9500500000004</v>
      </c>
      <c r="H109" s="69">
        <v>1262.3404399999999</v>
      </c>
      <c r="I109" s="261">
        <v>-0.28069722554211751</v>
      </c>
      <c r="J109" s="261">
        <v>7.630168050558734E-3</v>
      </c>
    </row>
    <row r="110" spans="1:10" ht="11" customHeight="1" x14ac:dyDescent="0.15">
      <c r="A110" s="150"/>
      <c r="B110" s="59"/>
      <c r="C110" s="15" t="s">
        <v>119</v>
      </c>
      <c r="D110" s="69">
        <v>454.67550700000004</v>
      </c>
      <c r="E110" s="69">
        <v>458.70400799999999</v>
      </c>
      <c r="F110" s="261">
        <v>8.8601671697261519E-3</v>
      </c>
      <c r="G110" s="69">
        <v>997.87783000000013</v>
      </c>
      <c r="H110" s="69">
        <v>944.35680000000013</v>
      </c>
      <c r="I110" s="261">
        <v>-5.3634852274451306E-2</v>
      </c>
      <c r="J110" s="261">
        <v>5.7081282159414026E-3</v>
      </c>
    </row>
    <row r="111" spans="1:10" ht="11" customHeight="1" x14ac:dyDescent="0.15">
      <c r="A111" s="150"/>
      <c r="B111" s="59"/>
      <c r="C111" s="15" t="s">
        <v>86</v>
      </c>
      <c r="D111" s="69">
        <v>123.75641999999999</v>
      </c>
      <c r="E111" s="69">
        <v>223.182997</v>
      </c>
      <c r="F111" s="261">
        <v>0.80340540716998765</v>
      </c>
      <c r="G111" s="69">
        <v>343.62421000000001</v>
      </c>
      <c r="H111" s="69">
        <v>536.05506000000014</v>
      </c>
      <c r="I111" s="261">
        <v>0.56000376108540229</v>
      </c>
      <c r="J111" s="261">
        <v>3.2401641130599809E-3</v>
      </c>
    </row>
    <row r="112" spans="1:10" ht="11" customHeight="1" x14ac:dyDescent="0.15">
      <c r="A112" s="28"/>
      <c r="B112" s="59"/>
      <c r="C112" s="15" t="s">
        <v>18</v>
      </c>
      <c r="D112" s="69">
        <v>91.118785999977263</v>
      </c>
      <c r="E112" s="69">
        <v>223.65709899997455</v>
      </c>
      <c r="F112" s="261">
        <v>1.4545662735237754</v>
      </c>
      <c r="G112" s="69">
        <v>514.4438000000082</v>
      </c>
      <c r="H112" s="69">
        <v>469.34698999996181</v>
      </c>
      <c r="I112" s="261">
        <v>-8.7661295558515206E-2</v>
      </c>
      <c r="J112" s="261">
        <v>2.8369497595463378E-3</v>
      </c>
    </row>
    <row r="113" spans="1:10" s="3" customFormat="1" ht="18" customHeight="1" x14ac:dyDescent="0.15">
      <c r="A113" s="179" t="s">
        <v>90</v>
      </c>
      <c r="B113" s="180" t="s">
        <v>382</v>
      </c>
      <c r="C113" s="181"/>
      <c r="D113" s="182">
        <v>24885.874741999993</v>
      </c>
      <c r="E113" s="182">
        <v>26967.147182000001</v>
      </c>
      <c r="F113" s="287">
        <v>8.3632681654844054E-2</v>
      </c>
      <c r="G113" s="182">
        <v>104241.53932000003</v>
      </c>
      <c r="H113" s="182">
        <v>103371.11165000002</v>
      </c>
      <c r="I113" s="287">
        <v>-8.3501037655244748E-3</v>
      </c>
      <c r="J113" s="287">
        <v>1</v>
      </c>
    </row>
    <row r="114" spans="1:10" ht="11" customHeight="1" x14ac:dyDescent="0.15">
      <c r="A114" s="150"/>
      <c r="B114" s="28"/>
      <c r="C114" s="15" t="s">
        <v>177</v>
      </c>
      <c r="D114" s="69">
        <v>12794.658847999992</v>
      </c>
      <c r="E114" s="69">
        <v>13079.98525</v>
      </c>
      <c r="F114" s="261">
        <v>2.2300430624190515E-2</v>
      </c>
      <c r="G114" s="69">
        <v>55267.565970000018</v>
      </c>
      <c r="H114" s="69">
        <v>54964.967200000021</v>
      </c>
      <c r="I114" s="261">
        <v>-5.4751600633951014E-3</v>
      </c>
      <c r="J114" s="261">
        <v>0.53172464069172087</v>
      </c>
    </row>
    <row r="115" spans="1:10" ht="11" customHeight="1" x14ac:dyDescent="0.15">
      <c r="A115" s="150"/>
      <c r="B115" s="28"/>
      <c r="C115" s="15" t="s">
        <v>70</v>
      </c>
      <c r="D115" s="69">
        <v>8155.2323239999969</v>
      </c>
      <c r="E115" s="69">
        <v>6989.4794800000027</v>
      </c>
      <c r="F115" s="261">
        <v>-0.14294538741334262</v>
      </c>
      <c r="G115" s="69">
        <v>38005.772520000006</v>
      </c>
      <c r="H115" s="69">
        <v>30799.642509999998</v>
      </c>
      <c r="I115" s="261">
        <v>-0.18960619748507634</v>
      </c>
      <c r="J115" s="261">
        <v>0.29795212626021894</v>
      </c>
    </row>
    <row r="116" spans="1:10" ht="11" customHeight="1" x14ac:dyDescent="0.15">
      <c r="A116" s="150"/>
      <c r="B116" s="28"/>
      <c r="C116" s="15" t="s">
        <v>71</v>
      </c>
      <c r="D116" s="69">
        <v>3351.8132920000012</v>
      </c>
      <c r="E116" s="69">
        <v>5972.1568099999995</v>
      </c>
      <c r="F116" s="261">
        <v>0.78176893810110148</v>
      </c>
      <c r="G116" s="69">
        <v>8346.5298600000006</v>
      </c>
      <c r="H116" s="69">
        <v>13847.090790000002</v>
      </c>
      <c r="I116" s="261">
        <v>0.65902369275175654</v>
      </c>
      <c r="J116" s="261">
        <v>0.1339551308772251</v>
      </c>
    </row>
    <row r="117" spans="1:10" ht="11" customHeight="1" x14ac:dyDescent="0.15">
      <c r="A117" s="150"/>
      <c r="B117" s="28"/>
      <c r="C117" s="15" t="s">
        <v>79</v>
      </c>
      <c r="D117" s="69">
        <v>415.88453999999996</v>
      </c>
      <c r="E117" s="69">
        <v>572.09061999999994</v>
      </c>
      <c r="F117" s="261">
        <v>0.3755996315708201</v>
      </c>
      <c r="G117" s="69">
        <v>2009.4270199999999</v>
      </c>
      <c r="H117" s="69">
        <v>2484.1835399999995</v>
      </c>
      <c r="I117" s="261">
        <v>0.23626462433057149</v>
      </c>
      <c r="J117" s="261">
        <v>2.4031699962859004E-2</v>
      </c>
    </row>
    <row r="118" spans="1:10" ht="11" customHeight="1" x14ac:dyDescent="0.15">
      <c r="A118" s="150"/>
      <c r="B118" s="28"/>
      <c r="C118" s="15" t="s">
        <v>133</v>
      </c>
      <c r="D118" s="69">
        <v>39.69</v>
      </c>
      <c r="E118" s="69">
        <v>96.503399999999999</v>
      </c>
      <c r="F118" s="261">
        <v>1.4314285714285715</v>
      </c>
      <c r="G118" s="69">
        <v>216.88102000000001</v>
      </c>
      <c r="H118" s="69">
        <v>591.47555</v>
      </c>
      <c r="I118" s="261">
        <v>1.7271890827514551</v>
      </c>
      <c r="J118" s="261">
        <v>5.7218650410053888E-3</v>
      </c>
    </row>
    <row r="119" spans="1:10" ht="11" customHeight="1" x14ac:dyDescent="0.15">
      <c r="A119" s="150"/>
      <c r="B119" s="28"/>
      <c r="C119" s="15" t="s">
        <v>347</v>
      </c>
      <c r="D119" s="69">
        <v>72</v>
      </c>
      <c r="E119" s="69">
        <v>164.32900000000001</v>
      </c>
      <c r="F119" s="261">
        <v>1.2823472222222225</v>
      </c>
      <c r="G119" s="69">
        <v>155.28</v>
      </c>
      <c r="H119" s="69">
        <v>341.8571</v>
      </c>
      <c r="I119" s="261">
        <v>1.201552679031427</v>
      </c>
      <c r="J119" s="261">
        <v>3.307085456887412E-3</v>
      </c>
    </row>
    <row r="120" spans="1:10" ht="11" customHeight="1" x14ac:dyDescent="0.15">
      <c r="A120" s="151"/>
      <c r="B120" s="152"/>
      <c r="C120" s="115" t="s">
        <v>18</v>
      </c>
      <c r="D120" s="114">
        <v>56.595738000003621</v>
      </c>
      <c r="E120" s="114">
        <v>92.602621999994881</v>
      </c>
      <c r="F120" s="288">
        <v>0.63621193525189046</v>
      </c>
      <c r="G120" s="114">
        <v>240.08293000000413</v>
      </c>
      <c r="H120" s="114">
        <v>341.89496000000509</v>
      </c>
      <c r="I120" s="288">
        <v>0.42407025772302598</v>
      </c>
      <c r="J120" s="288">
        <v>3.3074517100833076E-3</v>
      </c>
    </row>
    <row r="121" spans="1:10" ht="9" customHeight="1" x14ac:dyDescent="0.15">
      <c r="A121" s="8" t="s">
        <v>52</v>
      </c>
    </row>
    <row r="122" spans="1:10" ht="9" customHeight="1" x14ac:dyDescent="0.15">
      <c r="A122" s="210" t="s">
        <v>363</v>
      </c>
    </row>
    <row r="123" spans="1:10" ht="9" customHeight="1" x14ac:dyDescent="0.15">
      <c r="A123" s="209" t="s">
        <v>364</v>
      </c>
    </row>
    <row r="124" spans="1:10" ht="9" customHeight="1" x14ac:dyDescent="0.15">
      <c r="A124" s="209" t="s">
        <v>365</v>
      </c>
    </row>
    <row r="125" spans="1:10" ht="9" customHeight="1" x14ac:dyDescent="0.15">
      <c r="A125" s="14"/>
    </row>
  </sheetData>
  <mergeCells count="12">
    <mergeCell ref="B106:C106"/>
    <mergeCell ref="B43:C43"/>
    <mergeCell ref="A67:A68"/>
    <mergeCell ref="B67:C68"/>
    <mergeCell ref="D67:F67"/>
    <mergeCell ref="G67:J67"/>
    <mergeCell ref="A4:A5"/>
    <mergeCell ref="B4:C5"/>
    <mergeCell ref="D4:F4"/>
    <mergeCell ref="G4:J4"/>
    <mergeCell ref="A66:F66"/>
    <mergeCell ref="B19:C19"/>
  </mergeCells>
  <conditionalFormatting sqref="D8:J18">
    <cfRule type="containsBlanks" dxfId="63" priority="10">
      <formula>LEN(TRIM(D8))=0</formula>
    </cfRule>
  </conditionalFormatting>
  <conditionalFormatting sqref="D20:J30">
    <cfRule type="containsBlanks" dxfId="62" priority="9">
      <formula>LEN(TRIM(D20))=0</formula>
    </cfRule>
  </conditionalFormatting>
  <conditionalFormatting sqref="D32:J42">
    <cfRule type="containsBlanks" dxfId="61" priority="8">
      <formula>LEN(TRIM(D32))=0</formula>
    </cfRule>
  </conditionalFormatting>
  <conditionalFormatting sqref="D44:J52">
    <cfRule type="containsBlanks" dxfId="60" priority="3">
      <formula>LEN(TRIM(D44))=0</formula>
    </cfRule>
  </conditionalFormatting>
  <conditionalFormatting sqref="D54:J64">
    <cfRule type="containsBlanks" dxfId="59" priority="7">
      <formula>LEN(TRIM(D54))=0</formula>
    </cfRule>
  </conditionalFormatting>
  <conditionalFormatting sqref="D71:J81">
    <cfRule type="containsBlanks" dxfId="58" priority="6">
      <formula>LEN(TRIM(D71))=0</formula>
    </cfRule>
  </conditionalFormatting>
  <conditionalFormatting sqref="D95:J105">
    <cfRule type="containsBlanks" dxfId="57" priority="4">
      <formula>LEN(TRIM(D95))=0</formula>
    </cfRule>
  </conditionalFormatting>
  <conditionalFormatting sqref="D107:J112">
    <cfRule type="containsBlanks" dxfId="56" priority="2">
      <formula>LEN(TRIM(D107))=0</formula>
    </cfRule>
  </conditionalFormatting>
  <conditionalFormatting sqref="D114:J120">
    <cfRule type="containsBlanks" dxfId="55" priority="1">
      <formula>LEN(TRIM(D114))=0</formula>
    </cfRule>
  </conditionalFormatting>
  <conditionalFormatting sqref="F83:F93">
    <cfRule type="containsBlanks" dxfId="54" priority="5">
      <formula>LEN(TRIM(F83))=0</formula>
    </cfRule>
  </conditionalFormatting>
  <conditionalFormatting sqref="I83:I93">
    <cfRule type="containsBlanks" dxfId="53" priority="11">
      <formula>LEN(TRIM(I83))=0</formula>
    </cfRule>
  </conditionalFormatting>
  <pageMargins left="0.35433070866141736" right="0.15748031496062992" top="0.39370078740157483" bottom="0.35433070866141736" header="0" footer="0"/>
  <ignoredErrors>
    <ignoredError sqref="A70:A118 A7:A5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K125"/>
  <sheetViews>
    <sheetView showGridLines="0" topLeftCell="A71" zoomScaleNormal="100" zoomScalePageLayoutView="150" workbookViewId="0">
      <selection activeCell="A64" sqref="A64:H128"/>
    </sheetView>
  </sheetViews>
  <sheetFormatPr baseColWidth="10" defaultColWidth="11.5" defaultRowHeight="11" x14ac:dyDescent="0.15"/>
  <cols>
    <col min="1" max="1" width="7.6640625" style="34" customWidth="1"/>
    <col min="2" max="2" width="50.5" style="34" customWidth="1"/>
    <col min="3" max="4" width="6.83203125" style="34" customWidth="1"/>
    <col min="5" max="5" width="5.83203125" style="34" customWidth="1"/>
    <col min="6" max="7" width="6.83203125" style="34" customWidth="1"/>
    <col min="8" max="8" width="5.83203125" style="34" customWidth="1"/>
    <col min="9" max="9" width="11.5" style="34"/>
    <col min="10" max="10" width="11.5" style="129"/>
    <col min="11" max="16384" width="11.5" style="34"/>
  </cols>
  <sheetData>
    <row r="1" spans="1:10" ht="15" customHeight="1" x14ac:dyDescent="0.15">
      <c r="A1" s="79" t="s">
        <v>326</v>
      </c>
      <c r="B1" s="79"/>
      <c r="C1" s="79"/>
      <c r="D1" s="79"/>
      <c r="E1" s="79"/>
    </row>
    <row r="2" spans="1:10" ht="12" x14ac:dyDescent="0.15">
      <c r="A2" s="234" t="s">
        <v>58</v>
      </c>
      <c r="B2" s="234"/>
      <c r="C2" s="234"/>
      <c r="D2" s="234"/>
      <c r="E2" s="234"/>
    </row>
    <row r="3" spans="1:10" ht="5" customHeight="1" x14ac:dyDescent="0.15">
      <c r="A3" s="46"/>
      <c r="B3" s="46"/>
      <c r="C3" s="47"/>
      <c r="D3" s="47"/>
      <c r="E3" s="47"/>
    </row>
    <row r="4" spans="1:10" ht="14" customHeight="1" x14ac:dyDescent="0.15">
      <c r="A4" s="235" t="s">
        <v>30</v>
      </c>
      <c r="B4" s="235" t="s">
        <v>4</v>
      </c>
      <c r="C4" s="232" t="s">
        <v>346</v>
      </c>
      <c r="D4" s="233"/>
      <c r="E4" s="164" t="s">
        <v>31</v>
      </c>
      <c r="F4" s="232" t="s">
        <v>310</v>
      </c>
      <c r="G4" s="233"/>
      <c r="H4" s="164" t="s">
        <v>31</v>
      </c>
    </row>
    <row r="5" spans="1:10" ht="14" customHeight="1" x14ac:dyDescent="0.15">
      <c r="A5" s="236"/>
      <c r="B5" s="236"/>
      <c r="C5" s="159">
        <v>2023</v>
      </c>
      <c r="D5" s="160" t="s">
        <v>315</v>
      </c>
      <c r="E5" s="165" t="s">
        <v>32</v>
      </c>
      <c r="F5" s="159">
        <v>2023</v>
      </c>
      <c r="G5" s="160" t="s">
        <v>315</v>
      </c>
      <c r="H5" s="268" t="s">
        <v>32</v>
      </c>
    </row>
    <row r="6" spans="1:10" ht="5" customHeight="1" x14ac:dyDescent="0.15">
      <c r="A6" s="99"/>
      <c r="B6" s="99"/>
      <c r="C6" s="63"/>
      <c r="D6" s="63"/>
      <c r="E6" s="99"/>
      <c r="F6" s="63"/>
      <c r="G6" s="63"/>
      <c r="H6" s="99"/>
    </row>
    <row r="7" spans="1:10" ht="11" customHeight="1" x14ac:dyDescent="0.15">
      <c r="A7" s="95" t="s">
        <v>146</v>
      </c>
      <c r="B7" s="265" t="s">
        <v>274</v>
      </c>
      <c r="C7" s="134">
        <v>2425067.29</v>
      </c>
      <c r="D7" s="134">
        <v>3195313.486</v>
      </c>
      <c r="E7" s="191">
        <f>IFERROR(((D7/C7-1)),"")</f>
        <v>0.31761848389782199</v>
      </c>
      <c r="F7" s="134">
        <v>287561.37999999995</v>
      </c>
      <c r="G7" s="134">
        <v>472205.36</v>
      </c>
      <c r="H7" s="202">
        <f>IFERROR(((G7/F7-1)),"")</f>
        <v>0.64210284426928288</v>
      </c>
    </row>
    <row r="8" spans="1:10" ht="11" customHeight="1" x14ac:dyDescent="0.15">
      <c r="A8" s="95" t="s">
        <v>148</v>
      </c>
      <c r="B8" s="265" t="s">
        <v>287</v>
      </c>
      <c r="C8" s="134">
        <v>1077870.8659999999</v>
      </c>
      <c r="D8" s="134">
        <v>1198277.959</v>
      </c>
      <c r="E8" s="191">
        <f t="shared" ref="E8:E57" si="0">IFERROR(((D8/C8-1)),"")</f>
        <v>0.11170827303908237</v>
      </c>
      <c r="F8" s="134">
        <v>102602.33499999999</v>
      </c>
      <c r="G8" s="134">
        <v>116730.973</v>
      </c>
      <c r="H8" s="202">
        <f t="shared" ref="H8:H57" si="1">IFERROR(((G8/F8-1)),"")</f>
        <v>0.13770288951026322</v>
      </c>
    </row>
    <row r="9" spans="1:10" ht="11" customHeight="1" x14ac:dyDescent="0.15">
      <c r="A9" s="95" t="s">
        <v>147</v>
      </c>
      <c r="B9" s="265" t="s">
        <v>194</v>
      </c>
      <c r="C9" s="134">
        <v>1402541.5083910001</v>
      </c>
      <c r="D9" s="134">
        <v>1537002.4280000001</v>
      </c>
      <c r="E9" s="191">
        <f t="shared" si="0"/>
        <v>9.5869476093619399E-2</v>
      </c>
      <c r="F9" s="134">
        <v>151399.17639099999</v>
      </c>
      <c r="G9" s="134">
        <v>96274.27999999997</v>
      </c>
      <c r="H9" s="202">
        <f t="shared" si="1"/>
        <v>-0.36410301366921405</v>
      </c>
    </row>
    <row r="10" spans="1:10" ht="11" customHeight="1" x14ac:dyDescent="0.15">
      <c r="A10" s="95" t="s">
        <v>149</v>
      </c>
      <c r="B10" s="265" t="s">
        <v>281</v>
      </c>
      <c r="C10" s="134">
        <v>314662.73200000002</v>
      </c>
      <c r="D10" s="134">
        <v>358162.01300000004</v>
      </c>
      <c r="E10" s="191">
        <f t="shared" si="0"/>
        <v>0.13824096906398187</v>
      </c>
      <c r="F10" s="134">
        <v>15735.069999999998</v>
      </c>
      <c r="G10" s="134">
        <v>54068.998000000007</v>
      </c>
      <c r="H10" s="202">
        <f t="shared" si="1"/>
        <v>2.4362095624614324</v>
      </c>
      <c r="J10" s="34"/>
    </row>
    <row r="11" spans="1:10" ht="11" customHeight="1" x14ac:dyDescent="0.15">
      <c r="A11" s="95" t="s">
        <v>66</v>
      </c>
      <c r="B11" s="265" t="s">
        <v>246</v>
      </c>
      <c r="C11" s="134">
        <v>151359.011</v>
      </c>
      <c r="D11" s="134">
        <v>160244.19080000001</v>
      </c>
      <c r="E11" s="191">
        <f t="shared" si="0"/>
        <v>5.8702681401638035E-2</v>
      </c>
      <c r="F11" s="134">
        <v>26721.705000000002</v>
      </c>
      <c r="G11" s="134">
        <v>20599.187000000002</v>
      </c>
      <c r="H11" s="202">
        <f t="shared" si="1"/>
        <v>-0.22912153247706313</v>
      </c>
    </row>
    <row r="12" spans="1:10" ht="11" customHeight="1" x14ac:dyDescent="0.15">
      <c r="A12" s="95" t="s">
        <v>153</v>
      </c>
      <c r="B12" s="265" t="s">
        <v>276</v>
      </c>
      <c r="C12" s="134">
        <v>63034.394454999987</v>
      </c>
      <c r="D12" s="134">
        <v>86487.271244000003</v>
      </c>
      <c r="E12" s="191">
        <f t="shared" si="0"/>
        <v>0.37206475911722992</v>
      </c>
      <c r="F12" s="134">
        <v>9857.8937829999977</v>
      </c>
      <c r="G12" s="134">
        <v>12358.126679999999</v>
      </c>
      <c r="H12" s="202">
        <f t="shared" si="1"/>
        <v>0.25362749407096175</v>
      </c>
    </row>
    <row r="13" spans="1:10" ht="11" customHeight="1" x14ac:dyDescent="0.15">
      <c r="A13" s="95" t="s">
        <v>151</v>
      </c>
      <c r="B13" s="265" t="s">
        <v>265</v>
      </c>
      <c r="C13" s="134">
        <v>15108.911193</v>
      </c>
      <c r="D13" s="134">
        <v>15049.112203999999</v>
      </c>
      <c r="E13" s="191">
        <f t="shared" si="0"/>
        <v>-3.9578622334947022E-3</v>
      </c>
      <c r="F13" s="134">
        <v>2030.8565650000005</v>
      </c>
      <c r="G13" s="134">
        <v>1539.1320119999998</v>
      </c>
      <c r="H13" s="202">
        <f t="shared" si="1"/>
        <v>-0.24212667771542029</v>
      </c>
    </row>
    <row r="14" spans="1:10" ht="11" customHeight="1" x14ac:dyDescent="0.15">
      <c r="A14" s="95" t="s">
        <v>155</v>
      </c>
      <c r="B14" s="265" t="s">
        <v>283</v>
      </c>
      <c r="C14" s="134">
        <v>128758.541222</v>
      </c>
      <c r="D14" s="134">
        <v>115042.57784100001</v>
      </c>
      <c r="E14" s="191">
        <f t="shared" si="0"/>
        <v>-0.10652468761160871</v>
      </c>
      <c r="F14" s="134">
        <v>22133.821016999998</v>
      </c>
      <c r="G14" s="134">
        <v>10788.277739000001</v>
      </c>
      <c r="H14" s="202">
        <f t="shared" si="1"/>
        <v>-0.51258855257237301</v>
      </c>
    </row>
    <row r="15" spans="1:10" ht="11" customHeight="1" x14ac:dyDescent="0.15">
      <c r="A15" s="95" t="s">
        <v>34</v>
      </c>
      <c r="B15" s="265" t="s">
        <v>289</v>
      </c>
      <c r="C15" s="134">
        <v>55219.806408999997</v>
      </c>
      <c r="D15" s="134">
        <v>48038.771097000004</v>
      </c>
      <c r="E15" s="191">
        <f t="shared" si="0"/>
        <v>-0.13004455790394787</v>
      </c>
      <c r="F15" s="134">
        <v>6691.4894490000006</v>
      </c>
      <c r="G15" s="134">
        <v>6419.8851890000024</v>
      </c>
      <c r="H15" s="202">
        <f t="shared" si="1"/>
        <v>-4.0589507324200857E-2</v>
      </c>
    </row>
    <row r="16" spans="1:10" ht="11" customHeight="1" x14ac:dyDescent="0.15">
      <c r="A16" s="95" t="s">
        <v>33</v>
      </c>
      <c r="B16" s="265" t="s">
        <v>295</v>
      </c>
      <c r="C16" s="134">
        <v>84983.467279000004</v>
      </c>
      <c r="D16" s="134">
        <v>93364.428614000004</v>
      </c>
      <c r="E16" s="191">
        <f t="shared" si="0"/>
        <v>9.8618726716402039E-2</v>
      </c>
      <c r="F16" s="134">
        <v>8549.2975099999985</v>
      </c>
      <c r="G16" s="134">
        <v>11847.825793999998</v>
      </c>
      <c r="H16" s="202">
        <f t="shared" si="1"/>
        <v>0.38582448208659903</v>
      </c>
    </row>
    <row r="17" spans="1:8" ht="33" customHeight="1" x14ac:dyDescent="0.15">
      <c r="A17" s="95" t="s">
        <v>152</v>
      </c>
      <c r="B17" s="265" t="s">
        <v>383</v>
      </c>
      <c r="C17" s="134">
        <v>27993.71</v>
      </c>
      <c r="D17" s="134">
        <v>20624.309000000001</v>
      </c>
      <c r="E17" s="191">
        <f t="shared" si="0"/>
        <v>-0.26325203054543322</v>
      </c>
      <c r="F17" s="134">
        <v>3672.35</v>
      </c>
      <c r="G17" s="134">
        <v>2394.7750000000001</v>
      </c>
      <c r="H17" s="202">
        <f t="shared" si="1"/>
        <v>-0.34789031546557381</v>
      </c>
    </row>
    <row r="18" spans="1:8" ht="11" customHeight="1" x14ac:dyDescent="0.15">
      <c r="A18" s="95" t="s">
        <v>150</v>
      </c>
      <c r="B18" s="265" t="s">
        <v>231</v>
      </c>
      <c r="C18" s="134">
        <v>200482.85899999997</v>
      </c>
      <c r="D18" s="134">
        <v>156756.29000000004</v>
      </c>
      <c r="E18" s="191">
        <f t="shared" si="0"/>
        <v>-0.21810627211775713</v>
      </c>
      <c r="F18" s="134">
        <v>6611.652</v>
      </c>
      <c r="G18" s="134">
        <v>9988.5099999999984</v>
      </c>
      <c r="H18" s="202">
        <f t="shared" si="1"/>
        <v>0.51074345715715208</v>
      </c>
    </row>
    <row r="19" spans="1:8" ht="11" customHeight="1" x14ac:dyDescent="0.15">
      <c r="A19" s="95" t="s">
        <v>166</v>
      </c>
      <c r="B19" s="265" t="s">
        <v>285</v>
      </c>
      <c r="C19" s="134">
        <v>33101.586836000002</v>
      </c>
      <c r="D19" s="134">
        <v>32852.563383000001</v>
      </c>
      <c r="E19" s="191">
        <f t="shared" si="0"/>
        <v>-7.5230065021889558E-3</v>
      </c>
      <c r="F19" s="134">
        <v>3816.9198499999989</v>
      </c>
      <c r="G19" s="134">
        <v>2895.1664800000008</v>
      </c>
      <c r="H19" s="202">
        <f t="shared" si="1"/>
        <v>-0.24149141355430825</v>
      </c>
    </row>
    <row r="20" spans="1:8" ht="23" customHeight="1" x14ac:dyDescent="0.15">
      <c r="A20" s="95" t="s">
        <v>154</v>
      </c>
      <c r="B20" s="265" t="s">
        <v>384</v>
      </c>
      <c r="C20" s="134">
        <v>12837.547999999999</v>
      </c>
      <c r="D20" s="134">
        <v>17691.211800000001</v>
      </c>
      <c r="E20" s="191">
        <f t="shared" si="0"/>
        <v>0.37808340035028509</v>
      </c>
      <c r="F20" s="134">
        <v>1404.2449999999999</v>
      </c>
      <c r="G20" s="134">
        <v>1314.9258</v>
      </c>
      <c r="H20" s="202">
        <f t="shared" si="1"/>
        <v>-6.3606564381571529E-2</v>
      </c>
    </row>
    <row r="21" spans="1:8" ht="11" customHeight="1" x14ac:dyDescent="0.15">
      <c r="A21" s="95" t="s">
        <v>157</v>
      </c>
      <c r="B21" s="265" t="s">
        <v>218</v>
      </c>
      <c r="C21" s="134">
        <v>45922.041499999999</v>
      </c>
      <c r="D21" s="134">
        <v>41391.873999999996</v>
      </c>
      <c r="E21" s="191">
        <f t="shared" si="0"/>
        <v>-9.8649087715318662E-2</v>
      </c>
      <c r="F21" s="134">
        <v>4724.826</v>
      </c>
      <c r="G21" s="134">
        <v>1534.8440000000003</v>
      </c>
      <c r="H21" s="202">
        <f t="shared" si="1"/>
        <v>-0.67515332839770181</v>
      </c>
    </row>
    <row r="22" spans="1:8" ht="11" customHeight="1" x14ac:dyDescent="0.15">
      <c r="A22" s="95" t="s">
        <v>117</v>
      </c>
      <c r="B22" s="265" t="s">
        <v>293</v>
      </c>
      <c r="C22" s="134">
        <v>15068.470415000002</v>
      </c>
      <c r="D22" s="134">
        <v>17706.893170000003</v>
      </c>
      <c r="E22" s="191">
        <f t="shared" si="0"/>
        <v>0.17509559247457318</v>
      </c>
      <c r="F22" s="134">
        <v>2004.3601269999999</v>
      </c>
      <c r="G22" s="134">
        <v>2174.575863</v>
      </c>
      <c r="H22" s="202">
        <f t="shared" si="1"/>
        <v>8.492273105370951E-2</v>
      </c>
    </row>
    <row r="23" spans="1:8" ht="11" customHeight="1" x14ac:dyDescent="0.15">
      <c r="A23" s="95" t="s">
        <v>113</v>
      </c>
      <c r="B23" s="265" t="s">
        <v>259</v>
      </c>
      <c r="C23" s="134">
        <v>4091.7979780000005</v>
      </c>
      <c r="D23" s="134">
        <v>7562.3343739999991</v>
      </c>
      <c r="E23" s="191">
        <f t="shared" si="0"/>
        <v>0.84816904809565807</v>
      </c>
      <c r="F23" s="134">
        <v>536.16443200000003</v>
      </c>
      <c r="G23" s="134">
        <v>836.60418699999968</v>
      </c>
      <c r="H23" s="202">
        <f t="shared" si="1"/>
        <v>0.5603500289627561</v>
      </c>
    </row>
    <row r="24" spans="1:8" ht="11" customHeight="1" x14ac:dyDescent="0.15">
      <c r="A24" s="95" t="s">
        <v>65</v>
      </c>
      <c r="B24" s="265" t="s">
        <v>270</v>
      </c>
      <c r="C24" s="134">
        <v>85418.236188999988</v>
      </c>
      <c r="D24" s="134">
        <v>66796.448776000005</v>
      </c>
      <c r="E24" s="191">
        <f t="shared" si="0"/>
        <v>-0.21800716385429253</v>
      </c>
      <c r="F24" s="134">
        <v>10620.860069999999</v>
      </c>
      <c r="G24" s="134">
        <v>8583.8399999999983</v>
      </c>
      <c r="H24" s="202">
        <f t="shared" si="1"/>
        <v>-0.19179426680837541</v>
      </c>
    </row>
    <row r="25" spans="1:8" ht="11" customHeight="1" x14ac:dyDescent="0.15">
      <c r="A25" s="95" t="s">
        <v>160</v>
      </c>
      <c r="B25" s="265" t="s">
        <v>280</v>
      </c>
      <c r="C25" s="134">
        <v>2822.3414360000002</v>
      </c>
      <c r="D25" s="134">
        <v>3031.4090899999997</v>
      </c>
      <c r="E25" s="191">
        <f t="shared" si="0"/>
        <v>7.4075960949750774E-2</v>
      </c>
      <c r="F25" s="134">
        <v>132.243798</v>
      </c>
      <c r="G25" s="134">
        <v>342.86803799999996</v>
      </c>
      <c r="H25" s="202">
        <f t="shared" si="1"/>
        <v>1.59269654369727</v>
      </c>
    </row>
    <row r="26" spans="1:8" ht="11" customHeight="1" x14ac:dyDescent="0.15">
      <c r="A26" s="95" t="s">
        <v>171</v>
      </c>
      <c r="B26" s="265" t="s">
        <v>277</v>
      </c>
      <c r="C26" s="134">
        <v>53358.102999999996</v>
      </c>
      <c r="D26" s="134">
        <v>83268.639599999995</v>
      </c>
      <c r="E26" s="191">
        <f t="shared" si="0"/>
        <v>0.56056221863809519</v>
      </c>
      <c r="F26" s="134">
        <v>9306.360999999999</v>
      </c>
      <c r="G26" s="134">
        <v>9393.7910000000011</v>
      </c>
      <c r="H26" s="202">
        <f t="shared" si="1"/>
        <v>9.3946495305738953E-3</v>
      </c>
    </row>
    <row r="27" spans="1:8" ht="11" customHeight="1" x14ac:dyDescent="0.15">
      <c r="A27" s="95" t="s">
        <v>118</v>
      </c>
      <c r="B27" s="265" t="s">
        <v>249</v>
      </c>
      <c r="C27" s="134">
        <v>7344.9141999999993</v>
      </c>
      <c r="D27" s="134">
        <v>32520.538829999998</v>
      </c>
      <c r="E27" s="191">
        <f t="shared" si="0"/>
        <v>3.4276267828969331</v>
      </c>
      <c r="F27" s="134">
        <v>1624.3400000000001</v>
      </c>
      <c r="G27" s="134">
        <v>10210.980000000001</v>
      </c>
      <c r="H27" s="202">
        <f t="shared" si="1"/>
        <v>5.286233177782977</v>
      </c>
    </row>
    <row r="28" spans="1:8" ht="11" customHeight="1" x14ac:dyDescent="0.15">
      <c r="A28" s="95" t="s">
        <v>161</v>
      </c>
      <c r="B28" s="265" t="s">
        <v>385</v>
      </c>
      <c r="C28" s="134">
        <v>10910.586686999999</v>
      </c>
      <c r="D28" s="134">
        <v>17019.388700000003</v>
      </c>
      <c r="E28" s="191">
        <f t="shared" si="0"/>
        <v>0.55989674874941997</v>
      </c>
      <c r="F28" s="134">
        <v>448.60950000000003</v>
      </c>
      <c r="G28" s="134">
        <v>1090.7474999999999</v>
      </c>
      <c r="H28" s="202">
        <f t="shared" si="1"/>
        <v>1.4313963480488039</v>
      </c>
    </row>
    <row r="29" spans="1:8" ht="11" customHeight="1" x14ac:dyDescent="0.15">
      <c r="A29" s="95" t="s">
        <v>116</v>
      </c>
      <c r="B29" s="265" t="s">
        <v>257</v>
      </c>
      <c r="C29" s="134">
        <v>1704.0808730000001</v>
      </c>
      <c r="D29" s="134">
        <v>1966.870287</v>
      </c>
      <c r="E29" s="191">
        <f t="shared" si="0"/>
        <v>0.15421182067337247</v>
      </c>
      <c r="F29" s="134">
        <v>121.96311899999999</v>
      </c>
      <c r="G29" s="134">
        <v>189.43594100000001</v>
      </c>
      <c r="H29" s="202">
        <f t="shared" si="1"/>
        <v>0.55322315920766196</v>
      </c>
    </row>
    <row r="30" spans="1:8" ht="11" customHeight="1" x14ac:dyDescent="0.15">
      <c r="A30" s="95" t="s">
        <v>159</v>
      </c>
      <c r="B30" s="265" t="s">
        <v>217</v>
      </c>
      <c r="C30" s="134">
        <v>35798.889439999999</v>
      </c>
      <c r="D30" s="134">
        <v>29714.884689999999</v>
      </c>
      <c r="E30" s="191">
        <f>IFERROR(((D30/C30-1)),"")</f>
        <v>-0.16994953880334673</v>
      </c>
      <c r="F30" s="134">
        <v>4384.0540000000001</v>
      </c>
      <c r="G30" s="134">
        <v>3637.1410999999989</v>
      </c>
      <c r="H30" s="202">
        <f t="shared" si="1"/>
        <v>-0.17037036952555806</v>
      </c>
    </row>
    <row r="31" spans="1:8" ht="11" customHeight="1" x14ac:dyDescent="0.15">
      <c r="A31" s="95" t="s">
        <v>158</v>
      </c>
      <c r="B31" s="265" t="s">
        <v>216</v>
      </c>
      <c r="C31" s="134">
        <v>53156.672999999995</v>
      </c>
      <c r="D31" s="134">
        <v>78380.376999999993</v>
      </c>
      <c r="E31" s="191">
        <f t="shared" si="0"/>
        <v>0.47451622865862952</v>
      </c>
      <c r="F31" s="134">
        <v>779.45699999999999</v>
      </c>
      <c r="G31" s="134">
        <v>11962.49</v>
      </c>
      <c r="H31" s="202">
        <f t="shared" si="1"/>
        <v>14.347209660058219</v>
      </c>
    </row>
    <row r="32" spans="1:8" ht="11" customHeight="1" x14ac:dyDescent="0.15">
      <c r="A32" s="95" t="s">
        <v>173</v>
      </c>
      <c r="B32" s="265" t="s">
        <v>262</v>
      </c>
      <c r="C32" s="134">
        <v>12988.201583999999</v>
      </c>
      <c r="D32" s="134">
        <v>12280.657400999999</v>
      </c>
      <c r="E32" s="191">
        <f t="shared" si="0"/>
        <v>-5.4475916347927256E-2</v>
      </c>
      <c r="F32" s="134">
        <v>1661.3224169999996</v>
      </c>
      <c r="G32" s="134">
        <v>1867.7651609999996</v>
      </c>
      <c r="H32" s="202">
        <f t="shared" si="1"/>
        <v>0.12426410544245359</v>
      </c>
    </row>
    <row r="33" spans="1:8" ht="11" customHeight="1" x14ac:dyDescent="0.15">
      <c r="A33" s="95" t="s">
        <v>165</v>
      </c>
      <c r="B33" s="265" t="s">
        <v>271</v>
      </c>
      <c r="C33" s="134">
        <v>92334.510000000009</v>
      </c>
      <c r="D33" s="134">
        <v>95926.209999999992</v>
      </c>
      <c r="E33" s="191">
        <f t="shared" si="0"/>
        <v>3.8898782264615628E-2</v>
      </c>
      <c r="F33" s="134">
        <v>24166.720000000001</v>
      </c>
      <c r="G33" s="134">
        <v>23976.400000000001</v>
      </c>
      <c r="H33" s="202">
        <f t="shared" si="1"/>
        <v>-7.8752929648706615E-3</v>
      </c>
    </row>
    <row r="34" spans="1:8" ht="11" customHeight="1" x14ac:dyDescent="0.15">
      <c r="A34" s="95" t="s">
        <v>163</v>
      </c>
      <c r="B34" s="265" t="s">
        <v>297</v>
      </c>
      <c r="C34" s="134">
        <v>15875.182506000001</v>
      </c>
      <c r="D34" s="134">
        <v>15444.023201</v>
      </c>
      <c r="E34" s="191">
        <f t="shared" si="0"/>
        <v>-2.7159329024220358E-2</v>
      </c>
      <c r="F34" s="134">
        <v>1676.065114</v>
      </c>
      <c r="G34" s="134">
        <v>1889.5392219999994</v>
      </c>
      <c r="H34" s="202">
        <f t="shared" si="1"/>
        <v>0.12736623787278445</v>
      </c>
    </row>
    <row r="35" spans="1:8" ht="11" customHeight="1" x14ac:dyDescent="0.15">
      <c r="A35" s="95" t="s">
        <v>185</v>
      </c>
      <c r="B35" s="265" t="s">
        <v>279</v>
      </c>
      <c r="C35" s="134">
        <v>20680.716196999998</v>
      </c>
      <c r="D35" s="134">
        <v>19297.596345999998</v>
      </c>
      <c r="E35" s="191">
        <f t="shared" si="0"/>
        <v>-6.6879688199610765E-2</v>
      </c>
      <c r="F35" s="134">
        <v>2024.4567340000001</v>
      </c>
      <c r="G35" s="134">
        <v>2105.5560139999998</v>
      </c>
      <c r="H35" s="202">
        <f t="shared" si="1"/>
        <v>4.0059774376980828E-2</v>
      </c>
    </row>
    <row r="36" spans="1:8" ht="11" customHeight="1" x14ac:dyDescent="0.15">
      <c r="A36" s="95" t="s">
        <v>138</v>
      </c>
      <c r="B36" s="265" t="s">
        <v>266</v>
      </c>
      <c r="C36" s="134">
        <v>2436.2643319999997</v>
      </c>
      <c r="D36" s="134">
        <v>6838.8131089999988</v>
      </c>
      <c r="E36" s="191">
        <f t="shared" si="0"/>
        <v>1.8070899447047357</v>
      </c>
      <c r="F36" s="134">
        <v>404.97046799999998</v>
      </c>
      <c r="G36" s="134">
        <v>509.29131300000006</v>
      </c>
      <c r="H36" s="202">
        <f t="shared" si="1"/>
        <v>0.25760111722517021</v>
      </c>
    </row>
    <row r="37" spans="1:8" ht="11" customHeight="1" x14ac:dyDescent="0.15">
      <c r="A37" s="95" t="s">
        <v>136</v>
      </c>
      <c r="B37" s="265" t="s">
        <v>263</v>
      </c>
      <c r="C37" s="134">
        <v>23528.661576999999</v>
      </c>
      <c r="D37" s="134">
        <v>17810.602746999997</v>
      </c>
      <c r="E37" s="191">
        <f t="shared" si="0"/>
        <v>-0.24302524864353447</v>
      </c>
      <c r="F37" s="134">
        <v>2677.5750319999997</v>
      </c>
      <c r="G37" s="134">
        <v>842.02042900000026</v>
      </c>
      <c r="H37" s="202">
        <f t="shared" si="1"/>
        <v>-0.68552872694997546</v>
      </c>
    </row>
    <row r="38" spans="1:8" ht="23" customHeight="1" x14ac:dyDescent="0.15">
      <c r="A38" s="95" t="s">
        <v>109</v>
      </c>
      <c r="B38" s="265" t="s">
        <v>376</v>
      </c>
      <c r="C38" s="134">
        <v>1633.903912</v>
      </c>
      <c r="D38" s="134">
        <v>1562.7615380000002</v>
      </c>
      <c r="E38" s="191">
        <f t="shared" si="0"/>
        <v>-4.3541345043306201E-2</v>
      </c>
      <c r="F38" s="134">
        <v>146.72855100000001</v>
      </c>
      <c r="G38" s="134">
        <v>216.52634</v>
      </c>
      <c r="H38" s="202">
        <f t="shared" si="1"/>
        <v>0.47569330252569575</v>
      </c>
    </row>
    <row r="39" spans="1:8" ht="11" customHeight="1" x14ac:dyDescent="0.15">
      <c r="A39" s="95" t="s">
        <v>186</v>
      </c>
      <c r="B39" s="265" t="s">
        <v>298</v>
      </c>
      <c r="C39" s="134">
        <v>13888.699875</v>
      </c>
      <c r="D39" s="134">
        <v>42295.241296</v>
      </c>
      <c r="E39" s="191">
        <f t="shared" si="0"/>
        <v>2.0452988167835975</v>
      </c>
      <c r="F39" s="134">
        <v>936.84299999999996</v>
      </c>
      <c r="G39" s="134">
        <v>7162.0691419999994</v>
      </c>
      <c r="H39" s="202">
        <f t="shared" si="1"/>
        <v>6.6448979626255413</v>
      </c>
    </row>
    <row r="40" spans="1:8" ht="23" customHeight="1" x14ac:dyDescent="0.15">
      <c r="A40" s="95" t="s">
        <v>167</v>
      </c>
      <c r="B40" s="265" t="s">
        <v>268</v>
      </c>
      <c r="C40" s="134">
        <v>5341.3314839999994</v>
      </c>
      <c r="D40" s="134">
        <v>6571.7069339999998</v>
      </c>
      <c r="E40" s="191">
        <f t="shared" si="0"/>
        <v>0.23034995182111428</v>
      </c>
      <c r="F40" s="134">
        <v>525.26987999999983</v>
      </c>
      <c r="G40" s="134">
        <v>937.15024699999958</v>
      </c>
      <c r="H40" s="202">
        <f t="shared" si="1"/>
        <v>0.78413094426811591</v>
      </c>
    </row>
    <row r="41" spans="1:8" ht="11" customHeight="1" x14ac:dyDescent="0.15">
      <c r="A41" s="95" t="s">
        <v>184</v>
      </c>
      <c r="B41" s="265" t="s">
        <v>275</v>
      </c>
      <c r="C41" s="134">
        <v>20334.309850000001</v>
      </c>
      <c r="D41" s="134">
        <v>21260.631117999998</v>
      </c>
      <c r="E41" s="191">
        <f t="shared" si="0"/>
        <v>4.5554595893993133E-2</v>
      </c>
      <c r="F41" s="134">
        <v>2027.4228099999998</v>
      </c>
      <c r="G41" s="134">
        <v>1909.7888600000001</v>
      </c>
      <c r="H41" s="202">
        <f t="shared" si="1"/>
        <v>-5.8021419814251574E-2</v>
      </c>
    </row>
    <row r="42" spans="1:8" ht="11" customHeight="1" x14ac:dyDescent="0.15">
      <c r="A42" s="95" t="s">
        <v>156</v>
      </c>
      <c r="B42" s="265" t="s">
        <v>220</v>
      </c>
      <c r="C42" s="134">
        <v>3490.8</v>
      </c>
      <c r="D42" s="134">
        <v>3649.44</v>
      </c>
      <c r="E42" s="191">
        <f t="shared" si="0"/>
        <v>4.5445170161567461E-2</v>
      </c>
      <c r="F42" s="134">
        <v>268.8</v>
      </c>
      <c r="G42" s="134">
        <v>137.51999999999998</v>
      </c>
      <c r="H42" s="202">
        <f t="shared" si="1"/>
        <v>-0.48839285714285718</v>
      </c>
    </row>
    <row r="43" spans="1:8" ht="11" customHeight="1" x14ac:dyDescent="0.15">
      <c r="A43" s="95" t="s">
        <v>193</v>
      </c>
      <c r="B43" s="265" t="s">
        <v>286</v>
      </c>
      <c r="C43" s="134">
        <v>10930.574010000002</v>
      </c>
      <c r="D43" s="134">
        <v>23494.42</v>
      </c>
      <c r="E43" s="191">
        <f t="shared" si="0"/>
        <v>1.1494223430998014</v>
      </c>
      <c r="F43" s="134">
        <v>433.34</v>
      </c>
      <c r="G43" s="134">
        <v>4376.8850000000002</v>
      </c>
      <c r="H43" s="202">
        <f t="shared" si="1"/>
        <v>9.1003484561775991</v>
      </c>
    </row>
    <row r="44" spans="1:8" ht="11" customHeight="1" x14ac:dyDescent="0.15">
      <c r="A44" s="95" t="s">
        <v>164</v>
      </c>
      <c r="B44" s="265" t="s">
        <v>300</v>
      </c>
      <c r="C44" s="134">
        <v>31273.192422</v>
      </c>
      <c r="D44" s="134">
        <v>36504.347238000002</v>
      </c>
      <c r="E44" s="191">
        <f t="shared" si="0"/>
        <v>0.16727281133984895</v>
      </c>
      <c r="F44" s="134">
        <v>3302.6370070000003</v>
      </c>
      <c r="G44" s="134">
        <v>5087.9280199999994</v>
      </c>
      <c r="H44" s="202">
        <f t="shared" si="1"/>
        <v>0.540565314691273</v>
      </c>
    </row>
    <row r="45" spans="1:8" ht="11" customHeight="1" x14ac:dyDescent="0.15">
      <c r="A45" s="95" t="s">
        <v>189</v>
      </c>
      <c r="B45" s="265" t="s">
        <v>273</v>
      </c>
      <c r="C45" s="134">
        <v>2419.487474</v>
      </c>
      <c r="D45" s="134">
        <v>2010.6443410000002</v>
      </c>
      <c r="E45" s="191">
        <f t="shared" si="0"/>
        <v>-0.16897923109479174</v>
      </c>
      <c r="F45" s="134">
        <v>272.97486100000003</v>
      </c>
      <c r="G45" s="134">
        <v>240.26095700000002</v>
      </c>
      <c r="H45" s="202">
        <f t="shared" si="1"/>
        <v>-0.11984218576083461</v>
      </c>
    </row>
    <row r="46" spans="1:8" ht="11" customHeight="1" x14ac:dyDescent="0.15">
      <c r="A46" s="95" t="s">
        <v>188</v>
      </c>
      <c r="B46" s="265" t="s">
        <v>219</v>
      </c>
      <c r="C46" s="134">
        <v>41103.85</v>
      </c>
      <c r="D46" s="134">
        <v>31202.813399999999</v>
      </c>
      <c r="E46" s="191">
        <f t="shared" si="0"/>
        <v>-0.2408785697690119</v>
      </c>
      <c r="F46" s="134">
        <v>191.31</v>
      </c>
      <c r="G46" s="134">
        <v>169.49039999999999</v>
      </c>
      <c r="H46" s="202">
        <f t="shared" si="1"/>
        <v>-0.11405363023365223</v>
      </c>
    </row>
    <row r="47" spans="1:8" ht="11" customHeight="1" x14ac:dyDescent="0.15">
      <c r="A47" s="95" t="s">
        <v>174</v>
      </c>
      <c r="B47" s="265" t="s">
        <v>222</v>
      </c>
      <c r="C47" s="134">
        <v>14609.00985</v>
      </c>
      <c r="D47" s="134">
        <v>20677.439378999999</v>
      </c>
      <c r="E47" s="191">
        <f t="shared" si="0"/>
        <v>0.41538951587468453</v>
      </c>
      <c r="F47" s="134">
        <v>1735.9910500000001</v>
      </c>
      <c r="G47" s="134">
        <v>1866.0149999999999</v>
      </c>
      <c r="H47" s="202">
        <f t="shared" si="1"/>
        <v>7.4898974853585765E-2</v>
      </c>
    </row>
    <row r="48" spans="1:8" ht="23" customHeight="1" x14ac:dyDescent="0.15">
      <c r="A48" s="95" t="s">
        <v>137</v>
      </c>
      <c r="B48" s="265" t="s">
        <v>264</v>
      </c>
      <c r="C48" s="134">
        <v>10478.704889000001</v>
      </c>
      <c r="D48" s="134">
        <v>7901.591816000001</v>
      </c>
      <c r="E48" s="191">
        <f t="shared" si="0"/>
        <v>-0.24593812883358501</v>
      </c>
      <c r="F48" s="134">
        <v>1279.4355229999999</v>
      </c>
      <c r="G48" s="134">
        <v>1019.8100889999998</v>
      </c>
      <c r="H48" s="202">
        <f t="shared" si="1"/>
        <v>-0.20292185837644594</v>
      </c>
    </row>
    <row r="49" spans="1:11" ht="11" customHeight="1" x14ac:dyDescent="0.15">
      <c r="A49" s="95" t="s">
        <v>172</v>
      </c>
      <c r="B49" s="294" t="s">
        <v>386</v>
      </c>
      <c r="C49" s="134">
        <v>12865.2325</v>
      </c>
      <c r="D49" s="134">
        <v>9564.4219000000012</v>
      </c>
      <c r="E49" s="191">
        <f t="shared" si="0"/>
        <v>-0.25656828199568094</v>
      </c>
      <c r="F49" s="134">
        <v>702.10549999999989</v>
      </c>
      <c r="G49" s="134">
        <v>969.54</v>
      </c>
      <c r="H49" s="202">
        <f t="shared" si="1"/>
        <v>0.38090358215396414</v>
      </c>
    </row>
    <row r="50" spans="1:11" ht="23" customHeight="1" x14ac:dyDescent="0.15">
      <c r="A50" s="95" t="s">
        <v>162</v>
      </c>
      <c r="B50" s="265" t="s">
        <v>272</v>
      </c>
      <c r="C50" s="134">
        <v>2448.642108</v>
      </c>
      <c r="D50" s="134">
        <v>2117.8331890000004</v>
      </c>
      <c r="E50" s="191">
        <f t="shared" si="0"/>
        <v>-0.13509892602075579</v>
      </c>
      <c r="F50" s="134">
        <v>199.98747</v>
      </c>
      <c r="G50" s="134">
        <v>200.94505100000001</v>
      </c>
      <c r="H50" s="202">
        <f t="shared" si="1"/>
        <v>4.7882049810421545E-3</v>
      </c>
    </row>
    <row r="51" spans="1:11" ht="11" customHeight="1" x14ac:dyDescent="0.15">
      <c r="A51" s="95" t="s">
        <v>183</v>
      </c>
      <c r="B51" s="265" t="s">
        <v>269</v>
      </c>
      <c r="C51" s="134">
        <v>23438.635999999999</v>
      </c>
      <c r="D51" s="134">
        <v>20650.360780000003</v>
      </c>
      <c r="E51" s="191">
        <f>IFERROR(((D51/C51-1)),"")</f>
        <v>-0.11896064344358592</v>
      </c>
      <c r="F51" s="134">
        <v>4381.9589999999998</v>
      </c>
      <c r="G51" s="134">
        <v>4126.0450000000001</v>
      </c>
      <c r="H51" s="202">
        <f t="shared" si="1"/>
        <v>-5.840173310612895E-2</v>
      </c>
    </row>
    <row r="52" spans="1:11" ht="11" customHeight="1" x14ac:dyDescent="0.15">
      <c r="A52" s="95" t="s">
        <v>197</v>
      </c>
      <c r="B52" s="265" t="s">
        <v>305</v>
      </c>
      <c r="C52" s="134">
        <v>9290.9936209999996</v>
      </c>
      <c r="D52" s="134">
        <v>20569.641984999995</v>
      </c>
      <c r="E52" s="191">
        <f t="shared" si="0"/>
        <v>1.2139334956066907</v>
      </c>
      <c r="F52" s="134">
        <v>916.89464999999996</v>
      </c>
      <c r="G52" s="134">
        <v>2571.0593570000001</v>
      </c>
      <c r="H52" s="202">
        <f t="shared" si="1"/>
        <v>1.8040946219939227</v>
      </c>
    </row>
    <row r="53" spans="1:11" ht="11" customHeight="1" x14ac:dyDescent="0.15">
      <c r="A53" s="95" t="s">
        <v>187</v>
      </c>
      <c r="B53" s="265" t="s">
        <v>221</v>
      </c>
      <c r="C53" s="134">
        <v>11001.493440999999</v>
      </c>
      <c r="D53" s="134">
        <v>9680.4998850000011</v>
      </c>
      <c r="E53" s="191">
        <f t="shared" si="0"/>
        <v>-0.12007402113943577</v>
      </c>
      <c r="F53" s="134">
        <v>1340.9390169999999</v>
      </c>
      <c r="G53" s="134">
        <v>1295.6691529999998</v>
      </c>
      <c r="H53" s="202">
        <f t="shared" si="1"/>
        <v>-3.3759823098651887E-2</v>
      </c>
    </row>
    <row r="54" spans="1:11" ht="11" customHeight="1" x14ac:dyDescent="0.15">
      <c r="A54" s="95" t="s">
        <v>169</v>
      </c>
      <c r="B54" s="265" t="s">
        <v>282</v>
      </c>
      <c r="C54" s="134">
        <v>1611.0224350000001</v>
      </c>
      <c r="D54" s="134">
        <v>1362.9634930000002</v>
      </c>
      <c r="E54" s="191">
        <f t="shared" si="0"/>
        <v>-0.15397609406972657</v>
      </c>
      <c r="F54" s="134">
        <v>49.735571999999998</v>
      </c>
      <c r="G54" s="134">
        <v>192.77277900000001</v>
      </c>
      <c r="H54" s="202">
        <f t="shared" si="1"/>
        <v>2.8759537941978435</v>
      </c>
    </row>
    <row r="55" spans="1:11" ht="11" customHeight="1" x14ac:dyDescent="0.15">
      <c r="A55" s="95" t="s">
        <v>170</v>
      </c>
      <c r="B55" s="265" t="s">
        <v>296</v>
      </c>
      <c r="C55" s="134">
        <v>3570.7626279999999</v>
      </c>
      <c r="D55" s="134">
        <v>2578.9214119999997</v>
      </c>
      <c r="E55" s="191">
        <f t="shared" si="0"/>
        <v>-0.27776733413263455</v>
      </c>
      <c r="F55" s="134">
        <v>133.61905999999999</v>
      </c>
      <c r="G55" s="134">
        <v>48.321430000000007</v>
      </c>
      <c r="H55" s="202">
        <f t="shared" si="1"/>
        <v>-0.63836424234686273</v>
      </c>
    </row>
    <row r="56" spans="1:11" ht="23" customHeight="1" x14ac:dyDescent="0.15">
      <c r="A56" s="95" t="s">
        <v>168</v>
      </c>
      <c r="B56" s="265" t="s">
        <v>244</v>
      </c>
      <c r="C56" s="134">
        <v>4233.6371809999991</v>
      </c>
      <c r="D56" s="134">
        <v>3983.996478</v>
      </c>
      <c r="E56" s="191">
        <f t="shared" si="0"/>
        <v>-5.8966012515279664E-2</v>
      </c>
      <c r="F56" s="134">
        <v>432.24017300000003</v>
      </c>
      <c r="G56" s="134">
        <v>581.91382499999986</v>
      </c>
      <c r="H56" s="202">
        <f t="shared" si="1"/>
        <v>0.34627427377047582</v>
      </c>
    </row>
    <row r="57" spans="1:11" ht="12" x14ac:dyDescent="0.15">
      <c r="A57" s="156"/>
      <c r="B57" s="156" t="s">
        <v>18</v>
      </c>
      <c r="C57" s="135">
        <v>555921.61924799997</v>
      </c>
      <c r="D57" s="135">
        <v>569047.61413500097</v>
      </c>
      <c r="E57" s="195">
        <f t="shared" si="0"/>
        <v>2.3611233009352306E-2</v>
      </c>
      <c r="F57" s="135">
        <v>56084.124848000036</v>
      </c>
      <c r="G57" s="135">
        <v>78722.103815999886</v>
      </c>
      <c r="H57" s="203">
        <f t="shared" si="1"/>
        <v>0.4036432596452848</v>
      </c>
    </row>
    <row r="58" spans="1:11" ht="9" customHeight="1" x14ac:dyDescent="0.15">
      <c r="A58" s="8" t="s">
        <v>52</v>
      </c>
      <c r="B58" s="36"/>
      <c r="C58" s="36"/>
      <c r="D58" s="36"/>
      <c r="E58" s="36"/>
      <c r="F58" s="36"/>
      <c r="G58" s="36"/>
    </row>
    <row r="59" spans="1:11" ht="9" customHeight="1" x14ac:dyDescent="0.15">
      <c r="A59" s="210" t="s">
        <v>363</v>
      </c>
      <c r="B59" s="36"/>
      <c r="C59" s="36"/>
      <c r="D59" s="36"/>
      <c r="E59" s="36"/>
      <c r="F59" s="36"/>
      <c r="G59" s="36"/>
    </row>
    <row r="60" spans="1:11" ht="9" customHeight="1" x14ac:dyDescent="0.15">
      <c r="A60" s="209" t="s">
        <v>364</v>
      </c>
      <c r="B60" s="36"/>
      <c r="C60" s="36"/>
      <c r="D60" s="36"/>
      <c r="E60" s="36"/>
      <c r="F60" s="36"/>
      <c r="G60" s="36"/>
    </row>
    <row r="61" spans="1:11" ht="9" customHeight="1" x14ac:dyDescent="0.15">
      <c r="A61" s="209" t="s">
        <v>365</v>
      </c>
      <c r="B61" s="36"/>
      <c r="C61" s="36"/>
      <c r="D61" s="36"/>
      <c r="E61" s="36"/>
      <c r="F61" s="36"/>
      <c r="G61" s="36"/>
      <c r="H61" s="36"/>
      <c r="J61" s="34"/>
      <c r="K61" s="129"/>
    </row>
    <row r="62" spans="1:11" ht="9" customHeight="1" x14ac:dyDescent="0.15">
      <c r="B62" s="78"/>
      <c r="C62" s="78"/>
      <c r="D62" s="20"/>
      <c r="E62" s="20"/>
      <c r="F62" s="20"/>
      <c r="G62" s="20"/>
      <c r="H62" s="20"/>
      <c r="J62" s="34"/>
      <c r="K62" s="129"/>
    </row>
    <row r="63" spans="1:11" ht="9" customHeight="1" x14ac:dyDescent="0.15">
      <c r="A63" s="78"/>
      <c r="B63" s="78"/>
      <c r="C63" s="78"/>
      <c r="D63" s="78"/>
      <c r="E63" s="37"/>
    </row>
    <row r="64" spans="1:11" ht="12" x14ac:dyDescent="0.15">
      <c r="A64" s="60" t="s">
        <v>327</v>
      </c>
      <c r="B64" s="60"/>
      <c r="C64" s="60"/>
      <c r="D64" s="60"/>
      <c r="E64" s="60"/>
    </row>
    <row r="65" spans="1:8" ht="5" customHeight="1" x14ac:dyDescent="0.15">
      <c r="A65" s="46"/>
      <c r="B65" s="46"/>
      <c r="C65" s="47"/>
      <c r="D65" s="47"/>
      <c r="E65" s="47"/>
    </row>
    <row r="66" spans="1:8" ht="14" customHeight="1" x14ac:dyDescent="0.15">
      <c r="A66" s="235" t="s">
        <v>30</v>
      </c>
      <c r="B66" s="235" t="s">
        <v>4</v>
      </c>
      <c r="C66" s="232" t="s">
        <v>346</v>
      </c>
      <c r="D66" s="233"/>
      <c r="E66" s="164" t="s">
        <v>31</v>
      </c>
      <c r="F66" s="232" t="s">
        <v>310</v>
      </c>
      <c r="G66" s="233"/>
      <c r="H66" s="164" t="s">
        <v>31</v>
      </c>
    </row>
    <row r="67" spans="1:8" ht="14" customHeight="1" x14ac:dyDescent="0.15">
      <c r="A67" s="236"/>
      <c r="B67" s="236"/>
      <c r="C67" s="159">
        <v>2023</v>
      </c>
      <c r="D67" s="160" t="s">
        <v>315</v>
      </c>
      <c r="E67" s="165" t="s">
        <v>32</v>
      </c>
      <c r="F67" s="159">
        <v>2023</v>
      </c>
      <c r="G67" s="160" t="s">
        <v>315</v>
      </c>
      <c r="H67" s="268" t="s">
        <v>32</v>
      </c>
    </row>
    <row r="68" spans="1:8" ht="16" customHeight="1" x14ac:dyDescent="0.15">
      <c r="A68" s="292" t="s">
        <v>44</v>
      </c>
      <c r="B68" s="292"/>
      <c r="C68" s="166">
        <f>SUM(C70:C120)</f>
        <v>5168226.7272170009</v>
      </c>
      <c r="D68" s="166">
        <f>SUM(D70:D120)</f>
        <v>5114779.3572759982</v>
      </c>
      <c r="E68" s="167">
        <f>(D68/C68-1)*100</f>
        <v>-1.0341529650689907</v>
      </c>
      <c r="F68" s="166">
        <f>SUM(F70:F120)</f>
        <v>513129.73751699994</v>
      </c>
      <c r="G68" s="166">
        <f>SUM(G70:G120)</f>
        <v>607473.30699800025</v>
      </c>
      <c r="H68" s="167">
        <f>(G68/F68-1)*100</f>
        <v>18.385909563051726</v>
      </c>
    </row>
    <row r="69" spans="1:8" ht="2" customHeight="1" x14ac:dyDescent="0.15">
      <c r="A69" s="293"/>
      <c r="B69" s="293"/>
      <c r="C69" s="106"/>
      <c r="D69" s="106"/>
      <c r="E69" s="105"/>
      <c r="F69" s="106"/>
      <c r="G69" s="106"/>
      <c r="H69" s="105"/>
    </row>
    <row r="70" spans="1:8" ht="11" customHeight="1" x14ac:dyDescent="0.15">
      <c r="A70" s="95" t="str">
        <f>A7</f>
        <v>1005901100</v>
      </c>
      <c r="B70" s="265" t="str">
        <f>B7</f>
        <v>Maíz duro amarillo</v>
      </c>
      <c r="C70" s="134">
        <v>717573.28779900004</v>
      </c>
      <c r="D70" s="134">
        <v>725303.65775200003</v>
      </c>
      <c r="E70" s="191">
        <f>IFERROR(((D70/C70-1)),"")</f>
        <v>1.0772934394912115E-2</v>
      </c>
      <c r="F70" s="134">
        <v>69223.541568000001</v>
      </c>
      <c r="G70" s="134">
        <v>104280.547796</v>
      </c>
      <c r="H70" s="202">
        <f>IFERROR(((G70/F70-1)),"")</f>
        <v>0.50643185011796366</v>
      </c>
    </row>
    <row r="71" spans="1:8" ht="11" customHeight="1" x14ac:dyDescent="0.15">
      <c r="A71" s="95" t="str">
        <f>A8</f>
        <v>2304000000</v>
      </c>
      <c r="B71" s="265" t="str">
        <f>B8</f>
        <v>Tortas y demás residuos sólidos de la extracción del aceite de soya, incluso molidos o en «pellets»</v>
      </c>
      <c r="C71" s="134">
        <v>587525.07073899999</v>
      </c>
      <c r="D71" s="134">
        <v>537139.99868799991</v>
      </c>
      <c r="E71" s="191">
        <f t="shared" ref="E71:E120" si="2">IFERROR(((D71/C71-1)),"")</f>
        <v>-8.5758165158169031E-2</v>
      </c>
      <c r="F71" s="134">
        <v>49866.35742800001</v>
      </c>
      <c r="G71" s="134">
        <v>48025.751592000001</v>
      </c>
      <c r="H71" s="202">
        <f t="shared" ref="H71:H120" si="3">IFERROR(((G71/F71-1)),"")</f>
        <v>-3.6910773734728619E-2</v>
      </c>
    </row>
    <row r="72" spans="1:8" ht="11" customHeight="1" x14ac:dyDescent="0.15">
      <c r="A72" s="95" t="str">
        <f t="shared" ref="A72:B72" si="4">A9</f>
        <v>1001991000</v>
      </c>
      <c r="B72" s="265" t="str">
        <f t="shared" si="4"/>
        <v>Trigo s/m</v>
      </c>
      <c r="C72" s="134">
        <v>545256.138698</v>
      </c>
      <c r="D72" s="134">
        <v>480517.54855200002</v>
      </c>
      <c r="E72" s="191">
        <f t="shared" si="2"/>
        <v>-0.11873060301638638</v>
      </c>
      <c r="F72" s="134">
        <v>53833.662577999989</v>
      </c>
      <c r="G72" s="134">
        <v>28101.135448000001</v>
      </c>
      <c r="H72" s="202">
        <f t="shared" si="3"/>
        <v>-0.47800067648594302</v>
      </c>
    </row>
    <row r="73" spans="1:8" ht="11" customHeight="1" x14ac:dyDescent="0.15">
      <c r="A73" s="95" t="str">
        <f t="shared" ref="A73:B73" si="5">A10</f>
        <v>1507100000</v>
      </c>
      <c r="B73" s="265" t="str">
        <f t="shared" si="5"/>
        <v>Aceite de soya en bruto, incluso desgomado</v>
      </c>
      <c r="C73" s="134">
        <v>378805.48596900003</v>
      </c>
      <c r="D73" s="134">
        <v>351144.77262500004</v>
      </c>
      <c r="E73" s="191">
        <f t="shared" si="2"/>
        <v>-7.3020889001231715E-2</v>
      </c>
      <c r="F73" s="134">
        <v>17844.670806999995</v>
      </c>
      <c r="G73" s="134">
        <v>54592.873807000004</v>
      </c>
      <c r="H73" s="202">
        <f t="shared" si="3"/>
        <v>2.05933768111792</v>
      </c>
    </row>
    <row r="74" spans="1:8" ht="11" customHeight="1" x14ac:dyDescent="0.15">
      <c r="A74" s="95" t="str">
        <f t="shared" ref="A74:B74" si="6">A11</f>
        <v>1701999000</v>
      </c>
      <c r="B74" s="265" t="str">
        <f t="shared" si="6"/>
        <v>Las demás azúcares de caña o remolacha refinados en estado sólido</v>
      </c>
      <c r="C74" s="134">
        <v>100028.797089</v>
      </c>
      <c r="D74" s="134">
        <v>110766.122114</v>
      </c>
      <c r="E74" s="191">
        <f t="shared" si="2"/>
        <v>0.1073423387811665</v>
      </c>
      <c r="F74" s="134">
        <v>18540.980490000005</v>
      </c>
      <c r="G74" s="134">
        <v>13257.359774999997</v>
      </c>
      <c r="H74" s="202">
        <f t="shared" si="3"/>
        <v>-0.28496986542053182</v>
      </c>
    </row>
    <row r="75" spans="1:8" ht="11" customHeight="1" x14ac:dyDescent="0.15">
      <c r="A75" s="95" t="str">
        <f t="shared" ref="A75:B75" si="7">A12</f>
        <v>1507909000</v>
      </c>
      <c r="B75" s="265" t="str">
        <f t="shared" si="7"/>
        <v>Los demás aceite de soya y sus fracciones, incluso refinado, pero sin modificar químicamente</v>
      </c>
      <c r="C75" s="134">
        <v>89937.290018999993</v>
      </c>
      <c r="D75" s="134">
        <v>102356.09029600001</v>
      </c>
      <c r="E75" s="191">
        <f t="shared" si="2"/>
        <v>0.13808288279951997</v>
      </c>
      <c r="F75" s="134">
        <v>12065.174037999999</v>
      </c>
      <c r="G75" s="134">
        <v>14294.211407000003</v>
      </c>
      <c r="H75" s="202">
        <f t="shared" si="3"/>
        <v>0.18474970704769889</v>
      </c>
    </row>
    <row r="76" spans="1:8" ht="11" customHeight="1" x14ac:dyDescent="0.15">
      <c r="A76" s="95" t="str">
        <f t="shared" ref="A76:B76" si="8">A13</f>
        <v>2106909000</v>
      </c>
      <c r="B76" s="265" t="str">
        <f t="shared" si="8"/>
        <v>Las demás preparaciones alimenticias no expresadas ni comprendidas en otra parte</v>
      </c>
      <c r="C76" s="134">
        <v>102250.86204000001</v>
      </c>
      <c r="D76" s="134">
        <v>93348.682596000013</v>
      </c>
      <c r="E76" s="191">
        <f t="shared" si="2"/>
        <v>-8.7062145652302747E-2</v>
      </c>
      <c r="F76" s="134">
        <v>12385.191637999997</v>
      </c>
      <c r="G76" s="134">
        <v>8720.3574560000015</v>
      </c>
      <c r="H76" s="202">
        <f t="shared" si="3"/>
        <v>-0.29590451961644459</v>
      </c>
    </row>
    <row r="77" spans="1:8" ht="11" customHeight="1" x14ac:dyDescent="0.15">
      <c r="A77" s="95" t="str">
        <f t="shared" ref="A77:B77" si="9">A14</f>
        <v>2207200010</v>
      </c>
      <c r="B77" s="265" t="str">
        <f t="shared" si="9"/>
        <v>Alcohol etílico y aguardiente desnaturalizados, de cualquier graduación, alcohol carburante</v>
      </c>
      <c r="C77" s="134">
        <v>119995.91507</v>
      </c>
      <c r="D77" s="134">
        <v>86105.410012000008</v>
      </c>
      <c r="E77" s="191">
        <f t="shared" si="2"/>
        <v>-0.28243048972316986</v>
      </c>
      <c r="F77" s="134">
        <v>20347.759988999998</v>
      </c>
      <c r="G77" s="134">
        <v>8348.6524730000001</v>
      </c>
      <c r="H77" s="202">
        <f t="shared" si="3"/>
        <v>-0.58970164393951552</v>
      </c>
    </row>
    <row r="78" spans="1:8" ht="11" customHeight="1" x14ac:dyDescent="0.15">
      <c r="A78" s="95" t="str">
        <f t="shared" ref="A78:B78" si="10">A15</f>
        <v>2309909000</v>
      </c>
      <c r="B78" s="265" t="str">
        <f t="shared" si="10"/>
        <v>Las demás preparaciones de los tipos utilizados para la alimentación de los animales</v>
      </c>
      <c r="C78" s="134">
        <v>88386.516469000024</v>
      </c>
      <c r="D78" s="134">
        <v>82603.590921999988</v>
      </c>
      <c r="E78" s="191">
        <f t="shared" si="2"/>
        <v>-6.5427689403601441E-2</v>
      </c>
      <c r="F78" s="134">
        <v>10481.229642000004</v>
      </c>
      <c r="G78" s="134">
        <v>9839.5993089999956</v>
      </c>
      <c r="H78" s="202">
        <f t="shared" si="3"/>
        <v>-6.1217085677513494E-2</v>
      </c>
    </row>
    <row r="79" spans="1:8" ht="11" customHeight="1" x14ac:dyDescent="0.15">
      <c r="A79" s="95" t="str">
        <f t="shared" ref="A79:B79" si="11">A16</f>
        <v>1006300000</v>
      </c>
      <c r="B79" s="265" t="str">
        <f t="shared" si="11"/>
        <v>Arroz semiblanqueado o blanqueado, incluso pulido o glaseado</v>
      </c>
      <c r="C79" s="134">
        <v>59817.059213999994</v>
      </c>
      <c r="D79" s="134">
        <v>78272.067123999994</v>
      </c>
      <c r="E79" s="191">
        <f t="shared" si="2"/>
        <v>0.30852415937025301</v>
      </c>
      <c r="F79" s="134">
        <v>6165.6782630000007</v>
      </c>
      <c r="G79" s="134">
        <v>10295.33641</v>
      </c>
      <c r="H79" s="202">
        <f t="shared" si="3"/>
        <v>0.66978164783295946</v>
      </c>
    </row>
    <row r="80" spans="1:8" ht="33" customHeight="1" x14ac:dyDescent="0.15">
      <c r="A80" s="95" t="str">
        <f t="shared" ref="A80:B80" si="12">A17</f>
        <v>0402211900</v>
      </c>
      <c r="B80" s="265" t="str">
        <f t="shared" si="12"/>
        <v>Leche y nata (crema), en polvo, gránulos o demás formas sólidas, las demás con un contenido de materias grasas superior o igual al 26% en peso, sobre producto seco, sin adición de azúcar ni otro edulcorante.</v>
      </c>
      <c r="C80" s="134">
        <v>110971.26674499999</v>
      </c>
      <c r="D80" s="134">
        <v>75779.362964999993</v>
      </c>
      <c r="E80" s="191">
        <f t="shared" si="2"/>
        <v>-0.31712626891848672</v>
      </c>
      <c r="F80" s="134">
        <v>13866.189898000001</v>
      </c>
      <c r="G80" s="134">
        <v>9870.9257709999983</v>
      </c>
      <c r="H80" s="202">
        <f t="shared" si="3"/>
        <v>-0.28812991574392488</v>
      </c>
    </row>
    <row r="81" spans="1:8" ht="11" customHeight="1" x14ac:dyDescent="0.15">
      <c r="A81" s="95" t="str">
        <f t="shared" ref="A81:B81" si="13">A18</f>
        <v>1201900000</v>
      </c>
      <c r="B81" s="265" t="str">
        <f t="shared" si="13"/>
        <v>Grano de soya</v>
      </c>
      <c r="C81" s="134">
        <v>117845.06349499999</v>
      </c>
      <c r="D81" s="134">
        <v>73732.010498999996</v>
      </c>
      <c r="E81" s="191">
        <f t="shared" si="2"/>
        <v>-0.37433093663589612</v>
      </c>
      <c r="F81" s="134">
        <v>3294.7951599999997</v>
      </c>
      <c r="G81" s="134">
        <v>4282.3171059999995</v>
      </c>
      <c r="H81" s="202">
        <f t="shared" si="3"/>
        <v>0.29972180303919105</v>
      </c>
    </row>
    <row r="82" spans="1:8" ht="11" customHeight="1" x14ac:dyDescent="0.15">
      <c r="A82" s="95" t="str">
        <f t="shared" ref="A82:B82" si="14">A19</f>
        <v>0207140090</v>
      </c>
      <c r="B82" s="265" t="str">
        <f t="shared" si="14"/>
        <v>Demás trozos y despojos, de gallo o gallina,congelados</v>
      </c>
      <c r="C82" s="134">
        <v>62460.626480999999</v>
      </c>
      <c r="D82" s="134">
        <v>67624.723301999999</v>
      </c>
      <c r="E82" s="191">
        <f t="shared" si="2"/>
        <v>8.2677634086345098E-2</v>
      </c>
      <c r="F82" s="134">
        <v>6682.4076299999997</v>
      </c>
      <c r="G82" s="134">
        <v>7026.4682459999985</v>
      </c>
      <c r="H82" s="202">
        <f t="shared" si="3"/>
        <v>5.1487522918442385E-2</v>
      </c>
    </row>
    <row r="83" spans="1:8" ht="23" customHeight="1" x14ac:dyDescent="0.15">
      <c r="A83" s="95" t="str">
        <f t="shared" ref="A83:B83" si="15">A20</f>
        <v>0402109000</v>
      </c>
      <c r="B83" s="265" t="str">
        <f t="shared" si="15"/>
        <v>Leche y nata (crema), en polvo, gránulos o demás formas sólidas, los demás con un contenido de materias grasas inferior o igual al 1,5% en peso</v>
      </c>
      <c r="C83" s="134">
        <v>38666.65440900001</v>
      </c>
      <c r="D83" s="134">
        <v>51259.602917000004</v>
      </c>
      <c r="E83" s="191">
        <f t="shared" si="2"/>
        <v>0.32567980603640923</v>
      </c>
      <c r="F83" s="134">
        <v>4011.9656420000001</v>
      </c>
      <c r="G83" s="134">
        <v>3775.2712719999995</v>
      </c>
      <c r="H83" s="202">
        <f t="shared" si="3"/>
        <v>-5.8997107931863191E-2</v>
      </c>
    </row>
    <row r="84" spans="1:8" ht="11" customHeight="1" x14ac:dyDescent="0.15">
      <c r="A84" s="95" t="str">
        <f t="shared" ref="A84:B84" si="16">A21</f>
        <v>0713409000</v>
      </c>
      <c r="B84" s="265" t="str">
        <f t="shared" si="16"/>
        <v>Lentejas excepto para la siembra</v>
      </c>
      <c r="C84" s="134">
        <v>50866.052684000009</v>
      </c>
      <c r="D84" s="134">
        <v>51161.197996999996</v>
      </c>
      <c r="E84" s="191">
        <f t="shared" si="2"/>
        <v>5.8024025342313656E-3</v>
      </c>
      <c r="F84" s="134">
        <v>5326.3616460000012</v>
      </c>
      <c r="G84" s="134">
        <v>1854.60599</v>
      </c>
      <c r="H84" s="202">
        <f t="shared" si="3"/>
        <v>-0.65180622097022367</v>
      </c>
    </row>
    <row r="85" spans="1:8" ht="11" customHeight="1" x14ac:dyDescent="0.15">
      <c r="A85" s="95" t="str">
        <f t="shared" ref="A85:B85" si="17">A22</f>
        <v>2309902000</v>
      </c>
      <c r="B85" s="265" t="str">
        <f t="shared" si="17"/>
        <v>Premezclas para la alimentación de los animales</v>
      </c>
      <c r="C85" s="134">
        <v>46268.856004000001</v>
      </c>
      <c r="D85" s="134">
        <v>50035.965536999996</v>
      </c>
      <c r="E85" s="191">
        <f t="shared" si="2"/>
        <v>8.1417823096259889E-2</v>
      </c>
      <c r="F85" s="134">
        <v>5130.5904469999987</v>
      </c>
      <c r="G85" s="134">
        <v>5018.3353360000001</v>
      </c>
      <c r="H85" s="202">
        <f t="shared" si="3"/>
        <v>-2.187956964400406E-2</v>
      </c>
    </row>
    <row r="86" spans="1:8" ht="11" customHeight="1" x14ac:dyDescent="0.15">
      <c r="A86" s="95" t="str">
        <f t="shared" ref="A86:B86" si="18">A23</f>
        <v>1806900000</v>
      </c>
      <c r="B86" s="265" t="str">
        <f t="shared" si="18"/>
        <v>Los demás chocolate y demás preparaciones alimenticias que contengan cacao</v>
      </c>
      <c r="C86" s="134">
        <v>24288.684089999995</v>
      </c>
      <c r="D86" s="134">
        <v>46988.335162000003</v>
      </c>
      <c r="E86" s="191">
        <f t="shared" si="2"/>
        <v>0.93457722896341622</v>
      </c>
      <c r="F86" s="134">
        <v>3116.903006999999</v>
      </c>
      <c r="G86" s="134">
        <v>5858.4726820000024</v>
      </c>
      <c r="H86" s="202">
        <f t="shared" si="3"/>
        <v>0.87958132442457626</v>
      </c>
    </row>
    <row r="87" spans="1:8" ht="11" customHeight="1" x14ac:dyDescent="0.15">
      <c r="A87" s="95" t="str">
        <f t="shared" ref="A87:B87" si="19">A24</f>
        <v>1701140000</v>
      </c>
      <c r="B87" s="265" t="str">
        <f t="shared" si="19"/>
        <v>Los demás azúcares de caña sin adición de aromatizante ni colorante en estado sólido</v>
      </c>
      <c r="C87" s="134">
        <v>54421.154041000002</v>
      </c>
      <c r="D87" s="134">
        <v>43251.035167999995</v>
      </c>
      <c r="E87" s="191">
        <f t="shared" si="2"/>
        <v>-0.20525325252354298</v>
      </c>
      <c r="F87" s="134">
        <v>7385.2640499999998</v>
      </c>
      <c r="G87" s="134">
        <v>5439.5942779999996</v>
      </c>
      <c r="H87" s="202">
        <f t="shared" si="3"/>
        <v>-0.26345297322172256</v>
      </c>
    </row>
    <row r="88" spans="1:8" ht="11" customHeight="1" x14ac:dyDescent="0.15">
      <c r="A88" s="95" t="str">
        <f t="shared" ref="A88:B88" si="20">A25</f>
        <v>2101110000</v>
      </c>
      <c r="B88" s="265" t="str">
        <f t="shared" si="20"/>
        <v>Extractos, esencias y concentrados de café</v>
      </c>
      <c r="C88" s="134">
        <v>35555.597478999996</v>
      </c>
      <c r="D88" s="134">
        <v>40717.615447000004</v>
      </c>
      <c r="E88" s="191">
        <f t="shared" si="2"/>
        <v>0.14518158416684801</v>
      </c>
      <c r="F88" s="134">
        <v>1644.1605279999999</v>
      </c>
      <c r="G88" s="134">
        <v>5190.6579369999999</v>
      </c>
      <c r="H88" s="202">
        <f t="shared" si="3"/>
        <v>2.1570262444592641</v>
      </c>
    </row>
    <row r="89" spans="1:8" ht="11" customHeight="1" x14ac:dyDescent="0.15">
      <c r="A89" s="95" t="str">
        <f t="shared" ref="A89:B89" si="21">A26</f>
        <v>1208100000</v>
      </c>
      <c r="B89" s="265" t="str">
        <f t="shared" si="21"/>
        <v>Harina de habas (porotos, frijoles, frejoles) de soya</v>
      </c>
      <c r="C89" s="134">
        <v>29215.057292000005</v>
      </c>
      <c r="D89" s="134">
        <v>40693.126416000006</v>
      </c>
      <c r="E89" s="191">
        <f t="shared" si="2"/>
        <v>0.39288196525779373</v>
      </c>
      <c r="F89" s="134">
        <v>4899.2578160000012</v>
      </c>
      <c r="G89" s="134">
        <v>4504.9190630000012</v>
      </c>
      <c r="H89" s="202">
        <f t="shared" si="3"/>
        <v>-8.048948796125166E-2</v>
      </c>
    </row>
    <row r="90" spans="1:8" ht="11" customHeight="1" x14ac:dyDescent="0.15">
      <c r="A90" s="95" t="str">
        <f t="shared" ref="A90:B90" si="22">A27</f>
        <v>1511900000</v>
      </c>
      <c r="B90" s="265" t="str">
        <f t="shared" si="22"/>
        <v>Los demás aceite de palma y sus fracciones, incluso refinado, pero sin modificar químicamente</v>
      </c>
      <c r="C90" s="134">
        <v>9579.196543</v>
      </c>
      <c r="D90" s="134">
        <v>39661.095256999994</v>
      </c>
      <c r="E90" s="191">
        <f t="shared" si="2"/>
        <v>3.1403363088924561</v>
      </c>
      <c r="F90" s="134">
        <v>1931.4284779999998</v>
      </c>
      <c r="G90" s="134">
        <v>12161.536379000001</v>
      </c>
      <c r="H90" s="202">
        <f t="shared" si="3"/>
        <v>5.2966537552523354</v>
      </c>
    </row>
    <row r="91" spans="1:8" ht="11" customHeight="1" x14ac:dyDescent="0.15">
      <c r="A91" s="95" t="str">
        <f t="shared" ref="A91:B91" si="23">A28</f>
        <v>5201002000</v>
      </c>
      <c r="B91" s="265" t="s">
        <v>385</v>
      </c>
      <c r="C91" s="134">
        <v>27071.3665</v>
      </c>
      <c r="D91" s="134">
        <v>37634.607164999994</v>
      </c>
      <c r="E91" s="191">
        <f t="shared" si="2"/>
        <v>0.39019975829443232</v>
      </c>
      <c r="F91" s="134">
        <v>1089.2623599999999</v>
      </c>
      <c r="G91" s="134">
        <v>2209.9811199999999</v>
      </c>
      <c r="H91" s="202">
        <f t="shared" si="3"/>
        <v>1.0288786257151123</v>
      </c>
    </row>
    <row r="92" spans="1:8" ht="11" customHeight="1" x14ac:dyDescent="0.15">
      <c r="A92" s="95" t="str">
        <f t="shared" ref="A92:B92" si="24">A29</f>
        <v>2106907900</v>
      </c>
      <c r="B92" s="265" t="str">
        <f t="shared" si="24"/>
        <v>Los demás complementos y suplementos alimenticios</v>
      </c>
      <c r="C92" s="134">
        <v>30060.378679999998</v>
      </c>
      <c r="D92" s="134">
        <v>35818.348607</v>
      </c>
      <c r="E92" s="191">
        <f t="shared" si="2"/>
        <v>0.19154681942948848</v>
      </c>
      <c r="F92" s="134">
        <v>2512.3864739999999</v>
      </c>
      <c r="G92" s="134">
        <v>4204.4128240000009</v>
      </c>
      <c r="H92" s="202">
        <f t="shared" si="3"/>
        <v>0.67347375394284237</v>
      </c>
    </row>
    <row r="93" spans="1:8" ht="11" customHeight="1" x14ac:dyDescent="0.15">
      <c r="A93" s="95" t="str">
        <f t="shared" ref="A93:B93" si="25">A30</f>
        <v>0808100000</v>
      </c>
      <c r="B93" s="265" t="str">
        <f t="shared" si="25"/>
        <v>Manzanas frescas</v>
      </c>
      <c r="C93" s="134">
        <v>36532.556858000004</v>
      </c>
      <c r="D93" s="134">
        <v>35604.187452999999</v>
      </c>
      <c r="E93" s="191">
        <f>IFERROR(((D93/C93-1)),"")</f>
        <v>-2.5412111410885507E-2</v>
      </c>
      <c r="F93" s="134">
        <v>4827.3779980000008</v>
      </c>
      <c r="G93" s="134">
        <v>4250.4831649999996</v>
      </c>
      <c r="H93" s="202">
        <f t="shared" si="3"/>
        <v>-0.1195047980993017</v>
      </c>
    </row>
    <row r="94" spans="1:8" ht="11" customHeight="1" x14ac:dyDescent="0.15">
      <c r="A94" s="95" t="str">
        <f t="shared" ref="A94:B94" si="26">A31</f>
        <v>1001190000</v>
      </c>
      <c r="B94" s="265" t="str">
        <f t="shared" si="26"/>
        <v>Los demas trigo duro, excepto para siembra</v>
      </c>
      <c r="C94" s="134">
        <v>24586.144835999999</v>
      </c>
      <c r="D94" s="134">
        <v>35597.067986999995</v>
      </c>
      <c r="E94" s="191">
        <f t="shared" si="2"/>
        <v>0.44785073969292521</v>
      </c>
      <c r="F94" s="134">
        <v>361.48644200000001</v>
      </c>
      <c r="G94" s="134">
        <v>4747.3339529999994</v>
      </c>
      <c r="H94" s="202">
        <f t="shared" si="3"/>
        <v>12.13281329926061</v>
      </c>
    </row>
    <row r="95" spans="1:8" ht="11" customHeight="1" x14ac:dyDescent="0.15">
      <c r="A95" s="95" t="str">
        <f t="shared" ref="A95:B95" si="27">A32</f>
        <v>1704901000</v>
      </c>
      <c r="B95" s="265" t="str">
        <f t="shared" si="27"/>
        <v>Bombones, caramelos, confites y pastillas</v>
      </c>
      <c r="C95" s="134">
        <v>36088.905830999996</v>
      </c>
      <c r="D95" s="134">
        <v>33730.863493000004</v>
      </c>
      <c r="E95" s="191">
        <f t="shared" si="2"/>
        <v>-6.5339812435500799E-2</v>
      </c>
      <c r="F95" s="134">
        <v>4282.8325489999997</v>
      </c>
      <c r="G95" s="134">
        <v>5158.4436170000008</v>
      </c>
      <c r="H95" s="202">
        <f t="shared" si="3"/>
        <v>0.20444672024463051</v>
      </c>
    </row>
    <row r="96" spans="1:8" ht="11" customHeight="1" x14ac:dyDescent="0.15">
      <c r="A96" s="95" t="str">
        <f>A33</f>
        <v>1003900000</v>
      </c>
      <c r="B96" s="265" t="str">
        <f>B33</f>
        <v>Las demás cebada</v>
      </c>
      <c r="C96" s="134">
        <v>43611.350849000002</v>
      </c>
      <c r="D96" s="134">
        <v>33541.564192000005</v>
      </c>
      <c r="E96" s="191">
        <f t="shared" si="2"/>
        <v>-0.23089829736908718</v>
      </c>
      <c r="F96" s="134">
        <v>9177.3353719999996</v>
      </c>
      <c r="G96" s="134">
        <v>7906.3154860000004</v>
      </c>
      <c r="H96" s="202">
        <f t="shared" si="3"/>
        <v>-0.13849552560516354</v>
      </c>
    </row>
    <row r="97" spans="1:8" ht="11" customHeight="1" x14ac:dyDescent="0.15">
      <c r="A97" s="95" t="str">
        <f t="shared" ref="A97:B97" si="28">A34</f>
        <v>2309109000</v>
      </c>
      <c r="B97" s="265" t="str">
        <f t="shared" si="28"/>
        <v>Los demás alimentos para perros o gatos, acondicionados para la venta al por menor</v>
      </c>
      <c r="C97" s="134">
        <v>31706.177129999996</v>
      </c>
      <c r="D97" s="134">
        <v>32273.187792999997</v>
      </c>
      <c r="E97" s="191">
        <f t="shared" si="2"/>
        <v>1.7883286927817599E-2</v>
      </c>
      <c r="F97" s="134">
        <v>3495.7109250000008</v>
      </c>
      <c r="G97" s="134">
        <v>3973.4700390000003</v>
      </c>
      <c r="H97" s="202">
        <f t="shared" si="3"/>
        <v>0.13667008635732647</v>
      </c>
    </row>
    <row r="98" spans="1:8" ht="11" customHeight="1" x14ac:dyDescent="0.15">
      <c r="A98" s="95" t="str">
        <f t="shared" ref="A98:B98" si="29">A35</f>
        <v>2004100000</v>
      </c>
      <c r="B98" s="265" t="str">
        <f t="shared" si="29"/>
        <v>Papas preparadas o conservadas, congeladas</v>
      </c>
      <c r="C98" s="134">
        <v>31899.357510999998</v>
      </c>
      <c r="D98" s="134">
        <v>30262.176072000002</v>
      </c>
      <c r="E98" s="191">
        <f t="shared" si="2"/>
        <v>-5.1323335851997665E-2</v>
      </c>
      <c r="F98" s="134">
        <v>3219.5995610000004</v>
      </c>
      <c r="G98" s="134">
        <v>3329.8001359999998</v>
      </c>
      <c r="H98" s="202">
        <f t="shared" si="3"/>
        <v>3.4228037652537013E-2</v>
      </c>
    </row>
    <row r="99" spans="1:8" ht="11" customHeight="1" x14ac:dyDescent="0.15">
      <c r="A99" s="95" t="str">
        <f t="shared" ref="A99:B99" si="30">A36</f>
        <v>1905909000</v>
      </c>
      <c r="B99" s="265" t="str">
        <f t="shared" si="30"/>
        <v>Los demás productos de panadería, pastelería o galletería, incluso con adición de cacao</v>
      </c>
      <c r="C99" s="134">
        <v>8005.5598729999992</v>
      </c>
      <c r="D99" s="134">
        <v>29202.864631999997</v>
      </c>
      <c r="E99" s="191">
        <f t="shared" si="2"/>
        <v>2.647822899993693</v>
      </c>
      <c r="F99" s="134">
        <v>1423.6213870000001</v>
      </c>
      <c r="G99" s="134">
        <v>2273.3416389999998</v>
      </c>
      <c r="H99" s="202">
        <f t="shared" si="3"/>
        <v>0.59687235648420311</v>
      </c>
    </row>
    <row r="100" spans="1:8" ht="11" customHeight="1" x14ac:dyDescent="0.15">
      <c r="A100" s="95" t="str">
        <f t="shared" ref="A100:B100" si="31">A37</f>
        <v>2203000000</v>
      </c>
      <c r="B100" s="265" t="str">
        <f t="shared" si="31"/>
        <v>Cerveza de malta</v>
      </c>
      <c r="C100" s="134">
        <v>33622.225234000005</v>
      </c>
      <c r="D100" s="134">
        <v>27650.071825999999</v>
      </c>
      <c r="E100" s="191">
        <f t="shared" si="2"/>
        <v>-0.17762516806772055</v>
      </c>
      <c r="F100" s="134">
        <v>4157.5829409999997</v>
      </c>
      <c r="G100" s="134">
        <v>1191.7276979999999</v>
      </c>
      <c r="H100" s="202">
        <f t="shared" si="3"/>
        <v>-0.71336045127379699</v>
      </c>
    </row>
    <row r="101" spans="1:8" ht="23" customHeight="1" x14ac:dyDescent="0.15">
      <c r="A101" s="95" t="str">
        <f t="shared" ref="A101:B101" si="32">A38</f>
        <v>2106902900</v>
      </c>
      <c r="B101" s="265" t="str">
        <f t="shared" si="32"/>
        <v>Las demás preparaciones compuestas cuyo grado alcohólico volumétrico sea inferior o igual al 0.5% vol, para la elaboración de bebidas</v>
      </c>
      <c r="C101" s="134">
        <v>26644.53241</v>
      </c>
      <c r="D101" s="134">
        <v>27082.374159000006</v>
      </c>
      <c r="E101" s="191">
        <f t="shared" si="2"/>
        <v>1.6432705301883122E-2</v>
      </c>
      <c r="F101" s="134">
        <v>2706.4283089999999</v>
      </c>
      <c r="G101" s="134">
        <v>3811.7294019999999</v>
      </c>
      <c r="H101" s="202">
        <f t="shared" si="3"/>
        <v>0.40839843764729111</v>
      </c>
    </row>
    <row r="102" spans="1:8" ht="11" customHeight="1" x14ac:dyDescent="0.15">
      <c r="A102" s="95" t="str">
        <f t="shared" ref="A102:B102" si="33">A39</f>
        <v>1404909090</v>
      </c>
      <c r="B102" s="265" t="str">
        <f t="shared" si="33"/>
        <v>Los demás productos vegetales no expresados ni comprendidos en otra parte</v>
      </c>
      <c r="C102" s="134">
        <v>10073.000512999999</v>
      </c>
      <c r="D102" s="134">
        <v>26948.361756999999</v>
      </c>
      <c r="E102" s="191">
        <f t="shared" si="2"/>
        <v>1.6753063024489099</v>
      </c>
      <c r="F102" s="134">
        <v>490.11693000000002</v>
      </c>
      <c r="G102" s="134">
        <v>4832.8163009999998</v>
      </c>
      <c r="H102" s="202">
        <f t="shared" si="3"/>
        <v>8.8605373640122966</v>
      </c>
    </row>
    <row r="103" spans="1:8" ht="23" customHeight="1" x14ac:dyDescent="0.15">
      <c r="A103" s="95" t="str">
        <f t="shared" ref="A103:B103" si="34">A40</f>
        <v>2204210000</v>
      </c>
      <c r="B103" s="265" t="str">
        <f t="shared" si="34"/>
        <v>Los demás vinos; mosto de uva en el que la fermentación se ha impedido o cortado añadiendo alcohol en recipientes con capacidad inferior o igual a 2 l</v>
      </c>
      <c r="C103" s="134">
        <v>21556.082025</v>
      </c>
      <c r="D103" s="134">
        <v>26750.900316999996</v>
      </c>
      <c r="E103" s="191">
        <f t="shared" si="2"/>
        <v>0.24099083896485585</v>
      </c>
      <c r="F103" s="134">
        <v>1994.5064359999992</v>
      </c>
      <c r="G103" s="134">
        <v>4474.408177999997</v>
      </c>
      <c r="H103" s="202">
        <f t="shared" si="3"/>
        <v>1.2433661266962184</v>
      </c>
    </row>
    <row r="104" spans="1:8" ht="11" customHeight="1" x14ac:dyDescent="0.15">
      <c r="A104" s="95" t="str">
        <f t="shared" ref="A104:B104" si="35">A41</f>
        <v>0207140021</v>
      </c>
      <c r="B104" s="265" t="str">
        <f t="shared" si="35"/>
        <v>Cuartos traseros sin deshuesar de aves de la especie gallus domesticus</v>
      </c>
      <c r="C104" s="134">
        <v>23853.052984000002</v>
      </c>
      <c r="D104" s="134">
        <v>26563.637769999998</v>
      </c>
      <c r="E104" s="191">
        <f t="shared" si="2"/>
        <v>0.11363680732265946</v>
      </c>
      <c r="F104" s="134">
        <v>2437.4039229999998</v>
      </c>
      <c r="G104" s="134">
        <v>2559.3609529999999</v>
      </c>
      <c r="H104" s="202">
        <f t="shared" si="3"/>
        <v>5.00356255478136E-2</v>
      </c>
    </row>
    <row r="105" spans="1:8" ht="11" customHeight="1" x14ac:dyDescent="0.15">
      <c r="A105" s="95" t="str">
        <f t="shared" ref="A105:B105" si="36">A42</f>
        <v>0405902000</v>
      </c>
      <c r="B105" s="265" t="str">
        <f t="shared" si="36"/>
        <v>Grasa lactea anhidra (butteroil)</v>
      </c>
      <c r="C105" s="134">
        <v>20118.790721999998</v>
      </c>
      <c r="D105" s="134">
        <v>23381.207348</v>
      </c>
      <c r="E105" s="191">
        <f t="shared" si="2"/>
        <v>0.16215768984725965</v>
      </c>
      <c r="F105" s="134">
        <v>1499.2419300000001</v>
      </c>
      <c r="G105" s="134">
        <v>1022.39575</v>
      </c>
      <c r="H105" s="202">
        <f t="shared" si="3"/>
        <v>-0.31805819358320642</v>
      </c>
    </row>
    <row r="106" spans="1:8" ht="11" customHeight="1" x14ac:dyDescent="0.15">
      <c r="A106" s="95" t="str">
        <f t="shared" ref="A106:B106" si="37">A43</f>
        <v>1512111000</v>
      </c>
      <c r="B106" s="265" t="str">
        <f t="shared" si="37"/>
        <v>Aceite de girasol en bruto</v>
      </c>
      <c r="C106" s="134">
        <v>13298.110069</v>
      </c>
      <c r="D106" s="134">
        <v>22836.120595999997</v>
      </c>
      <c r="E106" s="191">
        <f t="shared" si="2"/>
        <v>0.71724556929594141</v>
      </c>
      <c r="F106" s="134">
        <v>421.78706</v>
      </c>
      <c r="G106" s="134">
        <v>4921.7245439999997</v>
      </c>
      <c r="H106" s="202">
        <f t="shared" si="3"/>
        <v>10.668742383893902</v>
      </c>
    </row>
    <row r="107" spans="1:8" ht="11" customHeight="1" x14ac:dyDescent="0.15">
      <c r="A107" s="95" t="str">
        <f t="shared" ref="A107:B107" si="38">A44</f>
        <v>4407119000</v>
      </c>
      <c r="B107" s="265" t="str">
        <f t="shared" si="38"/>
        <v>Las demás madera de pino aserrada o desbastada longitudinalmente, de espesor superior a 6 mm</v>
      </c>
      <c r="C107" s="134">
        <v>19763.198103999996</v>
      </c>
      <c r="D107" s="134">
        <v>22586.496699000007</v>
      </c>
      <c r="E107" s="191">
        <f t="shared" si="2"/>
        <v>0.14285636262627888</v>
      </c>
      <c r="F107" s="134">
        <v>2013.7665339999999</v>
      </c>
      <c r="G107" s="134">
        <v>3096.3920679999997</v>
      </c>
      <c r="H107" s="202">
        <f t="shared" si="3"/>
        <v>0.537612238420484</v>
      </c>
    </row>
    <row r="108" spans="1:8" ht="11" customHeight="1" x14ac:dyDescent="0.15">
      <c r="A108" s="95" t="str">
        <f t="shared" ref="A108:B108" si="39">A45</f>
        <v>2101120000</v>
      </c>
      <c r="B108" s="265" t="str">
        <f t="shared" si="39"/>
        <v>Preparaciones a base de extractos, esencias o concentrados o a base de café</v>
      </c>
      <c r="C108" s="134">
        <v>26897.537914999997</v>
      </c>
      <c r="D108" s="134">
        <v>21567.589696999999</v>
      </c>
      <c r="E108" s="191">
        <f t="shared" si="2"/>
        <v>-0.19815747578248177</v>
      </c>
      <c r="F108" s="134">
        <v>2088.6970699999997</v>
      </c>
      <c r="G108" s="134">
        <v>3137.3278519999999</v>
      </c>
      <c r="H108" s="202">
        <f t="shared" si="3"/>
        <v>0.50205020012787216</v>
      </c>
    </row>
    <row r="109" spans="1:8" ht="11" customHeight="1" x14ac:dyDescent="0.15">
      <c r="A109" s="95" t="str">
        <f t="shared" ref="A109:B109" si="40">A46</f>
        <v>1107100000</v>
      </c>
      <c r="B109" s="265" t="str">
        <f t="shared" si="40"/>
        <v>Malta sin tostar</v>
      </c>
      <c r="C109" s="134">
        <v>29796.352045</v>
      </c>
      <c r="D109" s="134">
        <v>21188.021647000001</v>
      </c>
      <c r="E109" s="191">
        <f t="shared" si="2"/>
        <v>-0.28890551383603102</v>
      </c>
      <c r="F109" s="134">
        <v>211.85629500000002</v>
      </c>
      <c r="G109" s="134">
        <v>124.527805</v>
      </c>
      <c r="H109" s="202">
        <f t="shared" si="3"/>
        <v>-0.41220625518821619</v>
      </c>
    </row>
    <row r="110" spans="1:8" ht="11" customHeight="1" x14ac:dyDescent="0.15">
      <c r="A110" s="95" t="str">
        <f t="shared" ref="A110:B110" si="41">A47</f>
        <v>1108130000</v>
      </c>
      <c r="B110" s="265" t="str">
        <f t="shared" si="41"/>
        <v>Fecula de papa (patata)</v>
      </c>
      <c r="C110" s="134">
        <v>17383.589214</v>
      </c>
      <c r="D110" s="134">
        <v>20852.222330000001</v>
      </c>
      <c r="E110" s="191">
        <f t="shared" si="2"/>
        <v>0.19953492189095856</v>
      </c>
      <c r="F110" s="134">
        <v>1962.2609520000001</v>
      </c>
      <c r="G110" s="134">
        <v>1937.9309199999998</v>
      </c>
      <c r="H110" s="202">
        <f t="shared" si="3"/>
        <v>-1.2398978828581542E-2</v>
      </c>
    </row>
    <row r="111" spans="1:8" ht="23" customHeight="1" x14ac:dyDescent="0.15">
      <c r="A111" s="95" t="str">
        <f t="shared" ref="A111:B111" si="42">A48</f>
        <v>2202990000</v>
      </c>
      <c r="B111" s="265" t="str">
        <f t="shared" si="42"/>
        <v>Las demás agua, incluidas el agua mineral y la gaseada, con adición de azúcar u otro edulcorante o aromatizada, y demás bebidas no alcohólicas</v>
      </c>
      <c r="C111" s="134">
        <v>26004.218768999999</v>
      </c>
      <c r="D111" s="134">
        <v>20539.150548000001</v>
      </c>
      <c r="E111" s="191">
        <f t="shared" si="2"/>
        <v>-0.21016083080776815</v>
      </c>
      <c r="F111" s="134">
        <v>1824.7525089999999</v>
      </c>
      <c r="G111" s="134">
        <v>2063.6463199999998</v>
      </c>
      <c r="H111" s="202">
        <f t="shared" si="3"/>
        <v>0.13091847240748189</v>
      </c>
    </row>
    <row r="112" spans="1:8" ht="11" customHeight="1" x14ac:dyDescent="0.15">
      <c r="A112" s="95" t="str">
        <f t="shared" ref="A112:B112" si="43">A49</f>
        <v>5201003000</v>
      </c>
      <c r="B112" s="265" t="str">
        <f t="shared" si="43"/>
        <v>Algodón sin cardar ni peinar de longitud de fibra superior a 22.22 mm inferior o igual a 28.57 mm</v>
      </c>
      <c r="C112" s="134">
        <v>31845.201880999997</v>
      </c>
      <c r="D112" s="134">
        <v>20056.355889999999</v>
      </c>
      <c r="E112" s="191">
        <f t="shared" si="2"/>
        <v>-0.37019222032420684</v>
      </c>
      <c r="F112" s="134">
        <v>1524.9470699999999</v>
      </c>
      <c r="G112" s="134">
        <v>1914.1402800000001</v>
      </c>
      <c r="H112" s="202">
        <f t="shared" si="3"/>
        <v>0.25521752043498802</v>
      </c>
    </row>
    <row r="113" spans="1:8" ht="23" customHeight="1" x14ac:dyDescent="0.15">
      <c r="A113" s="95" t="str">
        <f t="shared" ref="A113:B113" si="44">A50</f>
        <v>1901109900</v>
      </c>
      <c r="B113" s="265" t="str">
        <f t="shared" si="44"/>
        <v>Las demás preparaciones para la alimentación de lactantes o niños de corta edad, acondicionadas para la venta al por menor, a base de harina, sémola, almidón, fécula o extracto de malta</v>
      </c>
      <c r="C113" s="134">
        <v>23395.399867</v>
      </c>
      <c r="D113" s="134">
        <v>19503.663746000002</v>
      </c>
      <c r="E113" s="191">
        <f t="shared" si="2"/>
        <v>-0.16634621092710722</v>
      </c>
      <c r="F113" s="134">
        <v>1815.0961119999999</v>
      </c>
      <c r="G113" s="134">
        <v>1974.6751980000001</v>
      </c>
      <c r="H113" s="202">
        <f t="shared" si="3"/>
        <v>8.7917705814577918E-2</v>
      </c>
    </row>
    <row r="114" spans="1:8" ht="11" customHeight="1" x14ac:dyDescent="0.15">
      <c r="A114" s="95" t="str">
        <f t="shared" ref="A114:B114" si="45">A51</f>
        <v>2301109000</v>
      </c>
      <c r="B114" s="265" t="str">
        <f t="shared" si="45"/>
        <v>Los demás harina, polvo y «pellets», de carne o despojos, impropios para la alimentación humana</v>
      </c>
      <c r="C114" s="134">
        <v>21140.276313999999</v>
      </c>
      <c r="D114" s="134">
        <v>19179.955677000002</v>
      </c>
      <c r="E114" s="191">
        <f>IFERROR(((D114/C114-1)),"")</f>
        <v>-9.2729187068467445E-2</v>
      </c>
      <c r="F114" s="134">
        <v>3647.6974660000001</v>
      </c>
      <c r="G114" s="134">
        <v>3637.1239530000003</v>
      </c>
      <c r="H114" s="202">
        <f t="shared" si="3"/>
        <v>-2.8986814555085338E-3</v>
      </c>
    </row>
    <row r="115" spans="1:8" ht="11" customHeight="1" x14ac:dyDescent="0.15">
      <c r="A115" s="95" t="str">
        <f t="shared" ref="A115:B115" si="46">A52</f>
        <v>4403110000</v>
      </c>
      <c r="B115" s="265" t="str">
        <f t="shared" si="46"/>
        <v>Madera en bruto de coníferas tratada con pintura u otros agentes de conservación</v>
      </c>
      <c r="C115" s="134">
        <v>10430.703318</v>
      </c>
      <c r="D115" s="134">
        <v>17926.897454000002</v>
      </c>
      <c r="E115" s="191">
        <f t="shared" si="2"/>
        <v>0.71866622100774458</v>
      </c>
      <c r="F115" s="134">
        <v>1229.3119959999999</v>
      </c>
      <c r="G115" s="134">
        <v>2065.2554929999997</v>
      </c>
      <c r="H115" s="202">
        <f t="shared" si="3"/>
        <v>0.68000922444427192</v>
      </c>
    </row>
    <row r="116" spans="1:8" ht="11" customHeight="1" x14ac:dyDescent="0.15">
      <c r="A116" s="95" t="str">
        <f t="shared" ref="A116:B116" si="47">A53</f>
        <v>0206290000</v>
      </c>
      <c r="B116" s="265" t="str">
        <f t="shared" si="47"/>
        <v>Los demas despojos comestibles de la especia bovina, congelados, excepto lengua e higado</v>
      </c>
      <c r="C116" s="134">
        <v>17141.208675999998</v>
      </c>
      <c r="D116" s="134">
        <v>16934.535814999999</v>
      </c>
      <c r="E116" s="191">
        <f t="shared" si="2"/>
        <v>-1.2057076306956627E-2</v>
      </c>
      <c r="F116" s="134">
        <v>2226.3435029999996</v>
      </c>
      <c r="G116" s="134">
        <v>2315.5721040000003</v>
      </c>
      <c r="H116" s="202">
        <f t="shared" si="3"/>
        <v>4.0078541734357209E-2</v>
      </c>
    </row>
    <row r="117" spans="1:8" ht="11" customHeight="1" x14ac:dyDescent="0.15">
      <c r="A117" s="95" t="str">
        <f>A54</f>
        <v>1901101000</v>
      </c>
      <c r="B117" s="265" t="str">
        <f>B54</f>
        <v>Fórmulas lácteas para niños de hasta 12 meses de edad</v>
      </c>
      <c r="C117" s="134">
        <v>20763.954765000002</v>
      </c>
      <c r="D117" s="134">
        <v>16874.470945999998</v>
      </c>
      <c r="E117" s="191">
        <f t="shared" si="2"/>
        <v>-0.18731902775843889</v>
      </c>
      <c r="F117" s="134">
        <v>564.04991599999994</v>
      </c>
      <c r="G117" s="134">
        <v>2248.7526429999998</v>
      </c>
      <c r="H117" s="202">
        <f t="shared" si="3"/>
        <v>2.9867972305486523</v>
      </c>
    </row>
    <row r="118" spans="1:8" ht="11" customHeight="1" x14ac:dyDescent="0.15">
      <c r="A118" s="95" t="str">
        <f t="shared" ref="A118:B118" si="48">A55</f>
        <v>1005100000</v>
      </c>
      <c r="B118" s="265" t="str">
        <f t="shared" si="48"/>
        <v>Maíz para siembra</v>
      </c>
      <c r="C118" s="134">
        <v>22945.579511999997</v>
      </c>
      <c r="D118" s="134">
        <v>16529.674614</v>
      </c>
      <c r="E118" s="191">
        <f t="shared" si="2"/>
        <v>-0.27961398380217983</v>
      </c>
      <c r="F118" s="134">
        <v>849.942184</v>
      </c>
      <c r="G118" s="134">
        <v>233.161655</v>
      </c>
      <c r="H118" s="202">
        <f t="shared" si="3"/>
        <v>-0.72567351122320578</v>
      </c>
    </row>
    <row r="119" spans="1:8" ht="23" customHeight="1" x14ac:dyDescent="0.15">
      <c r="A119" s="95" t="str">
        <f t="shared" ref="A119:B119" si="49">A56</f>
        <v>1901909000</v>
      </c>
      <c r="B119" s="265" t="str">
        <f t="shared" si="49"/>
        <v>Demás preparaciones alimenticias de harina, grañones, sémola, almidón, fécula o extracto de malta, que no contengan cacao o con un contenido de cacao inferior al 40% en peso</v>
      </c>
      <c r="C119" s="134">
        <v>15550.301076</v>
      </c>
      <c r="D119" s="134">
        <v>15981.554512999999</v>
      </c>
      <c r="E119" s="191">
        <f t="shared" si="2"/>
        <v>2.773280304299619E-2</v>
      </c>
      <c r="F119" s="134">
        <v>1523.7366299999999</v>
      </c>
      <c r="G119" s="134">
        <v>2439.5150800000001</v>
      </c>
      <c r="H119" s="202">
        <f t="shared" si="3"/>
        <v>0.60100835798638008</v>
      </c>
    </row>
    <row r="120" spans="1:8" ht="12" x14ac:dyDescent="0.15">
      <c r="A120" s="149"/>
      <c r="B120" s="149" t="s">
        <v>18</v>
      </c>
      <c r="C120" s="135">
        <v>1096726.9813669997</v>
      </c>
      <c r="D120" s="135">
        <v>1151719.215184998</v>
      </c>
      <c r="E120" s="195">
        <f t="shared" si="2"/>
        <v>5.01421363313721E-2</v>
      </c>
      <c r="F120" s="135">
        <v>119507.02794000003</v>
      </c>
      <c r="G120" s="135">
        <v>154678.61128900031</v>
      </c>
      <c r="H120" s="203">
        <f t="shared" si="3"/>
        <v>0.29430556474602154</v>
      </c>
    </row>
    <row r="121" spans="1:8" ht="9" customHeight="1" x14ac:dyDescent="0.15">
      <c r="A121" s="8" t="s">
        <v>52</v>
      </c>
    </row>
    <row r="122" spans="1:8" ht="9" customHeight="1" x14ac:dyDescent="0.15">
      <c r="A122" s="210" t="s">
        <v>363</v>
      </c>
    </row>
    <row r="123" spans="1:8" ht="9" customHeight="1" x14ac:dyDescent="0.15">
      <c r="A123" s="209" t="s">
        <v>364</v>
      </c>
    </row>
    <row r="124" spans="1:8" ht="9" customHeight="1" x14ac:dyDescent="0.15">
      <c r="A124" s="209" t="s">
        <v>365</v>
      </c>
    </row>
    <row r="125" spans="1:8" ht="9" customHeight="1" x14ac:dyDescent="0.15"/>
  </sheetData>
  <mergeCells count="10">
    <mergeCell ref="A2:E2"/>
    <mergeCell ref="A4:A5"/>
    <mergeCell ref="B4:B5"/>
    <mergeCell ref="C4:D4"/>
    <mergeCell ref="F4:G4"/>
    <mergeCell ref="F66:G66"/>
    <mergeCell ref="A66:A67"/>
    <mergeCell ref="B66:B67"/>
    <mergeCell ref="C66:D66"/>
    <mergeCell ref="A68:B68"/>
  </mergeCells>
  <phoneticPr fontId="11" type="noConversion"/>
  <conditionalFormatting sqref="C7:H57">
    <cfRule type="containsBlanks" dxfId="52" priority="3">
      <formula>LEN(TRIM(C7))=0</formula>
    </cfRule>
  </conditionalFormatting>
  <conditionalFormatting sqref="C70:H120">
    <cfRule type="containsBlanks" dxfId="51" priority="1">
      <formula>LEN(TRIM(C70))=0</formula>
    </cfRule>
  </conditionalFormatting>
  <pageMargins left="0.75" right="0.75" top="1" bottom="1" header="0" footer="0"/>
  <ignoredErrors>
    <ignoredError sqref="B68 A68 A65 A3 B2:B3 B65 C2:E3 C65:E65" numberStoredAsText="1"/>
    <ignoredError sqref="E68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3"/>
  <sheetViews>
    <sheetView showGridLines="0" zoomScaleNormal="100" zoomScalePageLayoutView="150" workbookViewId="0">
      <selection sqref="A1:G64"/>
    </sheetView>
  </sheetViews>
  <sheetFormatPr baseColWidth="10" defaultColWidth="11.5" defaultRowHeight="12" x14ac:dyDescent="0.15"/>
  <cols>
    <col min="1" max="1" width="8.83203125" style="14" customWidth="1"/>
    <col min="2" max="2" width="52" style="14" customWidth="1"/>
    <col min="3" max="4" width="6.83203125" style="14" customWidth="1"/>
    <col min="5" max="5" width="7.6640625" style="14" customWidth="1"/>
    <col min="6" max="6" width="6.83203125" style="14" customWidth="1"/>
    <col min="7" max="7" width="8.1640625" style="14" customWidth="1"/>
    <col min="8" max="16384" width="11.5" style="14"/>
  </cols>
  <sheetData>
    <row r="1" spans="1:7" ht="15" customHeight="1" x14ac:dyDescent="0.15">
      <c r="A1" s="79" t="s">
        <v>368</v>
      </c>
      <c r="B1" s="79"/>
      <c r="C1" s="79"/>
      <c r="D1" s="79"/>
      <c r="E1" s="79"/>
      <c r="F1" s="79"/>
      <c r="G1" s="79"/>
    </row>
    <row r="2" spans="1:7" ht="11.25" customHeight="1" x14ac:dyDescent="0.15">
      <c r="A2" s="234" t="s">
        <v>332</v>
      </c>
      <c r="B2" s="234"/>
      <c r="C2" s="234"/>
      <c r="D2" s="234"/>
      <c r="E2" s="234"/>
      <c r="F2" s="79"/>
      <c r="G2" s="79"/>
    </row>
    <row r="3" spans="1:7" ht="5" customHeight="1" x14ac:dyDescent="0.15">
      <c r="A3" s="44"/>
    </row>
    <row r="4" spans="1:7" s="34" customFormat="1" ht="15" customHeight="1" x14ac:dyDescent="0.15">
      <c r="A4" s="235" t="s">
        <v>30</v>
      </c>
      <c r="B4" s="235" t="s">
        <v>4</v>
      </c>
      <c r="C4" s="232" t="s">
        <v>346</v>
      </c>
      <c r="D4" s="233"/>
      <c r="E4" s="184" t="s">
        <v>28</v>
      </c>
      <c r="F4" s="185" t="s">
        <v>333</v>
      </c>
      <c r="G4" s="237" t="s">
        <v>334</v>
      </c>
    </row>
    <row r="5" spans="1:7" s="34" customFormat="1" ht="15" customHeight="1" x14ac:dyDescent="0.15">
      <c r="A5" s="236"/>
      <c r="B5" s="236"/>
      <c r="C5" s="159">
        <v>2023</v>
      </c>
      <c r="D5" s="160" t="s">
        <v>315</v>
      </c>
      <c r="E5" s="186" t="s">
        <v>335</v>
      </c>
      <c r="F5" s="187">
        <v>2023</v>
      </c>
      <c r="G5" s="238"/>
    </row>
    <row r="6" spans="1:7" s="34" customFormat="1" ht="14" customHeight="1" x14ac:dyDescent="0.15">
      <c r="A6" s="231" t="s">
        <v>44</v>
      </c>
      <c r="B6" s="231"/>
      <c r="C6" s="166">
        <f>SUM(C8:C58)</f>
        <v>5168226.7272170009</v>
      </c>
      <c r="D6" s="166">
        <f>SUM(D8:D58)</f>
        <v>5114779.3572759973</v>
      </c>
      <c r="E6" s="297">
        <f>(D6/C6-1)</f>
        <v>-1.0341529650690129E-2</v>
      </c>
      <c r="F6" s="297">
        <f>SUM(F7:F58)</f>
        <v>0.99999999999999956</v>
      </c>
      <c r="G6" s="189">
        <f>SUM(G7:G58)</f>
        <v>-1.0341529650689778</v>
      </c>
    </row>
    <row r="7" spans="1:7" ht="4" customHeight="1" x14ac:dyDescent="0.15">
      <c r="A7" s="38"/>
      <c r="B7" s="38"/>
      <c r="C7" s="103"/>
      <c r="D7" s="103"/>
      <c r="E7" s="298"/>
      <c r="F7" s="298"/>
      <c r="G7" s="190"/>
    </row>
    <row r="8" spans="1:7" ht="11" customHeight="1" x14ac:dyDescent="0.15">
      <c r="A8" s="94" t="s">
        <v>146</v>
      </c>
      <c r="B8" s="12" t="s">
        <v>274</v>
      </c>
      <c r="C8" s="134">
        <v>717573.28779900016</v>
      </c>
      <c r="D8" s="134">
        <v>725303.6577519998</v>
      </c>
      <c r="E8" s="295">
        <f>IFERROR(((D8/C8-1)),"")</f>
        <v>1.0772934394911671E-2</v>
      </c>
      <c r="F8" s="299">
        <f>C8/$C$6</f>
        <v>0.13884322915248742</v>
      </c>
      <c r="G8" s="193">
        <f>F8*E8*100</f>
        <v>0.14957489988374345</v>
      </c>
    </row>
    <row r="9" spans="1:7" ht="11" customHeight="1" x14ac:dyDescent="0.15">
      <c r="A9" s="94" t="s">
        <v>148</v>
      </c>
      <c r="B9" s="12" t="s">
        <v>287</v>
      </c>
      <c r="C9" s="134">
        <v>587525.0707390001</v>
      </c>
      <c r="D9" s="134">
        <v>537139.99868799991</v>
      </c>
      <c r="E9" s="295">
        <f t="shared" ref="E9:E58" si="0">IFERROR(((D9/C9-1)),"")</f>
        <v>-8.5758165158169142E-2</v>
      </c>
      <c r="F9" s="299">
        <f t="shared" ref="F9:F58" si="1">C9/$C$6</f>
        <v>0.11368020440066336</v>
      </c>
      <c r="G9" s="193">
        <f t="shared" ref="G9:G58" si="2">F9*E9*100</f>
        <v>-0.97490057442065137</v>
      </c>
    </row>
    <row r="10" spans="1:7" ht="11" customHeight="1" x14ac:dyDescent="0.15">
      <c r="A10" s="94" t="s">
        <v>147</v>
      </c>
      <c r="B10" s="12" t="s">
        <v>194</v>
      </c>
      <c r="C10" s="134">
        <v>545256.138698</v>
      </c>
      <c r="D10" s="134">
        <v>480517.54855200002</v>
      </c>
      <c r="E10" s="295">
        <f t="shared" si="0"/>
        <v>-0.11873060301638638</v>
      </c>
      <c r="F10" s="299">
        <f t="shared" si="1"/>
        <v>0.10550159028948229</v>
      </c>
      <c r="G10" s="193">
        <f t="shared" si="2"/>
        <v>-1.2526267434257967</v>
      </c>
    </row>
    <row r="11" spans="1:7" ht="11" customHeight="1" x14ac:dyDescent="0.15">
      <c r="A11" s="94" t="s">
        <v>149</v>
      </c>
      <c r="B11" s="12" t="s">
        <v>281</v>
      </c>
      <c r="C11" s="134">
        <v>378805.48596899997</v>
      </c>
      <c r="D11" s="134">
        <v>351144.77262499993</v>
      </c>
      <c r="E11" s="295">
        <f t="shared" si="0"/>
        <v>-7.3020889001231826E-2</v>
      </c>
      <c r="F11" s="299">
        <f t="shared" si="1"/>
        <v>7.3295059594450124E-2</v>
      </c>
      <c r="G11" s="193">
        <f t="shared" si="2"/>
        <v>-0.53520704109850137</v>
      </c>
    </row>
    <row r="12" spans="1:7" ht="11" customHeight="1" x14ac:dyDescent="0.15">
      <c r="A12" s="94" t="s">
        <v>66</v>
      </c>
      <c r="B12" s="12" t="s">
        <v>246</v>
      </c>
      <c r="C12" s="134">
        <v>100028.79708899996</v>
      </c>
      <c r="D12" s="134">
        <v>110766.12211400004</v>
      </c>
      <c r="E12" s="295">
        <f t="shared" si="0"/>
        <v>0.10734233878116739</v>
      </c>
      <c r="F12" s="299">
        <f t="shared" si="1"/>
        <v>1.9354568282042784E-2</v>
      </c>
      <c r="G12" s="193">
        <f t="shared" si="2"/>
        <v>0.20775646254942737</v>
      </c>
    </row>
    <row r="13" spans="1:7" ht="11" customHeight="1" x14ac:dyDescent="0.15">
      <c r="A13" s="94" t="s">
        <v>153</v>
      </c>
      <c r="B13" s="12" t="s">
        <v>276</v>
      </c>
      <c r="C13" s="134">
        <v>89937.290019000022</v>
      </c>
      <c r="D13" s="134">
        <v>102356.09029600001</v>
      </c>
      <c r="E13" s="295">
        <f t="shared" si="0"/>
        <v>0.13808288279951975</v>
      </c>
      <c r="F13" s="299">
        <f t="shared" si="1"/>
        <v>1.7401962948988051E-2</v>
      </c>
      <c r="G13" s="193">
        <f t="shared" si="2"/>
        <v>0.2402913210366702</v>
      </c>
    </row>
    <row r="14" spans="1:7" ht="11" customHeight="1" x14ac:dyDescent="0.15">
      <c r="A14" s="94" t="s">
        <v>151</v>
      </c>
      <c r="B14" s="12" t="s">
        <v>265</v>
      </c>
      <c r="C14" s="134">
        <v>102250.86204000004</v>
      </c>
      <c r="D14" s="134">
        <v>93348.682596000057</v>
      </c>
      <c r="E14" s="295">
        <f t="shared" si="0"/>
        <v>-8.7062145652302525E-2</v>
      </c>
      <c r="F14" s="299">
        <f t="shared" si="1"/>
        <v>1.9784515547958618E-2</v>
      </c>
      <c r="G14" s="193">
        <f t="shared" si="2"/>
        <v>-0.17224823742966172</v>
      </c>
    </row>
    <row r="15" spans="1:7" ht="11" customHeight="1" x14ac:dyDescent="0.15">
      <c r="A15" s="94" t="s">
        <v>155</v>
      </c>
      <c r="B15" s="12" t="s">
        <v>283</v>
      </c>
      <c r="C15" s="134">
        <v>119995.91507000002</v>
      </c>
      <c r="D15" s="134">
        <v>86105.410012000008</v>
      </c>
      <c r="E15" s="295">
        <f t="shared" si="0"/>
        <v>-0.28243048972316986</v>
      </c>
      <c r="F15" s="299">
        <f t="shared" si="1"/>
        <v>2.3218005208261384E-2</v>
      </c>
      <c r="G15" s="193">
        <f t="shared" si="2"/>
        <v>-0.65574725813643719</v>
      </c>
    </row>
    <row r="16" spans="1:7" ht="11" customHeight="1" x14ac:dyDescent="0.15">
      <c r="A16" s="94" t="s">
        <v>34</v>
      </c>
      <c r="B16" s="12" t="s">
        <v>289</v>
      </c>
      <c r="C16" s="134">
        <v>88386.516468999936</v>
      </c>
      <c r="D16" s="134">
        <v>82603.590921999901</v>
      </c>
      <c r="E16" s="295">
        <f t="shared" si="0"/>
        <v>-6.5427689403601441E-2</v>
      </c>
      <c r="F16" s="299">
        <f t="shared" si="1"/>
        <v>1.7101903831644498E-2</v>
      </c>
      <c r="G16" s="193">
        <f t="shared" si="2"/>
        <v>-0.11189380521070975</v>
      </c>
    </row>
    <row r="17" spans="1:7" ht="11" customHeight="1" x14ac:dyDescent="0.15">
      <c r="A17" s="94" t="s">
        <v>33</v>
      </c>
      <c r="B17" s="12" t="s">
        <v>295</v>
      </c>
      <c r="C17" s="134">
        <v>59817.059213999986</v>
      </c>
      <c r="D17" s="134">
        <v>78272.067123999979</v>
      </c>
      <c r="E17" s="295">
        <f t="shared" si="0"/>
        <v>0.30852415937025301</v>
      </c>
      <c r="F17" s="299">
        <f t="shared" si="1"/>
        <v>1.1574000594631501E-2</v>
      </c>
      <c r="G17" s="193">
        <f t="shared" si="2"/>
        <v>0.35708588040094924</v>
      </c>
    </row>
    <row r="18" spans="1:7" ht="33" customHeight="1" x14ac:dyDescent="0.15">
      <c r="A18" s="94" t="s">
        <v>152</v>
      </c>
      <c r="B18" s="12" t="s">
        <v>284</v>
      </c>
      <c r="C18" s="134">
        <v>110971.26674499999</v>
      </c>
      <c r="D18" s="134">
        <v>75779.362964999978</v>
      </c>
      <c r="E18" s="295">
        <f t="shared" si="0"/>
        <v>-0.31712626891848694</v>
      </c>
      <c r="F18" s="299">
        <f t="shared" si="1"/>
        <v>2.1471826334669351E-2</v>
      </c>
      <c r="G18" s="193">
        <f t="shared" si="2"/>
        <v>-0.68092801723794028</v>
      </c>
    </row>
    <row r="19" spans="1:7" ht="11" customHeight="1" x14ac:dyDescent="0.15">
      <c r="A19" s="94" t="s">
        <v>150</v>
      </c>
      <c r="B19" s="12" t="s">
        <v>231</v>
      </c>
      <c r="C19" s="134">
        <v>117845.06349499999</v>
      </c>
      <c r="D19" s="134">
        <v>73732.010499000011</v>
      </c>
      <c r="E19" s="295">
        <f t="shared" si="0"/>
        <v>-0.37433093663589601</v>
      </c>
      <c r="F19" s="299">
        <f t="shared" si="1"/>
        <v>2.2801837015857369E-2</v>
      </c>
      <c r="G19" s="193">
        <f t="shared" si="2"/>
        <v>-0.85354330071649342</v>
      </c>
    </row>
    <row r="20" spans="1:7" ht="11" customHeight="1" x14ac:dyDescent="0.15">
      <c r="A20" s="94" t="s">
        <v>166</v>
      </c>
      <c r="B20" s="12" t="s">
        <v>285</v>
      </c>
      <c r="C20" s="134">
        <v>62460.626481000058</v>
      </c>
      <c r="D20" s="134">
        <v>67624.723301999984</v>
      </c>
      <c r="E20" s="295">
        <f t="shared" si="0"/>
        <v>8.2677634086343987E-2</v>
      </c>
      <c r="F20" s="299">
        <f t="shared" si="1"/>
        <v>1.2085504328219364E-2</v>
      </c>
      <c r="G20" s="193">
        <f t="shared" si="2"/>
        <v>9.9920090459744704E-2</v>
      </c>
    </row>
    <row r="21" spans="1:7" ht="23" customHeight="1" x14ac:dyDescent="0.15">
      <c r="A21" s="94" t="s">
        <v>154</v>
      </c>
      <c r="B21" s="12" t="s">
        <v>278</v>
      </c>
      <c r="C21" s="134">
        <v>38666.65440900001</v>
      </c>
      <c r="D21" s="134">
        <v>51259.602916999997</v>
      </c>
      <c r="E21" s="295">
        <f t="shared" si="0"/>
        <v>0.32567980603640923</v>
      </c>
      <c r="F21" s="299">
        <f t="shared" si="1"/>
        <v>7.4816095442123377E-3</v>
      </c>
      <c r="G21" s="193">
        <f t="shared" si="2"/>
        <v>0.24366091451992222</v>
      </c>
    </row>
    <row r="22" spans="1:7" ht="11" customHeight="1" x14ac:dyDescent="0.15">
      <c r="A22" s="94" t="s">
        <v>157</v>
      </c>
      <c r="B22" s="12" t="s">
        <v>218</v>
      </c>
      <c r="C22" s="134">
        <v>50866.052684000017</v>
      </c>
      <c r="D22" s="134">
        <v>51161.197996999988</v>
      </c>
      <c r="E22" s="295">
        <f t="shared" si="0"/>
        <v>5.8024025342311436E-3</v>
      </c>
      <c r="F22" s="299">
        <f t="shared" si="1"/>
        <v>9.8420706692545767E-3</v>
      </c>
      <c r="G22" s="193">
        <f t="shared" si="2"/>
        <v>5.710765579336476E-3</v>
      </c>
    </row>
    <row r="23" spans="1:7" ht="11" customHeight="1" x14ac:dyDescent="0.15">
      <c r="A23" s="94" t="s">
        <v>117</v>
      </c>
      <c r="B23" s="12" t="s">
        <v>293</v>
      </c>
      <c r="C23" s="134">
        <v>46268.856003999994</v>
      </c>
      <c r="D23" s="134">
        <v>50035.965537000018</v>
      </c>
      <c r="E23" s="295">
        <f t="shared" si="0"/>
        <v>8.1417823096260555E-2</v>
      </c>
      <c r="F23" s="299">
        <f t="shared" si="1"/>
        <v>8.952559252158614E-3</v>
      </c>
      <c r="G23" s="193">
        <f t="shared" si="2"/>
        <v>7.2889788545104084E-2</v>
      </c>
    </row>
    <row r="24" spans="1:7" ht="11" customHeight="1" x14ac:dyDescent="0.15">
      <c r="A24" s="94" t="s">
        <v>113</v>
      </c>
      <c r="B24" s="12" t="s">
        <v>259</v>
      </c>
      <c r="C24" s="134">
        <v>24288.684089999981</v>
      </c>
      <c r="D24" s="134">
        <v>46988.335161999996</v>
      </c>
      <c r="E24" s="295">
        <f t="shared" si="0"/>
        <v>0.93457722896341688</v>
      </c>
      <c r="F24" s="299">
        <f t="shared" si="1"/>
        <v>4.6996165942354102E-3</v>
      </c>
      <c r="G24" s="193">
        <f t="shared" si="2"/>
        <v>0.43921546538310202</v>
      </c>
    </row>
    <row r="25" spans="1:7" ht="11" customHeight="1" x14ac:dyDescent="0.15">
      <c r="A25" s="94" t="s">
        <v>65</v>
      </c>
      <c r="B25" s="12" t="s">
        <v>270</v>
      </c>
      <c r="C25" s="134">
        <v>54421.154041000002</v>
      </c>
      <c r="D25" s="134">
        <v>43251.035168000009</v>
      </c>
      <c r="E25" s="295">
        <f t="shared" si="0"/>
        <v>-0.20525325252354276</v>
      </c>
      <c r="F25" s="299">
        <f t="shared" si="1"/>
        <v>1.0529947100502852E-2</v>
      </c>
      <c r="G25" s="193">
        <f t="shared" si="2"/>
        <v>-0.21613058912790589</v>
      </c>
    </row>
    <row r="26" spans="1:7" ht="11" customHeight="1" x14ac:dyDescent="0.15">
      <c r="A26" s="94" t="s">
        <v>160</v>
      </c>
      <c r="B26" s="12" t="s">
        <v>280</v>
      </c>
      <c r="C26" s="134">
        <v>35555.597479000004</v>
      </c>
      <c r="D26" s="134">
        <v>40717.615446999996</v>
      </c>
      <c r="E26" s="295">
        <f t="shared" si="0"/>
        <v>0.14518158416684757</v>
      </c>
      <c r="F26" s="299">
        <f t="shared" si="1"/>
        <v>6.8796512528671644E-3</v>
      </c>
      <c r="G26" s="193">
        <f t="shared" si="2"/>
        <v>9.987986674066926E-2</v>
      </c>
    </row>
    <row r="27" spans="1:7" ht="11" customHeight="1" x14ac:dyDescent="0.15">
      <c r="A27" s="94" t="s">
        <v>171</v>
      </c>
      <c r="B27" s="12" t="s">
        <v>277</v>
      </c>
      <c r="C27" s="134">
        <v>29215.057291999994</v>
      </c>
      <c r="D27" s="134">
        <v>40693.126415999963</v>
      </c>
      <c r="E27" s="295">
        <f t="shared" si="0"/>
        <v>0.39288196525779284</v>
      </c>
      <c r="F27" s="299">
        <f t="shared" si="1"/>
        <v>5.6528203645066838E-3</v>
      </c>
      <c r="G27" s="193">
        <f t="shared" si="2"/>
        <v>0.22208911740566589</v>
      </c>
    </row>
    <row r="28" spans="1:7" ht="11" customHeight="1" x14ac:dyDescent="0.15">
      <c r="A28" s="94" t="s">
        <v>118</v>
      </c>
      <c r="B28" s="12" t="s">
        <v>249</v>
      </c>
      <c r="C28" s="134">
        <v>9579.1965429999982</v>
      </c>
      <c r="D28" s="134">
        <v>39661.095257000015</v>
      </c>
      <c r="E28" s="295">
        <f t="shared" si="0"/>
        <v>3.1403363088924587</v>
      </c>
      <c r="F28" s="299">
        <f t="shared" si="1"/>
        <v>1.8534783879650394E-3</v>
      </c>
      <c r="G28" s="193">
        <f t="shared" si="2"/>
        <v>0.58205454794740763</v>
      </c>
    </row>
    <row r="29" spans="1:7" ht="11" customHeight="1" x14ac:dyDescent="0.15">
      <c r="A29" s="94" t="s">
        <v>161</v>
      </c>
      <c r="B29" s="12" t="s">
        <v>299</v>
      </c>
      <c r="C29" s="134">
        <v>27071.3665</v>
      </c>
      <c r="D29" s="134">
        <v>37634.607165000009</v>
      </c>
      <c r="E29" s="295">
        <f t="shared" si="0"/>
        <v>0.39019975829443299</v>
      </c>
      <c r="F29" s="299">
        <f t="shared" si="1"/>
        <v>5.238037711742854E-3</v>
      </c>
      <c r="G29" s="193">
        <f t="shared" si="2"/>
        <v>0.20438810490591863</v>
      </c>
    </row>
    <row r="30" spans="1:7" ht="11" customHeight="1" x14ac:dyDescent="0.15">
      <c r="A30" s="94" t="s">
        <v>116</v>
      </c>
      <c r="B30" s="12" t="s">
        <v>257</v>
      </c>
      <c r="C30" s="134">
        <v>30060.378679999998</v>
      </c>
      <c r="D30" s="134">
        <v>35818.348606999971</v>
      </c>
      <c r="E30" s="295">
        <f t="shared" si="0"/>
        <v>0.19154681942948737</v>
      </c>
      <c r="F30" s="299">
        <f t="shared" si="1"/>
        <v>5.8163815688842624E-3</v>
      </c>
      <c r="G30" s="193">
        <f t="shared" si="2"/>
        <v>0.11141093901080722</v>
      </c>
    </row>
    <row r="31" spans="1:7" ht="11" customHeight="1" x14ac:dyDescent="0.15">
      <c r="A31" s="94" t="s">
        <v>159</v>
      </c>
      <c r="B31" s="12" t="s">
        <v>217</v>
      </c>
      <c r="C31" s="134">
        <v>36532.556857999974</v>
      </c>
      <c r="D31" s="134">
        <v>35604.187452999999</v>
      </c>
      <c r="E31" s="295">
        <f t="shared" si="0"/>
        <v>-2.541211141088473E-2</v>
      </c>
      <c r="F31" s="299">
        <f t="shared" si="1"/>
        <v>7.0686830872979355E-3</v>
      </c>
      <c r="G31" s="193">
        <f t="shared" si="2"/>
        <v>-1.7963016214265177E-2</v>
      </c>
    </row>
    <row r="32" spans="1:7" ht="11" customHeight="1" x14ac:dyDescent="0.15">
      <c r="A32" s="94" t="s">
        <v>158</v>
      </c>
      <c r="B32" s="12" t="s">
        <v>216</v>
      </c>
      <c r="C32" s="134">
        <v>24586.144836000007</v>
      </c>
      <c r="D32" s="134">
        <v>35597.067986999995</v>
      </c>
      <c r="E32" s="295">
        <f t="shared" si="0"/>
        <v>0.44785073969292477</v>
      </c>
      <c r="F32" s="299">
        <f t="shared" si="1"/>
        <v>4.7571722630750787E-3</v>
      </c>
      <c r="G32" s="193">
        <f t="shared" si="2"/>
        <v>0.21305031168648386</v>
      </c>
    </row>
    <row r="33" spans="1:7" ht="11" customHeight="1" x14ac:dyDescent="0.15">
      <c r="A33" s="94" t="s">
        <v>173</v>
      </c>
      <c r="B33" s="12" t="s">
        <v>262</v>
      </c>
      <c r="C33" s="134">
        <v>36088.90583099996</v>
      </c>
      <c r="D33" s="134">
        <v>33730.863492999961</v>
      </c>
      <c r="E33" s="295">
        <f t="shared" si="0"/>
        <v>-6.5339812435501132E-2</v>
      </c>
      <c r="F33" s="299">
        <f t="shared" si="1"/>
        <v>6.9828410663464058E-3</v>
      </c>
      <c r="G33" s="193">
        <f t="shared" si="2"/>
        <v>-4.5625752554198887E-2</v>
      </c>
    </row>
    <row r="34" spans="1:7" ht="11" customHeight="1" x14ac:dyDescent="0.15">
      <c r="A34" s="94" t="s">
        <v>165</v>
      </c>
      <c r="B34" s="12" t="s">
        <v>271</v>
      </c>
      <c r="C34" s="134">
        <v>43611.350849000002</v>
      </c>
      <c r="D34" s="134">
        <v>33541.564192000005</v>
      </c>
      <c r="E34" s="295">
        <f t="shared" si="0"/>
        <v>-0.23089829736908718</v>
      </c>
      <c r="F34" s="299">
        <f t="shared" si="1"/>
        <v>8.4383586771325618E-3</v>
      </c>
      <c r="G34" s="193">
        <f t="shared" si="2"/>
        <v>-0.19484026511395713</v>
      </c>
    </row>
    <row r="35" spans="1:7" ht="11" customHeight="1" x14ac:dyDescent="0.15">
      <c r="A35" s="94" t="s">
        <v>163</v>
      </c>
      <c r="B35" s="12" t="s">
        <v>297</v>
      </c>
      <c r="C35" s="134">
        <v>31706.177129999996</v>
      </c>
      <c r="D35" s="134">
        <v>32273.18779299999</v>
      </c>
      <c r="E35" s="295">
        <f t="shared" si="0"/>
        <v>1.7883286927817377E-2</v>
      </c>
      <c r="F35" s="299">
        <f t="shared" si="1"/>
        <v>6.1348270506455154E-3</v>
      </c>
      <c r="G35" s="193">
        <f t="shared" si="2"/>
        <v>1.0971087239922937E-2</v>
      </c>
    </row>
    <row r="36" spans="1:7" ht="11" customHeight="1" x14ac:dyDescent="0.15">
      <c r="A36" s="94" t="s">
        <v>185</v>
      </c>
      <c r="B36" s="12" t="s">
        <v>279</v>
      </c>
      <c r="C36" s="134">
        <v>31899.357510999987</v>
      </c>
      <c r="D36" s="134">
        <v>30262.176072000006</v>
      </c>
      <c r="E36" s="295">
        <f t="shared" si="0"/>
        <v>-5.132333585199722E-2</v>
      </c>
      <c r="F36" s="299">
        <f t="shared" si="1"/>
        <v>6.1722055154838822E-3</v>
      </c>
      <c r="G36" s="193">
        <f t="shared" si="2"/>
        <v>-3.1677817661872887E-2</v>
      </c>
    </row>
    <row r="37" spans="1:7" ht="11" customHeight="1" x14ac:dyDescent="0.15">
      <c r="A37" s="94" t="s">
        <v>138</v>
      </c>
      <c r="B37" s="12" t="s">
        <v>266</v>
      </c>
      <c r="C37" s="134">
        <v>8005.5598729999992</v>
      </c>
      <c r="D37" s="134">
        <v>29202.86463200003</v>
      </c>
      <c r="E37" s="295">
        <f t="shared" si="0"/>
        <v>2.647822899993697</v>
      </c>
      <c r="F37" s="299">
        <f t="shared" si="1"/>
        <v>1.548995486370787E-3</v>
      </c>
      <c r="G37" s="193">
        <f t="shared" si="2"/>
        <v>0.41014657207994448</v>
      </c>
    </row>
    <row r="38" spans="1:7" ht="11" customHeight="1" x14ac:dyDescent="0.15">
      <c r="A38" s="94" t="s">
        <v>136</v>
      </c>
      <c r="B38" s="12" t="s">
        <v>263</v>
      </c>
      <c r="C38" s="134">
        <v>33622.22523399999</v>
      </c>
      <c r="D38" s="134">
        <v>27650.071826000003</v>
      </c>
      <c r="E38" s="295">
        <f t="shared" si="0"/>
        <v>-0.17762516806772011</v>
      </c>
      <c r="F38" s="299">
        <f t="shared" si="1"/>
        <v>6.5055631280528138E-3</v>
      </c>
      <c r="G38" s="193">
        <f t="shared" si="2"/>
        <v>-0.11555517439955441</v>
      </c>
    </row>
    <row r="39" spans="1:7" ht="23" customHeight="1" x14ac:dyDescent="0.15">
      <c r="A39" s="94" t="s">
        <v>109</v>
      </c>
      <c r="B39" s="12" t="s">
        <v>254</v>
      </c>
      <c r="C39" s="134">
        <v>26644.532409999993</v>
      </c>
      <c r="D39" s="134">
        <v>27082.374158999995</v>
      </c>
      <c r="E39" s="295">
        <f t="shared" si="0"/>
        <v>1.6432705301883122E-2</v>
      </c>
      <c r="F39" s="299">
        <f t="shared" si="1"/>
        <v>5.1554495993150059E-3</v>
      </c>
      <c r="G39" s="193">
        <f t="shared" si="2"/>
        <v>8.4717983964254923E-3</v>
      </c>
    </row>
    <row r="40" spans="1:7" ht="11" customHeight="1" x14ac:dyDescent="0.15">
      <c r="A40" s="94" t="s">
        <v>186</v>
      </c>
      <c r="B40" s="12" t="s">
        <v>298</v>
      </c>
      <c r="C40" s="134">
        <v>10073.000513000001</v>
      </c>
      <c r="D40" s="134">
        <v>26948.361756999999</v>
      </c>
      <c r="E40" s="295">
        <f t="shared" si="0"/>
        <v>1.6753063024489094</v>
      </c>
      <c r="F40" s="299">
        <f t="shared" si="1"/>
        <v>1.9490245000192037E-3</v>
      </c>
      <c r="G40" s="193">
        <f t="shared" si="2"/>
        <v>0.32652130285095066</v>
      </c>
    </row>
    <row r="41" spans="1:7" ht="23" customHeight="1" x14ac:dyDescent="0.15">
      <c r="A41" s="94" t="s">
        <v>167</v>
      </c>
      <c r="B41" s="12" t="s">
        <v>268</v>
      </c>
      <c r="C41" s="134">
        <v>21556.082025000011</v>
      </c>
      <c r="D41" s="134">
        <v>26750.900316999978</v>
      </c>
      <c r="E41" s="295">
        <f t="shared" si="0"/>
        <v>0.24099083896485429</v>
      </c>
      <c r="F41" s="299">
        <f t="shared" si="1"/>
        <v>4.1708855208462542E-3</v>
      </c>
      <c r="G41" s="193">
        <f t="shared" si="2"/>
        <v>0.1005145200895102</v>
      </c>
    </row>
    <row r="42" spans="1:7" ht="11" customHeight="1" x14ac:dyDescent="0.15">
      <c r="A42" s="94" t="s">
        <v>184</v>
      </c>
      <c r="B42" s="12" t="s">
        <v>275</v>
      </c>
      <c r="C42" s="134">
        <v>23853.052984000005</v>
      </c>
      <c r="D42" s="134">
        <v>26563.637769999979</v>
      </c>
      <c r="E42" s="295">
        <f t="shared" si="0"/>
        <v>0.11363680732265857</v>
      </c>
      <c r="F42" s="299">
        <f t="shared" si="1"/>
        <v>4.6153263475041959E-3</v>
      </c>
      <c r="G42" s="193">
        <f t="shared" si="2"/>
        <v>5.2447095088252384E-2</v>
      </c>
    </row>
    <row r="43" spans="1:7" ht="11" customHeight="1" x14ac:dyDescent="0.15">
      <c r="A43" s="94" t="s">
        <v>156</v>
      </c>
      <c r="B43" s="12" t="s">
        <v>220</v>
      </c>
      <c r="C43" s="134">
        <v>20118.790721999998</v>
      </c>
      <c r="D43" s="134">
        <v>23381.207348000004</v>
      </c>
      <c r="E43" s="295">
        <f t="shared" si="0"/>
        <v>0.16215768984725987</v>
      </c>
      <c r="F43" s="299">
        <f t="shared" si="1"/>
        <v>3.8927840793148817E-3</v>
      </c>
      <c r="G43" s="193">
        <f t="shared" si="2"/>
        <v>6.3124487337589366E-2</v>
      </c>
    </row>
    <row r="44" spans="1:7" ht="11" customHeight="1" x14ac:dyDescent="0.15">
      <c r="A44" s="94" t="s">
        <v>193</v>
      </c>
      <c r="B44" s="12" t="s">
        <v>286</v>
      </c>
      <c r="C44" s="134">
        <v>13298.110069000002</v>
      </c>
      <c r="D44" s="134">
        <v>22836.120595999997</v>
      </c>
      <c r="E44" s="295">
        <f t="shared" si="0"/>
        <v>0.71724556929594119</v>
      </c>
      <c r="F44" s="299">
        <f t="shared" si="1"/>
        <v>2.5730508297883443E-3</v>
      </c>
      <c r="G44" s="193">
        <f t="shared" si="2"/>
        <v>0.18455093072389347</v>
      </c>
    </row>
    <row r="45" spans="1:7" ht="11" customHeight="1" x14ac:dyDescent="0.15">
      <c r="A45" s="94" t="s">
        <v>164</v>
      </c>
      <c r="B45" s="12" t="s">
        <v>300</v>
      </c>
      <c r="C45" s="134">
        <v>19763.198103999996</v>
      </c>
      <c r="D45" s="134">
        <v>22586.496698999996</v>
      </c>
      <c r="E45" s="295">
        <f t="shared" si="0"/>
        <v>0.14285636262627843</v>
      </c>
      <c r="F45" s="299">
        <f t="shared" si="1"/>
        <v>3.82398047669285E-3</v>
      </c>
      <c r="G45" s="193">
        <f t="shared" si="2"/>
        <v>5.4627994165424285E-2</v>
      </c>
    </row>
    <row r="46" spans="1:7" ht="11" customHeight="1" x14ac:dyDescent="0.15">
      <c r="A46" s="94" t="s">
        <v>189</v>
      </c>
      <c r="B46" s="12" t="s">
        <v>273</v>
      </c>
      <c r="C46" s="134">
        <v>26897.537914999997</v>
      </c>
      <c r="D46" s="134">
        <v>21567.589696999999</v>
      </c>
      <c r="E46" s="295">
        <f t="shared" si="0"/>
        <v>-0.19815747578248177</v>
      </c>
      <c r="F46" s="299">
        <f t="shared" si="1"/>
        <v>5.2044036252031547E-3</v>
      </c>
      <c r="G46" s="193">
        <f t="shared" si="2"/>
        <v>-0.10312914853234545</v>
      </c>
    </row>
    <row r="47" spans="1:7" ht="11" customHeight="1" x14ac:dyDescent="0.15">
      <c r="A47" s="94" t="s">
        <v>188</v>
      </c>
      <c r="B47" s="12" t="s">
        <v>219</v>
      </c>
      <c r="C47" s="134">
        <v>29796.352045</v>
      </c>
      <c r="D47" s="134">
        <v>21188.021647000001</v>
      </c>
      <c r="E47" s="295">
        <f t="shared" si="0"/>
        <v>-0.28890551383603102</v>
      </c>
      <c r="F47" s="299">
        <f t="shared" si="1"/>
        <v>5.7652950649564111E-3</v>
      </c>
      <c r="G47" s="193">
        <f t="shared" si="2"/>
        <v>-0.16656255331575659</v>
      </c>
    </row>
    <row r="48" spans="1:7" ht="11" customHeight="1" x14ac:dyDescent="0.15">
      <c r="A48" s="94" t="s">
        <v>174</v>
      </c>
      <c r="B48" s="12" t="s">
        <v>222</v>
      </c>
      <c r="C48" s="134">
        <v>17383.589214</v>
      </c>
      <c r="D48" s="134">
        <v>20852.222329999997</v>
      </c>
      <c r="E48" s="295">
        <f t="shared" si="0"/>
        <v>0.19953492189095834</v>
      </c>
      <c r="F48" s="299">
        <f t="shared" si="1"/>
        <v>3.3635500397949368E-3</v>
      </c>
      <c r="G48" s="193">
        <f t="shared" si="2"/>
        <v>6.711456944668126E-2</v>
      </c>
    </row>
    <row r="49" spans="1:7" ht="23" customHeight="1" x14ac:dyDescent="0.15">
      <c r="A49" s="94" t="s">
        <v>137</v>
      </c>
      <c r="B49" s="12" t="s">
        <v>264</v>
      </c>
      <c r="C49" s="134">
        <v>26004.218768999996</v>
      </c>
      <c r="D49" s="134">
        <v>20539.150547999987</v>
      </c>
      <c r="E49" s="295">
        <f t="shared" si="0"/>
        <v>-0.21016083080776859</v>
      </c>
      <c r="F49" s="299">
        <f t="shared" si="1"/>
        <v>5.0315553363895881E-3</v>
      </c>
      <c r="G49" s="193">
        <f t="shared" si="2"/>
        <v>-0.10574358497508975</v>
      </c>
    </row>
    <row r="50" spans="1:7" ht="11" customHeight="1" x14ac:dyDescent="0.15">
      <c r="A50" s="94" t="s">
        <v>172</v>
      </c>
      <c r="B50" s="12" t="s">
        <v>306</v>
      </c>
      <c r="C50" s="134">
        <v>31845.201881000001</v>
      </c>
      <c r="D50" s="134">
        <v>20056.355889999999</v>
      </c>
      <c r="E50" s="295">
        <f t="shared" si="0"/>
        <v>-0.37019222032420696</v>
      </c>
      <c r="F50" s="299">
        <f t="shared" si="1"/>
        <v>6.1617269446203422E-3</v>
      </c>
      <c r="G50" s="193">
        <f t="shared" si="2"/>
        <v>-0.22810233786604964</v>
      </c>
    </row>
    <row r="51" spans="1:7" ht="23" customHeight="1" x14ac:dyDescent="0.15">
      <c r="A51" s="94" t="s">
        <v>162</v>
      </c>
      <c r="B51" s="12" t="s">
        <v>272</v>
      </c>
      <c r="C51" s="134">
        <v>23395.399866999996</v>
      </c>
      <c r="D51" s="134">
        <v>19503.663745999998</v>
      </c>
      <c r="E51" s="295">
        <f t="shared" si="0"/>
        <v>-0.16634621092710722</v>
      </c>
      <c r="F51" s="299">
        <f t="shared" si="1"/>
        <v>4.5267750626718358E-3</v>
      </c>
      <c r="G51" s="193">
        <f t="shared" si="2"/>
        <v>-7.5301187939477821E-2</v>
      </c>
    </row>
    <row r="52" spans="1:7" ht="11" customHeight="1" x14ac:dyDescent="0.15">
      <c r="A52" s="94" t="s">
        <v>183</v>
      </c>
      <c r="B52" s="12" t="s">
        <v>269</v>
      </c>
      <c r="C52" s="134">
        <v>21140.276313999999</v>
      </c>
      <c r="D52" s="134">
        <v>19179.955677000005</v>
      </c>
      <c r="E52" s="295">
        <f>IFERROR(((D52/C52-1)),"")</f>
        <v>-9.2729187068467223E-2</v>
      </c>
      <c r="F52" s="299">
        <f t="shared" si="1"/>
        <v>4.0904312890668532E-3</v>
      </c>
      <c r="G52" s="193">
        <f t="shared" si="2"/>
        <v>-3.7930236819459173E-2</v>
      </c>
    </row>
    <row r="53" spans="1:7" ht="11" customHeight="1" x14ac:dyDescent="0.15">
      <c r="A53" s="94" t="s">
        <v>197</v>
      </c>
      <c r="B53" s="12" t="s">
        <v>305</v>
      </c>
      <c r="C53" s="134">
        <v>10430.703318</v>
      </c>
      <c r="D53" s="134">
        <v>17926.897453999987</v>
      </c>
      <c r="E53" s="295">
        <f t="shared" si="0"/>
        <v>0.71866622100774302</v>
      </c>
      <c r="F53" s="299">
        <f t="shared" si="1"/>
        <v>2.0182364026465126E-3</v>
      </c>
      <c r="G53" s="193">
        <f t="shared" si="2"/>
        <v>0.14504383285902309</v>
      </c>
    </row>
    <row r="54" spans="1:7" ht="11" customHeight="1" x14ac:dyDescent="0.15">
      <c r="A54" s="94" t="s">
        <v>187</v>
      </c>
      <c r="B54" s="12" t="s">
        <v>221</v>
      </c>
      <c r="C54" s="134">
        <v>17141.208675999995</v>
      </c>
      <c r="D54" s="134">
        <v>16934.535815000003</v>
      </c>
      <c r="E54" s="295">
        <f t="shared" si="0"/>
        <v>-1.2057076306956183E-2</v>
      </c>
      <c r="F54" s="299">
        <f t="shared" si="1"/>
        <v>3.3166518383821435E-3</v>
      </c>
      <c r="G54" s="193">
        <f t="shared" si="2"/>
        <v>-3.9989124298980012E-3</v>
      </c>
    </row>
    <row r="55" spans="1:7" ht="11" customHeight="1" x14ac:dyDescent="0.15">
      <c r="A55" s="94" t="s">
        <v>169</v>
      </c>
      <c r="B55" s="12" t="s">
        <v>282</v>
      </c>
      <c r="C55" s="134">
        <v>20763.954764999991</v>
      </c>
      <c r="D55" s="134">
        <v>16874.470945999994</v>
      </c>
      <c r="E55" s="295">
        <f t="shared" si="0"/>
        <v>-0.18731902775843867</v>
      </c>
      <c r="F55" s="299">
        <f t="shared" si="1"/>
        <v>4.0176168463454806E-3</v>
      </c>
      <c r="G55" s="193">
        <f t="shared" si="2"/>
        <v>-7.5257608156335989E-2</v>
      </c>
    </row>
    <row r="56" spans="1:7" ht="11" customHeight="1" x14ac:dyDescent="0.15">
      <c r="A56" s="94" t="s">
        <v>170</v>
      </c>
      <c r="B56" s="12" t="s">
        <v>296</v>
      </c>
      <c r="C56" s="134">
        <v>22945.579511999997</v>
      </c>
      <c r="D56" s="134">
        <v>16529.674613999996</v>
      </c>
      <c r="E56" s="295">
        <f t="shared" si="0"/>
        <v>-0.27961398380218005</v>
      </c>
      <c r="F56" s="299">
        <f t="shared" si="1"/>
        <v>4.4397393386717355E-3</v>
      </c>
      <c r="G56" s="193">
        <f t="shared" si="2"/>
        <v>-0.12414132035292604</v>
      </c>
    </row>
    <row r="57" spans="1:7" ht="23" customHeight="1" x14ac:dyDescent="0.15">
      <c r="A57" s="94" t="s">
        <v>168</v>
      </c>
      <c r="B57" s="12" t="s">
        <v>244</v>
      </c>
      <c r="C57" s="134">
        <v>15550.301075999994</v>
      </c>
      <c r="D57" s="134">
        <v>15981.554512999992</v>
      </c>
      <c r="E57" s="295">
        <f t="shared" si="0"/>
        <v>2.7732803042995968E-2</v>
      </c>
      <c r="F57" s="299">
        <f t="shared" si="1"/>
        <v>3.008827185175283E-3</v>
      </c>
      <c r="G57" s="193">
        <f t="shared" si="2"/>
        <v>8.3443211716878081E-3</v>
      </c>
    </row>
    <row r="58" spans="1:7" x14ac:dyDescent="0.15">
      <c r="A58" s="116"/>
      <c r="B58" s="194" t="s">
        <v>18</v>
      </c>
      <c r="C58" s="135">
        <v>1096726.9813669997</v>
      </c>
      <c r="D58" s="135">
        <v>1151719.2151849982</v>
      </c>
      <c r="E58" s="296">
        <f t="shared" si="0"/>
        <v>5.0142136331372322E-2</v>
      </c>
      <c r="F58" s="300">
        <f t="shared" si="1"/>
        <v>0.21220566342250388</v>
      </c>
      <c r="G58" s="197">
        <f t="shared" si="2"/>
        <v>1.0640445305620498</v>
      </c>
    </row>
    <row r="59" spans="1:7" ht="9" customHeight="1" x14ac:dyDescent="0.15">
      <c r="A59" s="8" t="s">
        <v>52</v>
      </c>
    </row>
    <row r="60" spans="1:7" ht="9" customHeight="1" x14ac:dyDescent="0.15">
      <c r="A60" s="210" t="s">
        <v>363</v>
      </c>
    </row>
    <row r="61" spans="1:7" ht="9" customHeight="1" x14ac:dyDescent="0.15">
      <c r="A61" s="209" t="s">
        <v>364</v>
      </c>
    </row>
    <row r="62" spans="1:7" ht="9" customHeight="1" x14ac:dyDescent="0.15">
      <c r="A62" s="209" t="s">
        <v>365</v>
      </c>
    </row>
    <row r="63" spans="1:7" ht="9" customHeight="1" x14ac:dyDescent="0.15">
      <c r="A63" s="34"/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50" priority="1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F62"/>
  <sheetViews>
    <sheetView showGridLines="0" zoomScaleNormal="100" zoomScalePageLayoutView="150" workbookViewId="0">
      <selection sqref="A1:F63"/>
    </sheetView>
  </sheetViews>
  <sheetFormatPr baseColWidth="10" defaultColWidth="11.5" defaultRowHeight="12" x14ac:dyDescent="0.15"/>
  <cols>
    <col min="1" max="1" width="17.83203125" style="14" customWidth="1"/>
    <col min="2" max="4" width="8.83203125" style="14" customWidth="1"/>
    <col min="5" max="5" width="9" style="14" customWidth="1"/>
    <col min="6" max="6" width="8.83203125" style="14" customWidth="1"/>
    <col min="7" max="16384" width="11.5" style="14"/>
  </cols>
  <sheetData>
    <row r="1" spans="1:6" ht="15" customHeight="1" x14ac:dyDescent="0.15">
      <c r="A1" s="79" t="s">
        <v>387</v>
      </c>
      <c r="B1" s="79"/>
      <c r="C1" s="79"/>
      <c r="D1" s="79"/>
      <c r="E1" s="79"/>
      <c r="F1" s="79"/>
    </row>
    <row r="2" spans="1:6" ht="11.25" customHeight="1" x14ac:dyDescent="0.15">
      <c r="A2" s="79" t="s">
        <v>388</v>
      </c>
      <c r="B2" s="79"/>
      <c r="C2" s="79"/>
      <c r="D2" s="79"/>
      <c r="E2" s="79"/>
      <c r="F2" s="79"/>
    </row>
    <row r="3" spans="1:6" ht="5" customHeight="1" x14ac:dyDescent="0.15"/>
    <row r="4" spans="1:6" s="34" customFormat="1" ht="14" customHeight="1" x14ac:dyDescent="0.15">
      <c r="A4" s="239" t="s">
        <v>22</v>
      </c>
      <c r="B4" s="232" t="s">
        <v>346</v>
      </c>
      <c r="C4" s="233"/>
      <c r="D4" s="184" t="s">
        <v>28</v>
      </c>
      <c r="E4" s="185" t="s">
        <v>333</v>
      </c>
      <c r="F4" s="237" t="s">
        <v>334</v>
      </c>
    </row>
    <row r="5" spans="1:6" s="34" customFormat="1" ht="14" customHeight="1" x14ac:dyDescent="0.15">
      <c r="A5" s="239"/>
      <c r="B5" s="159">
        <v>2023</v>
      </c>
      <c r="C5" s="160" t="s">
        <v>315</v>
      </c>
      <c r="D5" s="186" t="s">
        <v>335</v>
      </c>
      <c r="E5" s="187">
        <v>2023</v>
      </c>
      <c r="F5" s="238"/>
    </row>
    <row r="6" spans="1:6" s="34" customFormat="1" ht="16" customHeight="1" x14ac:dyDescent="0.15">
      <c r="A6" s="183"/>
      <c r="B6" s="301">
        <f>SUM(B8:B58)</f>
        <v>5168226.7272170056</v>
      </c>
      <c r="C6" s="301">
        <f>SUM(C8:C58)</f>
        <v>5114779.3572760029</v>
      </c>
      <c r="D6" s="302">
        <f>(C6/B6-1)</f>
        <v>-1.0341529650689907E-2</v>
      </c>
      <c r="E6" s="302">
        <f>SUM(E7:E58)</f>
        <v>0.99999999999999967</v>
      </c>
      <c r="F6" s="189">
        <f>SUM(F7:F58)</f>
        <v>-1.0341529650689836</v>
      </c>
    </row>
    <row r="7" spans="1:6" ht="4" customHeight="1" x14ac:dyDescent="0.15">
      <c r="A7" s="38"/>
      <c r="B7" s="103"/>
      <c r="C7" s="103"/>
      <c r="D7" s="303"/>
      <c r="E7" s="303"/>
      <c r="F7" s="190"/>
    </row>
    <row r="8" spans="1:6" ht="13" customHeight="1" x14ac:dyDescent="0.15">
      <c r="A8" s="12" t="s">
        <v>87</v>
      </c>
      <c r="B8" s="276">
        <v>1212203.2319640021</v>
      </c>
      <c r="C8" s="276">
        <v>1371517.1506080027</v>
      </c>
      <c r="D8" s="304">
        <f>IFERROR(((C8/B8-1)),"")</f>
        <v>0.13142508982250556</v>
      </c>
      <c r="E8" s="305">
        <f>B8/$B$6</f>
        <v>0.23454915891755992</v>
      </c>
      <c r="F8" s="193">
        <f>E8*D8*100</f>
        <v>3.0825644278533444</v>
      </c>
    </row>
    <row r="9" spans="1:6" ht="13" customHeight="1" x14ac:dyDescent="0.15">
      <c r="A9" s="12" t="s">
        <v>70</v>
      </c>
      <c r="B9" s="276">
        <v>765407.99396600097</v>
      </c>
      <c r="C9" s="276">
        <v>617476.54108899948</v>
      </c>
      <c r="D9" s="304">
        <f t="shared" ref="D9:D58" si="0">IFERROR(((C9/B9-1)),"")</f>
        <v>-0.19327137166478625</v>
      </c>
      <c r="E9" s="305">
        <f t="shared" ref="E9:E58" si="1">B9/$B$6</f>
        <v>0.14809876469528632</v>
      </c>
      <c r="F9" s="193">
        <f t="shared" ref="F9:F58" si="2">E9*D9*100</f>
        <v>-2.8623251394518405</v>
      </c>
    </row>
    <row r="10" spans="1:6" ht="13" customHeight="1" x14ac:dyDescent="0.15">
      <c r="A10" s="12" t="s">
        <v>86</v>
      </c>
      <c r="B10" s="276">
        <v>537904.70547800104</v>
      </c>
      <c r="C10" s="276">
        <v>492659.7287299991</v>
      </c>
      <c r="D10" s="304">
        <f t="shared" si="0"/>
        <v>-8.4113368571103408E-2</v>
      </c>
      <c r="E10" s="305">
        <f t="shared" si="1"/>
        <v>0.10407916174522258</v>
      </c>
      <c r="F10" s="193">
        <f t="shared" si="2"/>
        <v>-0.8754448892447394</v>
      </c>
    </row>
    <row r="11" spans="1:6" ht="13" customHeight="1" x14ac:dyDescent="0.15">
      <c r="A11" s="12" t="s">
        <v>85</v>
      </c>
      <c r="B11" s="276">
        <v>504305.38786900003</v>
      </c>
      <c r="C11" s="276">
        <v>468663.64782100043</v>
      </c>
      <c r="D11" s="304">
        <f t="shared" si="0"/>
        <v>-7.0674914259012511E-2</v>
      </c>
      <c r="E11" s="305">
        <f t="shared" si="1"/>
        <v>9.7578031012691108E-2</v>
      </c>
      <c r="F11" s="193">
        <f t="shared" si="2"/>
        <v>-0.68963189753852072</v>
      </c>
    </row>
    <row r="12" spans="1:6" ht="13" customHeight="1" x14ac:dyDescent="0.15">
      <c r="A12" s="12" t="s">
        <v>84</v>
      </c>
      <c r="B12" s="276">
        <v>416548.29717400041</v>
      </c>
      <c r="C12" s="276">
        <v>336637.12190000084</v>
      </c>
      <c r="D12" s="304">
        <f t="shared" si="0"/>
        <v>-0.19184132024099743</v>
      </c>
      <c r="E12" s="305">
        <f t="shared" si="1"/>
        <v>8.0597914750985392E-2</v>
      </c>
      <c r="F12" s="193">
        <f t="shared" si="2"/>
        <v>-1.5462010374500399</v>
      </c>
    </row>
    <row r="13" spans="1:6" ht="13" customHeight="1" x14ac:dyDescent="0.15">
      <c r="A13" s="12" t="s">
        <v>83</v>
      </c>
      <c r="B13" s="276">
        <v>164717.56745299991</v>
      </c>
      <c r="C13" s="276">
        <v>236192.31198399994</v>
      </c>
      <c r="D13" s="304">
        <f t="shared" si="0"/>
        <v>0.43392302130368976</v>
      </c>
      <c r="E13" s="305">
        <f t="shared" si="1"/>
        <v>3.1871196088507761E-2</v>
      </c>
      <c r="F13" s="193">
        <f t="shared" si="2"/>
        <v>1.3829645699287627</v>
      </c>
    </row>
    <row r="14" spans="1:6" ht="13" customHeight="1" x14ac:dyDescent="0.15">
      <c r="A14" s="12" t="s">
        <v>81</v>
      </c>
      <c r="B14" s="276">
        <v>230762.11905199976</v>
      </c>
      <c r="C14" s="276">
        <v>225177.08819899964</v>
      </c>
      <c r="D14" s="304">
        <f t="shared" si="0"/>
        <v>-2.4202546223548893E-2</v>
      </c>
      <c r="E14" s="305">
        <f t="shared" si="1"/>
        <v>4.4650153956434666E-2</v>
      </c>
      <c r="F14" s="193">
        <f t="shared" si="2"/>
        <v>-0.10806474150191844</v>
      </c>
    </row>
    <row r="15" spans="1:6" ht="13" customHeight="1" x14ac:dyDescent="0.15">
      <c r="A15" s="12" t="s">
        <v>177</v>
      </c>
      <c r="B15" s="276">
        <v>154381.68670700004</v>
      </c>
      <c r="C15" s="276">
        <v>166864.10638699995</v>
      </c>
      <c r="D15" s="304">
        <f t="shared" si="0"/>
        <v>8.0854277124787544E-2</v>
      </c>
      <c r="E15" s="305">
        <f t="shared" si="1"/>
        <v>2.9871306901841692E-2</v>
      </c>
      <c r="F15" s="193">
        <f t="shared" si="2"/>
        <v>0.2415222926321087</v>
      </c>
    </row>
    <row r="16" spans="1:6" ht="13" customHeight="1" x14ac:dyDescent="0.15">
      <c r="A16" s="12" t="s">
        <v>119</v>
      </c>
      <c r="B16" s="276">
        <v>119109.33711300015</v>
      </c>
      <c r="C16" s="276">
        <v>130565.79134799996</v>
      </c>
      <c r="D16" s="304">
        <f t="shared" si="0"/>
        <v>9.6184350552895426E-2</v>
      </c>
      <c r="E16" s="305">
        <f t="shared" si="1"/>
        <v>2.3046461271860323E-2</v>
      </c>
      <c r="F16" s="193">
        <f t="shared" si="2"/>
        <v>0.22167089099763415</v>
      </c>
    </row>
    <row r="17" spans="1:6" ht="13" customHeight="1" x14ac:dyDescent="0.15">
      <c r="A17" s="12" t="s">
        <v>78</v>
      </c>
      <c r="B17" s="276">
        <v>85769.561388000002</v>
      </c>
      <c r="C17" s="276">
        <v>111901.43315100012</v>
      </c>
      <c r="D17" s="304">
        <f t="shared" si="0"/>
        <v>0.30467535731920181</v>
      </c>
      <c r="E17" s="305">
        <f t="shared" si="1"/>
        <v>1.6595549288950278E-2</v>
      </c>
      <c r="F17" s="193">
        <f t="shared" si="2"/>
        <v>0.50562549095193521</v>
      </c>
    </row>
    <row r="18" spans="1:6" ht="13" customHeight="1" x14ac:dyDescent="0.15">
      <c r="A18" s="12" t="s">
        <v>73</v>
      </c>
      <c r="B18" s="276">
        <v>94458.328546000106</v>
      </c>
      <c r="C18" s="276">
        <v>75498.065573000044</v>
      </c>
      <c r="D18" s="304">
        <f t="shared" si="0"/>
        <v>-0.20072621720981054</v>
      </c>
      <c r="E18" s="305">
        <f t="shared" si="1"/>
        <v>1.8276738527851732E-2</v>
      </c>
      <c r="F18" s="193">
        <f t="shared" si="2"/>
        <v>-0.366862058762848</v>
      </c>
    </row>
    <row r="19" spans="1:6" ht="13" customHeight="1" x14ac:dyDescent="0.15">
      <c r="A19" s="12" t="s">
        <v>71</v>
      </c>
      <c r="B19" s="276">
        <v>51957.824479999959</v>
      </c>
      <c r="C19" s="276">
        <v>68766.890439000068</v>
      </c>
      <c r="D19" s="304">
        <f t="shared" si="0"/>
        <v>0.32351365991989134</v>
      </c>
      <c r="E19" s="305">
        <f t="shared" si="1"/>
        <v>1.0053317554042039E-2</v>
      </c>
      <c r="F19" s="193">
        <f t="shared" si="2"/>
        <v>0.32523855562450299</v>
      </c>
    </row>
    <row r="20" spans="1:6" ht="13" customHeight="1" x14ac:dyDescent="0.15">
      <c r="A20" s="12" t="s">
        <v>228</v>
      </c>
      <c r="B20" s="276">
        <v>76184.47490999999</v>
      </c>
      <c r="C20" s="276">
        <v>66955.578367000009</v>
      </c>
      <c r="D20" s="304">
        <f t="shared" si="0"/>
        <v>-0.12113880884396033</v>
      </c>
      <c r="E20" s="305">
        <f t="shared" si="1"/>
        <v>1.4740931257677992E-2</v>
      </c>
      <c r="F20" s="193">
        <f t="shared" si="2"/>
        <v>-0.17856988538058141</v>
      </c>
    </row>
    <row r="21" spans="1:6" ht="13" customHeight="1" x14ac:dyDescent="0.15">
      <c r="A21" s="12" t="s">
        <v>80</v>
      </c>
      <c r="B21" s="276">
        <v>52656.647255000011</v>
      </c>
      <c r="C21" s="276">
        <v>58141.989273999978</v>
      </c>
      <c r="D21" s="304">
        <f t="shared" si="0"/>
        <v>0.10417188151832257</v>
      </c>
      <c r="E21" s="305">
        <f t="shared" si="1"/>
        <v>1.0188532747160386E-2</v>
      </c>
      <c r="F21" s="193">
        <f t="shared" si="2"/>
        <v>0.10613586261827414</v>
      </c>
    </row>
    <row r="22" spans="1:6" ht="13" customHeight="1" x14ac:dyDescent="0.15">
      <c r="A22" s="12" t="s">
        <v>79</v>
      </c>
      <c r="B22" s="276">
        <v>52754.162052999985</v>
      </c>
      <c r="C22" s="276">
        <v>57360.117246999995</v>
      </c>
      <c r="D22" s="304">
        <f t="shared" si="0"/>
        <v>8.7309797270073153E-2</v>
      </c>
      <c r="E22" s="305">
        <f t="shared" si="1"/>
        <v>1.0207400881850848E-2</v>
      </c>
      <c r="F22" s="193">
        <f t="shared" si="2"/>
        <v>8.9120610164876352E-2</v>
      </c>
    </row>
    <row r="23" spans="1:6" ht="13" customHeight="1" x14ac:dyDescent="0.15">
      <c r="A23" s="12" t="s">
        <v>82</v>
      </c>
      <c r="B23" s="276">
        <v>47373.512097999985</v>
      </c>
      <c r="C23" s="276">
        <v>52360.866936999977</v>
      </c>
      <c r="D23" s="304">
        <f t="shared" si="0"/>
        <v>0.10527728720392981</v>
      </c>
      <c r="E23" s="305">
        <f t="shared" si="1"/>
        <v>9.1662991192938137E-3</v>
      </c>
      <c r="F23" s="193">
        <f t="shared" si="2"/>
        <v>9.6500310497902378E-2</v>
      </c>
    </row>
    <row r="24" spans="1:6" ht="13" customHeight="1" x14ac:dyDescent="0.15">
      <c r="A24" s="12" t="s">
        <v>124</v>
      </c>
      <c r="B24" s="276">
        <v>13860.407397999994</v>
      </c>
      <c r="C24" s="276">
        <v>47289.261726999976</v>
      </c>
      <c r="D24" s="304">
        <f t="shared" si="0"/>
        <v>2.4118233590899818</v>
      </c>
      <c r="E24" s="305">
        <f t="shared" si="1"/>
        <v>2.6818497193646855E-3</v>
      </c>
      <c r="F24" s="193">
        <f t="shared" si="2"/>
        <v>0.64681477987326608</v>
      </c>
    </row>
    <row r="25" spans="1:6" ht="13" customHeight="1" x14ac:dyDescent="0.15">
      <c r="A25" s="12" t="s">
        <v>74</v>
      </c>
      <c r="B25" s="276">
        <v>38524.876794999967</v>
      </c>
      <c r="C25" s="276">
        <v>46847.079389000042</v>
      </c>
      <c r="D25" s="304">
        <f t="shared" si="0"/>
        <v>0.21602152391776608</v>
      </c>
      <c r="E25" s="305">
        <f t="shared" si="1"/>
        <v>7.4541769988765378E-3</v>
      </c>
      <c r="F25" s="193">
        <f t="shared" si="2"/>
        <v>0.16102626748500698</v>
      </c>
    </row>
    <row r="26" spans="1:6" ht="13" customHeight="1" x14ac:dyDescent="0.15">
      <c r="A26" s="12" t="s">
        <v>123</v>
      </c>
      <c r="B26" s="276">
        <v>53737.110872000005</v>
      </c>
      <c r="C26" s="276">
        <v>44213.236221000014</v>
      </c>
      <c r="D26" s="304">
        <f t="shared" si="0"/>
        <v>-0.17723086515919217</v>
      </c>
      <c r="E26" s="305">
        <f t="shared" si="1"/>
        <v>1.0397591612807677E-2</v>
      </c>
      <c r="F26" s="193">
        <f t="shared" si="2"/>
        <v>-0.18427741571098649</v>
      </c>
    </row>
    <row r="27" spans="1:6" ht="13" customHeight="1" x14ac:dyDescent="0.15">
      <c r="A27" s="12" t="s">
        <v>139</v>
      </c>
      <c r="B27" s="276">
        <v>20094.876319999999</v>
      </c>
      <c r="C27" s="276">
        <v>39615.36249300003</v>
      </c>
      <c r="D27" s="304">
        <f t="shared" si="0"/>
        <v>0.97141608946215352</v>
      </c>
      <c r="E27" s="305">
        <f t="shared" si="1"/>
        <v>3.8881568825485176E-3</v>
      </c>
      <c r="F27" s="193">
        <f t="shared" si="2"/>
        <v>0.3777018154060639</v>
      </c>
    </row>
    <row r="28" spans="1:6" ht="13" customHeight="1" x14ac:dyDescent="0.15">
      <c r="A28" s="12" t="s">
        <v>135</v>
      </c>
      <c r="B28" s="276">
        <v>26875.856025000005</v>
      </c>
      <c r="C28" s="276">
        <v>37680.276148999983</v>
      </c>
      <c r="D28" s="304">
        <f t="shared" si="0"/>
        <v>0.40201212991875201</v>
      </c>
      <c r="E28" s="305">
        <f t="shared" si="1"/>
        <v>5.2002083971018345E-3</v>
      </c>
      <c r="F28" s="193">
        <f t="shared" si="2"/>
        <v>0.20905468537402877</v>
      </c>
    </row>
    <row r="29" spans="1:6" ht="13" customHeight="1" x14ac:dyDescent="0.15">
      <c r="A29" s="12" t="s">
        <v>225</v>
      </c>
      <c r="B29" s="276">
        <v>45891.163350999996</v>
      </c>
      <c r="C29" s="276">
        <v>34534.859004999991</v>
      </c>
      <c r="D29" s="304">
        <f t="shared" si="0"/>
        <v>-0.24746167925927165</v>
      </c>
      <c r="E29" s="305">
        <f t="shared" si="1"/>
        <v>8.8794795145745349E-3</v>
      </c>
      <c r="F29" s="193">
        <f t="shared" si="2"/>
        <v>-0.21973309116249165</v>
      </c>
    </row>
    <row r="30" spans="1:6" ht="13" customHeight="1" x14ac:dyDescent="0.15">
      <c r="A30" s="12" t="s">
        <v>72</v>
      </c>
      <c r="B30" s="276">
        <v>38986.942668000062</v>
      </c>
      <c r="C30" s="276">
        <v>30120.307164000013</v>
      </c>
      <c r="D30" s="304">
        <f t="shared" si="0"/>
        <v>-0.22742577122564833</v>
      </c>
      <c r="E30" s="305">
        <f t="shared" si="1"/>
        <v>7.543582107705598E-3</v>
      </c>
      <c r="F30" s="193">
        <f t="shared" si="2"/>
        <v>-0.17156049786489475</v>
      </c>
    </row>
    <row r="31" spans="1:6" ht="13" customHeight="1" x14ac:dyDescent="0.15">
      <c r="A31" s="12" t="s">
        <v>76</v>
      </c>
      <c r="B31" s="276">
        <v>38675.561572999999</v>
      </c>
      <c r="C31" s="276">
        <v>29424.440386999988</v>
      </c>
      <c r="D31" s="304">
        <f t="shared" si="0"/>
        <v>-0.23919810882483372</v>
      </c>
      <c r="E31" s="305">
        <f t="shared" si="1"/>
        <v>7.4833329910481833E-3</v>
      </c>
      <c r="F31" s="193">
        <f t="shared" si="2"/>
        <v>-0.17899990991652118</v>
      </c>
    </row>
    <row r="32" spans="1:6" ht="13" customHeight="1" x14ac:dyDescent="0.15">
      <c r="A32" s="12" t="s">
        <v>129</v>
      </c>
      <c r="B32" s="276">
        <v>25233.725466000011</v>
      </c>
      <c r="C32" s="276">
        <v>28860.624357000012</v>
      </c>
      <c r="D32" s="304">
        <f t="shared" si="0"/>
        <v>0.143732200617261</v>
      </c>
      <c r="E32" s="305">
        <f t="shared" si="1"/>
        <v>4.8824726154357212E-3</v>
      </c>
      <c r="F32" s="193">
        <f t="shared" si="2"/>
        <v>7.0176853347009016E-2</v>
      </c>
    </row>
    <row r="33" spans="1:6" ht="13" customHeight="1" x14ac:dyDescent="0.15">
      <c r="A33" s="12" t="s">
        <v>122</v>
      </c>
      <c r="B33" s="276">
        <v>26115.124675000035</v>
      </c>
      <c r="C33" s="276">
        <v>24571.689036999975</v>
      </c>
      <c r="D33" s="304">
        <f t="shared" si="0"/>
        <v>-5.9101216525211164E-2</v>
      </c>
      <c r="E33" s="305">
        <f t="shared" si="1"/>
        <v>5.0530145160761061E-3</v>
      </c>
      <c r="F33" s="193">
        <f t="shared" si="2"/>
        <v>-2.9863930501964904E-2</v>
      </c>
    </row>
    <row r="34" spans="1:6" ht="13" customHeight="1" x14ac:dyDescent="0.15">
      <c r="A34" s="12" t="s">
        <v>140</v>
      </c>
      <c r="B34" s="276">
        <v>20275.465751</v>
      </c>
      <c r="C34" s="276">
        <v>20938.061681999992</v>
      </c>
      <c r="D34" s="304">
        <f t="shared" si="0"/>
        <v>3.267968978553859E-2</v>
      </c>
      <c r="E34" s="305">
        <f t="shared" si="1"/>
        <v>3.9230991249329271E-3</v>
      </c>
      <c r="F34" s="193">
        <f t="shared" si="2"/>
        <v>1.2820566240072596E-2</v>
      </c>
    </row>
    <row r="35" spans="1:6" ht="13" customHeight="1" x14ac:dyDescent="0.15">
      <c r="A35" s="12" t="s">
        <v>130</v>
      </c>
      <c r="B35" s="276">
        <v>21643.335384000009</v>
      </c>
      <c r="C35" s="276">
        <v>19901.387405000001</v>
      </c>
      <c r="D35" s="304">
        <f t="shared" si="0"/>
        <v>-8.0484266777465119E-2</v>
      </c>
      <c r="E35" s="305">
        <f t="shared" si="1"/>
        <v>4.1877681700807547E-3</v>
      </c>
      <c r="F35" s="193">
        <f t="shared" si="2"/>
        <v>-3.3704945060295637E-2</v>
      </c>
    </row>
    <row r="36" spans="1:6" ht="13" customHeight="1" x14ac:dyDescent="0.15">
      <c r="A36" s="12" t="s">
        <v>121</v>
      </c>
      <c r="B36" s="276">
        <v>17709.316729999999</v>
      </c>
      <c r="C36" s="276">
        <v>18632.243515000009</v>
      </c>
      <c r="D36" s="304">
        <f t="shared" si="0"/>
        <v>5.2115324327366652E-2</v>
      </c>
      <c r="E36" s="305">
        <f t="shared" si="1"/>
        <v>3.4265750449257357E-3</v>
      </c>
      <c r="F36" s="193">
        <f t="shared" si="2"/>
        <v>1.7857706979836567E-2</v>
      </c>
    </row>
    <row r="37" spans="1:6" ht="13" customHeight="1" x14ac:dyDescent="0.15">
      <c r="A37" s="12" t="s">
        <v>190</v>
      </c>
      <c r="B37" s="276">
        <v>8770.4054190000006</v>
      </c>
      <c r="C37" s="276">
        <v>15463.225985000001</v>
      </c>
      <c r="D37" s="304">
        <f t="shared" si="0"/>
        <v>0.76311416020755796</v>
      </c>
      <c r="E37" s="305">
        <f t="shared" si="1"/>
        <v>1.696985423029748E-3</v>
      </c>
      <c r="F37" s="193">
        <f t="shared" si="2"/>
        <v>0.12949936059798137</v>
      </c>
    </row>
    <row r="38" spans="1:6" ht="13" customHeight="1" x14ac:dyDescent="0.15">
      <c r="A38" s="12" t="s">
        <v>142</v>
      </c>
      <c r="B38" s="276">
        <v>14540.793634</v>
      </c>
      <c r="C38" s="276">
        <v>13995.915424000004</v>
      </c>
      <c r="D38" s="304">
        <f t="shared" si="0"/>
        <v>-3.7472384500797373E-2</v>
      </c>
      <c r="E38" s="305">
        <f t="shared" si="1"/>
        <v>2.8134976272277336E-3</v>
      </c>
      <c r="F38" s="193">
        <f t="shared" si="2"/>
        <v>-1.0542846487955872E-2</v>
      </c>
    </row>
    <row r="39" spans="1:6" ht="13" customHeight="1" x14ac:dyDescent="0.15">
      <c r="A39" s="12" t="s">
        <v>226</v>
      </c>
      <c r="B39" s="276">
        <v>12010.114429999998</v>
      </c>
      <c r="C39" s="276">
        <v>12038.086624</v>
      </c>
      <c r="D39" s="304">
        <f t="shared" si="0"/>
        <v>2.3290530796384878E-3</v>
      </c>
      <c r="E39" s="305">
        <f t="shared" si="1"/>
        <v>2.3238366008116718E-3</v>
      </c>
      <c r="F39" s="193">
        <f t="shared" si="2"/>
        <v>5.4123387916970591E-4</v>
      </c>
    </row>
    <row r="40" spans="1:6" ht="13" customHeight="1" x14ac:dyDescent="0.15">
      <c r="A40" s="12" t="s">
        <v>141</v>
      </c>
      <c r="B40" s="276">
        <v>14627.280327000002</v>
      </c>
      <c r="C40" s="276">
        <v>11578.949972999999</v>
      </c>
      <c r="D40" s="304">
        <f t="shared" si="0"/>
        <v>-0.20840035097797327</v>
      </c>
      <c r="E40" s="305">
        <f t="shared" si="1"/>
        <v>2.8302319342860026E-3</v>
      </c>
      <c r="F40" s="193">
        <f t="shared" si="2"/>
        <v>-5.898213284542711E-2</v>
      </c>
    </row>
    <row r="41" spans="1:6" ht="13" customHeight="1" x14ac:dyDescent="0.15">
      <c r="A41" s="12" t="s">
        <v>127</v>
      </c>
      <c r="B41" s="276">
        <v>9606.8481160000065</v>
      </c>
      <c r="C41" s="276">
        <v>11117.294542999996</v>
      </c>
      <c r="D41" s="304">
        <f t="shared" si="0"/>
        <v>0.15722601302339445</v>
      </c>
      <c r="E41" s="305">
        <f t="shared" si="1"/>
        <v>1.8588286898111989E-3</v>
      </c>
      <c r="F41" s="193">
        <f t="shared" si="2"/>
        <v>2.9225622379251481E-2</v>
      </c>
    </row>
    <row r="42" spans="1:6" ht="13" customHeight="1" x14ac:dyDescent="0.15">
      <c r="A42" s="12" t="s">
        <v>133</v>
      </c>
      <c r="B42" s="276">
        <v>10903.552882999998</v>
      </c>
      <c r="C42" s="276">
        <v>10109.054253999997</v>
      </c>
      <c r="D42" s="304">
        <f t="shared" si="0"/>
        <v>-7.2866031606883319E-2</v>
      </c>
      <c r="E42" s="305">
        <f t="shared" si="1"/>
        <v>2.1097280476453399E-3</v>
      </c>
      <c r="F42" s="193">
        <f t="shared" si="2"/>
        <v>-1.5372751060165358E-2</v>
      </c>
    </row>
    <row r="43" spans="1:6" ht="13" customHeight="1" x14ac:dyDescent="0.15">
      <c r="A43" s="12" t="s">
        <v>182</v>
      </c>
      <c r="B43" s="276">
        <v>8299.5873330000013</v>
      </c>
      <c r="C43" s="276">
        <v>7940.552496000003</v>
      </c>
      <c r="D43" s="304">
        <f t="shared" si="0"/>
        <v>-4.3259360085583953E-2</v>
      </c>
      <c r="E43" s="305">
        <f t="shared" si="1"/>
        <v>1.6058868488281618E-3</v>
      </c>
      <c r="F43" s="193">
        <f t="shared" si="2"/>
        <v>-6.946963745016117E-3</v>
      </c>
    </row>
    <row r="44" spans="1:6" ht="13" customHeight="1" x14ac:dyDescent="0.15">
      <c r="A44" s="12" t="s">
        <v>143</v>
      </c>
      <c r="B44" s="276">
        <v>10741.707256999998</v>
      </c>
      <c r="C44" s="276">
        <v>7658.7757020000026</v>
      </c>
      <c r="D44" s="304">
        <f t="shared" si="0"/>
        <v>-0.28700573207214863</v>
      </c>
      <c r="E44" s="305">
        <f t="shared" si="1"/>
        <v>2.0784125434032976E-3</v>
      </c>
      <c r="F44" s="193">
        <f t="shared" si="2"/>
        <v>-5.9651631356739988E-2</v>
      </c>
    </row>
    <row r="45" spans="1:6" ht="13" customHeight="1" x14ac:dyDescent="0.15">
      <c r="A45" s="12" t="s">
        <v>125</v>
      </c>
      <c r="B45" s="276">
        <v>6733.0469519999988</v>
      </c>
      <c r="C45" s="276">
        <v>5927.4346680000008</v>
      </c>
      <c r="D45" s="304">
        <f t="shared" si="0"/>
        <v>-0.11965047767277148</v>
      </c>
      <c r="E45" s="305">
        <f t="shared" si="1"/>
        <v>1.3027770079323939E-3</v>
      </c>
      <c r="F45" s="193">
        <f t="shared" si="2"/>
        <v>-1.5587789130021493E-2</v>
      </c>
    </row>
    <row r="46" spans="1:6" ht="13" customHeight="1" x14ac:dyDescent="0.15">
      <c r="A46" s="12" t="s">
        <v>308</v>
      </c>
      <c r="B46" s="276">
        <v>2150.3639980000003</v>
      </c>
      <c r="C46" s="276">
        <v>5887.698843000001</v>
      </c>
      <c r="D46" s="304">
        <f t="shared" si="0"/>
        <v>1.7380010307445635</v>
      </c>
      <c r="E46" s="305">
        <f t="shared" si="1"/>
        <v>4.1607385114815417E-4</v>
      </c>
      <c r="F46" s="193">
        <f t="shared" si="2"/>
        <v>7.2313678216135199E-2</v>
      </c>
    </row>
    <row r="47" spans="1:6" ht="13" customHeight="1" x14ac:dyDescent="0.15">
      <c r="A47" s="12" t="s">
        <v>318</v>
      </c>
      <c r="B47" s="276">
        <v>1293.0559180000002</v>
      </c>
      <c r="C47" s="276">
        <v>5280.6629130000001</v>
      </c>
      <c r="D47" s="304">
        <f t="shared" si="0"/>
        <v>3.0838627622289723</v>
      </c>
      <c r="E47" s="305">
        <f t="shared" si="1"/>
        <v>2.501933421748869E-4</v>
      </c>
      <c r="F47" s="193">
        <f t="shared" si="2"/>
        <v>7.7156193129074513E-2</v>
      </c>
    </row>
    <row r="48" spans="1:6" ht="13" customHeight="1" x14ac:dyDescent="0.15">
      <c r="A48" s="12" t="s">
        <v>77</v>
      </c>
      <c r="B48" s="276">
        <v>3650.0293039999974</v>
      </c>
      <c r="C48" s="276">
        <v>4256.8689660000018</v>
      </c>
      <c r="D48" s="304">
        <f t="shared" si="0"/>
        <v>0.16625610685782188</v>
      </c>
      <c r="E48" s="305">
        <f t="shared" si="1"/>
        <v>7.0624403623357882E-4</v>
      </c>
      <c r="F48" s="193">
        <f t="shared" si="2"/>
        <v>1.174173839557493E-2</v>
      </c>
    </row>
    <row r="49" spans="1:6" ht="13" customHeight="1" x14ac:dyDescent="0.15">
      <c r="A49" s="12" t="s">
        <v>181</v>
      </c>
      <c r="B49" s="276">
        <v>2569.4942699999997</v>
      </c>
      <c r="C49" s="276">
        <v>4133.8476499999997</v>
      </c>
      <c r="D49" s="304">
        <f t="shared" si="0"/>
        <v>0.60881761763959896</v>
      </c>
      <c r="E49" s="305">
        <f t="shared" si="1"/>
        <v>4.9717135211357585E-4</v>
      </c>
      <c r="F49" s="193">
        <f t="shared" si="2"/>
        <v>3.0268667815244541E-2</v>
      </c>
    </row>
    <row r="50" spans="1:6" ht="13" customHeight="1" x14ac:dyDescent="0.15">
      <c r="A50" s="12" t="s">
        <v>227</v>
      </c>
      <c r="B50" s="276">
        <v>1247.2073309999996</v>
      </c>
      <c r="C50" s="276">
        <v>3813.7323700000002</v>
      </c>
      <c r="D50" s="304">
        <f t="shared" si="0"/>
        <v>2.0578174736530643</v>
      </c>
      <c r="E50" s="305">
        <f t="shared" si="1"/>
        <v>2.4132210075690654E-4</v>
      </c>
      <c r="F50" s="193">
        <f t="shared" si="2"/>
        <v>4.9659683571622766E-2</v>
      </c>
    </row>
    <row r="51" spans="1:6" ht="13" customHeight="1" x14ac:dyDescent="0.15">
      <c r="A51" s="12" t="s">
        <v>234</v>
      </c>
      <c r="B51" s="276">
        <v>2927.1880969999997</v>
      </c>
      <c r="C51" s="276">
        <v>3144.8446220000001</v>
      </c>
      <c r="D51" s="304">
        <f t="shared" si="0"/>
        <v>7.4356863237818871E-2</v>
      </c>
      <c r="E51" s="305">
        <f t="shared" si="1"/>
        <v>5.6638151758799408E-4</v>
      </c>
      <c r="F51" s="193">
        <f t="shared" si="2"/>
        <v>4.2114353043718779E-3</v>
      </c>
    </row>
    <row r="52" spans="1:6" ht="13" customHeight="1" x14ac:dyDescent="0.15">
      <c r="A52" s="12" t="s">
        <v>179</v>
      </c>
      <c r="B52" s="276">
        <v>1823.3854609999999</v>
      </c>
      <c r="C52" s="276">
        <v>2634.2158369999997</v>
      </c>
      <c r="D52" s="304">
        <f>IFERROR(((C52/B52-1)),"")</f>
        <v>0.44468401955739845</v>
      </c>
      <c r="E52" s="305">
        <f t="shared" si="1"/>
        <v>3.5280678600992012E-4</v>
      </c>
      <c r="F52" s="193">
        <f t="shared" si="2"/>
        <v>1.5688753973001821E-2</v>
      </c>
    </row>
    <row r="53" spans="1:6" ht="13" customHeight="1" x14ac:dyDescent="0.15">
      <c r="A53" s="12" t="s">
        <v>126</v>
      </c>
      <c r="B53" s="276">
        <v>2352.9609880000003</v>
      </c>
      <c r="C53" s="276">
        <v>2307.763563999999</v>
      </c>
      <c r="D53" s="304">
        <f t="shared" si="0"/>
        <v>-1.9208743464301459E-2</v>
      </c>
      <c r="E53" s="305">
        <f t="shared" si="1"/>
        <v>4.5527433531675307E-4</v>
      </c>
      <c r="F53" s="193">
        <f t="shared" si="2"/>
        <v>-8.7452479129798721E-4</v>
      </c>
    </row>
    <row r="54" spans="1:6" ht="13" customHeight="1" x14ac:dyDescent="0.15">
      <c r="A54" s="12" t="s">
        <v>229</v>
      </c>
      <c r="B54" s="276">
        <v>3453.2631980000001</v>
      </c>
      <c r="C54" s="276">
        <v>2291.4167649999995</v>
      </c>
      <c r="D54" s="304">
        <f t="shared" si="0"/>
        <v>-0.33644885037227923</v>
      </c>
      <c r="E54" s="305">
        <f t="shared" si="1"/>
        <v>6.6817176959640056E-4</v>
      </c>
      <c r="F54" s="193">
        <f t="shared" si="2"/>
        <v>-2.2480562373192039E-2</v>
      </c>
    </row>
    <row r="55" spans="1:6" ht="13" customHeight="1" x14ac:dyDescent="0.15">
      <c r="A55" s="12" t="s">
        <v>309</v>
      </c>
      <c r="B55" s="276">
        <v>1553.1991049999999</v>
      </c>
      <c r="C55" s="276">
        <v>2245.8513259999995</v>
      </c>
      <c r="D55" s="304">
        <f t="shared" si="0"/>
        <v>0.44595198308461526</v>
      </c>
      <c r="E55" s="305">
        <f t="shared" si="1"/>
        <v>3.0052843789157233E-4</v>
      </c>
      <c r="F55" s="193">
        <f t="shared" si="2"/>
        <v>1.340212528510683E-2</v>
      </c>
    </row>
    <row r="56" spans="1:6" ht="13" customHeight="1" x14ac:dyDescent="0.15">
      <c r="A56" s="12" t="s">
        <v>230</v>
      </c>
      <c r="B56" s="276">
        <v>1427.2870690000002</v>
      </c>
      <c r="C56" s="276">
        <v>2114.5043299999998</v>
      </c>
      <c r="D56" s="304">
        <f t="shared" si="0"/>
        <v>0.48148496257412643</v>
      </c>
      <c r="E56" s="305">
        <f t="shared" si="1"/>
        <v>2.761657226614297E-4</v>
      </c>
      <c r="F56" s="193">
        <f t="shared" si="2"/>
        <v>1.3296964263989505E-2</v>
      </c>
    </row>
    <row r="57" spans="1:6" ht="13" customHeight="1" x14ac:dyDescent="0.15">
      <c r="A57" s="12" t="s">
        <v>307</v>
      </c>
      <c r="B57" s="276">
        <v>1943.1126809999998</v>
      </c>
      <c r="C57" s="276">
        <v>2075.6792450000003</v>
      </c>
      <c r="D57" s="304">
        <f t="shared" si="0"/>
        <v>6.8223817021139777E-2</v>
      </c>
      <c r="E57" s="305">
        <f t="shared" si="1"/>
        <v>3.7597280141893661E-4</v>
      </c>
      <c r="F57" s="193">
        <f t="shared" si="2"/>
        <v>2.5650299608930851E-3</v>
      </c>
    </row>
    <row r="58" spans="1:6" ht="13" customHeight="1" x14ac:dyDescent="0.15">
      <c r="A58" s="194" t="s">
        <v>18</v>
      </c>
      <c r="B58" s="277">
        <v>91484.242931999994</v>
      </c>
      <c r="C58" s="277">
        <v>19395.723590999994</v>
      </c>
      <c r="D58" s="306">
        <f t="shared" si="0"/>
        <v>-0.78798836860445154</v>
      </c>
      <c r="E58" s="307">
        <f t="shared" si="1"/>
        <v>1.7701282811418487E-2</v>
      </c>
      <c r="F58" s="197">
        <f t="shared" si="2"/>
        <v>-1.3948404964775674</v>
      </c>
    </row>
    <row r="59" spans="1:6" ht="9" customHeight="1" x14ac:dyDescent="0.15">
      <c r="A59" s="8" t="s">
        <v>52</v>
      </c>
    </row>
    <row r="60" spans="1:6" ht="9" customHeight="1" x14ac:dyDescent="0.15">
      <c r="A60" s="210" t="s">
        <v>363</v>
      </c>
    </row>
    <row r="61" spans="1:6" ht="9" customHeight="1" x14ac:dyDescent="0.15">
      <c r="A61" s="209" t="s">
        <v>364</v>
      </c>
    </row>
    <row r="62" spans="1:6" ht="9" customHeight="1" x14ac:dyDescent="0.15">
      <c r="A62" s="209" t="s">
        <v>365</v>
      </c>
    </row>
  </sheetData>
  <mergeCells count="3">
    <mergeCell ref="B4:C4"/>
    <mergeCell ref="F4:F5"/>
    <mergeCell ref="A4:A5"/>
  </mergeCells>
  <phoneticPr fontId="11" type="noConversion"/>
  <conditionalFormatting sqref="B8:F58">
    <cfRule type="containsBlanks" dxfId="49" priority="1">
      <formula>LEN(TRIM(B8))=0</formula>
    </cfRule>
  </conditionalFormatting>
  <pageMargins left="0.35433070866141736" right="0.35433070866141736" top="0.59055118110236227" bottom="0.59055118110236227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09"/>
  <sheetViews>
    <sheetView showGridLines="0" zoomScaleNormal="100" zoomScalePageLayoutView="150" workbookViewId="0">
      <selection sqref="A1:H62"/>
    </sheetView>
  </sheetViews>
  <sheetFormatPr baseColWidth="10" defaultColWidth="11.5" defaultRowHeight="12" x14ac:dyDescent="0.15"/>
  <cols>
    <col min="1" max="1" width="16.33203125" style="22" customWidth="1"/>
    <col min="2" max="4" width="7.5" style="22" customWidth="1"/>
    <col min="5" max="5" width="8.1640625" style="22" customWidth="1"/>
    <col min="6" max="6" width="8" style="22" customWidth="1"/>
    <col min="7" max="7" width="7.1640625" style="22" customWidth="1"/>
    <col min="8" max="8" width="6.5" style="22" customWidth="1"/>
    <col min="9" max="16384" width="11.5" style="22"/>
  </cols>
  <sheetData>
    <row r="1" spans="1:9" s="66" customFormat="1" ht="15" customHeight="1" x14ac:dyDescent="0.15">
      <c r="A1" s="79" t="s">
        <v>367</v>
      </c>
      <c r="B1" s="79"/>
      <c r="C1" s="79"/>
      <c r="D1" s="79"/>
      <c r="E1" s="79"/>
      <c r="F1" s="79"/>
    </row>
    <row r="2" spans="1:9" ht="5" customHeight="1" x14ac:dyDescent="0.15"/>
    <row r="3" spans="1:9" ht="14" customHeight="1" x14ac:dyDescent="0.15">
      <c r="A3" s="239" t="s">
        <v>22</v>
      </c>
      <c r="B3" s="239" t="s">
        <v>14</v>
      </c>
      <c r="C3" s="239"/>
      <c r="D3" s="239"/>
      <c r="E3" s="239" t="s">
        <v>55</v>
      </c>
      <c r="F3" s="239"/>
      <c r="G3" s="239"/>
      <c r="H3" s="239"/>
    </row>
    <row r="4" spans="1:9" ht="24" customHeight="1" x14ac:dyDescent="0.15">
      <c r="A4" s="239"/>
      <c r="B4" s="159">
        <v>2023</v>
      </c>
      <c r="C4" s="160" t="s">
        <v>315</v>
      </c>
      <c r="D4" s="170" t="s">
        <v>321</v>
      </c>
      <c r="E4" s="159">
        <v>2023</v>
      </c>
      <c r="F4" s="160" t="s">
        <v>315</v>
      </c>
      <c r="G4" s="170" t="s">
        <v>321</v>
      </c>
      <c r="H4" s="170" t="s">
        <v>325</v>
      </c>
    </row>
    <row r="5" spans="1:9" ht="16" customHeight="1" x14ac:dyDescent="0.15">
      <c r="A5" s="240" t="s">
        <v>44</v>
      </c>
      <c r="B5" s="240"/>
      <c r="C5" s="240"/>
      <c r="D5" s="240"/>
      <c r="E5" s="278">
        <f>SUM(E7:E57)</f>
        <v>5168226.7272170056</v>
      </c>
      <c r="F5" s="278">
        <f>SUM(F7:F57)</f>
        <v>5114779.3572760029</v>
      </c>
      <c r="G5" s="171">
        <f>(F5/E5-1)*100</f>
        <v>-1.0341529650689907</v>
      </c>
      <c r="H5" s="204">
        <f>SUM($H$7:$H$57)</f>
        <v>0.99999999999999967</v>
      </c>
      <c r="I5" s="5"/>
    </row>
    <row r="6" spans="1:9" ht="3" customHeight="1" x14ac:dyDescent="0.15">
      <c r="A6" s="38"/>
      <c r="B6" s="1"/>
      <c r="C6" s="1"/>
      <c r="D6" s="1"/>
      <c r="E6" s="107"/>
      <c r="F6" s="107"/>
      <c r="G6" s="108"/>
      <c r="H6" s="108"/>
      <c r="I6" s="5"/>
    </row>
    <row r="7" spans="1:9" ht="13" customHeight="1" x14ac:dyDescent="0.15">
      <c r="A7" s="15" t="s">
        <v>87</v>
      </c>
      <c r="B7" s="308">
        <v>2675488.3905770015</v>
      </c>
      <c r="C7" s="308">
        <v>4140305.1272280025</v>
      </c>
      <c r="D7" s="309">
        <f>IFERROR(((C7/B7-1)),"")</f>
        <v>0.54749508232218336</v>
      </c>
      <c r="E7" s="69">
        <v>1212203.2319640021</v>
      </c>
      <c r="F7" s="69">
        <v>1371517.1506080027</v>
      </c>
      <c r="G7" s="198">
        <f>IFERROR(((F7/E7-1)),"")</f>
        <v>0.13142508982250556</v>
      </c>
      <c r="H7" s="310">
        <f>(F7/$F$5)</f>
        <v>0.26814786226447052</v>
      </c>
    </row>
    <row r="8" spans="1:9" ht="13" customHeight="1" x14ac:dyDescent="0.15">
      <c r="A8" s="15" t="s">
        <v>70</v>
      </c>
      <c r="B8" s="308">
        <v>775274.68615300104</v>
      </c>
      <c r="C8" s="308">
        <v>468497.43743100011</v>
      </c>
      <c r="D8" s="309">
        <f t="shared" ref="D8:D57" si="0">IFERROR(((C8/B8-1)),"")</f>
        <v>-0.39570136133847433</v>
      </c>
      <c r="E8" s="311">
        <v>765407.99396600097</v>
      </c>
      <c r="F8" s="311">
        <v>617476.54108899948</v>
      </c>
      <c r="G8" s="198">
        <f t="shared" ref="G8:G57" si="1">IFERROR(((F8/E8-1)),"")</f>
        <v>-0.19327137166478625</v>
      </c>
      <c r="H8" s="310">
        <f t="shared" ref="H8:H57" si="2">(F8/$F$5)</f>
        <v>0.12072398396044424</v>
      </c>
    </row>
    <row r="9" spans="1:9" ht="13" customHeight="1" x14ac:dyDescent="0.15">
      <c r="A9" s="15" t="s">
        <v>86</v>
      </c>
      <c r="B9" s="308">
        <v>863527.41709999857</v>
      </c>
      <c r="C9" s="308">
        <v>930786.69196099718</v>
      </c>
      <c r="D9" s="309">
        <f t="shared" si="0"/>
        <v>7.7888985953540102E-2</v>
      </c>
      <c r="E9" s="311">
        <v>537904.70547800104</v>
      </c>
      <c r="F9" s="311">
        <v>492659.7287299991</v>
      </c>
      <c r="G9" s="198">
        <f t="shared" si="1"/>
        <v>-8.4113368571103408E-2</v>
      </c>
      <c r="H9" s="310">
        <f t="shared" si="2"/>
        <v>9.632081744233377E-2</v>
      </c>
    </row>
    <row r="10" spans="1:9" ht="13" customHeight="1" x14ac:dyDescent="0.15">
      <c r="A10" s="15" t="s">
        <v>85</v>
      </c>
      <c r="B10" s="308">
        <v>1148399.454862</v>
      </c>
      <c r="C10" s="308">
        <v>1270700.082402999</v>
      </c>
      <c r="D10" s="309">
        <f t="shared" si="0"/>
        <v>0.1064965914283682</v>
      </c>
      <c r="E10" s="311">
        <v>504305.38786900003</v>
      </c>
      <c r="F10" s="311">
        <v>468663.64782100043</v>
      </c>
      <c r="G10" s="198">
        <f t="shared" si="1"/>
        <v>-7.0674914259012511E-2</v>
      </c>
      <c r="H10" s="310">
        <f t="shared" si="2"/>
        <v>9.162929915135154E-2</v>
      </c>
    </row>
    <row r="11" spans="1:9" ht="13" customHeight="1" x14ac:dyDescent="0.15">
      <c r="A11" s="15" t="s">
        <v>84</v>
      </c>
      <c r="B11" s="308">
        <v>362849.43318900018</v>
      </c>
      <c r="C11" s="308">
        <v>198905.27286100012</v>
      </c>
      <c r="D11" s="309">
        <f t="shared" si="0"/>
        <v>-0.45182421503909365</v>
      </c>
      <c r="E11" s="311">
        <v>416548.29717400041</v>
      </c>
      <c r="F11" s="311">
        <v>336637.12190000084</v>
      </c>
      <c r="G11" s="198">
        <f t="shared" si="1"/>
        <v>-0.19184132024099743</v>
      </c>
      <c r="H11" s="310">
        <f t="shared" si="2"/>
        <v>6.5816548160795921E-2</v>
      </c>
    </row>
    <row r="12" spans="1:9" ht="13" customHeight="1" x14ac:dyDescent="0.15">
      <c r="A12" s="15" t="s">
        <v>83</v>
      </c>
      <c r="B12" s="308">
        <v>359576.48457000003</v>
      </c>
      <c r="C12" s="308">
        <v>416274.45029899984</v>
      </c>
      <c r="D12" s="309">
        <f t="shared" si="0"/>
        <v>0.15767984882771779</v>
      </c>
      <c r="E12" s="311">
        <v>164717.56745299991</v>
      </c>
      <c r="F12" s="311">
        <v>236192.31198399994</v>
      </c>
      <c r="G12" s="198">
        <f t="shared" si="1"/>
        <v>0.43392302130368976</v>
      </c>
      <c r="H12" s="310">
        <f t="shared" si="2"/>
        <v>4.617839705011044E-2</v>
      </c>
    </row>
    <row r="13" spans="1:9" ht="13" customHeight="1" x14ac:dyDescent="0.15">
      <c r="A13" s="15" t="s">
        <v>81</v>
      </c>
      <c r="B13" s="308">
        <v>166459.60172999953</v>
      </c>
      <c r="C13" s="308">
        <v>180126.98894699992</v>
      </c>
      <c r="D13" s="309">
        <f t="shared" si="0"/>
        <v>8.2106331355815243E-2</v>
      </c>
      <c r="E13" s="311">
        <v>230762.11905199976</v>
      </c>
      <c r="F13" s="311">
        <v>225177.08819899964</v>
      </c>
      <c r="G13" s="198">
        <f t="shared" si="1"/>
        <v>-2.4202546223548893E-2</v>
      </c>
      <c r="H13" s="310">
        <f t="shared" si="2"/>
        <v>4.4024790214787106E-2</v>
      </c>
    </row>
    <row r="14" spans="1:9" ht="13" customHeight="1" x14ac:dyDescent="0.15">
      <c r="A14" s="15" t="s">
        <v>177</v>
      </c>
      <c r="B14" s="308">
        <v>55371.867695000008</v>
      </c>
      <c r="C14" s="308">
        <v>54400.518343999953</v>
      </c>
      <c r="D14" s="309">
        <f t="shared" si="0"/>
        <v>-1.7542289820355217E-2</v>
      </c>
      <c r="E14" s="311">
        <v>154381.68670700004</v>
      </c>
      <c r="F14" s="311">
        <v>166864.10638699995</v>
      </c>
      <c r="G14" s="198">
        <f t="shared" si="1"/>
        <v>8.0854277124787544E-2</v>
      </c>
      <c r="H14" s="310">
        <f t="shared" si="2"/>
        <v>3.2623910970788657E-2</v>
      </c>
    </row>
    <row r="15" spans="1:9" ht="13" customHeight="1" x14ac:dyDescent="0.15">
      <c r="A15" s="15" t="s">
        <v>119</v>
      </c>
      <c r="B15" s="308">
        <v>76445.943171000021</v>
      </c>
      <c r="C15" s="308">
        <v>70185.719474999976</v>
      </c>
      <c r="D15" s="309">
        <f t="shared" si="0"/>
        <v>-8.189085563372156E-2</v>
      </c>
      <c r="E15" s="311">
        <v>119109.33711300015</v>
      </c>
      <c r="F15" s="311">
        <v>130565.79134799996</v>
      </c>
      <c r="G15" s="198">
        <f t="shared" si="1"/>
        <v>9.6184350552895426E-2</v>
      </c>
      <c r="H15" s="310">
        <f t="shared" si="2"/>
        <v>2.5527160064542035E-2</v>
      </c>
    </row>
    <row r="16" spans="1:9" ht="13" customHeight="1" x14ac:dyDescent="0.15">
      <c r="A16" s="15" t="s">
        <v>78</v>
      </c>
      <c r="B16" s="308">
        <v>41696.679910999919</v>
      </c>
      <c r="C16" s="308">
        <v>60148.016186000008</v>
      </c>
      <c r="D16" s="309">
        <f t="shared" si="0"/>
        <v>0.44251332035029667</v>
      </c>
      <c r="E16" s="311">
        <v>85769.561388000002</v>
      </c>
      <c r="F16" s="311">
        <v>111901.43315100012</v>
      </c>
      <c r="G16" s="198">
        <f t="shared" si="1"/>
        <v>0.30467535731920181</v>
      </c>
      <c r="H16" s="310">
        <f t="shared" si="2"/>
        <v>2.1878056771269187E-2</v>
      </c>
    </row>
    <row r="17" spans="1:8" ht="13" customHeight="1" x14ac:dyDescent="0.15">
      <c r="A17" s="15" t="s">
        <v>73</v>
      </c>
      <c r="B17" s="308">
        <v>71302.58250199999</v>
      </c>
      <c r="C17" s="308">
        <v>46503.059310999975</v>
      </c>
      <c r="D17" s="309">
        <f t="shared" si="0"/>
        <v>-0.34780680195285218</v>
      </c>
      <c r="E17" s="311">
        <v>94458.328546000106</v>
      </c>
      <c r="F17" s="311">
        <v>75498.065573000044</v>
      </c>
      <c r="G17" s="198">
        <f t="shared" si="1"/>
        <v>-0.20072621720981054</v>
      </c>
      <c r="H17" s="310">
        <f t="shared" si="2"/>
        <v>1.4760766848251365E-2</v>
      </c>
    </row>
    <row r="18" spans="1:8" ht="13" customHeight="1" x14ac:dyDescent="0.15">
      <c r="A18" s="15" t="s">
        <v>71</v>
      </c>
      <c r="B18" s="308">
        <v>11510.998925999991</v>
      </c>
      <c r="C18" s="308">
        <v>16187.857148999996</v>
      </c>
      <c r="D18" s="309">
        <f t="shared" si="0"/>
        <v>0.40629473193993149</v>
      </c>
      <c r="E18" s="311">
        <v>51957.824479999959</v>
      </c>
      <c r="F18" s="311">
        <v>68766.890439000068</v>
      </c>
      <c r="G18" s="198">
        <f t="shared" si="1"/>
        <v>0.32351365991989134</v>
      </c>
      <c r="H18" s="310">
        <f t="shared" si="2"/>
        <v>1.3444742311547825E-2</v>
      </c>
    </row>
    <row r="19" spans="1:8" ht="13" customHeight="1" x14ac:dyDescent="0.15">
      <c r="A19" s="15" t="s">
        <v>228</v>
      </c>
      <c r="B19" s="308">
        <v>26368.18425600003</v>
      </c>
      <c r="C19" s="308">
        <v>25897.630601000001</v>
      </c>
      <c r="D19" s="309">
        <f t="shared" si="0"/>
        <v>-1.7845508451836412E-2</v>
      </c>
      <c r="E19" s="311">
        <v>76184.47490999999</v>
      </c>
      <c r="F19" s="311">
        <v>66955.578367000009</v>
      </c>
      <c r="G19" s="198">
        <f t="shared" si="1"/>
        <v>-0.12113880884396033</v>
      </c>
      <c r="H19" s="310">
        <f t="shared" si="2"/>
        <v>1.3090609328387294E-2</v>
      </c>
    </row>
    <row r="20" spans="1:8" ht="13" customHeight="1" x14ac:dyDescent="0.15">
      <c r="A20" s="15" t="s">
        <v>80</v>
      </c>
      <c r="B20" s="308">
        <v>11975.669932000001</v>
      </c>
      <c r="C20" s="308">
        <v>14164.988858000006</v>
      </c>
      <c r="D20" s="309">
        <f t="shared" si="0"/>
        <v>0.18281390005163378</v>
      </c>
      <c r="E20" s="311">
        <v>52656.647255000011</v>
      </c>
      <c r="F20" s="311">
        <v>58141.989273999978</v>
      </c>
      <c r="G20" s="198">
        <f t="shared" si="1"/>
        <v>0.10417188151832257</v>
      </c>
      <c r="H20" s="310">
        <f t="shared" si="2"/>
        <v>1.1367448175704861E-2</v>
      </c>
    </row>
    <row r="21" spans="1:8" ht="13" customHeight="1" x14ac:dyDescent="0.15">
      <c r="A21" s="15" t="s">
        <v>79</v>
      </c>
      <c r="B21" s="308">
        <v>78482.116193000009</v>
      </c>
      <c r="C21" s="308">
        <v>72363.932276999985</v>
      </c>
      <c r="D21" s="309">
        <f t="shared" si="0"/>
        <v>-7.7956408577903757E-2</v>
      </c>
      <c r="E21" s="311">
        <v>52754.162052999985</v>
      </c>
      <c r="F21" s="311">
        <v>57360.117246999995</v>
      </c>
      <c r="G21" s="198">
        <f t="shared" si="1"/>
        <v>8.7309797270073153E-2</v>
      </c>
      <c r="H21" s="310">
        <f t="shared" si="2"/>
        <v>1.1214582925342158E-2</v>
      </c>
    </row>
    <row r="22" spans="1:8" ht="13" customHeight="1" x14ac:dyDescent="0.15">
      <c r="A22" s="15" t="s">
        <v>82</v>
      </c>
      <c r="B22" s="308">
        <v>48819.032734000008</v>
      </c>
      <c r="C22" s="308">
        <v>50557.064157999965</v>
      </c>
      <c r="D22" s="309">
        <f t="shared" si="0"/>
        <v>3.5601512907270427E-2</v>
      </c>
      <c r="E22" s="311">
        <v>47373.512097999985</v>
      </c>
      <c r="F22" s="311">
        <v>52360.866936999977</v>
      </c>
      <c r="G22" s="198">
        <f t="shared" si="1"/>
        <v>0.10527728720392981</v>
      </c>
      <c r="H22" s="310">
        <f t="shared" si="2"/>
        <v>1.0237170223680186E-2</v>
      </c>
    </row>
    <row r="23" spans="1:8" ht="13" customHeight="1" x14ac:dyDescent="0.15">
      <c r="A23" s="15" t="s">
        <v>124</v>
      </c>
      <c r="B23" s="308">
        <v>7778.4244249999983</v>
      </c>
      <c r="C23" s="308">
        <v>34178.155455000015</v>
      </c>
      <c r="D23" s="309">
        <f t="shared" si="0"/>
        <v>3.3939689566373881</v>
      </c>
      <c r="E23" s="311">
        <v>13860.407397999994</v>
      </c>
      <c r="F23" s="311">
        <v>47289.261726999976</v>
      </c>
      <c r="G23" s="198">
        <f t="shared" si="1"/>
        <v>2.4118233590899818</v>
      </c>
      <c r="H23" s="310">
        <f t="shared" si="2"/>
        <v>9.2456112813016807E-3</v>
      </c>
    </row>
    <row r="24" spans="1:8" ht="13" customHeight="1" x14ac:dyDescent="0.15">
      <c r="A24" s="15" t="s">
        <v>74</v>
      </c>
      <c r="B24" s="308">
        <v>14308.047168000005</v>
      </c>
      <c r="C24" s="308">
        <v>41390.122172999974</v>
      </c>
      <c r="D24" s="309">
        <f t="shared" si="0"/>
        <v>1.8927862542673974</v>
      </c>
      <c r="E24" s="311">
        <v>38524.876794999967</v>
      </c>
      <c r="F24" s="311">
        <v>46847.079389000042</v>
      </c>
      <c r="G24" s="198">
        <f t="shared" si="1"/>
        <v>0.21602152391776608</v>
      </c>
      <c r="H24" s="310">
        <f t="shared" si="2"/>
        <v>9.1591593921559831E-3</v>
      </c>
    </row>
    <row r="25" spans="1:8" ht="13" customHeight="1" x14ac:dyDescent="0.15">
      <c r="A25" s="15" t="s">
        <v>123</v>
      </c>
      <c r="B25" s="308">
        <v>104401.83201499999</v>
      </c>
      <c r="C25" s="308">
        <v>108419.90364199998</v>
      </c>
      <c r="D25" s="309">
        <f t="shared" si="0"/>
        <v>3.8486600756418632E-2</v>
      </c>
      <c r="E25" s="311">
        <v>53737.110872000005</v>
      </c>
      <c r="F25" s="311">
        <v>44213.236221000014</v>
      </c>
      <c r="G25" s="198">
        <f t="shared" si="1"/>
        <v>-0.17723086515919217</v>
      </c>
      <c r="H25" s="310">
        <f t="shared" si="2"/>
        <v>8.6442118286304374E-3</v>
      </c>
    </row>
    <row r="26" spans="1:8" ht="13" customHeight="1" x14ac:dyDescent="0.15">
      <c r="A26" s="15" t="s">
        <v>139</v>
      </c>
      <c r="B26" s="308">
        <v>13482.664381000006</v>
      </c>
      <c r="C26" s="308">
        <v>32651.258886000007</v>
      </c>
      <c r="D26" s="309">
        <f t="shared" si="0"/>
        <v>1.4217215502310285</v>
      </c>
      <c r="E26" s="311">
        <v>20094.876319999999</v>
      </c>
      <c r="F26" s="311">
        <v>39615.36249300003</v>
      </c>
      <c r="G26" s="198">
        <f t="shared" si="1"/>
        <v>0.97141608946215352</v>
      </c>
      <c r="H26" s="310">
        <f t="shared" si="2"/>
        <v>7.7452730070644007E-3</v>
      </c>
    </row>
    <row r="27" spans="1:8" ht="13" customHeight="1" x14ac:dyDescent="0.15">
      <c r="A27" s="15" t="s">
        <v>135</v>
      </c>
      <c r="B27" s="308">
        <v>36807.475876000004</v>
      </c>
      <c r="C27" s="308">
        <v>52257.934579000001</v>
      </c>
      <c r="D27" s="309">
        <f t="shared" si="0"/>
        <v>0.41976414669266515</v>
      </c>
      <c r="E27" s="311">
        <v>26875.856025000005</v>
      </c>
      <c r="F27" s="311">
        <v>37680.276148999983</v>
      </c>
      <c r="G27" s="198">
        <f t="shared" si="1"/>
        <v>0.40201212991875201</v>
      </c>
      <c r="H27" s="310">
        <f t="shared" si="2"/>
        <v>7.3669406863852496E-3</v>
      </c>
    </row>
    <row r="28" spans="1:8" ht="13" customHeight="1" x14ac:dyDescent="0.15">
      <c r="A28" s="15" t="s">
        <v>225</v>
      </c>
      <c r="B28" s="308">
        <v>7727.6721250000028</v>
      </c>
      <c r="C28" s="308">
        <v>8746.3557450000008</v>
      </c>
      <c r="D28" s="309">
        <f t="shared" si="0"/>
        <v>0.13182283144550433</v>
      </c>
      <c r="E28" s="311">
        <v>45891.163350999996</v>
      </c>
      <c r="F28" s="311">
        <v>34534.859004999991</v>
      </c>
      <c r="G28" s="198">
        <f t="shared" si="1"/>
        <v>-0.24746167925927165</v>
      </c>
      <c r="H28" s="310">
        <f t="shared" si="2"/>
        <v>6.7519743458479015E-3</v>
      </c>
    </row>
    <row r="29" spans="1:8" ht="13" customHeight="1" x14ac:dyDescent="0.15">
      <c r="A29" s="15" t="s">
        <v>72</v>
      </c>
      <c r="B29" s="308">
        <v>12368.433890999995</v>
      </c>
      <c r="C29" s="308">
        <v>5540.6452860000018</v>
      </c>
      <c r="D29" s="309">
        <f t="shared" si="0"/>
        <v>-0.55203339931082929</v>
      </c>
      <c r="E29" s="311">
        <v>38986.942668000062</v>
      </c>
      <c r="F29" s="311">
        <v>30120.307164000013</v>
      </c>
      <c r="G29" s="198">
        <f t="shared" si="1"/>
        <v>-0.22742577122564833</v>
      </c>
      <c r="H29" s="310">
        <f t="shared" si="2"/>
        <v>5.8888771264693019E-3</v>
      </c>
    </row>
    <row r="30" spans="1:8" ht="13" customHeight="1" x14ac:dyDescent="0.15">
      <c r="A30" s="15" t="s">
        <v>76</v>
      </c>
      <c r="B30" s="308">
        <v>15850.405151999996</v>
      </c>
      <c r="C30" s="308">
        <v>14741.00842900001</v>
      </c>
      <c r="D30" s="309">
        <f t="shared" si="0"/>
        <v>-6.9991694998408405E-2</v>
      </c>
      <c r="E30" s="311">
        <v>38675.561572999999</v>
      </c>
      <c r="F30" s="311">
        <v>29424.440386999988</v>
      </c>
      <c r="G30" s="198">
        <f t="shared" si="1"/>
        <v>-0.23919810882483372</v>
      </c>
      <c r="H30" s="310">
        <f t="shared" si="2"/>
        <v>5.7528269220728755E-3</v>
      </c>
    </row>
    <row r="31" spans="1:8" ht="13" customHeight="1" x14ac:dyDescent="0.15">
      <c r="A31" s="15" t="s">
        <v>129</v>
      </c>
      <c r="B31" s="308">
        <v>3261.4484800000009</v>
      </c>
      <c r="C31" s="308">
        <v>4360.1839089999994</v>
      </c>
      <c r="D31" s="309">
        <f t="shared" si="0"/>
        <v>0.33688572293498198</v>
      </c>
      <c r="E31" s="311">
        <v>25233.725466000011</v>
      </c>
      <c r="F31" s="311">
        <v>28860.624357000012</v>
      </c>
      <c r="G31" s="198">
        <f t="shared" si="1"/>
        <v>0.143732200617261</v>
      </c>
      <c r="H31" s="310">
        <f t="shared" si="2"/>
        <v>5.6425942041750986E-3</v>
      </c>
    </row>
    <row r="32" spans="1:8" ht="13" customHeight="1" x14ac:dyDescent="0.15">
      <c r="A32" s="15" t="s">
        <v>122</v>
      </c>
      <c r="B32" s="308">
        <v>7383.1050870000045</v>
      </c>
      <c r="C32" s="308">
        <v>7000.8598030000057</v>
      </c>
      <c r="D32" s="309">
        <f t="shared" si="0"/>
        <v>-5.1772970788814487E-2</v>
      </c>
      <c r="E32" s="311">
        <v>26115.124675000035</v>
      </c>
      <c r="F32" s="311">
        <v>24571.689036999975</v>
      </c>
      <c r="G32" s="198">
        <f t="shared" si="1"/>
        <v>-5.9101216525211164E-2</v>
      </c>
      <c r="H32" s="310">
        <f t="shared" si="2"/>
        <v>4.8040565038344508E-3</v>
      </c>
    </row>
    <row r="33" spans="1:8" ht="13" customHeight="1" x14ac:dyDescent="0.15">
      <c r="A33" s="15" t="s">
        <v>140</v>
      </c>
      <c r="B33" s="308">
        <v>5543.6779290000013</v>
      </c>
      <c r="C33" s="308">
        <v>14362.392699999999</v>
      </c>
      <c r="D33" s="309">
        <f t="shared" si="0"/>
        <v>1.5907696810573491</v>
      </c>
      <c r="E33" s="311">
        <v>20275.465751</v>
      </c>
      <c r="F33" s="311">
        <v>20938.061681999992</v>
      </c>
      <c r="G33" s="198">
        <f t="shared" si="1"/>
        <v>3.267968978553859E-2</v>
      </c>
      <c r="H33" s="310">
        <f t="shared" si="2"/>
        <v>4.0936392793199695E-3</v>
      </c>
    </row>
    <row r="34" spans="1:8" ht="13" customHeight="1" x14ac:dyDescent="0.15">
      <c r="A34" s="15" t="s">
        <v>130</v>
      </c>
      <c r="B34" s="308">
        <v>9282.6416770000014</v>
      </c>
      <c r="C34" s="308">
        <v>5403.3722370000023</v>
      </c>
      <c r="D34" s="309">
        <f t="shared" si="0"/>
        <v>-0.41790576163376325</v>
      </c>
      <c r="E34" s="311">
        <v>21643.335384000009</v>
      </c>
      <c r="F34" s="311">
        <v>19901.387405000001</v>
      </c>
      <c r="G34" s="198">
        <f t="shared" si="1"/>
        <v>-8.0484266777465119E-2</v>
      </c>
      <c r="H34" s="310">
        <f t="shared" si="2"/>
        <v>3.8909571684044172E-3</v>
      </c>
    </row>
    <row r="35" spans="1:8" ht="13" customHeight="1" x14ac:dyDescent="0.15">
      <c r="A35" s="15" t="s">
        <v>121</v>
      </c>
      <c r="B35" s="308">
        <v>5445.064373000002</v>
      </c>
      <c r="C35" s="308">
        <v>5703.2635390000014</v>
      </c>
      <c r="D35" s="309">
        <f t="shared" si="0"/>
        <v>4.7418937282047713E-2</v>
      </c>
      <c r="E35" s="311">
        <v>17709.316729999999</v>
      </c>
      <c r="F35" s="311">
        <v>18632.243515000009</v>
      </c>
      <c r="G35" s="198">
        <f t="shared" si="1"/>
        <v>5.2115324327366652E-2</v>
      </c>
      <c r="H35" s="310">
        <f t="shared" si="2"/>
        <v>3.6428244922226817E-3</v>
      </c>
    </row>
    <row r="36" spans="1:8" ht="13" customHeight="1" x14ac:dyDescent="0.15">
      <c r="A36" s="15" t="s">
        <v>190</v>
      </c>
      <c r="B36" s="308">
        <v>4379.0350939999989</v>
      </c>
      <c r="C36" s="308">
        <v>10397.267123000001</v>
      </c>
      <c r="D36" s="309">
        <f t="shared" si="0"/>
        <v>1.3743283394202468</v>
      </c>
      <c r="E36" s="311">
        <v>8770.4054190000006</v>
      </c>
      <c r="F36" s="311">
        <v>15463.225985000001</v>
      </c>
      <c r="G36" s="198">
        <f t="shared" si="1"/>
        <v>0.76311416020755796</v>
      </c>
      <c r="H36" s="310">
        <f>(F36/$F$5)</f>
        <v>3.0232439964400161E-3</v>
      </c>
    </row>
    <row r="37" spans="1:8" ht="13" customHeight="1" x14ac:dyDescent="0.15">
      <c r="A37" s="15" t="s">
        <v>142</v>
      </c>
      <c r="B37" s="308">
        <v>2447.601365</v>
      </c>
      <c r="C37" s="308">
        <v>2334.2810280000003</v>
      </c>
      <c r="D37" s="309">
        <f t="shared" si="0"/>
        <v>-4.62985266393654E-2</v>
      </c>
      <c r="E37" s="311">
        <v>14540.793634</v>
      </c>
      <c r="F37" s="311">
        <v>13995.915424000004</v>
      </c>
      <c r="G37" s="198">
        <f t="shared" si="1"/>
        <v>-3.7472384500797373E-2</v>
      </c>
      <c r="H37" s="310">
        <f t="shared" si="2"/>
        <v>2.7363673868140933E-3</v>
      </c>
    </row>
    <row r="38" spans="1:8" ht="13" customHeight="1" x14ac:dyDescent="0.15">
      <c r="A38" s="15" t="s">
        <v>226</v>
      </c>
      <c r="B38" s="308">
        <v>1419.5289009999995</v>
      </c>
      <c r="C38" s="308">
        <v>2700.3248840000001</v>
      </c>
      <c r="D38" s="309">
        <f t="shared" si="0"/>
        <v>0.90226833852958732</v>
      </c>
      <c r="E38" s="311">
        <v>12010.114429999998</v>
      </c>
      <c r="F38" s="311">
        <v>12038.086624</v>
      </c>
      <c r="G38" s="198">
        <f t="shared" si="1"/>
        <v>2.3290530796384878E-3</v>
      </c>
      <c r="H38" s="310">
        <f t="shared" si="2"/>
        <v>2.353588646375387E-3</v>
      </c>
    </row>
    <row r="39" spans="1:8" ht="13" customHeight="1" x14ac:dyDescent="0.15">
      <c r="A39" s="16" t="s">
        <v>141</v>
      </c>
      <c r="B39" s="308">
        <v>1248.2269720000002</v>
      </c>
      <c r="C39" s="308">
        <v>1255.4354239999996</v>
      </c>
      <c r="D39" s="309">
        <f t="shared" si="0"/>
        <v>5.774952922583898E-3</v>
      </c>
      <c r="E39" s="311">
        <v>14627.280327000002</v>
      </c>
      <c r="F39" s="311">
        <v>11578.949972999999</v>
      </c>
      <c r="G39" s="198">
        <f t="shared" si="1"/>
        <v>-0.20840035097797327</v>
      </c>
      <c r="H39" s="310">
        <f t="shared" si="2"/>
        <v>2.2638219880449827E-3</v>
      </c>
    </row>
    <row r="40" spans="1:8" ht="13" customHeight="1" x14ac:dyDescent="0.15">
      <c r="A40" s="15" t="s">
        <v>127</v>
      </c>
      <c r="B40" s="308">
        <v>4450.7178110000004</v>
      </c>
      <c r="C40" s="308">
        <v>7084.8289699999996</v>
      </c>
      <c r="D40" s="309">
        <f t="shared" si="0"/>
        <v>0.59183962472070517</v>
      </c>
      <c r="E40" s="311">
        <v>9606.8481160000065</v>
      </c>
      <c r="F40" s="311">
        <v>11117.294542999996</v>
      </c>
      <c r="G40" s="198">
        <f t="shared" si="1"/>
        <v>0.15722601302339445</v>
      </c>
      <c r="H40" s="310">
        <f t="shared" si="2"/>
        <v>2.1735628785599808E-3</v>
      </c>
    </row>
    <row r="41" spans="1:8" ht="13" customHeight="1" x14ac:dyDescent="0.15">
      <c r="A41" s="15" t="s">
        <v>133</v>
      </c>
      <c r="B41" s="308">
        <v>16390.739399999999</v>
      </c>
      <c r="C41" s="308">
        <v>15108.536420000002</v>
      </c>
      <c r="D41" s="309">
        <f t="shared" si="0"/>
        <v>-7.822728119269573E-2</v>
      </c>
      <c r="E41" s="311">
        <v>10903.552882999998</v>
      </c>
      <c r="F41" s="311">
        <v>10109.054253999997</v>
      </c>
      <c r="G41" s="198">
        <f t="shared" si="1"/>
        <v>-7.2866031606883319E-2</v>
      </c>
      <c r="H41" s="310">
        <f t="shared" si="2"/>
        <v>1.9764399493830392E-3</v>
      </c>
    </row>
    <row r="42" spans="1:8" ht="13" customHeight="1" x14ac:dyDescent="0.15">
      <c r="A42" s="15" t="s">
        <v>182</v>
      </c>
      <c r="B42" s="308">
        <v>599.29265599999997</v>
      </c>
      <c r="C42" s="308">
        <v>548.94332900000018</v>
      </c>
      <c r="D42" s="309">
        <f t="shared" si="0"/>
        <v>-8.4014590360673158E-2</v>
      </c>
      <c r="E42" s="311">
        <v>8299.5873330000013</v>
      </c>
      <c r="F42" s="311">
        <v>7940.552496000003</v>
      </c>
      <c r="G42" s="198">
        <f t="shared" si="1"/>
        <v>-4.3259360085583953E-2</v>
      </c>
      <c r="H42" s="310">
        <f t="shared" si="2"/>
        <v>1.5524721481297548E-3</v>
      </c>
    </row>
    <row r="43" spans="1:8" ht="13" customHeight="1" x14ac:dyDescent="0.15">
      <c r="A43" s="15" t="s">
        <v>143</v>
      </c>
      <c r="B43" s="308">
        <v>5986.1910200000029</v>
      </c>
      <c r="C43" s="308">
        <v>4602.6597790000005</v>
      </c>
      <c r="D43" s="309">
        <f t="shared" si="0"/>
        <v>-0.23112046314218715</v>
      </c>
      <c r="E43" s="311">
        <v>10741.707256999998</v>
      </c>
      <c r="F43" s="311">
        <v>7658.7757020000026</v>
      </c>
      <c r="G43" s="198">
        <f t="shared" si="1"/>
        <v>-0.28700573207214863</v>
      </c>
      <c r="H43" s="310">
        <f t="shared" si="2"/>
        <v>1.4973814444419877E-3</v>
      </c>
    </row>
    <row r="44" spans="1:8" ht="13" customHeight="1" x14ac:dyDescent="0.15">
      <c r="A44" s="15" t="s">
        <v>125</v>
      </c>
      <c r="B44" s="308">
        <v>2745.8746229999997</v>
      </c>
      <c r="C44" s="308">
        <v>2290.4603860000002</v>
      </c>
      <c r="D44" s="309">
        <f t="shared" si="0"/>
        <v>-0.16585398079918068</v>
      </c>
      <c r="E44" s="311">
        <v>6733.0469519999988</v>
      </c>
      <c r="F44" s="311">
        <v>5927.4346680000008</v>
      </c>
      <c r="G44" s="198">
        <f t="shared" si="1"/>
        <v>-0.11965047767277148</v>
      </c>
      <c r="H44" s="310">
        <f t="shared" si="2"/>
        <v>1.1588837472662353E-3</v>
      </c>
    </row>
    <row r="45" spans="1:8" ht="13" customHeight="1" x14ac:dyDescent="0.15">
      <c r="A45" s="15" t="s">
        <v>308</v>
      </c>
      <c r="B45" s="308">
        <v>644.84900000000005</v>
      </c>
      <c r="C45" s="308">
        <v>2446.9019999999996</v>
      </c>
      <c r="D45" s="309">
        <f t="shared" si="0"/>
        <v>2.7945348445915235</v>
      </c>
      <c r="E45" s="311">
        <v>2150.3639980000003</v>
      </c>
      <c r="F45" s="311">
        <v>5887.698843000001</v>
      </c>
      <c r="G45" s="198">
        <f t="shared" si="1"/>
        <v>1.7380010307445635</v>
      </c>
      <c r="H45" s="310">
        <f t="shared" si="2"/>
        <v>1.1511149224109707E-3</v>
      </c>
    </row>
    <row r="46" spans="1:8" ht="13" customHeight="1" x14ac:dyDescent="0.15">
      <c r="A46" s="15" t="s">
        <v>318</v>
      </c>
      <c r="B46" s="308">
        <v>282.89160800000002</v>
      </c>
      <c r="C46" s="308">
        <v>541.62773100000004</v>
      </c>
      <c r="D46" s="309">
        <f t="shared" si="0"/>
        <v>0.91461222490558991</v>
      </c>
      <c r="E46" s="311">
        <v>1293.0559180000002</v>
      </c>
      <c r="F46" s="311">
        <v>5280.6629130000001</v>
      </c>
      <c r="G46" s="198">
        <f t="shared" si="1"/>
        <v>3.0838627622289723</v>
      </c>
      <c r="H46" s="310">
        <f t="shared" si="2"/>
        <v>1.0324322016917545E-3</v>
      </c>
    </row>
    <row r="47" spans="1:8" ht="13" customHeight="1" x14ac:dyDescent="0.15">
      <c r="A47" s="15" t="s">
        <v>77</v>
      </c>
      <c r="B47" s="308">
        <v>894.10913000000073</v>
      </c>
      <c r="C47" s="308">
        <v>1149.0801369999988</v>
      </c>
      <c r="D47" s="309">
        <f t="shared" si="0"/>
        <v>0.28516765844902836</v>
      </c>
      <c r="E47" s="311">
        <v>3650.0293039999974</v>
      </c>
      <c r="F47" s="311">
        <v>4256.8689660000018</v>
      </c>
      <c r="G47" s="198">
        <f t="shared" si="1"/>
        <v>0.16625610685782188</v>
      </c>
      <c r="H47" s="310">
        <f t="shared" si="2"/>
        <v>8.322683479873702E-4</v>
      </c>
    </row>
    <row r="48" spans="1:8" ht="13" customHeight="1" x14ac:dyDescent="0.15">
      <c r="A48" s="15" t="s">
        <v>181</v>
      </c>
      <c r="B48" s="308">
        <v>914.17193799999995</v>
      </c>
      <c r="C48" s="308">
        <v>1752.4820439999999</v>
      </c>
      <c r="D48" s="309">
        <f t="shared" si="0"/>
        <v>0.91701579446206982</v>
      </c>
      <c r="E48" s="311">
        <v>2569.4942699999997</v>
      </c>
      <c r="F48" s="311">
        <v>4133.8476499999997</v>
      </c>
      <c r="G48" s="198">
        <f t="shared" si="1"/>
        <v>0.60881761763959896</v>
      </c>
      <c r="H48" s="310">
        <f t="shared" si="2"/>
        <v>8.0821622229303321E-4</v>
      </c>
    </row>
    <row r="49" spans="1:8" ht="13" customHeight="1" x14ac:dyDescent="0.15">
      <c r="A49" s="15" t="s">
        <v>227</v>
      </c>
      <c r="B49" s="308">
        <v>558.31147199999998</v>
      </c>
      <c r="C49" s="308">
        <v>1388.777912</v>
      </c>
      <c r="D49" s="309">
        <f t="shared" si="0"/>
        <v>1.4874608200778652</v>
      </c>
      <c r="E49" s="311">
        <v>1247.2073309999996</v>
      </c>
      <c r="F49" s="311">
        <v>3813.7323700000002</v>
      </c>
      <c r="G49" s="198">
        <f t="shared" si="1"/>
        <v>2.0578174736530643</v>
      </c>
      <c r="H49" s="310">
        <f t="shared" si="2"/>
        <v>7.4562989008994005E-4</v>
      </c>
    </row>
    <row r="50" spans="1:8" ht="13" customHeight="1" x14ac:dyDescent="0.15">
      <c r="A50" s="15" t="s">
        <v>234</v>
      </c>
      <c r="B50" s="308">
        <v>1863.2430000000004</v>
      </c>
      <c r="C50" s="308">
        <v>1363.9650000000004</v>
      </c>
      <c r="D50" s="309">
        <f t="shared" si="0"/>
        <v>-0.2679618278453213</v>
      </c>
      <c r="E50" s="311">
        <v>2927.1880969999997</v>
      </c>
      <c r="F50" s="311">
        <v>3144.8446220000001</v>
      </c>
      <c r="G50" s="198">
        <f t="shared" si="1"/>
        <v>7.4356863237818871E-2</v>
      </c>
      <c r="H50" s="310">
        <f t="shared" si="2"/>
        <v>6.1485440569910752E-4</v>
      </c>
    </row>
    <row r="51" spans="1:8" ht="13" customHeight="1" x14ac:dyDescent="0.15">
      <c r="A51" s="15" t="s">
        <v>179</v>
      </c>
      <c r="B51" s="308">
        <v>356.04639000000003</v>
      </c>
      <c r="C51" s="308">
        <v>693.38183700000002</v>
      </c>
      <c r="D51" s="309">
        <f t="shared" si="0"/>
        <v>0.94744801934377132</v>
      </c>
      <c r="E51" s="311">
        <v>1823.3854609999999</v>
      </c>
      <c r="F51" s="311">
        <v>2634.2158369999997</v>
      </c>
      <c r="G51" s="198">
        <f t="shared" si="1"/>
        <v>0.44468401955739845</v>
      </c>
      <c r="H51" s="310">
        <f t="shared" si="2"/>
        <v>5.1502042473302581E-4</v>
      </c>
    </row>
    <row r="52" spans="1:8" ht="13" customHeight="1" x14ac:dyDescent="0.15">
      <c r="A52" s="15" t="s">
        <v>126</v>
      </c>
      <c r="B52" s="308">
        <v>355.30085100000014</v>
      </c>
      <c r="C52" s="308">
        <v>624.75738599999988</v>
      </c>
      <c r="D52" s="309">
        <f t="shared" si="0"/>
        <v>0.75838978218490016</v>
      </c>
      <c r="E52" s="311">
        <v>2352.9609880000003</v>
      </c>
      <c r="F52" s="311">
        <v>2307.763563999999</v>
      </c>
      <c r="G52" s="198">
        <f t="shared" si="1"/>
        <v>-1.9208743464301459E-2</v>
      </c>
      <c r="H52" s="310">
        <f t="shared" si="2"/>
        <v>4.5119513527345064E-4</v>
      </c>
    </row>
    <row r="53" spans="1:8" ht="13" customHeight="1" x14ac:dyDescent="0.15">
      <c r="A53" s="15" t="s">
        <v>229</v>
      </c>
      <c r="B53" s="308">
        <v>1443.3630799999999</v>
      </c>
      <c r="C53" s="308">
        <v>1032.6837089999999</v>
      </c>
      <c r="D53" s="309">
        <f t="shared" si="0"/>
        <v>-0.28452949690247031</v>
      </c>
      <c r="E53" s="311">
        <v>3453.2631980000001</v>
      </c>
      <c r="F53" s="311">
        <v>2291.4167649999995</v>
      </c>
      <c r="G53" s="198">
        <f t="shared" si="1"/>
        <v>-0.33644885037227923</v>
      </c>
      <c r="H53" s="310">
        <f t="shared" si="2"/>
        <v>4.479991422778299E-4</v>
      </c>
    </row>
    <row r="54" spans="1:8" ht="13" customHeight="1" x14ac:dyDescent="0.15">
      <c r="A54" s="15" t="s">
        <v>309</v>
      </c>
      <c r="B54" s="308">
        <v>112.59095900000001</v>
      </c>
      <c r="C54" s="308">
        <v>2299.5129059999986</v>
      </c>
      <c r="D54" s="309">
        <f t="shared" si="0"/>
        <v>19.423601738750609</v>
      </c>
      <c r="E54" s="311">
        <v>1553.1991049999999</v>
      </c>
      <c r="F54" s="311">
        <v>2245.8513259999995</v>
      </c>
      <c r="G54" s="198">
        <f t="shared" si="1"/>
        <v>0.44595198308461526</v>
      </c>
      <c r="H54" s="310">
        <f t="shared" si="2"/>
        <v>4.3909055877555604E-4</v>
      </c>
    </row>
    <row r="55" spans="1:8" ht="13" customHeight="1" x14ac:dyDescent="0.15">
      <c r="A55" s="15" t="s">
        <v>230</v>
      </c>
      <c r="B55" s="308">
        <v>398.84032599999995</v>
      </c>
      <c r="C55" s="308">
        <v>546.1410820000001</v>
      </c>
      <c r="D55" s="309">
        <f t="shared" si="0"/>
        <v>0.36932262461344023</v>
      </c>
      <c r="E55" s="311">
        <v>1427.2870690000002</v>
      </c>
      <c r="F55" s="311">
        <v>2114.5043299999998</v>
      </c>
      <c r="G55" s="198">
        <f t="shared" si="1"/>
        <v>0.48148496257412643</v>
      </c>
      <c r="H55" s="310">
        <f t="shared" si="2"/>
        <v>4.1341066394037557E-4</v>
      </c>
    </row>
    <row r="56" spans="1:8" ht="13" customHeight="1" x14ac:dyDescent="0.15">
      <c r="A56" s="15" t="s">
        <v>307</v>
      </c>
      <c r="B56" s="308">
        <v>448.07129399999997</v>
      </c>
      <c r="C56" s="308">
        <v>372.45298899999995</v>
      </c>
      <c r="D56" s="309">
        <f t="shared" si="0"/>
        <v>-0.16876400254286328</v>
      </c>
      <c r="E56" s="311">
        <v>1943.1126809999998</v>
      </c>
      <c r="F56" s="311">
        <v>2075.6792450000003</v>
      </c>
      <c r="G56" s="198">
        <f t="shared" si="1"/>
        <v>6.8223817021139777E-2</v>
      </c>
      <c r="H56" s="310">
        <f t="shared" si="2"/>
        <v>4.058198995519237E-4</v>
      </c>
    </row>
    <row r="57" spans="1:8" ht="13" customHeight="1" x14ac:dyDescent="0.15">
      <c r="A57" s="115" t="s">
        <v>18</v>
      </c>
      <c r="B57" s="312">
        <v>191219.37265700006</v>
      </c>
      <c r="C57" s="312">
        <v>7256.667672999999</v>
      </c>
      <c r="D57" s="201">
        <f t="shared" si="0"/>
        <v>-0.9620505622826373</v>
      </c>
      <c r="E57" s="313">
        <v>91484.242931999994</v>
      </c>
      <c r="F57" s="313">
        <v>19395.723590999994</v>
      </c>
      <c r="G57" s="201">
        <f t="shared" si="1"/>
        <v>-0.78798836860445154</v>
      </c>
      <c r="H57" s="314">
        <f t="shared" si="2"/>
        <v>3.7920938981285102E-3</v>
      </c>
    </row>
    <row r="58" spans="1:8" ht="9" customHeight="1" x14ac:dyDescent="0.15">
      <c r="A58" s="8" t="s">
        <v>52</v>
      </c>
      <c r="B58" s="9"/>
      <c r="C58" s="9"/>
      <c r="D58" s="31"/>
      <c r="E58" s="9"/>
      <c r="F58" s="9"/>
      <c r="G58" s="31"/>
      <c r="H58" s="10"/>
    </row>
    <row r="59" spans="1:8" ht="9" customHeight="1" x14ac:dyDescent="0.15">
      <c r="A59" s="210" t="s">
        <v>363</v>
      </c>
      <c r="B59" s="27"/>
      <c r="C59" s="27"/>
      <c r="D59" s="32"/>
      <c r="E59" s="27"/>
      <c r="F59" s="27"/>
      <c r="G59" s="32"/>
    </row>
    <row r="60" spans="1:8" ht="9" customHeight="1" x14ac:dyDescent="0.15">
      <c r="A60" s="209" t="s">
        <v>364</v>
      </c>
      <c r="B60" s="27"/>
      <c r="C60" s="27"/>
      <c r="D60" s="27"/>
      <c r="E60" s="27"/>
      <c r="F60" s="27"/>
      <c r="G60" s="27"/>
      <c r="H60" s="27"/>
    </row>
    <row r="61" spans="1:8" ht="9" customHeight="1" x14ac:dyDescent="0.15">
      <c r="A61" s="209" t="s">
        <v>365</v>
      </c>
      <c r="B61" s="27"/>
      <c r="C61" s="27"/>
      <c r="D61" s="32"/>
      <c r="E61" s="27"/>
      <c r="F61" s="27"/>
      <c r="G61" s="32"/>
    </row>
    <row r="62" spans="1:8" ht="9" customHeight="1" x14ac:dyDescent="0.15">
      <c r="A62" s="14"/>
      <c r="B62" s="27"/>
      <c r="C62" s="27"/>
      <c r="D62" s="32"/>
      <c r="E62" s="27"/>
      <c r="F62" s="27"/>
      <c r="G62" s="32"/>
    </row>
    <row r="63" spans="1:8" x14ac:dyDescent="0.15">
      <c r="B63" s="27"/>
      <c r="C63" s="27"/>
      <c r="D63" s="32"/>
      <c r="E63" s="27"/>
      <c r="F63" s="27"/>
      <c r="G63" s="32"/>
    </row>
    <row r="64" spans="1:8" x14ac:dyDescent="0.15">
      <c r="B64" s="27"/>
      <c r="C64" s="27"/>
      <c r="D64" s="32"/>
      <c r="E64" s="27"/>
      <c r="F64" s="27"/>
      <c r="G64" s="32"/>
    </row>
    <row r="65" spans="2:7" x14ac:dyDescent="0.15">
      <c r="B65" s="27"/>
      <c r="C65" s="27"/>
      <c r="D65" s="32"/>
      <c r="E65" s="27"/>
      <c r="F65" s="27"/>
      <c r="G65" s="32"/>
    </row>
    <row r="66" spans="2:7" x14ac:dyDescent="0.15">
      <c r="B66" s="27"/>
      <c r="C66" s="27"/>
      <c r="D66" s="32"/>
      <c r="E66" s="27"/>
      <c r="F66" s="27"/>
      <c r="G66" s="32"/>
    </row>
    <row r="67" spans="2:7" x14ac:dyDescent="0.15">
      <c r="B67" s="27"/>
      <c r="C67" s="27"/>
      <c r="D67" s="32"/>
      <c r="E67" s="27"/>
      <c r="F67" s="27"/>
      <c r="G67" s="32"/>
    </row>
    <row r="68" spans="2:7" x14ac:dyDescent="0.15">
      <c r="B68" s="27"/>
      <c r="C68" s="27"/>
      <c r="D68" s="32"/>
      <c r="E68" s="27"/>
      <c r="F68" s="27"/>
      <c r="G68" s="32"/>
    </row>
    <row r="69" spans="2:7" x14ac:dyDescent="0.15">
      <c r="B69" s="27"/>
      <c r="C69" s="27"/>
      <c r="D69" s="32"/>
      <c r="E69" s="27"/>
      <c r="F69" s="27"/>
      <c r="G69" s="32"/>
    </row>
    <row r="70" spans="2:7" x14ac:dyDescent="0.15">
      <c r="B70" s="27"/>
      <c r="C70" s="27"/>
      <c r="D70" s="32"/>
      <c r="E70" s="27"/>
      <c r="F70" s="27"/>
      <c r="G70" s="32"/>
    </row>
    <row r="71" spans="2:7" x14ac:dyDescent="0.15">
      <c r="B71" s="27"/>
      <c r="C71" s="27"/>
      <c r="D71" s="32"/>
      <c r="E71" s="27"/>
      <c r="F71" s="27"/>
      <c r="G71" s="32"/>
    </row>
    <row r="72" spans="2:7" x14ac:dyDescent="0.15">
      <c r="B72" s="27"/>
      <c r="C72" s="27"/>
      <c r="D72" s="32"/>
      <c r="E72" s="27"/>
      <c r="F72" s="27"/>
      <c r="G72" s="32"/>
    </row>
    <row r="73" spans="2:7" x14ac:dyDescent="0.15">
      <c r="B73" s="27"/>
      <c r="C73" s="27"/>
      <c r="D73" s="32"/>
      <c r="E73" s="27"/>
      <c r="F73" s="27"/>
      <c r="G73" s="32"/>
    </row>
    <row r="74" spans="2:7" x14ac:dyDescent="0.15">
      <c r="B74" s="27"/>
      <c r="C74" s="27"/>
      <c r="D74" s="32"/>
      <c r="E74" s="27"/>
      <c r="F74" s="27"/>
      <c r="G74" s="32"/>
    </row>
    <row r="75" spans="2:7" x14ac:dyDescent="0.15">
      <c r="B75" s="27"/>
      <c r="C75" s="27"/>
      <c r="D75" s="32"/>
      <c r="E75" s="27"/>
      <c r="F75" s="27"/>
      <c r="G75" s="32"/>
    </row>
    <row r="76" spans="2:7" x14ac:dyDescent="0.15">
      <c r="B76" s="27"/>
      <c r="C76" s="27"/>
      <c r="D76" s="32"/>
      <c r="E76" s="27"/>
      <c r="F76" s="27"/>
      <c r="G76" s="32"/>
    </row>
    <row r="77" spans="2:7" x14ac:dyDescent="0.15">
      <c r="B77" s="27"/>
      <c r="C77" s="27"/>
      <c r="D77" s="32"/>
      <c r="E77" s="27"/>
      <c r="F77" s="27"/>
      <c r="G77" s="32"/>
    </row>
    <row r="78" spans="2:7" x14ac:dyDescent="0.15">
      <c r="B78" s="27"/>
      <c r="C78" s="27"/>
      <c r="D78" s="32"/>
      <c r="E78" s="27"/>
      <c r="F78" s="27"/>
      <c r="G78" s="32"/>
    </row>
    <row r="79" spans="2:7" x14ac:dyDescent="0.15">
      <c r="B79" s="27"/>
      <c r="C79" s="27"/>
      <c r="D79" s="32"/>
      <c r="E79" s="27"/>
      <c r="F79" s="27"/>
      <c r="G79" s="32"/>
    </row>
    <row r="80" spans="2:7" x14ac:dyDescent="0.15">
      <c r="B80" s="27"/>
      <c r="C80" s="27"/>
      <c r="D80" s="32"/>
      <c r="E80" s="27"/>
      <c r="F80" s="27"/>
      <c r="G80" s="32"/>
    </row>
    <row r="81" spans="2:7" x14ac:dyDescent="0.15">
      <c r="B81" s="27"/>
      <c r="C81" s="27"/>
      <c r="D81" s="32"/>
      <c r="E81" s="27"/>
      <c r="F81" s="27"/>
      <c r="G81" s="32"/>
    </row>
    <row r="82" spans="2:7" x14ac:dyDescent="0.15">
      <c r="B82" s="27"/>
      <c r="C82" s="27"/>
      <c r="D82" s="32"/>
      <c r="E82" s="27"/>
      <c r="F82" s="27"/>
      <c r="G82" s="32"/>
    </row>
    <row r="83" spans="2:7" x14ac:dyDescent="0.15">
      <c r="B83" s="27"/>
      <c r="C83" s="27"/>
      <c r="D83" s="32"/>
      <c r="E83" s="27"/>
      <c r="F83" s="27"/>
      <c r="G83" s="32"/>
    </row>
    <row r="84" spans="2:7" x14ac:dyDescent="0.15">
      <c r="B84" s="27"/>
      <c r="C84" s="27"/>
      <c r="D84" s="32"/>
      <c r="E84" s="27"/>
      <c r="F84" s="27"/>
      <c r="G84" s="32"/>
    </row>
    <row r="85" spans="2:7" x14ac:dyDescent="0.15">
      <c r="B85" s="27"/>
      <c r="C85" s="27"/>
      <c r="D85" s="32"/>
      <c r="E85" s="27"/>
      <c r="F85" s="27"/>
      <c r="G85" s="32"/>
    </row>
    <row r="86" spans="2:7" x14ac:dyDescent="0.15">
      <c r="B86" s="27"/>
      <c r="C86" s="27"/>
      <c r="D86" s="32"/>
      <c r="E86" s="27"/>
      <c r="F86" s="27"/>
      <c r="G86" s="32"/>
    </row>
    <row r="87" spans="2:7" x14ac:dyDescent="0.15">
      <c r="B87" s="27"/>
      <c r="C87" s="27"/>
      <c r="D87" s="32"/>
      <c r="E87" s="27"/>
      <c r="F87" s="27"/>
      <c r="G87" s="32"/>
    </row>
    <row r="88" spans="2:7" x14ac:dyDescent="0.15">
      <c r="B88" s="27"/>
      <c r="C88" s="27"/>
      <c r="D88" s="32"/>
      <c r="E88" s="27"/>
      <c r="F88" s="27"/>
      <c r="G88" s="32"/>
    </row>
    <row r="89" spans="2:7" x14ac:dyDescent="0.15">
      <c r="B89" s="27"/>
      <c r="C89" s="27"/>
      <c r="D89" s="32"/>
      <c r="E89" s="27"/>
      <c r="F89" s="27"/>
      <c r="G89" s="32"/>
    </row>
    <row r="90" spans="2:7" x14ac:dyDescent="0.15">
      <c r="B90" s="27"/>
      <c r="C90" s="27"/>
      <c r="D90" s="32"/>
      <c r="E90" s="27"/>
      <c r="F90" s="27"/>
      <c r="G90" s="32"/>
    </row>
    <row r="91" spans="2:7" x14ac:dyDescent="0.15">
      <c r="B91" s="27"/>
      <c r="C91" s="27"/>
      <c r="D91" s="32"/>
      <c r="E91" s="27"/>
      <c r="F91" s="27"/>
      <c r="G91" s="32"/>
    </row>
    <row r="92" spans="2:7" x14ac:dyDescent="0.15">
      <c r="B92" s="27"/>
      <c r="C92" s="27"/>
      <c r="D92" s="32"/>
      <c r="E92" s="27"/>
      <c r="F92" s="27"/>
      <c r="G92" s="32"/>
    </row>
    <row r="93" spans="2:7" x14ac:dyDescent="0.15">
      <c r="B93" s="27"/>
      <c r="C93" s="27"/>
      <c r="D93" s="32"/>
      <c r="E93" s="27"/>
      <c r="F93" s="27"/>
      <c r="G93" s="32"/>
    </row>
    <row r="94" spans="2:7" x14ac:dyDescent="0.15">
      <c r="B94" s="27"/>
      <c r="C94" s="27"/>
      <c r="D94" s="32"/>
      <c r="E94" s="27"/>
      <c r="F94" s="27"/>
      <c r="G94" s="32"/>
    </row>
    <row r="95" spans="2:7" x14ac:dyDescent="0.15">
      <c r="B95" s="27"/>
      <c r="C95" s="27"/>
      <c r="D95" s="32"/>
      <c r="E95" s="27"/>
      <c r="F95" s="27"/>
      <c r="G95" s="32"/>
    </row>
    <row r="96" spans="2:7" x14ac:dyDescent="0.15">
      <c r="B96" s="27"/>
      <c r="C96" s="27"/>
      <c r="D96" s="32"/>
      <c r="E96" s="27"/>
      <c r="F96" s="27"/>
      <c r="G96" s="32"/>
    </row>
    <row r="97" spans="2:7" x14ac:dyDescent="0.15">
      <c r="B97" s="27"/>
      <c r="C97" s="27"/>
      <c r="D97" s="32"/>
      <c r="E97" s="27"/>
      <c r="F97" s="27"/>
      <c r="G97" s="32"/>
    </row>
    <row r="98" spans="2:7" x14ac:dyDescent="0.15">
      <c r="B98" s="27"/>
      <c r="C98" s="27"/>
      <c r="D98" s="32"/>
      <c r="E98" s="27"/>
      <c r="F98" s="27"/>
      <c r="G98" s="32"/>
    </row>
    <row r="99" spans="2:7" x14ac:dyDescent="0.15">
      <c r="B99" s="27"/>
      <c r="C99" s="27"/>
      <c r="D99" s="32"/>
      <c r="E99" s="27"/>
      <c r="F99" s="27"/>
      <c r="G99" s="32"/>
    </row>
    <row r="100" spans="2:7" x14ac:dyDescent="0.15">
      <c r="B100" s="27"/>
      <c r="C100" s="27"/>
      <c r="D100" s="32"/>
      <c r="E100" s="27"/>
      <c r="F100" s="27"/>
      <c r="G100" s="32"/>
    </row>
    <row r="101" spans="2:7" x14ac:dyDescent="0.15">
      <c r="B101" s="27"/>
      <c r="C101" s="27"/>
      <c r="D101" s="32"/>
      <c r="E101" s="27"/>
      <c r="F101" s="27"/>
      <c r="G101" s="32"/>
    </row>
    <row r="102" spans="2:7" x14ac:dyDescent="0.15">
      <c r="B102" s="27"/>
      <c r="C102" s="27"/>
      <c r="D102" s="32"/>
      <c r="E102" s="27"/>
      <c r="F102" s="27"/>
      <c r="G102" s="32"/>
    </row>
    <row r="103" spans="2:7" x14ac:dyDescent="0.15">
      <c r="B103" s="27"/>
      <c r="C103" s="27"/>
      <c r="D103" s="32"/>
      <c r="E103" s="27"/>
      <c r="F103" s="27"/>
      <c r="G103" s="32"/>
    </row>
    <row r="104" spans="2:7" x14ac:dyDescent="0.15">
      <c r="B104" s="27"/>
      <c r="C104" s="27"/>
      <c r="D104" s="32"/>
      <c r="E104" s="27"/>
      <c r="F104" s="27"/>
      <c r="G104" s="32"/>
    </row>
    <row r="105" spans="2:7" x14ac:dyDescent="0.15">
      <c r="B105" s="27"/>
      <c r="C105" s="27"/>
      <c r="D105" s="32"/>
      <c r="E105" s="27"/>
      <c r="F105" s="27"/>
      <c r="G105" s="32"/>
    </row>
    <row r="106" spans="2:7" x14ac:dyDescent="0.15">
      <c r="B106" s="27"/>
      <c r="C106" s="27"/>
      <c r="D106" s="32"/>
      <c r="E106" s="27"/>
      <c r="F106" s="27"/>
      <c r="G106" s="32"/>
    </row>
    <row r="107" spans="2:7" x14ac:dyDescent="0.15">
      <c r="B107" s="27"/>
      <c r="C107" s="27"/>
      <c r="D107" s="32"/>
      <c r="E107" s="27"/>
      <c r="F107" s="27"/>
      <c r="G107" s="32"/>
    </row>
    <row r="108" spans="2:7" x14ac:dyDescent="0.15">
      <c r="B108" s="27"/>
      <c r="C108" s="27"/>
      <c r="D108" s="32"/>
      <c r="E108" s="27"/>
      <c r="F108" s="27"/>
      <c r="G108" s="32"/>
    </row>
    <row r="109" spans="2:7" x14ac:dyDescent="0.15">
      <c r="B109" s="27"/>
      <c r="C109" s="27"/>
      <c r="D109" s="32"/>
      <c r="E109" s="27"/>
      <c r="F109" s="27"/>
      <c r="G109" s="32"/>
    </row>
    <row r="110" spans="2:7" x14ac:dyDescent="0.15">
      <c r="B110" s="27"/>
      <c r="C110" s="27"/>
      <c r="D110" s="32"/>
      <c r="E110" s="27"/>
      <c r="F110" s="27"/>
      <c r="G110" s="32"/>
    </row>
    <row r="111" spans="2:7" x14ac:dyDescent="0.15">
      <c r="B111" s="27"/>
      <c r="C111" s="27"/>
      <c r="D111" s="32"/>
      <c r="E111" s="27"/>
      <c r="F111" s="27"/>
      <c r="G111" s="32"/>
    </row>
    <row r="112" spans="2:7" x14ac:dyDescent="0.15">
      <c r="B112" s="27"/>
      <c r="C112" s="27"/>
      <c r="D112" s="32"/>
      <c r="E112" s="27"/>
      <c r="F112" s="27"/>
      <c r="G112" s="32"/>
    </row>
    <row r="113" spans="2:7" x14ac:dyDescent="0.15">
      <c r="B113" s="27"/>
      <c r="C113" s="27"/>
      <c r="D113" s="32"/>
      <c r="E113" s="27"/>
      <c r="F113" s="27"/>
      <c r="G113" s="32"/>
    </row>
    <row r="114" spans="2:7" x14ac:dyDescent="0.15">
      <c r="B114" s="27"/>
      <c r="C114" s="27"/>
      <c r="D114" s="32"/>
      <c r="E114" s="27"/>
      <c r="F114" s="27"/>
      <c r="G114" s="32"/>
    </row>
    <row r="115" spans="2:7" x14ac:dyDescent="0.15">
      <c r="B115" s="27"/>
      <c r="C115" s="27"/>
      <c r="D115" s="32"/>
      <c r="E115" s="27"/>
      <c r="F115" s="27"/>
      <c r="G115" s="32"/>
    </row>
    <row r="116" spans="2:7" x14ac:dyDescent="0.15">
      <c r="B116" s="27"/>
      <c r="C116" s="27"/>
      <c r="D116" s="32"/>
      <c r="E116" s="27"/>
      <c r="F116" s="27"/>
      <c r="G116" s="32"/>
    </row>
    <row r="117" spans="2:7" x14ac:dyDescent="0.15">
      <c r="B117" s="27"/>
      <c r="C117" s="27"/>
      <c r="D117" s="32"/>
      <c r="E117" s="27"/>
      <c r="F117" s="27"/>
      <c r="G117" s="32"/>
    </row>
    <row r="118" spans="2:7" x14ac:dyDescent="0.15">
      <c r="B118" s="27"/>
      <c r="C118" s="27"/>
      <c r="D118" s="32"/>
      <c r="E118" s="27"/>
      <c r="F118" s="27"/>
      <c r="G118" s="32"/>
    </row>
    <row r="119" spans="2:7" x14ac:dyDescent="0.15">
      <c r="B119" s="27"/>
      <c r="C119" s="27"/>
      <c r="D119" s="32"/>
      <c r="E119" s="27"/>
      <c r="F119" s="27"/>
      <c r="G119" s="32"/>
    </row>
    <row r="120" spans="2:7" x14ac:dyDescent="0.15">
      <c r="B120" s="27"/>
      <c r="C120" s="27"/>
      <c r="D120" s="32"/>
      <c r="E120" s="27"/>
      <c r="F120" s="27"/>
      <c r="G120" s="32"/>
    </row>
    <row r="121" spans="2:7" x14ac:dyDescent="0.15">
      <c r="B121" s="27"/>
      <c r="C121" s="27"/>
      <c r="D121" s="32"/>
      <c r="E121" s="27"/>
      <c r="F121" s="27"/>
      <c r="G121" s="32"/>
    </row>
    <row r="122" spans="2:7" x14ac:dyDescent="0.15">
      <c r="B122" s="27"/>
      <c r="C122" s="27"/>
      <c r="D122" s="32"/>
      <c r="E122" s="27"/>
      <c r="F122" s="27"/>
      <c r="G122" s="32"/>
    </row>
    <row r="123" spans="2:7" x14ac:dyDescent="0.15">
      <c r="B123" s="27"/>
      <c r="C123" s="27"/>
      <c r="D123" s="32"/>
      <c r="E123" s="27"/>
      <c r="F123" s="27"/>
      <c r="G123" s="32"/>
    </row>
    <row r="124" spans="2:7" x14ac:dyDescent="0.15">
      <c r="B124" s="27"/>
      <c r="C124" s="27"/>
      <c r="D124" s="32"/>
      <c r="E124" s="27"/>
      <c r="F124" s="27"/>
      <c r="G124" s="32"/>
    </row>
    <row r="125" spans="2:7" x14ac:dyDescent="0.15">
      <c r="B125" s="27"/>
      <c r="C125" s="27"/>
      <c r="D125" s="32"/>
      <c r="E125" s="27"/>
      <c r="F125" s="27"/>
      <c r="G125" s="32"/>
    </row>
    <row r="126" spans="2:7" x14ac:dyDescent="0.15">
      <c r="B126" s="27"/>
      <c r="C126" s="27"/>
      <c r="D126" s="32"/>
      <c r="E126" s="27"/>
      <c r="F126" s="27"/>
      <c r="G126" s="32"/>
    </row>
    <row r="127" spans="2:7" x14ac:dyDescent="0.15">
      <c r="B127" s="27"/>
      <c r="C127" s="27"/>
      <c r="D127" s="32"/>
      <c r="E127" s="27"/>
      <c r="F127" s="27"/>
      <c r="G127" s="32"/>
    </row>
    <row r="128" spans="2:7" x14ac:dyDescent="0.15">
      <c r="B128" s="27"/>
      <c r="C128" s="27"/>
      <c r="D128" s="32"/>
      <c r="E128" s="27"/>
      <c r="F128" s="27"/>
      <c r="G128" s="32"/>
    </row>
    <row r="129" spans="2:7" x14ac:dyDescent="0.15">
      <c r="B129" s="27"/>
      <c r="C129" s="27"/>
      <c r="D129" s="32"/>
      <c r="E129" s="27"/>
      <c r="F129" s="27"/>
      <c r="G129" s="32"/>
    </row>
    <row r="130" spans="2:7" x14ac:dyDescent="0.15">
      <c r="B130" s="27"/>
      <c r="C130" s="27"/>
      <c r="D130" s="32"/>
      <c r="E130" s="27"/>
      <c r="F130" s="27"/>
      <c r="G130" s="32"/>
    </row>
    <row r="131" spans="2:7" x14ac:dyDescent="0.15">
      <c r="B131" s="27"/>
      <c r="C131" s="27"/>
      <c r="D131" s="32"/>
      <c r="E131" s="27"/>
      <c r="F131" s="27"/>
      <c r="G131" s="32"/>
    </row>
    <row r="132" spans="2:7" x14ac:dyDescent="0.15">
      <c r="B132" s="27"/>
      <c r="C132" s="27"/>
      <c r="D132" s="32"/>
      <c r="E132" s="27"/>
      <c r="F132" s="27"/>
      <c r="G132" s="32"/>
    </row>
    <row r="133" spans="2:7" x14ac:dyDescent="0.15">
      <c r="B133" s="27"/>
      <c r="C133" s="27"/>
      <c r="D133" s="32"/>
      <c r="E133" s="27"/>
      <c r="F133" s="27"/>
      <c r="G133" s="32"/>
    </row>
    <row r="134" spans="2:7" x14ac:dyDescent="0.15">
      <c r="B134" s="27"/>
      <c r="C134" s="27"/>
      <c r="D134" s="32"/>
      <c r="E134" s="27"/>
      <c r="F134" s="27"/>
      <c r="G134" s="32"/>
    </row>
    <row r="135" spans="2:7" x14ac:dyDescent="0.15">
      <c r="B135" s="27"/>
      <c r="C135" s="27"/>
      <c r="D135" s="32"/>
      <c r="E135" s="27"/>
      <c r="F135" s="27"/>
      <c r="G135" s="32"/>
    </row>
    <row r="136" spans="2:7" x14ac:dyDescent="0.15">
      <c r="B136" s="27"/>
      <c r="C136" s="27"/>
      <c r="D136" s="32"/>
      <c r="E136" s="27"/>
      <c r="F136" s="27"/>
      <c r="G136" s="32"/>
    </row>
    <row r="137" spans="2:7" x14ac:dyDescent="0.15">
      <c r="B137" s="27"/>
      <c r="C137" s="27"/>
      <c r="D137" s="32"/>
      <c r="E137" s="27"/>
      <c r="F137" s="27"/>
      <c r="G137" s="32"/>
    </row>
    <row r="138" spans="2:7" x14ac:dyDescent="0.15">
      <c r="B138" s="27"/>
      <c r="C138" s="27"/>
      <c r="D138" s="32"/>
      <c r="E138" s="27"/>
      <c r="F138" s="27"/>
      <c r="G138" s="32"/>
    </row>
    <row r="139" spans="2:7" x14ac:dyDescent="0.15">
      <c r="B139" s="27"/>
      <c r="C139" s="27"/>
      <c r="D139" s="32"/>
      <c r="E139" s="27"/>
      <c r="F139" s="27"/>
      <c r="G139" s="32"/>
    </row>
    <row r="140" spans="2:7" x14ac:dyDescent="0.15">
      <c r="B140" s="27"/>
      <c r="C140" s="27"/>
      <c r="D140" s="32"/>
      <c r="E140" s="27"/>
      <c r="F140" s="27"/>
      <c r="G140" s="32"/>
    </row>
    <row r="141" spans="2:7" x14ac:dyDescent="0.15">
      <c r="B141" s="27"/>
      <c r="C141" s="27"/>
      <c r="D141" s="32"/>
      <c r="E141" s="27"/>
      <c r="F141" s="27"/>
      <c r="G141" s="32"/>
    </row>
    <row r="142" spans="2:7" x14ac:dyDescent="0.15">
      <c r="B142" s="27"/>
      <c r="C142" s="27"/>
      <c r="D142" s="32"/>
      <c r="E142" s="27"/>
      <c r="F142" s="27"/>
      <c r="G142" s="32"/>
    </row>
    <row r="143" spans="2:7" x14ac:dyDescent="0.15">
      <c r="B143" s="27"/>
      <c r="C143" s="27"/>
      <c r="D143" s="32"/>
      <c r="E143" s="27"/>
      <c r="F143" s="27"/>
      <c r="G143" s="32"/>
    </row>
    <row r="144" spans="2:7" x14ac:dyDescent="0.15">
      <c r="B144" s="27"/>
      <c r="C144" s="27"/>
      <c r="D144" s="32"/>
      <c r="E144" s="27"/>
      <c r="F144" s="27"/>
      <c r="G144" s="32"/>
    </row>
    <row r="145" spans="2:7" x14ac:dyDescent="0.15">
      <c r="B145" s="27"/>
      <c r="C145" s="27"/>
      <c r="D145" s="32"/>
      <c r="E145" s="27"/>
      <c r="F145" s="27"/>
      <c r="G145" s="32"/>
    </row>
    <row r="146" spans="2:7" x14ac:dyDescent="0.15">
      <c r="B146" s="27"/>
      <c r="C146" s="27"/>
      <c r="D146" s="32"/>
      <c r="E146" s="27"/>
      <c r="F146" s="27"/>
      <c r="G146" s="32"/>
    </row>
    <row r="147" spans="2:7" x14ac:dyDescent="0.15">
      <c r="B147" s="27"/>
      <c r="C147" s="27"/>
      <c r="D147" s="32"/>
      <c r="E147" s="27"/>
      <c r="F147" s="27"/>
      <c r="G147" s="32"/>
    </row>
    <row r="148" spans="2:7" x14ac:dyDescent="0.15">
      <c r="B148" s="27"/>
      <c r="C148" s="27"/>
      <c r="D148" s="32"/>
      <c r="E148" s="27"/>
      <c r="F148" s="27"/>
      <c r="G148" s="32"/>
    </row>
    <row r="149" spans="2:7" x14ac:dyDescent="0.15">
      <c r="B149" s="27"/>
      <c r="C149" s="27"/>
      <c r="D149" s="32"/>
      <c r="E149" s="27"/>
      <c r="F149" s="27"/>
      <c r="G149" s="32"/>
    </row>
    <row r="150" spans="2:7" x14ac:dyDescent="0.15">
      <c r="B150" s="27"/>
      <c r="C150" s="27"/>
      <c r="D150" s="32"/>
      <c r="E150" s="27"/>
      <c r="F150" s="27"/>
      <c r="G150" s="32"/>
    </row>
    <row r="151" spans="2:7" x14ac:dyDescent="0.15">
      <c r="B151" s="27"/>
      <c r="C151" s="27"/>
      <c r="D151" s="32"/>
      <c r="E151" s="27"/>
      <c r="F151" s="27"/>
      <c r="G151" s="32"/>
    </row>
    <row r="152" spans="2:7" x14ac:dyDescent="0.15">
      <c r="B152" s="27"/>
      <c r="C152" s="27"/>
      <c r="D152" s="32"/>
      <c r="E152" s="27"/>
      <c r="F152" s="27"/>
      <c r="G152" s="32"/>
    </row>
    <row r="153" spans="2:7" x14ac:dyDescent="0.15">
      <c r="B153" s="27"/>
      <c r="C153" s="27"/>
      <c r="D153" s="32"/>
      <c r="E153" s="27"/>
      <c r="F153" s="27"/>
      <c r="G153" s="32"/>
    </row>
    <row r="154" spans="2:7" x14ac:dyDescent="0.15">
      <c r="B154" s="27"/>
      <c r="C154" s="27"/>
      <c r="D154" s="32"/>
      <c r="E154" s="27"/>
      <c r="F154" s="27"/>
      <c r="G154" s="32"/>
    </row>
    <row r="155" spans="2:7" x14ac:dyDescent="0.15">
      <c r="B155" s="27"/>
      <c r="C155" s="27"/>
      <c r="D155" s="32"/>
      <c r="E155" s="27"/>
      <c r="F155" s="27"/>
      <c r="G155" s="32"/>
    </row>
    <row r="156" spans="2:7" x14ac:dyDescent="0.15">
      <c r="B156" s="27"/>
      <c r="C156" s="27"/>
      <c r="D156" s="32"/>
      <c r="E156" s="27"/>
      <c r="F156" s="27"/>
      <c r="G156" s="32"/>
    </row>
    <row r="157" spans="2:7" x14ac:dyDescent="0.15">
      <c r="B157" s="27"/>
      <c r="C157" s="27"/>
      <c r="D157" s="32"/>
      <c r="E157" s="27"/>
      <c r="F157" s="27"/>
      <c r="G157" s="32"/>
    </row>
    <row r="158" spans="2:7" x14ac:dyDescent="0.15">
      <c r="B158" s="27"/>
      <c r="C158" s="27"/>
      <c r="D158" s="32"/>
      <c r="E158" s="27"/>
      <c r="F158" s="27"/>
      <c r="G158" s="32"/>
    </row>
    <row r="159" spans="2:7" x14ac:dyDescent="0.15">
      <c r="B159" s="27"/>
      <c r="C159" s="27"/>
      <c r="D159" s="32"/>
      <c r="E159" s="27"/>
      <c r="F159" s="27"/>
      <c r="G159" s="32"/>
    </row>
    <row r="160" spans="2:7" x14ac:dyDescent="0.15">
      <c r="B160" s="27"/>
      <c r="C160" s="27"/>
      <c r="D160" s="32"/>
      <c r="E160" s="27"/>
      <c r="F160" s="27"/>
      <c r="G160" s="32"/>
    </row>
    <row r="161" spans="2:7" x14ac:dyDescent="0.15">
      <c r="B161" s="27"/>
      <c r="C161" s="27"/>
      <c r="D161" s="32"/>
      <c r="E161" s="27"/>
      <c r="F161" s="27"/>
      <c r="G161" s="32"/>
    </row>
    <row r="162" spans="2:7" x14ac:dyDescent="0.15">
      <c r="B162" s="27"/>
      <c r="C162" s="27"/>
      <c r="D162" s="32"/>
      <c r="E162" s="27"/>
      <c r="F162" s="27"/>
      <c r="G162" s="32"/>
    </row>
    <row r="163" spans="2:7" x14ac:dyDescent="0.15">
      <c r="B163" s="27"/>
      <c r="C163" s="27"/>
      <c r="D163" s="32"/>
      <c r="E163" s="27"/>
      <c r="F163" s="27"/>
      <c r="G163" s="32"/>
    </row>
    <row r="164" spans="2:7" x14ac:dyDescent="0.15">
      <c r="B164" s="27"/>
      <c r="C164" s="27"/>
      <c r="D164" s="32"/>
      <c r="E164" s="27"/>
      <c r="F164" s="27"/>
      <c r="G164" s="32"/>
    </row>
    <row r="165" spans="2:7" x14ac:dyDescent="0.15">
      <c r="B165" s="27"/>
      <c r="C165" s="27"/>
      <c r="D165" s="32"/>
      <c r="E165" s="27"/>
      <c r="F165" s="27"/>
      <c r="G165" s="32"/>
    </row>
    <row r="166" spans="2:7" x14ac:dyDescent="0.15">
      <c r="B166" s="27"/>
      <c r="C166" s="27"/>
      <c r="D166" s="32"/>
      <c r="E166" s="27"/>
      <c r="F166" s="27"/>
      <c r="G166" s="32"/>
    </row>
    <row r="167" spans="2:7" x14ac:dyDescent="0.15">
      <c r="B167" s="27"/>
      <c r="C167" s="27"/>
      <c r="D167" s="32"/>
      <c r="E167" s="27"/>
      <c r="F167" s="27"/>
      <c r="G167" s="32"/>
    </row>
    <row r="168" spans="2:7" x14ac:dyDescent="0.15">
      <c r="B168" s="27"/>
      <c r="C168" s="27"/>
      <c r="D168" s="32"/>
      <c r="E168" s="27"/>
      <c r="F168" s="27"/>
      <c r="G168" s="32"/>
    </row>
    <row r="169" spans="2:7" x14ac:dyDescent="0.15">
      <c r="B169" s="27"/>
      <c r="C169" s="27"/>
      <c r="D169" s="32"/>
      <c r="E169" s="27"/>
      <c r="F169" s="27"/>
      <c r="G169" s="32"/>
    </row>
    <row r="170" spans="2:7" x14ac:dyDescent="0.15">
      <c r="B170" s="27"/>
      <c r="C170" s="27"/>
      <c r="D170" s="32"/>
      <c r="E170" s="27"/>
      <c r="F170" s="27"/>
      <c r="G170" s="32"/>
    </row>
    <row r="171" spans="2:7" x14ac:dyDescent="0.15">
      <c r="B171" s="27"/>
      <c r="C171" s="27"/>
      <c r="D171" s="32"/>
      <c r="E171" s="27"/>
      <c r="F171" s="27"/>
      <c r="G171" s="32"/>
    </row>
    <row r="172" spans="2:7" x14ac:dyDescent="0.15">
      <c r="B172" s="27"/>
      <c r="C172" s="27"/>
      <c r="D172" s="32"/>
      <c r="E172" s="27"/>
      <c r="F172" s="27"/>
      <c r="G172" s="32"/>
    </row>
    <row r="173" spans="2:7" x14ac:dyDescent="0.15">
      <c r="B173" s="27"/>
      <c r="C173" s="27"/>
      <c r="D173" s="32"/>
      <c r="E173" s="27"/>
      <c r="F173" s="27"/>
      <c r="G173" s="32"/>
    </row>
    <row r="174" spans="2:7" x14ac:dyDescent="0.15">
      <c r="B174" s="27"/>
      <c r="C174" s="27"/>
      <c r="D174" s="32"/>
      <c r="E174" s="27"/>
      <c r="F174" s="27"/>
      <c r="G174" s="32"/>
    </row>
    <row r="175" spans="2:7" x14ac:dyDescent="0.15">
      <c r="B175" s="27"/>
      <c r="C175" s="27"/>
      <c r="D175" s="32"/>
      <c r="E175" s="27"/>
      <c r="F175" s="27"/>
      <c r="G175" s="32"/>
    </row>
    <row r="176" spans="2:7" x14ac:dyDescent="0.15">
      <c r="B176" s="27"/>
      <c r="C176" s="27"/>
      <c r="D176" s="32"/>
      <c r="E176" s="27"/>
      <c r="F176" s="27"/>
      <c r="G176" s="32"/>
    </row>
    <row r="177" spans="2:7" x14ac:dyDescent="0.15">
      <c r="B177" s="27"/>
      <c r="C177" s="27"/>
      <c r="D177" s="32"/>
      <c r="E177" s="27"/>
      <c r="F177" s="27"/>
      <c r="G177" s="32"/>
    </row>
    <row r="178" spans="2:7" x14ac:dyDescent="0.15">
      <c r="B178" s="27"/>
      <c r="C178" s="27"/>
      <c r="D178" s="32"/>
      <c r="E178" s="27"/>
      <c r="F178" s="27"/>
      <c r="G178" s="32"/>
    </row>
    <row r="179" spans="2:7" x14ac:dyDescent="0.15">
      <c r="B179" s="27"/>
      <c r="C179" s="27"/>
      <c r="D179" s="32"/>
      <c r="E179" s="27"/>
      <c r="F179" s="27"/>
      <c r="G179" s="32"/>
    </row>
    <row r="180" spans="2:7" x14ac:dyDescent="0.15">
      <c r="B180" s="27"/>
      <c r="C180" s="27"/>
      <c r="D180" s="32"/>
      <c r="E180" s="27"/>
      <c r="F180" s="27"/>
      <c r="G180" s="32"/>
    </row>
    <row r="181" spans="2:7" x14ac:dyDescent="0.15">
      <c r="B181" s="27"/>
      <c r="C181" s="27"/>
      <c r="D181" s="32"/>
      <c r="E181" s="27"/>
      <c r="F181" s="27"/>
      <c r="G181" s="32"/>
    </row>
    <row r="182" spans="2:7" x14ac:dyDescent="0.15">
      <c r="B182" s="27"/>
      <c r="C182" s="27"/>
      <c r="D182" s="32"/>
      <c r="E182" s="27"/>
      <c r="F182" s="27"/>
      <c r="G182" s="32"/>
    </row>
    <row r="183" spans="2:7" x14ac:dyDescent="0.15">
      <c r="B183" s="27"/>
      <c r="C183" s="27"/>
      <c r="D183" s="32"/>
      <c r="E183" s="27"/>
      <c r="F183" s="27"/>
      <c r="G183" s="32"/>
    </row>
    <row r="184" spans="2:7" x14ac:dyDescent="0.15">
      <c r="B184" s="27"/>
      <c r="C184" s="27"/>
      <c r="D184" s="32"/>
      <c r="E184" s="27"/>
      <c r="F184" s="27"/>
      <c r="G184" s="32"/>
    </row>
    <row r="185" spans="2:7" x14ac:dyDescent="0.15">
      <c r="B185" s="27"/>
      <c r="C185" s="27"/>
      <c r="D185" s="32"/>
      <c r="E185" s="27"/>
      <c r="F185" s="27"/>
      <c r="G185" s="32"/>
    </row>
    <row r="186" spans="2:7" x14ac:dyDescent="0.15">
      <c r="B186" s="27"/>
      <c r="C186" s="27"/>
      <c r="D186" s="32"/>
      <c r="E186" s="27"/>
      <c r="F186" s="27"/>
      <c r="G186" s="32"/>
    </row>
    <row r="187" spans="2:7" x14ac:dyDescent="0.15">
      <c r="B187" s="27"/>
      <c r="C187" s="27"/>
      <c r="D187" s="32"/>
      <c r="E187" s="27"/>
      <c r="F187" s="27"/>
      <c r="G187" s="32"/>
    </row>
    <row r="188" spans="2:7" x14ac:dyDescent="0.15">
      <c r="B188" s="27"/>
      <c r="C188" s="27"/>
      <c r="D188" s="32"/>
      <c r="E188" s="27"/>
      <c r="F188" s="27"/>
      <c r="G188" s="32"/>
    </row>
    <row r="189" spans="2:7" x14ac:dyDescent="0.15">
      <c r="B189" s="27"/>
      <c r="C189" s="27"/>
      <c r="D189" s="32"/>
      <c r="E189" s="27"/>
      <c r="F189" s="27"/>
      <c r="G189" s="32"/>
    </row>
    <row r="190" spans="2:7" x14ac:dyDescent="0.15">
      <c r="B190" s="27"/>
      <c r="C190" s="27"/>
      <c r="D190" s="32"/>
      <c r="E190" s="27"/>
      <c r="F190" s="27"/>
      <c r="G190" s="32"/>
    </row>
    <row r="191" spans="2:7" x14ac:dyDescent="0.15">
      <c r="B191" s="27"/>
      <c r="C191" s="27"/>
      <c r="D191" s="32"/>
      <c r="E191" s="27"/>
      <c r="F191" s="27"/>
      <c r="G191" s="32"/>
    </row>
    <row r="192" spans="2:7" x14ac:dyDescent="0.15">
      <c r="B192" s="27"/>
      <c r="C192" s="27"/>
      <c r="D192" s="32"/>
      <c r="E192" s="27"/>
      <c r="F192" s="27"/>
      <c r="G192" s="32"/>
    </row>
    <row r="193" spans="2:7" x14ac:dyDescent="0.15">
      <c r="B193" s="27"/>
      <c r="C193" s="27"/>
      <c r="D193" s="32"/>
      <c r="E193" s="27"/>
      <c r="F193" s="27"/>
      <c r="G193" s="32"/>
    </row>
    <row r="194" spans="2:7" x14ac:dyDescent="0.15">
      <c r="B194" s="27"/>
      <c r="C194" s="27"/>
      <c r="D194" s="32"/>
      <c r="E194" s="27"/>
      <c r="F194" s="27"/>
      <c r="G194" s="32"/>
    </row>
    <row r="195" spans="2:7" x14ac:dyDescent="0.15">
      <c r="B195" s="27"/>
      <c r="C195" s="27"/>
      <c r="D195" s="32"/>
      <c r="E195" s="27"/>
      <c r="F195" s="27"/>
      <c r="G195" s="32"/>
    </row>
    <row r="196" spans="2:7" x14ac:dyDescent="0.15">
      <c r="B196" s="27"/>
      <c r="C196" s="27"/>
      <c r="D196" s="32"/>
      <c r="E196" s="27"/>
      <c r="F196" s="27"/>
      <c r="G196" s="32"/>
    </row>
    <row r="197" spans="2:7" x14ac:dyDescent="0.15">
      <c r="B197" s="27"/>
      <c r="C197" s="27"/>
      <c r="D197" s="32"/>
      <c r="E197" s="27"/>
      <c r="F197" s="27"/>
      <c r="G197" s="32"/>
    </row>
    <row r="198" spans="2:7" x14ac:dyDescent="0.15">
      <c r="B198" s="27"/>
      <c r="C198" s="27"/>
      <c r="D198" s="32"/>
      <c r="E198" s="27"/>
      <c r="F198" s="27"/>
      <c r="G198" s="32"/>
    </row>
    <row r="199" spans="2:7" x14ac:dyDescent="0.15">
      <c r="B199" s="27"/>
      <c r="C199" s="27"/>
      <c r="D199" s="32"/>
      <c r="E199" s="27"/>
      <c r="F199" s="27"/>
      <c r="G199" s="32"/>
    </row>
    <row r="200" spans="2:7" x14ac:dyDescent="0.15">
      <c r="B200" s="27"/>
      <c r="C200" s="27"/>
      <c r="D200" s="32"/>
      <c r="E200" s="27"/>
      <c r="F200" s="27"/>
      <c r="G200" s="32"/>
    </row>
    <row r="201" spans="2:7" x14ac:dyDescent="0.15">
      <c r="B201" s="27"/>
      <c r="C201" s="27"/>
      <c r="D201" s="32"/>
      <c r="E201" s="27"/>
      <c r="F201" s="27"/>
      <c r="G201" s="32"/>
    </row>
    <row r="202" spans="2:7" x14ac:dyDescent="0.15">
      <c r="B202" s="27"/>
      <c r="C202" s="27"/>
      <c r="D202" s="32"/>
      <c r="E202" s="27"/>
      <c r="F202" s="27"/>
      <c r="G202" s="32"/>
    </row>
    <row r="203" spans="2:7" x14ac:dyDescent="0.15">
      <c r="B203" s="27"/>
      <c r="C203" s="27"/>
      <c r="D203" s="32"/>
      <c r="E203" s="27"/>
      <c r="F203" s="27"/>
      <c r="G203" s="32"/>
    </row>
    <row r="204" spans="2:7" x14ac:dyDescent="0.15">
      <c r="B204" s="27"/>
      <c r="C204" s="27"/>
      <c r="D204" s="32"/>
      <c r="E204" s="27"/>
      <c r="F204" s="27"/>
      <c r="G204" s="32"/>
    </row>
    <row r="205" spans="2:7" x14ac:dyDescent="0.15">
      <c r="B205" s="27"/>
      <c r="C205" s="27"/>
      <c r="D205" s="32"/>
      <c r="E205" s="27"/>
      <c r="F205" s="27"/>
      <c r="G205" s="32"/>
    </row>
    <row r="206" spans="2:7" x14ac:dyDescent="0.15">
      <c r="B206" s="27"/>
      <c r="C206" s="27"/>
      <c r="D206" s="32"/>
      <c r="E206" s="27"/>
      <c r="F206" s="27"/>
      <c r="G206" s="32"/>
    </row>
    <row r="207" spans="2:7" x14ac:dyDescent="0.15">
      <c r="B207" s="27"/>
      <c r="C207" s="27"/>
      <c r="D207" s="32"/>
      <c r="E207" s="27"/>
      <c r="F207" s="27"/>
      <c r="G207" s="32"/>
    </row>
    <row r="208" spans="2:7" x14ac:dyDescent="0.15">
      <c r="B208" s="27"/>
      <c r="C208" s="27"/>
      <c r="D208" s="32"/>
      <c r="E208" s="27"/>
      <c r="F208" s="27"/>
      <c r="G208" s="32"/>
    </row>
    <row r="209" spans="2:7" x14ac:dyDescent="0.15">
      <c r="B209" s="27"/>
      <c r="C209" s="27"/>
      <c r="D209" s="32"/>
      <c r="E209" s="27"/>
      <c r="F209" s="27"/>
      <c r="G209" s="32"/>
    </row>
    <row r="210" spans="2:7" x14ac:dyDescent="0.15">
      <c r="B210" s="27"/>
      <c r="C210" s="27"/>
      <c r="D210" s="32"/>
      <c r="E210" s="27"/>
      <c r="F210" s="27"/>
      <c r="G210" s="32"/>
    </row>
    <row r="211" spans="2:7" x14ac:dyDescent="0.15">
      <c r="B211" s="27"/>
      <c r="C211" s="27"/>
      <c r="D211" s="32"/>
      <c r="E211" s="27"/>
      <c r="F211" s="27"/>
      <c r="G211" s="32"/>
    </row>
    <row r="212" spans="2:7" x14ac:dyDescent="0.15">
      <c r="B212" s="27"/>
      <c r="C212" s="27"/>
      <c r="D212" s="32"/>
      <c r="E212" s="27"/>
      <c r="F212" s="27"/>
      <c r="G212" s="32"/>
    </row>
    <row r="213" spans="2:7" x14ac:dyDescent="0.15">
      <c r="B213" s="27"/>
      <c r="C213" s="27"/>
      <c r="D213" s="32"/>
      <c r="E213" s="27"/>
      <c r="F213" s="27"/>
      <c r="G213" s="32"/>
    </row>
    <row r="214" spans="2:7" x14ac:dyDescent="0.15">
      <c r="B214" s="27"/>
      <c r="C214" s="27"/>
      <c r="D214" s="32"/>
      <c r="E214" s="27"/>
      <c r="F214" s="27"/>
      <c r="G214" s="32"/>
    </row>
    <row r="215" spans="2:7" x14ac:dyDescent="0.15">
      <c r="B215" s="27"/>
      <c r="C215" s="27"/>
      <c r="D215" s="32"/>
      <c r="E215" s="27"/>
      <c r="F215" s="27"/>
      <c r="G215" s="32"/>
    </row>
    <row r="216" spans="2:7" x14ac:dyDescent="0.15">
      <c r="B216" s="27"/>
      <c r="C216" s="27"/>
      <c r="D216" s="32"/>
      <c r="E216" s="27"/>
      <c r="F216" s="27"/>
      <c r="G216" s="32"/>
    </row>
    <row r="217" spans="2:7" x14ac:dyDescent="0.15">
      <c r="B217" s="27"/>
      <c r="C217" s="27"/>
      <c r="D217" s="32"/>
      <c r="E217" s="27"/>
      <c r="F217" s="27"/>
      <c r="G217" s="32"/>
    </row>
    <row r="218" spans="2:7" x14ac:dyDescent="0.15">
      <c r="B218" s="27"/>
      <c r="C218" s="27"/>
      <c r="D218" s="32"/>
      <c r="E218" s="27"/>
      <c r="F218" s="27"/>
      <c r="G218" s="32"/>
    </row>
    <row r="219" spans="2:7" x14ac:dyDescent="0.15">
      <c r="B219" s="27"/>
      <c r="C219" s="27"/>
      <c r="D219" s="32"/>
      <c r="E219" s="27"/>
      <c r="F219" s="27"/>
      <c r="G219" s="32"/>
    </row>
    <row r="220" spans="2:7" x14ac:dyDescent="0.15">
      <c r="B220" s="27"/>
      <c r="C220" s="27"/>
      <c r="D220" s="32"/>
      <c r="E220" s="27"/>
      <c r="F220" s="27"/>
      <c r="G220" s="32"/>
    </row>
    <row r="221" spans="2:7" x14ac:dyDescent="0.15">
      <c r="B221" s="27"/>
      <c r="C221" s="27"/>
      <c r="D221" s="32"/>
      <c r="E221" s="27"/>
      <c r="F221" s="27"/>
      <c r="G221" s="32"/>
    </row>
    <row r="222" spans="2:7" x14ac:dyDescent="0.15">
      <c r="B222" s="27"/>
      <c r="C222" s="27"/>
      <c r="D222" s="32"/>
      <c r="E222" s="27"/>
      <c r="F222" s="27"/>
      <c r="G222" s="32"/>
    </row>
    <row r="223" spans="2:7" x14ac:dyDescent="0.15">
      <c r="B223" s="27"/>
      <c r="C223" s="27"/>
      <c r="D223" s="32"/>
      <c r="E223" s="27"/>
      <c r="F223" s="27"/>
      <c r="G223" s="32"/>
    </row>
    <row r="224" spans="2:7" x14ac:dyDescent="0.15">
      <c r="B224" s="27"/>
      <c r="C224" s="27"/>
      <c r="D224" s="32"/>
      <c r="E224" s="27"/>
      <c r="F224" s="27"/>
      <c r="G224" s="32"/>
    </row>
    <row r="225" spans="2:7" x14ac:dyDescent="0.15">
      <c r="B225" s="27"/>
      <c r="C225" s="27"/>
      <c r="D225" s="32"/>
      <c r="E225" s="27"/>
      <c r="F225" s="27"/>
      <c r="G225" s="32"/>
    </row>
    <row r="226" spans="2:7" x14ac:dyDescent="0.15">
      <c r="B226" s="27"/>
      <c r="C226" s="27"/>
      <c r="D226" s="32"/>
      <c r="E226" s="27"/>
      <c r="F226" s="27"/>
      <c r="G226" s="32"/>
    </row>
    <row r="227" spans="2:7" x14ac:dyDescent="0.15">
      <c r="B227" s="27"/>
      <c r="C227" s="27"/>
      <c r="D227" s="32"/>
      <c r="E227" s="27"/>
      <c r="F227" s="27"/>
      <c r="G227" s="32"/>
    </row>
    <row r="228" spans="2:7" x14ac:dyDescent="0.15">
      <c r="B228" s="27"/>
      <c r="C228" s="27"/>
      <c r="D228" s="32"/>
      <c r="E228" s="27"/>
      <c r="F228" s="27"/>
      <c r="G228" s="32"/>
    </row>
    <row r="229" spans="2:7" x14ac:dyDescent="0.15">
      <c r="B229" s="27"/>
      <c r="C229" s="27"/>
      <c r="D229" s="32"/>
      <c r="E229" s="27"/>
      <c r="F229" s="27"/>
      <c r="G229" s="32"/>
    </row>
    <row r="230" spans="2:7" x14ac:dyDescent="0.15">
      <c r="B230" s="27"/>
      <c r="C230" s="27"/>
      <c r="D230" s="32"/>
      <c r="E230" s="27"/>
      <c r="F230" s="27"/>
      <c r="G230" s="32"/>
    </row>
    <row r="231" spans="2:7" x14ac:dyDescent="0.15">
      <c r="B231" s="27"/>
      <c r="C231" s="27"/>
      <c r="D231" s="32"/>
      <c r="E231" s="27"/>
      <c r="F231" s="27"/>
      <c r="G231" s="32"/>
    </row>
    <row r="232" spans="2:7" x14ac:dyDescent="0.15">
      <c r="B232" s="27"/>
      <c r="C232" s="27"/>
      <c r="D232" s="32"/>
      <c r="E232" s="27"/>
      <c r="F232" s="27"/>
      <c r="G232" s="32"/>
    </row>
    <row r="233" spans="2:7" x14ac:dyDescent="0.15">
      <c r="B233" s="27"/>
      <c r="C233" s="27"/>
      <c r="D233" s="32"/>
      <c r="E233" s="27"/>
      <c r="F233" s="27"/>
      <c r="G233" s="32"/>
    </row>
    <row r="234" spans="2:7" x14ac:dyDescent="0.15">
      <c r="B234" s="27"/>
      <c r="C234" s="27"/>
      <c r="D234" s="32"/>
      <c r="E234" s="27"/>
      <c r="F234" s="27"/>
      <c r="G234" s="32"/>
    </row>
    <row r="235" spans="2:7" x14ac:dyDescent="0.15">
      <c r="B235" s="27"/>
      <c r="C235" s="27"/>
      <c r="D235" s="32"/>
      <c r="E235" s="27"/>
      <c r="F235" s="27"/>
      <c r="G235" s="32"/>
    </row>
    <row r="236" spans="2:7" x14ac:dyDescent="0.15">
      <c r="B236" s="27"/>
      <c r="C236" s="27"/>
      <c r="D236" s="32"/>
      <c r="E236" s="27"/>
      <c r="F236" s="27"/>
      <c r="G236" s="32"/>
    </row>
    <row r="237" spans="2:7" x14ac:dyDescent="0.15">
      <c r="B237" s="27"/>
      <c r="C237" s="27"/>
      <c r="D237" s="32"/>
      <c r="E237" s="27"/>
      <c r="F237" s="27"/>
      <c r="G237" s="32"/>
    </row>
    <row r="238" spans="2:7" x14ac:dyDescent="0.15">
      <c r="B238" s="27"/>
      <c r="C238" s="27"/>
      <c r="D238" s="32"/>
      <c r="E238" s="27"/>
      <c r="F238" s="27"/>
      <c r="G238" s="32"/>
    </row>
    <row r="239" spans="2:7" x14ac:dyDescent="0.15">
      <c r="B239" s="27"/>
      <c r="C239" s="27"/>
      <c r="D239" s="32"/>
      <c r="E239" s="27"/>
      <c r="F239" s="27"/>
      <c r="G239" s="32"/>
    </row>
    <row r="240" spans="2:7" x14ac:dyDescent="0.15">
      <c r="B240" s="27"/>
      <c r="C240" s="27"/>
      <c r="D240" s="32"/>
      <c r="E240" s="27"/>
      <c r="F240" s="27"/>
      <c r="G240" s="32"/>
    </row>
    <row r="241" spans="2:7" x14ac:dyDescent="0.15">
      <c r="B241" s="27"/>
      <c r="C241" s="27"/>
      <c r="D241" s="32"/>
      <c r="E241" s="27"/>
      <c r="F241" s="27"/>
      <c r="G241" s="32"/>
    </row>
    <row r="242" spans="2:7" x14ac:dyDescent="0.15">
      <c r="B242" s="27"/>
      <c r="C242" s="27"/>
      <c r="D242" s="32"/>
      <c r="E242" s="27"/>
      <c r="F242" s="27"/>
      <c r="G242" s="32"/>
    </row>
    <row r="243" spans="2:7" x14ac:dyDescent="0.15">
      <c r="B243" s="27"/>
      <c r="C243" s="27"/>
      <c r="D243" s="32"/>
      <c r="E243" s="27"/>
      <c r="F243" s="27"/>
      <c r="G243" s="32"/>
    </row>
    <row r="244" spans="2:7" x14ac:dyDescent="0.15">
      <c r="B244" s="27"/>
      <c r="C244" s="27"/>
      <c r="D244" s="32"/>
      <c r="E244" s="27"/>
      <c r="F244" s="27"/>
      <c r="G244" s="32"/>
    </row>
    <row r="245" spans="2:7" x14ac:dyDescent="0.15">
      <c r="B245" s="27"/>
      <c r="C245" s="27"/>
      <c r="D245" s="32"/>
      <c r="E245" s="27"/>
      <c r="F245" s="27"/>
      <c r="G245" s="32"/>
    </row>
    <row r="246" spans="2:7" x14ac:dyDescent="0.15">
      <c r="B246" s="27"/>
      <c r="C246" s="27"/>
      <c r="D246" s="32"/>
      <c r="E246" s="27"/>
      <c r="F246" s="27"/>
      <c r="G246" s="32"/>
    </row>
    <row r="247" spans="2:7" x14ac:dyDescent="0.15">
      <c r="B247" s="27"/>
      <c r="C247" s="27"/>
      <c r="D247" s="32"/>
      <c r="E247" s="27"/>
      <c r="F247" s="27"/>
      <c r="G247" s="32"/>
    </row>
    <row r="248" spans="2:7" x14ac:dyDescent="0.15">
      <c r="B248" s="27"/>
      <c r="C248" s="27"/>
      <c r="D248" s="32"/>
      <c r="E248" s="27"/>
      <c r="F248" s="27"/>
      <c r="G248" s="32"/>
    </row>
    <row r="249" spans="2:7" x14ac:dyDescent="0.15">
      <c r="B249" s="27"/>
      <c r="C249" s="27"/>
      <c r="D249" s="32"/>
      <c r="E249" s="27"/>
      <c r="F249" s="27"/>
      <c r="G249" s="32"/>
    </row>
    <row r="250" spans="2:7" x14ac:dyDescent="0.15">
      <c r="B250" s="27"/>
      <c r="C250" s="27"/>
      <c r="D250" s="32"/>
      <c r="E250" s="27"/>
      <c r="F250" s="27"/>
      <c r="G250" s="32"/>
    </row>
    <row r="251" spans="2:7" x14ac:dyDescent="0.15">
      <c r="B251" s="27"/>
      <c r="C251" s="27"/>
      <c r="D251" s="32"/>
      <c r="E251" s="27"/>
      <c r="F251" s="27"/>
      <c r="G251" s="32"/>
    </row>
    <row r="252" spans="2:7" x14ac:dyDescent="0.15">
      <c r="B252" s="27"/>
      <c r="C252" s="27"/>
      <c r="D252" s="32"/>
      <c r="E252" s="27"/>
      <c r="F252" s="27"/>
      <c r="G252" s="32"/>
    </row>
    <row r="253" spans="2:7" x14ac:dyDescent="0.15">
      <c r="B253" s="27"/>
      <c r="C253" s="27"/>
      <c r="D253" s="32"/>
      <c r="E253" s="27"/>
      <c r="F253" s="27"/>
      <c r="G253" s="32"/>
    </row>
    <row r="254" spans="2:7" x14ac:dyDescent="0.15">
      <c r="B254" s="27"/>
      <c r="C254" s="27"/>
      <c r="D254" s="32"/>
      <c r="E254" s="27"/>
      <c r="F254" s="27"/>
      <c r="G254" s="32"/>
    </row>
    <row r="255" spans="2:7" x14ac:dyDescent="0.15">
      <c r="B255" s="27"/>
      <c r="C255" s="27"/>
      <c r="D255" s="32"/>
      <c r="E255" s="27"/>
      <c r="F255" s="27"/>
      <c r="G255" s="32"/>
    </row>
    <row r="256" spans="2:7" x14ac:dyDescent="0.15">
      <c r="B256" s="27"/>
      <c r="C256" s="27"/>
      <c r="D256" s="32"/>
      <c r="E256" s="27"/>
      <c r="F256" s="27"/>
      <c r="G256" s="32"/>
    </row>
    <row r="257" spans="2:7" x14ac:dyDescent="0.15">
      <c r="B257" s="27"/>
      <c r="C257" s="27"/>
      <c r="D257" s="32"/>
      <c r="E257" s="27"/>
      <c r="F257" s="27"/>
      <c r="G257" s="32"/>
    </row>
    <row r="258" spans="2:7" x14ac:dyDescent="0.15">
      <c r="B258" s="27"/>
      <c r="C258" s="27"/>
      <c r="D258" s="32"/>
      <c r="E258" s="27"/>
      <c r="F258" s="27"/>
      <c r="G258" s="32"/>
    </row>
    <row r="259" spans="2:7" x14ac:dyDescent="0.15">
      <c r="B259" s="27"/>
      <c r="C259" s="27"/>
      <c r="D259" s="32"/>
      <c r="E259" s="27"/>
      <c r="F259" s="27"/>
      <c r="G259" s="32"/>
    </row>
    <row r="260" spans="2:7" x14ac:dyDescent="0.15">
      <c r="B260" s="27"/>
      <c r="C260" s="27"/>
      <c r="D260" s="32"/>
      <c r="E260" s="27"/>
      <c r="F260" s="27"/>
      <c r="G260" s="32"/>
    </row>
    <row r="261" spans="2:7" x14ac:dyDescent="0.15">
      <c r="B261" s="27"/>
      <c r="C261" s="27"/>
      <c r="D261" s="32"/>
      <c r="E261" s="27"/>
      <c r="F261" s="27"/>
      <c r="G261" s="32"/>
    </row>
    <row r="262" spans="2:7" x14ac:dyDescent="0.15">
      <c r="B262" s="27"/>
      <c r="C262" s="27"/>
      <c r="D262" s="32"/>
      <c r="E262" s="27"/>
      <c r="F262" s="27"/>
      <c r="G262" s="32"/>
    </row>
    <row r="263" spans="2:7" x14ac:dyDescent="0.15">
      <c r="B263" s="27"/>
      <c r="C263" s="27"/>
      <c r="D263" s="32"/>
      <c r="E263" s="27"/>
      <c r="F263" s="27"/>
      <c r="G263" s="32"/>
    </row>
    <row r="264" spans="2:7" x14ac:dyDescent="0.15">
      <c r="B264" s="27"/>
      <c r="C264" s="27"/>
      <c r="D264" s="32"/>
      <c r="E264" s="27"/>
      <c r="F264" s="27"/>
      <c r="G264" s="32"/>
    </row>
    <row r="265" spans="2:7" x14ac:dyDescent="0.15">
      <c r="B265" s="27"/>
      <c r="C265" s="27"/>
      <c r="D265" s="32"/>
      <c r="E265" s="27"/>
      <c r="F265" s="27"/>
      <c r="G265" s="32"/>
    </row>
    <row r="266" spans="2:7" x14ac:dyDescent="0.15">
      <c r="B266" s="27"/>
      <c r="C266" s="27"/>
      <c r="D266" s="32"/>
      <c r="E266" s="27"/>
      <c r="F266" s="27"/>
      <c r="G266" s="32"/>
    </row>
    <row r="267" spans="2:7" x14ac:dyDescent="0.15">
      <c r="B267" s="27"/>
      <c r="C267" s="27"/>
      <c r="D267" s="32"/>
      <c r="E267" s="27"/>
      <c r="F267" s="27"/>
      <c r="G267" s="32"/>
    </row>
    <row r="268" spans="2:7" x14ac:dyDescent="0.15">
      <c r="B268" s="27"/>
      <c r="C268" s="27"/>
      <c r="D268" s="32"/>
      <c r="E268" s="27"/>
      <c r="F268" s="27"/>
      <c r="G268" s="32"/>
    </row>
    <row r="269" spans="2:7" x14ac:dyDescent="0.15">
      <c r="B269" s="27"/>
      <c r="C269" s="27"/>
      <c r="D269" s="32"/>
      <c r="E269" s="27"/>
      <c r="F269" s="27"/>
      <c r="G269" s="32"/>
    </row>
    <row r="270" spans="2:7" x14ac:dyDescent="0.15">
      <c r="B270" s="27"/>
      <c r="C270" s="27"/>
      <c r="D270" s="32"/>
      <c r="E270" s="27"/>
      <c r="F270" s="27"/>
      <c r="G270" s="32"/>
    </row>
    <row r="271" spans="2:7" x14ac:dyDescent="0.15">
      <c r="B271" s="27"/>
      <c r="C271" s="27"/>
      <c r="D271" s="32"/>
      <c r="E271" s="27"/>
      <c r="F271" s="27"/>
      <c r="G271" s="32"/>
    </row>
    <row r="272" spans="2:7" x14ac:dyDescent="0.15">
      <c r="B272" s="27"/>
      <c r="C272" s="27"/>
      <c r="D272" s="32"/>
      <c r="E272" s="27"/>
      <c r="F272" s="27"/>
      <c r="G272" s="32"/>
    </row>
    <row r="273" spans="2:7" x14ac:dyDescent="0.15">
      <c r="B273" s="27"/>
      <c r="C273" s="27"/>
      <c r="D273" s="32"/>
      <c r="E273" s="27"/>
      <c r="F273" s="27"/>
      <c r="G273" s="32"/>
    </row>
    <row r="274" spans="2:7" x14ac:dyDescent="0.15">
      <c r="B274" s="27"/>
      <c r="C274" s="27"/>
      <c r="D274" s="32"/>
      <c r="E274" s="27"/>
      <c r="F274" s="27"/>
      <c r="G274" s="32"/>
    </row>
    <row r="275" spans="2:7" x14ac:dyDescent="0.15">
      <c r="B275" s="27"/>
      <c r="C275" s="27"/>
      <c r="D275" s="32"/>
      <c r="E275" s="27"/>
      <c r="F275" s="27"/>
      <c r="G275" s="32"/>
    </row>
    <row r="276" spans="2:7" x14ac:dyDescent="0.15">
      <c r="B276" s="27"/>
      <c r="C276" s="27"/>
      <c r="D276" s="32"/>
      <c r="E276" s="27"/>
      <c r="F276" s="27"/>
      <c r="G276" s="32"/>
    </row>
    <row r="277" spans="2:7" x14ac:dyDescent="0.15">
      <c r="B277" s="27"/>
      <c r="C277" s="27"/>
      <c r="D277" s="32"/>
      <c r="E277" s="27"/>
      <c r="F277" s="27"/>
      <c r="G277" s="32"/>
    </row>
    <row r="278" spans="2:7" x14ac:dyDescent="0.15">
      <c r="B278" s="27"/>
      <c r="C278" s="27"/>
      <c r="D278" s="32"/>
      <c r="E278" s="27"/>
      <c r="F278" s="27"/>
      <c r="G278" s="32"/>
    </row>
    <row r="279" spans="2:7" x14ac:dyDescent="0.15">
      <c r="B279" s="27"/>
      <c r="C279" s="27"/>
      <c r="D279" s="32"/>
      <c r="E279" s="27"/>
      <c r="F279" s="27"/>
      <c r="G279" s="32"/>
    </row>
    <row r="280" spans="2:7" x14ac:dyDescent="0.15">
      <c r="B280" s="27"/>
      <c r="C280" s="27"/>
      <c r="D280" s="32"/>
      <c r="E280" s="27"/>
      <c r="F280" s="27"/>
      <c r="G280" s="32"/>
    </row>
    <row r="281" spans="2:7" x14ac:dyDescent="0.15">
      <c r="B281" s="27"/>
      <c r="C281" s="27"/>
      <c r="D281" s="32"/>
      <c r="E281" s="27"/>
      <c r="F281" s="27"/>
      <c r="G281" s="32"/>
    </row>
    <row r="282" spans="2:7" x14ac:dyDescent="0.15">
      <c r="B282" s="27"/>
      <c r="C282" s="27"/>
      <c r="D282" s="32"/>
      <c r="E282" s="27"/>
      <c r="F282" s="27"/>
      <c r="G282" s="32"/>
    </row>
    <row r="283" spans="2:7" x14ac:dyDescent="0.15">
      <c r="B283" s="27"/>
      <c r="C283" s="27"/>
      <c r="D283" s="32"/>
      <c r="E283" s="27"/>
      <c r="F283" s="27"/>
      <c r="G283" s="32"/>
    </row>
    <row r="284" spans="2:7" x14ac:dyDescent="0.15">
      <c r="B284" s="27"/>
      <c r="C284" s="27"/>
      <c r="D284" s="32"/>
      <c r="E284" s="27"/>
      <c r="F284" s="27"/>
      <c r="G284" s="32"/>
    </row>
    <row r="285" spans="2:7" x14ac:dyDescent="0.15">
      <c r="B285" s="27"/>
      <c r="C285" s="27"/>
      <c r="D285" s="32"/>
      <c r="E285" s="27"/>
      <c r="F285" s="27"/>
      <c r="G285" s="32"/>
    </row>
    <row r="286" spans="2:7" x14ac:dyDescent="0.15">
      <c r="B286" s="27"/>
      <c r="C286" s="27"/>
      <c r="D286" s="32"/>
      <c r="E286" s="27"/>
      <c r="F286" s="27"/>
      <c r="G286" s="32"/>
    </row>
    <row r="287" spans="2:7" x14ac:dyDescent="0.15">
      <c r="B287" s="27"/>
      <c r="C287" s="27"/>
      <c r="D287" s="32"/>
      <c r="E287" s="27"/>
      <c r="F287" s="27"/>
      <c r="G287" s="32"/>
    </row>
    <row r="288" spans="2:7" x14ac:dyDescent="0.15">
      <c r="B288" s="27"/>
      <c r="C288" s="27"/>
      <c r="D288" s="32"/>
      <c r="E288" s="27"/>
      <c r="F288" s="27"/>
      <c r="G288" s="32"/>
    </row>
    <row r="289" spans="2:7" x14ac:dyDescent="0.15">
      <c r="B289" s="27"/>
      <c r="C289" s="27"/>
      <c r="D289" s="32"/>
      <c r="E289" s="27"/>
      <c r="F289" s="27"/>
      <c r="G289" s="32"/>
    </row>
    <row r="290" spans="2:7" x14ac:dyDescent="0.15">
      <c r="B290" s="27"/>
      <c r="C290" s="27"/>
      <c r="D290" s="32"/>
      <c r="E290" s="27"/>
      <c r="F290" s="27"/>
      <c r="G290" s="32"/>
    </row>
    <row r="291" spans="2:7" x14ac:dyDescent="0.15">
      <c r="B291" s="27"/>
      <c r="C291" s="27"/>
      <c r="D291" s="32"/>
      <c r="E291" s="27"/>
      <c r="F291" s="27"/>
      <c r="G291" s="32"/>
    </row>
    <row r="292" spans="2:7" x14ac:dyDescent="0.15">
      <c r="B292" s="27"/>
      <c r="C292" s="27"/>
      <c r="D292" s="32"/>
      <c r="E292" s="27"/>
      <c r="F292" s="27"/>
      <c r="G292" s="32"/>
    </row>
    <row r="293" spans="2:7" x14ac:dyDescent="0.15">
      <c r="B293" s="27"/>
      <c r="C293" s="27"/>
      <c r="D293" s="32"/>
      <c r="E293" s="27"/>
      <c r="F293" s="27"/>
      <c r="G293" s="32"/>
    </row>
    <row r="294" spans="2:7" x14ac:dyDescent="0.15">
      <c r="B294" s="27"/>
      <c r="C294" s="27"/>
      <c r="D294" s="32"/>
      <c r="E294" s="27"/>
      <c r="F294" s="27"/>
      <c r="G294" s="32"/>
    </row>
    <row r="295" spans="2:7" x14ac:dyDescent="0.15">
      <c r="B295" s="27"/>
      <c r="C295" s="27"/>
      <c r="D295" s="32"/>
      <c r="E295" s="27"/>
      <c r="F295" s="27"/>
      <c r="G295" s="32"/>
    </row>
    <row r="296" spans="2:7" x14ac:dyDescent="0.15">
      <c r="B296" s="27"/>
      <c r="C296" s="27"/>
      <c r="D296" s="32"/>
      <c r="E296" s="27"/>
      <c r="F296" s="27"/>
      <c r="G296" s="32"/>
    </row>
    <row r="297" spans="2:7" x14ac:dyDescent="0.15">
      <c r="B297" s="27"/>
      <c r="C297" s="27"/>
      <c r="D297" s="32"/>
      <c r="E297" s="27"/>
      <c r="F297" s="27"/>
      <c r="G297" s="32"/>
    </row>
    <row r="298" spans="2:7" x14ac:dyDescent="0.15">
      <c r="B298" s="27"/>
      <c r="C298" s="27"/>
      <c r="D298" s="32"/>
      <c r="E298" s="27"/>
      <c r="F298" s="27"/>
      <c r="G298" s="32"/>
    </row>
    <row r="299" spans="2:7" x14ac:dyDescent="0.15">
      <c r="B299" s="27"/>
      <c r="C299" s="27"/>
      <c r="D299" s="32"/>
      <c r="E299" s="27"/>
      <c r="F299" s="27"/>
      <c r="G299" s="32"/>
    </row>
    <row r="300" spans="2:7" x14ac:dyDescent="0.15">
      <c r="B300" s="27"/>
      <c r="C300" s="27"/>
      <c r="D300" s="32"/>
      <c r="E300" s="27"/>
      <c r="F300" s="27"/>
      <c r="G300" s="32"/>
    </row>
    <row r="301" spans="2:7" x14ac:dyDescent="0.15">
      <c r="B301" s="27"/>
      <c r="C301" s="27"/>
      <c r="D301" s="32"/>
      <c r="E301" s="27"/>
      <c r="F301" s="27"/>
      <c r="G301" s="32"/>
    </row>
    <row r="302" spans="2:7" x14ac:dyDescent="0.15">
      <c r="B302" s="27"/>
      <c r="C302" s="27"/>
      <c r="D302" s="32"/>
      <c r="E302" s="27"/>
      <c r="F302" s="27"/>
      <c r="G302" s="32"/>
    </row>
    <row r="303" spans="2:7" x14ac:dyDescent="0.15">
      <c r="B303" s="27"/>
      <c r="C303" s="27"/>
      <c r="D303" s="32"/>
      <c r="E303" s="27"/>
      <c r="F303" s="27"/>
      <c r="G303" s="32"/>
    </row>
    <row r="304" spans="2:7" x14ac:dyDescent="0.15">
      <c r="B304" s="27"/>
      <c r="C304" s="27"/>
      <c r="D304" s="32"/>
      <c r="E304" s="27"/>
      <c r="F304" s="27"/>
      <c r="G304" s="32"/>
    </row>
    <row r="305" spans="2:7" x14ac:dyDescent="0.15">
      <c r="B305" s="27"/>
      <c r="C305" s="27"/>
      <c r="D305" s="32"/>
      <c r="E305" s="27"/>
      <c r="F305" s="27"/>
      <c r="G305" s="32"/>
    </row>
    <row r="306" spans="2:7" x14ac:dyDescent="0.15">
      <c r="B306" s="27"/>
      <c r="C306" s="27"/>
      <c r="D306" s="32"/>
      <c r="E306" s="27"/>
      <c r="F306" s="27"/>
      <c r="G306" s="32"/>
    </row>
    <row r="307" spans="2:7" x14ac:dyDescent="0.15">
      <c r="B307" s="27"/>
      <c r="C307" s="27"/>
      <c r="D307" s="32"/>
      <c r="E307" s="27"/>
      <c r="F307" s="27"/>
      <c r="G307" s="32"/>
    </row>
    <row r="308" spans="2:7" x14ac:dyDescent="0.15">
      <c r="B308" s="27"/>
      <c r="C308" s="27"/>
      <c r="D308" s="32"/>
      <c r="E308" s="27"/>
      <c r="F308" s="27"/>
      <c r="G308" s="32"/>
    </row>
    <row r="309" spans="2:7" x14ac:dyDescent="0.15">
      <c r="B309" s="27"/>
      <c r="C309" s="27"/>
      <c r="D309" s="32"/>
      <c r="E309" s="27"/>
      <c r="F309" s="27"/>
      <c r="G309" s="32"/>
    </row>
    <row r="310" spans="2:7" x14ac:dyDescent="0.15">
      <c r="B310" s="27"/>
      <c r="C310" s="27"/>
      <c r="D310" s="32"/>
      <c r="E310" s="27"/>
      <c r="F310" s="27"/>
      <c r="G310" s="32"/>
    </row>
    <row r="311" spans="2:7" x14ac:dyDescent="0.15">
      <c r="B311" s="27"/>
      <c r="C311" s="27"/>
      <c r="D311" s="32"/>
      <c r="E311" s="27"/>
      <c r="F311" s="27"/>
      <c r="G311" s="32"/>
    </row>
    <row r="312" spans="2:7" x14ac:dyDescent="0.15">
      <c r="B312" s="27"/>
      <c r="C312" s="27"/>
      <c r="D312" s="32"/>
      <c r="E312" s="27"/>
      <c r="F312" s="27"/>
      <c r="G312" s="32"/>
    </row>
    <row r="313" spans="2:7" x14ac:dyDescent="0.15">
      <c r="B313" s="27"/>
      <c r="C313" s="27"/>
      <c r="D313" s="32"/>
      <c r="E313" s="27"/>
      <c r="F313" s="27"/>
      <c r="G313" s="32"/>
    </row>
    <row r="314" spans="2:7" x14ac:dyDescent="0.15">
      <c r="B314" s="27"/>
      <c r="C314" s="27"/>
      <c r="D314" s="32"/>
      <c r="E314" s="27"/>
      <c r="F314" s="27"/>
      <c r="G314" s="32"/>
    </row>
    <row r="315" spans="2:7" x14ac:dyDescent="0.15">
      <c r="B315" s="27"/>
      <c r="C315" s="27"/>
      <c r="D315" s="32"/>
      <c r="E315" s="27"/>
      <c r="F315" s="27"/>
      <c r="G315" s="32"/>
    </row>
    <row r="316" spans="2:7" x14ac:dyDescent="0.15">
      <c r="B316" s="27"/>
      <c r="C316" s="27"/>
      <c r="D316" s="32"/>
      <c r="E316" s="27"/>
      <c r="F316" s="27"/>
      <c r="G316" s="32"/>
    </row>
    <row r="317" spans="2:7" x14ac:dyDescent="0.15">
      <c r="B317" s="27"/>
      <c r="C317" s="27"/>
      <c r="D317" s="32"/>
      <c r="E317" s="27"/>
      <c r="F317" s="27"/>
      <c r="G317" s="32"/>
    </row>
    <row r="318" spans="2:7" x14ac:dyDescent="0.15">
      <c r="B318" s="27"/>
      <c r="C318" s="27"/>
      <c r="D318" s="32"/>
      <c r="E318" s="27"/>
      <c r="F318" s="27"/>
      <c r="G318" s="32"/>
    </row>
    <row r="319" spans="2:7" x14ac:dyDescent="0.15">
      <c r="B319" s="27"/>
      <c r="C319" s="27"/>
      <c r="D319" s="32"/>
      <c r="E319" s="27"/>
      <c r="F319" s="27"/>
      <c r="G319" s="32"/>
    </row>
    <row r="320" spans="2:7" x14ac:dyDescent="0.15">
      <c r="B320" s="27"/>
      <c r="C320" s="27"/>
      <c r="D320" s="32"/>
      <c r="E320" s="27"/>
      <c r="F320" s="27"/>
      <c r="G320" s="32"/>
    </row>
    <row r="321" spans="2:7" x14ac:dyDescent="0.15">
      <c r="B321" s="27"/>
      <c r="C321" s="27"/>
      <c r="D321" s="32"/>
      <c r="E321" s="27"/>
      <c r="F321" s="27"/>
      <c r="G321" s="32"/>
    </row>
    <row r="322" spans="2:7" x14ac:dyDescent="0.15">
      <c r="B322" s="27"/>
      <c r="C322" s="27"/>
      <c r="D322" s="32"/>
      <c r="E322" s="27"/>
      <c r="F322" s="27"/>
      <c r="G322" s="32"/>
    </row>
    <row r="323" spans="2:7" x14ac:dyDescent="0.15">
      <c r="B323" s="27"/>
      <c r="C323" s="27"/>
      <c r="D323" s="32"/>
      <c r="E323" s="27"/>
      <c r="F323" s="27"/>
      <c r="G323" s="32"/>
    </row>
    <row r="324" spans="2:7" x14ac:dyDescent="0.15">
      <c r="B324" s="27"/>
      <c r="C324" s="27"/>
      <c r="D324" s="32"/>
      <c r="E324" s="27"/>
      <c r="F324" s="27"/>
      <c r="G324" s="32"/>
    </row>
    <row r="325" spans="2:7" x14ac:dyDescent="0.15">
      <c r="B325" s="27"/>
      <c r="C325" s="27"/>
      <c r="D325" s="32"/>
      <c r="E325" s="27"/>
      <c r="F325" s="27"/>
      <c r="G325" s="32"/>
    </row>
    <row r="326" spans="2:7" x14ac:dyDescent="0.15">
      <c r="B326" s="27"/>
      <c r="C326" s="27"/>
      <c r="D326" s="32"/>
      <c r="E326" s="27"/>
      <c r="F326" s="27"/>
      <c r="G326" s="32"/>
    </row>
    <row r="327" spans="2:7" x14ac:dyDescent="0.15">
      <c r="B327" s="27"/>
      <c r="C327" s="27"/>
      <c r="D327" s="32"/>
      <c r="E327" s="27"/>
      <c r="F327" s="27"/>
      <c r="G327" s="32"/>
    </row>
    <row r="328" spans="2:7" x14ac:dyDescent="0.15">
      <c r="B328" s="27"/>
      <c r="C328" s="27"/>
      <c r="D328" s="32"/>
      <c r="E328" s="27"/>
      <c r="F328" s="27"/>
      <c r="G328" s="32"/>
    </row>
    <row r="329" spans="2:7" x14ac:dyDescent="0.15">
      <c r="B329" s="27"/>
      <c r="C329" s="27"/>
      <c r="D329" s="32"/>
      <c r="E329" s="27"/>
      <c r="F329" s="27"/>
      <c r="G329" s="32"/>
    </row>
    <row r="330" spans="2:7" x14ac:dyDescent="0.15">
      <c r="B330" s="27"/>
      <c r="C330" s="27"/>
      <c r="D330" s="32"/>
      <c r="E330" s="27"/>
      <c r="F330" s="27"/>
      <c r="G330" s="32"/>
    </row>
    <row r="331" spans="2:7" x14ac:dyDescent="0.15">
      <c r="B331" s="27"/>
      <c r="C331" s="27"/>
      <c r="D331" s="32"/>
      <c r="E331" s="27"/>
      <c r="F331" s="27"/>
      <c r="G331" s="32"/>
    </row>
    <row r="332" spans="2:7" x14ac:dyDescent="0.15">
      <c r="B332" s="27"/>
      <c r="C332" s="27"/>
      <c r="D332" s="32"/>
      <c r="E332" s="27"/>
      <c r="F332" s="27"/>
      <c r="G332" s="32"/>
    </row>
    <row r="333" spans="2:7" x14ac:dyDescent="0.15">
      <c r="B333" s="27"/>
      <c r="C333" s="27"/>
      <c r="D333" s="32"/>
      <c r="E333" s="27"/>
      <c r="F333" s="27"/>
      <c r="G333" s="32"/>
    </row>
    <row r="334" spans="2:7" x14ac:dyDescent="0.15">
      <c r="B334" s="27"/>
      <c r="C334" s="27"/>
      <c r="D334" s="32"/>
      <c r="E334" s="27"/>
      <c r="F334" s="27"/>
      <c r="G334" s="32"/>
    </row>
    <row r="335" spans="2:7" x14ac:dyDescent="0.15">
      <c r="B335" s="27"/>
      <c r="C335" s="27"/>
      <c r="D335" s="32"/>
      <c r="E335" s="27"/>
      <c r="F335" s="27"/>
      <c r="G335" s="32"/>
    </row>
    <row r="336" spans="2:7" x14ac:dyDescent="0.15">
      <c r="B336" s="27"/>
      <c r="C336" s="27"/>
      <c r="D336" s="32"/>
      <c r="E336" s="27"/>
      <c r="F336" s="27"/>
      <c r="G336" s="32"/>
    </row>
    <row r="337" spans="2:7" x14ac:dyDescent="0.15">
      <c r="B337" s="27"/>
      <c r="C337" s="27"/>
      <c r="D337" s="32"/>
      <c r="E337" s="27"/>
      <c r="F337" s="27"/>
      <c r="G337" s="32"/>
    </row>
    <row r="338" spans="2:7" x14ac:dyDescent="0.15">
      <c r="B338" s="27"/>
      <c r="C338" s="27"/>
      <c r="D338" s="32"/>
      <c r="E338" s="27"/>
      <c r="F338" s="27"/>
      <c r="G338" s="32"/>
    </row>
    <row r="339" spans="2:7" x14ac:dyDescent="0.15">
      <c r="B339" s="27"/>
      <c r="C339" s="27"/>
      <c r="D339" s="32"/>
      <c r="E339" s="27"/>
      <c r="F339" s="27"/>
      <c r="G339" s="32"/>
    </row>
    <row r="340" spans="2:7" x14ac:dyDescent="0.15">
      <c r="B340" s="27"/>
      <c r="C340" s="27"/>
      <c r="D340" s="32"/>
      <c r="E340" s="27"/>
      <c r="F340" s="27"/>
      <c r="G340" s="32"/>
    </row>
    <row r="341" spans="2:7" x14ac:dyDescent="0.15">
      <c r="B341" s="27"/>
      <c r="C341" s="27"/>
      <c r="D341" s="32"/>
      <c r="E341" s="27"/>
      <c r="F341" s="27"/>
      <c r="G341" s="32"/>
    </row>
    <row r="342" spans="2:7" x14ac:dyDescent="0.15">
      <c r="B342" s="27"/>
      <c r="C342" s="27"/>
      <c r="D342" s="32"/>
      <c r="E342" s="27"/>
      <c r="F342" s="27"/>
      <c r="G342" s="32"/>
    </row>
    <row r="343" spans="2:7" x14ac:dyDescent="0.15">
      <c r="B343" s="27"/>
      <c r="C343" s="27"/>
      <c r="D343" s="32"/>
      <c r="E343" s="27"/>
      <c r="F343" s="27"/>
      <c r="G343" s="32"/>
    </row>
    <row r="344" spans="2:7" x14ac:dyDescent="0.15">
      <c r="B344" s="27"/>
      <c r="C344" s="27"/>
      <c r="D344" s="32"/>
      <c r="E344" s="27"/>
      <c r="F344" s="27"/>
      <c r="G344" s="32"/>
    </row>
    <row r="345" spans="2:7" x14ac:dyDescent="0.15">
      <c r="B345" s="27"/>
      <c r="C345" s="27"/>
      <c r="D345" s="32"/>
      <c r="E345" s="27"/>
      <c r="F345" s="27"/>
      <c r="G345" s="32"/>
    </row>
    <row r="346" spans="2:7" x14ac:dyDescent="0.15">
      <c r="B346" s="27"/>
      <c r="C346" s="27"/>
      <c r="D346" s="32"/>
      <c r="E346" s="27"/>
      <c r="F346" s="27"/>
      <c r="G346" s="32"/>
    </row>
    <row r="347" spans="2:7" x14ac:dyDescent="0.15">
      <c r="B347" s="27"/>
      <c r="C347" s="27"/>
      <c r="D347" s="32"/>
      <c r="E347" s="27"/>
      <c r="F347" s="27"/>
      <c r="G347" s="32"/>
    </row>
    <row r="348" spans="2:7" x14ac:dyDescent="0.15">
      <c r="B348" s="27"/>
      <c r="C348" s="27"/>
      <c r="D348" s="32"/>
      <c r="E348" s="27"/>
      <c r="F348" s="27"/>
      <c r="G348" s="32"/>
    </row>
    <row r="349" spans="2:7" x14ac:dyDescent="0.15">
      <c r="B349" s="27"/>
      <c r="C349" s="27"/>
      <c r="D349" s="32"/>
      <c r="E349" s="27"/>
      <c r="F349" s="27"/>
      <c r="G349" s="32"/>
    </row>
    <row r="350" spans="2:7" x14ac:dyDescent="0.15">
      <c r="B350" s="27"/>
      <c r="C350" s="27"/>
      <c r="D350" s="32"/>
      <c r="E350" s="27"/>
      <c r="F350" s="27"/>
      <c r="G350" s="32"/>
    </row>
    <row r="351" spans="2:7" x14ac:dyDescent="0.15">
      <c r="B351" s="27"/>
      <c r="C351" s="27"/>
      <c r="D351" s="32"/>
      <c r="E351" s="27"/>
      <c r="F351" s="27"/>
      <c r="G351" s="32"/>
    </row>
    <row r="352" spans="2:7" x14ac:dyDescent="0.15">
      <c r="B352" s="27"/>
      <c r="C352" s="27"/>
      <c r="D352" s="32"/>
      <c r="E352" s="27"/>
      <c r="F352" s="27"/>
      <c r="G352" s="32"/>
    </row>
    <row r="353" spans="2:7" x14ac:dyDescent="0.15">
      <c r="B353" s="27"/>
      <c r="C353" s="27"/>
      <c r="D353" s="32"/>
      <c r="E353" s="27"/>
      <c r="F353" s="27"/>
      <c r="G353" s="32"/>
    </row>
    <row r="354" spans="2:7" x14ac:dyDescent="0.15">
      <c r="B354" s="27"/>
      <c r="C354" s="27"/>
      <c r="D354" s="32"/>
      <c r="E354" s="27"/>
      <c r="F354" s="27"/>
      <c r="G354" s="32"/>
    </row>
    <row r="355" spans="2:7" x14ac:dyDescent="0.15">
      <c r="B355" s="27"/>
      <c r="C355" s="27"/>
      <c r="D355" s="32"/>
      <c r="E355" s="27"/>
      <c r="F355" s="27"/>
      <c r="G355" s="32"/>
    </row>
    <row r="356" spans="2:7" x14ac:dyDescent="0.15">
      <c r="B356" s="27"/>
      <c r="C356" s="27"/>
      <c r="D356" s="32"/>
      <c r="E356" s="27"/>
      <c r="F356" s="27"/>
      <c r="G356" s="32"/>
    </row>
    <row r="357" spans="2:7" x14ac:dyDescent="0.15">
      <c r="B357" s="27"/>
      <c r="C357" s="27"/>
      <c r="D357" s="32"/>
      <c r="E357" s="27"/>
      <c r="F357" s="27"/>
      <c r="G357" s="32"/>
    </row>
    <row r="358" spans="2:7" x14ac:dyDescent="0.15">
      <c r="B358" s="27"/>
      <c r="C358" s="27"/>
      <c r="D358" s="32"/>
      <c r="E358" s="27"/>
      <c r="F358" s="27"/>
      <c r="G358" s="32"/>
    </row>
    <row r="359" spans="2:7" x14ac:dyDescent="0.15">
      <c r="B359" s="27"/>
      <c r="C359" s="27"/>
      <c r="D359" s="32"/>
      <c r="E359" s="27"/>
      <c r="F359" s="27"/>
      <c r="G359" s="32"/>
    </row>
    <row r="360" spans="2:7" x14ac:dyDescent="0.15">
      <c r="B360" s="27"/>
      <c r="C360" s="27"/>
      <c r="D360" s="32"/>
      <c r="E360" s="27"/>
      <c r="F360" s="27"/>
      <c r="G360" s="32"/>
    </row>
    <row r="361" spans="2:7" x14ac:dyDescent="0.15">
      <c r="B361" s="27"/>
      <c r="C361" s="27"/>
      <c r="D361" s="32"/>
      <c r="E361" s="27"/>
      <c r="F361" s="27"/>
      <c r="G361" s="32"/>
    </row>
    <row r="362" spans="2:7" x14ac:dyDescent="0.15">
      <c r="B362" s="27"/>
      <c r="C362" s="27"/>
      <c r="D362" s="32"/>
      <c r="E362" s="27"/>
      <c r="F362" s="27"/>
      <c r="G362" s="32"/>
    </row>
    <row r="363" spans="2:7" x14ac:dyDescent="0.15">
      <c r="B363" s="27"/>
      <c r="C363" s="27"/>
      <c r="D363" s="32"/>
      <c r="E363" s="27"/>
      <c r="F363" s="27"/>
      <c r="G363" s="32"/>
    </row>
    <row r="364" spans="2:7" x14ac:dyDescent="0.15">
      <c r="B364" s="27"/>
      <c r="C364" s="27"/>
      <c r="D364" s="32"/>
      <c r="E364" s="27"/>
      <c r="F364" s="27"/>
      <c r="G364" s="32"/>
    </row>
    <row r="365" spans="2:7" x14ac:dyDescent="0.15">
      <c r="B365" s="27"/>
      <c r="C365" s="27"/>
      <c r="D365" s="32"/>
      <c r="E365" s="27"/>
      <c r="F365" s="27"/>
      <c r="G365" s="32"/>
    </row>
    <row r="366" spans="2:7" x14ac:dyDescent="0.15">
      <c r="B366" s="27"/>
      <c r="C366" s="27"/>
      <c r="D366" s="32"/>
      <c r="E366" s="27"/>
      <c r="F366" s="27"/>
      <c r="G366" s="32"/>
    </row>
    <row r="367" spans="2:7" x14ac:dyDescent="0.15">
      <c r="B367" s="27"/>
      <c r="C367" s="27"/>
      <c r="D367" s="32"/>
      <c r="E367" s="27"/>
      <c r="F367" s="27"/>
      <c r="G367" s="32"/>
    </row>
    <row r="368" spans="2:7" x14ac:dyDescent="0.15">
      <c r="B368" s="27"/>
      <c r="C368" s="27"/>
      <c r="D368" s="32"/>
      <c r="E368" s="27"/>
      <c r="F368" s="27"/>
      <c r="G368" s="32"/>
    </row>
    <row r="369" spans="2:7" x14ac:dyDescent="0.15">
      <c r="B369" s="27"/>
      <c r="C369" s="27"/>
      <c r="D369" s="32"/>
      <c r="E369" s="27"/>
      <c r="F369" s="27"/>
      <c r="G369" s="32"/>
    </row>
    <row r="370" spans="2:7" x14ac:dyDescent="0.15">
      <c r="B370" s="27"/>
      <c r="C370" s="27"/>
      <c r="D370" s="32"/>
      <c r="E370" s="27"/>
      <c r="F370" s="27"/>
      <c r="G370" s="32"/>
    </row>
    <row r="371" spans="2:7" x14ac:dyDescent="0.15">
      <c r="B371" s="27"/>
      <c r="C371" s="27"/>
      <c r="D371" s="32"/>
      <c r="E371" s="27"/>
      <c r="F371" s="27"/>
      <c r="G371" s="32"/>
    </row>
    <row r="372" spans="2:7" x14ac:dyDescent="0.15">
      <c r="B372" s="27"/>
      <c r="C372" s="27"/>
      <c r="D372" s="32"/>
      <c r="E372" s="27"/>
      <c r="F372" s="27"/>
      <c r="G372" s="32"/>
    </row>
    <row r="373" spans="2:7" x14ac:dyDescent="0.15">
      <c r="B373" s="27"/>
      <c r="C373" s="27"/>
      <c r="D373" s="32"/>
      <c r="E373" s="27"/>
      <c r="F373" s="27"/>
      <c r="G373" s="32"/>
    </row>
    <row r="374" spans="2:7" x14ac:dyDescent="0.15">
      <c r="B374" s="27"/>
      <c r="C374" s="27"/>
      <c r="D374" s="32"/>
      <c r="E374" s="27"/>
      <c r="F374" s="27"/>
      <c r="G374" s="32"/>
    </row>
    <row r="375" spans="2:7" x14ac:dyDescent="0.15">
      <c r="B375" s="27"/>
      <c r="C375" s="27"/>
      <c r="D375" s="32"/>
      <c r="E375" s="27"/>
      <c r="F375" s="27"/>
      <c r="G375" s="32"/>
    </row>
    <row r="376" spans="2:7" x14ac:dyDescent="0.15">
      <c r="B376" s="27"/>
      <c r="C376" s="27"/>
      <c r="D376" s="32"/>
      <c r="E376" s="27"/>
      <c r="F376" s="27"/>
      <c r="G376" s="32"/>
    </row>
    <row r="377" spans="2:7" x14ac:dyDescent="0.15">
      <c r="B377" s="27"/>
      <c r="C377" s="27"/>
      <c r="D377" s="32"/>
      <c r="E377" s="27"/>
      <c r="F377" s="27"/>
      <c r="G377" s="32"/>
    </row>
    <row r="378" spans="2:7" x14ac:dyDescent="0.15">
      <c r="B378" s="27"/>
      <c r="C378" s="27"/>
      <c r="D378" s="32"/>
      <c r="E378" s="27"/>
      <c r="F378" s="27"/>
      <c r="G378" s="32"/>
    </row>
    <row r="379" spans="2:7" x14ac:dyDescent="0.15">
      <c r="B379" s="27"/>
      <c r="C379" s="27"/>
      <c r="D379" s="32"/>
      <c r="E379" s="27"/>
      <c r="F379" s="27"/>
      <c r="G379" s="32"/>
    </row>
    <row r="380" spans="2:7" x14ac:dyDescent="0.15">
      <c r="B380" s="27"/>
      <c r="C380" s="27"/>
      <c r="D380" s="32"/>
      <c r="E380" s="27"/>
      <c r="F380" s="27"/>
      <c r="G380" s="32"/>
    </row>
    <row r="381" spans="2:7" x14ac:dyDescent="0.15">
      <c r="B381" s="27"/>
      <c r="C381" s="27"/>
      <c r="D381" s="32"/>
      <c r="E381" s="27"/>
      <c r="F381" s="27"/>
      <c r="G381" s="32"/>
    </row>
    <row r="382" spans="2:7" x14ac:dyDescent="0.15">
      <c r="B382" s="27"/>
      <c r="C382" s="27"/>
      <c r="D382" s="32"/>
      <c r="E382" s="27"/>
      <c r="F382" s="27"/>
      <c r="G382" s="32"/>
    </row>
    <row r="383" spans="2:7" x14ac:dyDescent="0.15">
      <c r="B383" s="27"/>
      <c r="C383" s="27"/>
      <c r="D383" s="32"/>
      <c r="E383" s="27"/>
      <c r="F383" s="27"/>
      <c r="G383" s="32"/>
    </row>
    <row r="384" spans="2:7" x14ac:dyDescent="0.15">
      <c r="B384" s="27"/>
      <c r="C384" s="27"/>
      <c r="D384" s="32"/>
      <c r="E384" s="27"/>
      <c r="F384" s="27"/>
      <c r="G384" s="32"/>
    </row>
    <row r="385" spans="2:7" x14ac:dyDescent="0.15">
      <c r="B385" s="27"/>
      <c r="C385" s="27"/>
      <c r="D385" s="32"/>
      <c r="E385" s="27"/>
      <c r="F385" s="27"/>
      <c r="G385" s="32"/>
    </row>
    <row r="386" spans="2:7" x14ac:dyDescent="0.15">
      <c r="B386" s="27"/>
      <c r="C386" s="27"/>
      <c r="D386" s="32"/>
      <c r="E386" s="27"/>
      <c r="F386" s="27"/>
      <c r="G386" s="32"/>
    </row>
    <row r="387" spans="2:7" x14ac:dyDescent="0.15">
      <c r="B387" s="27"/>
      <c r="C387" s="27"/>
      <c r="D387" s="32"/>
      <c r="E387" s="27"/>
      <c r="F387" s="27"/>
      <c r="G387" s="32"/>
    </row>
    <row r="388" spans="2:7" x14ac:dyDescent="0.15">
      <c r="B388" s="27"/>
      <c r="C388" s="27"/>
      <c r="D388" s="32"/>
      <c r="E388" s="27"/>
      <c r="F388" s="27"/>
      <c r="G388" s="32"/>
    </row>
    <row r="389" spans="2:7" x14ac:dyDescent="0.15">
      <c r="B389" s="27"/>
      <c r="C389" s="27"/>
      <c r="D389" s="32"/>
      <c r="E389" s="27"/>
      <c r="F389" s="27"/>
      <c r="G389" s="32"/>
    </row>
    <row r="390" spans="2:7" x14ac:dyDescent="0.15">
      <c r="B390" s="27"/>
      <c r="C390" s="27"/>
      <c r="D390" s="32"/>
      <c r="E390" s="27"/>
      <c r="F390" s="27"/>
      <c r="G390" s="32"/>
    </row>
    <row r="391" spans="2:7" x14ac:dyDescent="0.15">
      <c r="B391" s="27"/>
      <c r="C391" s="27"/>
      <c r="D391" s="32"/>
      <c r="E391" s="27"/>
      <c r="F391" s="27"/>
      <c r="G391" s="32"/>
    </row>
    <row r="392" spans="2:7" x14ac:dyDescent="0.15">
      <c r="B392" s="27"/>
      <c r="C392" s="27"/>
      <c r="D392" s="32"/>
      <c r="E392" s="27"/>
      <c r="F392" s="27"/>
      <c r="G392" s="32"/>
    </row>
    <row r="393" spans="2:7" x14ac:dyDescent="0.15">
      <c r="B393" s="27"/>
      <c r="C393" s="27"/>
      <c r="D393" s="32"/>
      <c r="E393" s="27"/>
      <c r="F393" s="27"/>
      <c r="G393" s="32"/>
    </row>
    <row r="394" spans="2:7" x14ac:dyDescent="0.15">
      <c r="B394" s="27"/>
      <c r="C394" s="27"/>
      <c r="D394" s="32"/>
      <c r="E394" s="27"/>
      <c r="F394" s="27"/>
      <c r="G394" s="32"/>
    </row>
    <row r="395" spans="2:7" x14ac:dyDescent="0.15">
      <c r="B395" s="27"/>
      <c r="C395" s="27"/>
      <c r="D395" s="32"/>
      <c r="E395" s="27"/>
      <c r="F395" s="27"/>
      <c r="G395" s="32"/>
    </row>
    <row r="396" spans="2:7" x14ac:dyDescent="0.15">
      <c r="B396" s="27"/>
      <c r="C396" s="27"/>
      <c r="D396" s="32"/>
      <c r="E396" s="27"/>
      <c r="F396" s="27"/>
      <c r="G396" s="32"/>
    </row>
    <row r="397" spans="2:7" x14ac:dyDescent="0.15">
      <c r="B397" s="27"/>
      <c r="C397" s="27"/>
      <c r="D397" s="32"/>
      <c r="E397" s="27"/>
      <c r="F397" s="27"/>
      <c r="G397" s="32"/>
    </row>
    <row r="398" spans="2:7" x14ac:dyDescent="0.15">
      <c r="B398" s="27"/>
      <c r="C398" s="27"/>
      <c r="D398" s="32"/>
      <c r="E398" s="27"/>
      <c r="F398" s="27"/>
      <c r="G398" s="32"/>
    </row>
    <row r="399" spans="2:7" x14ac:dyDescent="0.15">
      <c r="B399" s="27"/>
      <c r="C399" s="27"/>
      <c r="D399" s="32"/>
      <c r="E399" s="27"/>
      <c r="F399" s="27"/>
      <c r="G399" s="32"/>
    </row>
    <row r="400" spans="2:7" x14ac:dyDescent="0.15">
      <c r="B400" s="27"/>
      <c r="C400" s="27"/>
      <c r="D400" s="32"/>
      <c r="E400" s="27"/>
      <c r="F400" s="27"/>
      <c r="G400" s="32"/>
    </row>
    <row r="401" spans="2:7" x14ac:dyDescent="0.15">
      <c r="B401" s="27"/>
      <c r="C401" s="27"/>
      <c r="D401" s="32"/>
      <c r="E401" s="27"/>
      <c r="F401" s="27"/>
      <c r="G401" s="32"/>
    </row>
    <row r="402" spans="2:7" x14ac:dyDescent="0.15">
      <c r="B402" s="27"/>
      <c r="C402" s="27"/>
      <c r="D402" s="32"/>
      <c r="E402" s="27"/>
      <c r="F402" s="27"/>
      <c r="G402" s="32"/>
    </row>
    <row r="403" spans="2:7" x14ac:dyDescent="0.15">
      <c r="B403" s="27"/>
      <c r="C403" s="27"/>
      <c r="D403" s="32"/>
      <c r="E403" s="27"/>
      <c r="F403" s="27"/>
      <c r="G403" s="32"/>
    </row>
    <row r="404" spans="2:7" x14ac:dyDescent="0.15">
      <c r="B404" s="27"/>
      <c r="C404" s="27"/>
      <c r="D404" s="32"/>
      <c r="E404" s="27"/>
      <c r="F404" s="27"/>
      <c r="G404" s="32"/>
    </row>
    <row r="405" spans="2:7" x14ac:dyDescent="0.15">
      <c r="B405" s="27"/>
      <c r="C405" s="27"/>
      <c r="D405" s="32"/>
      <c r="E405" s="27"/>
      <c r="F405" s="27"/>
      <c r="G405" s="32"/>
    </row>
    <row r="406" spans="2:7" x14ac:dyDescent="0.15">
      <c r="B406" s="27"/>
      <c r="C406" s="27"/>
      <c r="D406" s="32"/>
      <c r="E406" s="27"/>
      <c r="F406" s="27"/>
      <c r="G406" s="32"/>
    </row>
    <row r="407" spans="2:7" x14ac:dyDescent="0.15">
      <c r="B407" s="27"/>
      <c r="C407" s="27"/>
      <c r="D407" s="32"/>
      <c r="E407" s="27"/>
      <c r="F407" s="27"/>
      <c r="G407" s="32"/>
    </row>
    <row r="408" spans="2:7" x14ac:dyDescent="0.15">
      <c r="B408" s="27"/>
      <c r="C408" s="27"/>
      <c r="D408" s="32"/>
      <c r="E408" s="27"/>
      <c r="F408" s="27"/>
      <c r="G408" s="32"/>
    </row>
    <row r="409" spans="2:7" x14ac:dyDescent="0.15">
      <c r="B409" s="27"/>
      <c r="C409" s="27"/>
      <c r="D409" s="32"/>
      <c r="E409" s="27"/>
      <c r="F409" s="27"/>
      <c r="G409" s="32"/>
    </row>
    <row r="410" spans="2:7" x14ac:dyDescent="0.15">
      <c r="B410" s="27"/>
      <c r="C410" s="27"/>
      <c r="D410" s="32"/>
      <c r="E410" s="27"/>
      <c r="F410" s="27"/>
      <c r="G410" s="32"/>
    </row>
    <row r="411" spans="2:7" x14ac:dyDescent="0.15">
      <c r="B411" s="27"/>
      <c r="C411" s="27"/>
      <c r="D411" s="32"/>
      <c r="E411" s="27"/>
      <c r="F411" s="27"/>
      <c r="G411" s="32"/>
    </row>
    <row r="412" spans="2:7" x14ac:dyDescent="0.15">
      <c r="B412" s="27"/>
      <c r="C412" s="27"/>
      <c r="D412" s="32"/>
      <c r="E412" s="27"/>
      <c r="F412" s="27"/>
      <c r="G412" s="32"/>
    </row>
    <row r="413" spans="2:7" x14ac:dyDescent="0.15">
      <c r="B413" s="27"/>
      <c r="C413" s="27"/>
      <c r="D413" s="32"/>
      <c r="E413" s="27"/>
      <c r="F413" s="27"/>
      <c r="G413" s="32"/>
    </row>
    <row r="414" spans="2:7" x14ac:dyDescent="0.15">
      <c r="B414" s="27"/>
      <c r="C414" s="27"/>
      <c r="D414" s="32"/>
      <c r="E414" s="27"/>
      <c r="F414" s="27"/>
      <c r="G414" s="32"/>
    </row>
    <row r="415" spans="2:7" x14ac:dyDescent="0.15">
      <c r="B415" s="27"/>
      <c r="C415" s="27"/>
      <c r="D415" s="32"/>
      <c r="E415" s="27"/>
      <c r="F415" s="27"/>
      <c r="G415" s="32"/>
    </row>
    <row r="416" spans="2:7" x14ac:dyDescent="0.15">
      <c r="B416" s="27"/>
      <c r="C416" s="27"/>
      <c r="D416" s="32"/>
      <c r="E416" s="27"/>
      <c r="F416" s="27"/>
      <c r="G416" s="32"/>
    </row>
    <row r="417" spans="2:7" x14ac:dyDescent="0.15">
      <c r="B417" s="27"/>
      <c r="C417" s="27"/>
      <c r="D417" s="32"/>
      <c r="E417" s="27"/>
      <c r="F417" s="27"/>
      <c r="G417" s="32"/>
    </row>
    <row r="418" spans="2:7" x14ac:dyDescent="0.15">
      <c r="B418" s="27"/>
      <c r="C418" s="27"/>
      <c r="D418" s="32"/>
      <c r="E418" s="27"/>
      <c r="F418" s="27"/>
      <c r="G418" s="32"/>
    </row>
    <row r="419" spans="2:7" x14ac:dyDescent="0.15">
      <c r="B419" s="27"/>
      <c r="C419" s="27"/>
      <c r="D419" s="32"/>
      <c r="E419" s="27"/>
      <c r="F419" s="27"/>
      <c r="G419" s="32"/>
    </row>
    <row r="420" spans="2:7" x14ac:dyDescent="0.15">
      <c r="B420" s="27"/>
      <c r="C420" s="27"/>
      <c r="D420" s="32"/>
      <c r="E420" s="27"/>
      <c r="F420" s="27"/>
      <c r="G420" s="32"/>
    </row>
    <row r="421" spans="2:7" x14ac:dyDescent="0.15">
      <c r="B421" s="27"/>
      <c r="C421" s="27"/>
      <c r="D421" s="32"/>
      <c r="E421" s="27"/>
      <c r="F421" s="27"/>
      <c r="G421" s="32"/>
    </row>
    <row r="422" spans="2:7" x14ac:dyDescent="0.15">
      <c r="B422" s="27"/>
      <c r="C422" s="27"/>
      <c r="D422" s="32"/>
      <c r="E422" s="27"/>
      <c r="F422" s="27"/>
      <c r="G422" s="32"/>
    </row>
    <row r="423" spans="2:7" x14ac:dyDescent="0.15">
      <c r="B423" s="27"/>
      <c r="C423" s="27"/>
      <c r="D423" s="32"/>
      <c r="E423" s="27"/>
      <c r="F423" s="27"/>
      <c r="G423" s="32"/>
    </row>
    <row r="424" spans="2:7" x14ac:dyDescent="0.15">
      <c r="B424" s="27"/>
      <c r="C424" s="27"/>
      <c r="D424" s="32"/>
      <c r="E424" s="27"/>
      <c r="F424" s="27"/>
      <c r="G424" s="32"/>
    </row>
    <row r="425" spans="2:7" x14ac:dyDescent="0.15">
      <c r="B425" s="27"/>
      <c r="C425" s="27"/>
      <c r="D425" s="32"/>
      <c r="E425" s="27"/>
      <c r="F425" s="27"/>
      <c r="G425" s="32"/>
    </row>
    <row r="426" spans="2:7" x14ac:dyDescent="0.15">
      <c r="B426" s="27"/>
      <c r="C426" s="27"/>
      <c r="D426" s="32"/>
      <c r="E426" s="27"/>
      <c r="F426" s="27"/>
      <c r="G426" s="32"/>
    </row>
    <row r="427" spans="2:7" x14ac:dyDescent="0.15">
      <c r="B427" s="27"/>
      <c r="C427" s="27"/>
      <c r="D427" s="32"/>
      <c r="E427" s="27"/>
      <c r="F427" s="27"/>
      <c r="G427" s="32"/>
    </row>
    <row r="428" spans="2:7" x14ac:dyDescent="0.15">
      <c r="B428" s="27"/>
      <c r="C428" s="27"/>
      <c r="D428" s="32"/>
      <c r="E428" s="27"/>
      <c r="F428" s="27"/>
      <c r="G428" s="32"/>
    </row>
    <row r="429" spans="2:7" x14ac:dyDescent="0.15">
      <c r="B429" s="27"/>
      <c r="C429" s="27"/>
      <c r="D429" s="32"/>
      <c r="E429" s="27"/>
      <c r="F429" s="27"/>
      <c r="G429" s="32"/>
    </row>
    <row r="430" spans="2:7" x14ac:dyDescent="0.15">
      <c r="B430" s="27"/>
      <c r="C430" s="27"/>
      <c r="D430" s="32"/>
      <c r="E430" s="27"/>
      <c r="F430" s="27"/>
      <c r="G430" s="32"/>
    </row>
    <row r="431" spans="2:7" x14ac:dyDescent="0.15">
      <c r="B431" s="27"/>
      <c r="C431" s="27"/>
      <c r="D431" s="32"/>
      <c r="E431" s="27"/>
      <c r="F431" s="27"/>
      <c r="G431" s="32"/>
    </row>
    <row r="432" spans="2:7" x14ac:dyDescent="0.15">
      <c r="B432" s="27"/>
      <c r="C432" s="27"/>
      <c r="D432" s="32"/>
      <c r="E432" s="27"/>
      <c r="F432" s="27"/>
      <c r="G432" s="32"/>
    </row>
    <row r="433" spans="2:7" x14ac:dyDescent="0.15">
      <c r="B433" s="27"/>
      <c r="C433" s="27"/>
      <c r="D433" s="32"/>
      <c r="E433" s="27"/>
      <c r="F433" s="27"/>
      <c r="G433" s="32"/>
    </row>
    <row r="434" spans="2:7" x14ac:dyDescent="0.15">
      <c r="B434" s="27"/>
      <c r="C434" s="27"/>
      <c r="D434" s="32"/>
      <c r="E434" s="27"/>
      <c r="F434" s="27"/>
      <c r="G434" s="32"/>
    </row>
    <row r="435" spans="2:7" x14ac:dyDescent="0.15">
      <c r="B435" s="27"/>
      <c r="C435" s="27"/>
      <c r="D435" s="32"/>
      <c r="E435" s="27"/>
      <c r="F435" s="27"/>
      <c r="G435" s="32"/>
    </row>
    <row r="436" spans="2:7" x14ac:dyDescent="0.15">
      <c r="B436" s="27"/>
      <c r="C436" s="27"/>
      <c r="D436" s="32"/>
      <c r="E436" s="27"/>
      <c r="F436" s="27"/>
      <c r="G436" s="32"/>
    </row>
    <row r="437" spans="2:7" x14ac:dyDescent="0.15">
      <c r="B437" s="27"/>
      <c r="C437" s="27"/>
      <c r="D437" s="32"/>
      <c r="E437" s="27"/>
      <c r="F437" s="27"/>
      <c r="G437" s="32"/>
    </row>
    <row r="438" spans="2:7" x14ac:dyDescent="0.15">
      <c r="B438" s="27"/>
      <c r="C438" s="27"/>
      <c r="D438" s="32"/>
      <c r="E438" s="27"/>
      <c r="F438" s="27"/>
      <c r="G438" s="32"/>
    </row>
    <row r="439" spans="2:7" x14ac:dyDescent="0.15">
      <c r="B439" s="27"/>
      <c r="C439" s="27"/>
      <c r="D439" s="32"/>
      <c r="E439" s="27"/>
      <c r="F439" s="27"/>
      <c r="G439" s="32"/>
    </row>
    <row r="440" spans="2:7" x14ac:dyDescent="0.15">
      <c r="B440" s="27"/>
      <c r="C440" s="27"/>
      <c r="D440" s="32"/>
      <c r="E440" s="27"/>
      <c r="F440" s="27"/>
      <c r="G440" s="32"/>
    </row>
    <row r="441" spans="2:7" x14ac:dyDescent="0.15">
      <c r="B441" s="27"/>
      <c r="C441" s="27"/>
      <c r="D441" s="32"/>
      <c r="E441" s="27"/>
      <c r="F441" s="27"/>
      <c r="G441" s="32"/>
    </row>
    <row r="442" spans="2:7" x14ac:dyDescent="0.15">
      <c r="B442" s="27"/>
      <c r="C442" s="27"/>
      <c r="D442" s="32"/>
      <c r="E442" s="27"/>
      <c r="F442" s="27"/>
      <c r="G442" s="32"/>
    </row>
    <row r="443" spans="2:7" x14ac:dyDescent="0.15">
      <c r="B443" s="27"/>
      <c r="C443" s="27"/>
      <c r="D443" s="32"/>
      <c r="E443" s="27"/>
      <c r="F443" s="27"/>
      <c r="G443" s="32"/>
    </row>
    <row r="444" spans="2:7" x14ac:dyDescent="0.15">
      <c r="B444" s="27"/>
      <c r="C444" s="27"/>
      <c r="D444" s="32"/>
      <c r="E444" s="27"/>
      <c r="F444" s="27"/>
      <c r="G444" s="32"/>
    </row>
    <row r="445" spans="2:7" x14ac:dyDescent="0.15">
      <c r="B445" s="27"/>
      <c r="C445" s="27"/>
      <c r="D445" s="32"/>
      <c r="E445" s="27"/>
      <c r="F445" s="27"/>
      <c r="G445" s="32"/>
    </row>
    <row r="446" spans="2:7" x14ac:dyDescent="0.15">
      <c r="B446" s="27"/>
      <c r="C446" s="27"/>
      <c r="D446" s="32"/>
      <c r="E446" s="27"/>
      <c r="F446" s="27"/>
      <c r="G446" s="32"/>
    </row>
    <row r="447" spans="2:7" x14ac:dyDescent="0.15">
      <c r="B447" s="27"/>
      <c r="C447" s="27"/>
      <c r="D447" s="32"/>
      <c r="E447" s="27"/>
      <c r="F447" s="27"/>
      <c r="G447" s="32"/>
    </row>
    <row r="448" spans="2:7" x14ac:dyDescent="0.15">
      <c r="B448" s="27"/>
      <c r="C448" s="27"/>
      <c r="D448" s="32"/>
      <c r="E448" s="27"/>
      <c r="F448" s="27"/>
      <c r="G448" s="32"/>
    </row>
    <row r="449" spans="2:7" x14ac:dyDescent="0.15">
      <c r="B449" s="27"/>
      <c r="C449" s="27"/>
      <c r="D449" s="32"/>
      <c r="E449" s="27"/>
      <c r="F449" s="27"/>
      <c r="G449" s="32"/>
    </row>
    <row r="450" spans="2:7" x14ac:dyDescent="0.15">
      <c r="B450" s="27"/>
      <c r="C450" s="27"/>
      <c r="D450" s="32"/>
      <c r="E450" s="27"/>
      <c r="F450" s="27"/>
      <c r="G450" s="32"/>
    </row>
    <row r="451" spans="2:7" x14ac:dyDescent="0.15">
      <c r="B451" s="27"/>
      <c r="C451" s="27"/>
      <c r="D451" s="32"/>
      <c r="E451" s="27"/>
      <c r="F451" s="27"/>
      <c r="G451" s="32"/>
    </row>
    <row r="452" spans="2:7" x14ac:dyDescent="0.15">
      <c r="B452" s="27"/>
      <c r="C452" s="27"/>
      <c r="D452" s="32"/>
      <c r="E452" s="27"/>
      <c r="F452" s="27"/>
      <c r="G452" s="32"/>
    </row>
    <row r="453" spans="2:7" x14ac:dyDescent="0.15">
      <c r="B453" s="27"/>
      <c r="C453" s="27"/>
      <c r="D453" s="32"/>
      <c r="E453" s="27"/>
      <c r="F453" s="27"/>
      <c r="G453" s="32"/>
    </row>
    <row r="454" spans="2:7" x14ac:dyDescent="0.15">
      <c r="B454" s="27"/>
      <c r="C454" s="27"/>
      <c r="D454" s="32"/>
      <c r="E454" s="27"/>
      <c r="F454" s="27"/>
      <c r="G454" s="32"/>
    </row>
    <row r="455" spans="2:7" x14ac:dyDescent="0.15">
      <c r="B455" s="27"/>
      <c r="C455" s="27"/>
      <c r="D455" s="32"/>
      <c r="E455" s="27"/>
      <c r="F455" s="27"/>
      <c r="G455" s="32"/>
    </row>
    <row r="456" spans="2:7" x14ac:dyDescent="0.15">
      <c r="B456" s="27"/>
      <c r="C456" s="27"/>
      <c r="D456" s="32"/>
      <c r="E456" s="27"/>
      <c r="F456" s="27"/>
      <c r="G456" s="32"/>
    </row>
    <row r="457" spans="2:7" x14ac:dyDescent="0.15">
      <c r="B457" s="27"/>
      <c r="C457" s="27"/>
      <c r="D457" s="32"/>
      <c r="E457" s="27"/>
      <c r="F457" s="27"/>
      <c r="G457" s="32"/>
    </row>
    <row r="458" spans="2:7" x14ac:dyDescent="0.15">
      <c r="B458" s="27"/>
      <c r="C458" s="27"/>
      <c r="D458" s="32"/>
      <c r="E458" s="27"/>
      <c r="F458" s="27"/>
      <c r="G458" s="32"/>
    </row>
    <row r="459" spans="2:7" x14ac:dyDescent="0.15">
      <c r="B459" s="27"/>
      <c r="C459" s="27"/>
      <c r="D459" s="32"/>
      <c r="E459" s="27"/>
      <c r="F459" s="27"/>
      <c r="G459" s="32"/>
    </row>
    <row r="460" spans="2:7" x14ac:dyDescent="0.15">
      <c r="B460" s="27"/>
      <c r="C460" s="27"/>
      <c r="D460" s="32"/>
      <c r="E460" s="27"/>
      <c r="F460" s="27"/>
      <c r="G460" s="32"/>
    </row>
    <row r="461" spans="2:7" x14ac:dyDescent="0.15">
      <c r="B461" s="27"/>
      <c r="C461" s="27"/>
      <c r="D461" s="32"/>
      <c r="E461" s="27"/>
      <c r="F461" s="27"/>
      <c r="G461" s="32"/>
    </row>
    <row r="462" spans="2:7" x14ac:dyDescent="0.15">
      <c r="B462" s="27"/>
      <c r="C462" s="27"/>
      <c r="D462" s="32"/>
      <c r="E462" s="27"/>
      <c r="F462" s="27"/>
      <c r="G462" s="32"/>
    </row>
    <row r="463" spans="2:7" x14ac:dyDescent="0.15">
      <c r="B463" s="27"/>
      <c r="C463" s="27"/>
      <c r="D463" s="32"/>
      <c r="E463" s="27"/>
      <c r="F463" s="27"/>
      <c r="G463" s="32"/>
    </row>
    <row r="464" spans="2:7" x14ac:dyDescent="0.15">
      <c r="B464" s="27"/>
      <c r="C464" s="27"/>
      <c r="D464" s="32"/>
      <c r="E464" s="27"/>
      <c r="F464" s="27"/>
      <c r="G464" s="32"/>
    </row>
    <row r="465" spans="2:7" x14ac:dyDescent="0.15">
      <c r="B465" s="27"/>
      <c r="C465" s="27"/>
      <c r="D465" s="32"/>
      <c r="E465" s="27"/>
      <c r="F465" s="27"/>
      <c r="G465" s="32"/>
    </row>
    <row r="466" spans="2:7" x14ac:dyDescent="0.15">
      <c r="B466" s="27"/>
      <c r="C466" s="27"/>
      <c r="D466" s="32"/>
      <c r="E466" s="27"/>
      <c r="F466" s="27"/>
      <c r="G466" s="32"/>
    </row>
    <row r="467" spans="2:7" x14ac:dyDescent="0.15">
      <c r="B467" s="27"/>
      <c r="C467" s="27"/>
      <c r="D467" s="32"/>
      <c r="E467" s="27"/>
      <c r="F467" s="27"/>
      <c r="G467" s="32"/>
    </row>
    <row r="468" spans="2:7" x14ac:dyDescent="0.15">
      <c r="B468" s="27"/>
      <c r="C468" s="27"/>
      <c r="D468" s="32"/>
      <c r="E468" s="27"/>
      <c r="F468" s="27"/>
      <c r="G468" s="32"/>
    </row>
    <row r="469" spans="2:7" x14ac:dyDescent="0.15">
      <c r="B469" s="27"/>
      <c r="C469" s="27"/>
      <c r="D469" s="32"/>
      <c r="E469" s="27"/>
      <c r="F469" s="27"/>
      <c r="G469" s="32"/>
    </row>
    <row r="470" spans="2:7" x14ac:dyDescent="0.15">
      <c r="B470" s="27"/>
      <c r="C470" s="27"/>
      <c r="D470" s="32"/>
      <c r="E470" s="27"/>
      <c r="F470" s="27"/>
      <c r="G470" s="32"/>
    </row>
    <row r="471" spans="2:7" x14ac:dyDescent="0.15">
      <c r="B471" s="27"/>
      <c r="C471" s="27"/>
      <c r="D471" s="32"/>
      <c r="E471" s="27"/>
      <c r="F471" s="27"/>
      <c r="G471" s="32"/>
    </row>
    <row r="472" spans="2:7" x14ac:dyDescent="0.15">
      <c r="B472" s="27"/>
      <c r="C472" s="27"/>
      <c r="D472" s="32"/>
      <c r="E472" s="27"/>
      <c r="F472" s="27"/>
      <c r="G472" s="32"/>
    </row>
    <row r="473" spans="2:7" x14ac:dyDescent="0.15">
      <c r="B473" s="27"/>
      <c r="C473" s="27"/>
      <c r="D473" s="32"/>
      <c r="E473" s="27"/>
      <c r="F473" s="27"/>
      <c r="G473" s="32"/>
    </row>
    <row r="474" spans="2:7" x14ac:dyDescent="0.15">
      <c r="B474" s="27"/>
      <c r="C474" s="27"/>
      <c r="D474" s="32"/>
      <c r="E474" s="27"/>
      <c r="F474" s="27"/>
      <c r="G474" s="32"/>
    </row>
    <row r="475" spans="2:7" x14ac:dyDescent="0.15">
      <c r="B475" s="27"/>
      <c r="C475" s="27"/>
      <c r="D475" s="32"/>
      <c r="E475" s="27"/>
      <c r="F475" s="27"/>
      <c r="G475" s="32"/>
    </row>
    <row r="476" spans="2:7" x14ac:dyDescent="0.15">
      <c r="B476" s="27"/>
      <c r="C476" s="27"/>
      <c r="D476" s="32"/>
      <c r="E476" s="27"/>
      <c r="F476" s="27"/>
      <c r="G476" s="32"/>
    </row>
    <row r="477" spans="2:7" x14ac:dyDescent="0.15">
      <c r="B477" s="27"/>
      <c r="C477" s="27"/>
      <c r="D477" s="32"/>
      <c r="E477" s="27"/>
      <c r="F477" s="27"/>
      <c r="G477" s="32"/>
    </row>
    <row r="478" spans="2:7" x14ac:dyDescent="0.15">
      <c r="B478" s="27"/>
      <c r="C478" s="27"/>
      <c r="D478" s="32"/>
      <c r="E478" s="27"/>
      <c r="F478" s="27"/>
      <c r="G478" s="32"/>
    </row>
    <row r="479" spans="2:7" x14ac:dyDescent="0.15">
      <c r="B479" s="27"/>
      <c r="C479" s="27"/>
      <c r="D479" s="32"/>
      <c r="E479" s="27"/>
      <c r="F479" s="27"/>
      <c r="G479" s="32"/>
    </row>
    <row r="480" spans="2:7" x14ac:dyDescent="0.15">
      <c r="B480" s="27"/>
      <c r="C480" s="27"/>
      <c r="D480" s="32"/>
      <c r="E480" s="27"/>
      <c r="F480" s="27"/>
      <c r="G480" s="32"/>
    </row>
    <row r="481" spans="2:7" x14ac:dyDescent="0.15">
      <c r="B481" s="27"/>
      <c r="C481" s="27"/>
      <c r="D481" s="32"/>
      <c r="E481" s="27"/>
      <c r="F481" s="27"/>
      <c r="G481" s="32"/>
    </row>
    <row r="482" spans="2:7" x14ac:dyDescent="0.15">
      <c r="B482" s="27"/>
      <c r="C482" s="27"/>
      <c r="D482" s="32"/>
      <c r="E482" s="27"/>
      <c r="F482" s="27"/>
      <c r="G482" s="32"/>
    </row>
    <row r="483" spans="2:7" x14ac:dyDescent="0.15">
      <c r="B483" s="27"/>
      <c r="C483" s="27"/>
      <c r="D483" s="32"/>
      <c r="E483" s="27"/>
      <c r="F483" s="27"/>
      <c r="G483" s="32"/>
    </row>
    <row r="484" spans="2:7" x14ac:dyDescent="0.15">
      <c r="B484" s="27"/>
      <c r="C484" s="27"/>
      <c r="D484" s="32"/>
      <c r="E484" s="27"/>
      <c r="F484" s="27"/>
      <c r="G484" s="32"/>
    </row>
    <row r="485" spans="2:7" x14ac:dyDescent="0.15">
      <c r="B485" s="27"/>
      <c r="C485" s="27"/>
      <c r="D485" s="32"/>
      <c r="E485" s="27"/>
      <c r="F485" s="27"/>
      <c r="G485" s="32"/>
    </row>
    <row r="486" spans="2:7" x14ac:dyDescent="0.15">
      <c r="B486" s="27"/>
      <c r="C486" s="27"/>
      <c r="D486" s="32"/>
      <c r="E486" s="27"/>
      <c r="F486" s="27"/>
      <c r="G486" s="32"/>
    </row>
    <row r="487" spans="2:7" x14ac:dyDescent="0.15">
      <c r="B487" s="27"/>
      <c r="C487" s="27"/>
      <c r="D487" s="32"/>
      <c r="E487" s="27"/>
      <c r="F487" s="27"/>
      <c r="G487" s="32"/>
    </row>
    <row r="488" spans="2:7" x14ac:dyDescent="0.15">
      <c r="B488" s="27"/>
      <c r="C488" s="27"/>
      <c r="D488" s="32"/>
      <c r="E488" s="27"/>
      <c r="F488" s="27"/>
      <c r="G488" s="32"/>
    </row>
    <row r="489" spans="2:7" x14ac:dyDescent="0.15">
      <c r="B489" s="27"/>
      <c r="C489" s="27"/>
      <c r="D489" s="32"/>
      <c r="E489" s="27"/>
      <c r="F489" s="27"/>
      <c r="G489" s="32"/>
    </row>
    <row r="490" spans="2:7" x14ac:dyDescent="0.15">
      <c r="B490" s="27"/>
      <c r="C490" s="27"/>
      <c r="D490" s="32"/>
      <c r="E490" s="27"/>
      <c r="F490" s="27"/>
      <c r="G490" s="32"/>
    </row>
    <row r="491" spans="2:7" x14ac:dyDescent="0.15">
      <c r="B491" s="27"/>
      <c r="C491" s="27"/>
      <c r="D491" s="32"/>
      <c r="E491" s="27"/>
      <c r="F491" s="27"/>
      <c r="G491" s="32"/>
    </row>
    <row r="492" spans="2:7" x14ac:dyDescent="0.15">
      <c r="B492" s="27"/>
      <c r="C492" s="27"/>
      <c r="D492" s="32"/>
      <c r="E492" s="27"/>
      <c r="F492" s="27"/>
      <c r="G492" s="32"/>
    </row>
    <row r="493" spans="2:7" x14ac:dyDescent="0.15">
      <c r="B493" s="27"/>
      <c r="C493" s="27"/>
      <c r="D493" s="32"/>
      <c r="E493" s="27"/>
      <c r="F493" s="27"/>
      <c r="G493" s="32"/>
    </row>
    <row r="494" spans="2:7" x14ac:dyDescent="0.15">
      <c r="B494" s="27"/>
      <c r="C494" s="27"/>
      <c r="D494" s="32"/>
      <c r="E494" s="27"/>
      <c r="F494" s="27"/>
      <c r="G494" s="32"/>
    </row>
    <row r="495" spans="2:7" x14ac:dyDescent="0.15">
      <c r="B495" s="27"/>
      <c r="C495" s="27"/>
      <c r="D495" s="32"/>
      <c r="E495" s="27"/>
      <c r="F495" s="27"/>
      <c r="G495" s="32"/>
    </row>
    <row r="496" spans="2:7" x14ac:dyDescent="0.15">
      <c r="B496" s="27"/>
      <c r="C496" s="27"/>
      <c r="D496" s="32"/>
      <c r="E496" s="27"/>
      <c r="F496" s="27"/>
      <c r="G496" s="32"/>
    </row>
    <row r="497" spans="2:7" x14ac:dyDescent="0.15">
      <c r="B497" s="27"/>
      <c r="C497" s="27"/>
      <c r="D497" s="32"/>
      <c r="E497" s="27"/>
      <c r="F497" s="27"/>
      <c r="G497" s="32"/>
    </row>
    <row r="498" spans="2:7" x14ac:dyDescent="0.15">
      <c r="B498" s="27"/>
      <c r="C498" s="27"/>
      <c r="D498" s="32"/>
      <c r="E498" s="27"/>
      <c r="F498" s="27"/>
      <c r="G498" s="32"/>
    </row>
    <row r="499" spans="2:7" x14ac:dyDescent="0.15">
      <c r="B499" s="27"/>
      <c r="C499" s="27"/>
      <c r="D499" s="32"/>
      <c r="E499" s="27"/>
      <c r="F499" s="27"/>
      <c r="G499" s="32"/>
    </row>
    <row r="500" spans="2:7" x14ac:dyDescent="0.15">
      <c r="B500" s="27"/>
      <c r="C500" s="27"/>
      <c r="D500" s="32"/>
      <c r="E500" s="27"/>
      <c r="F500" s="27"/>
      <c r="G500" s="32"/>
    </row>
    <row r="501" spans="2:7" x14ac:dyDescent="0.15">
      <c r="B501" s="27"/>
      <c r="C501" s="27"/>
      <c r="D501" s="32"/>
      <c r="E501" s="27"/>
      <c r="F501" s="27"/>
      <c r="G501" s="32"/>
    </row>
    <row r="502" spans="2:7" x14ac:dyDescent="0.15">
      <c r="B502" s="27"/>
      <c r="C502" s="27"/>
      <c r="D502" s="32"/>
      <c r="E502" s="27"/>
      <c r="F502" s="27"/>
      <c r="G502" s="32"/>
    </row>
    <row r="503" spans="2:7" x14ac:dyDescent="0.15">
      <c r="B503" s="27"/>
      <c r="C503" s="27"/>
      <c r="D503" s="32"/>
      <c r="E503" s="27"/>
      <c r="F503" s="27"/>
      <c r="G503" s="32"/>
    </row>
    <row r="504" spans="2:7" x14ac:dyDescent="0.15">
      <c r="B504" s="27"/>
      <c r="C504" s="27"/>
      <c r="D504" s="32"/>
      <c r="E504" s="27"/>
      <c r="F504" s="27"/>
      <c r="G504" s="32"/>
    </row>
    <row r="505" spans="2:7" x14ac:dyDescent="0.15">
      <c r="B505" s="27"/>
      <c r="C505" s="27"/>
      <c r="D505" s="32"/>
      <c r="E505" s="27"/>
      <c r="F505" s="27"/>
      <c r="G505" s="32"/>
    </row>
    <row r="506" spans="2:7" x14ac:dyDescent="0.15">
      <c r="B506" s="27"/>
      <c r="C506" s="27"/>
      <c r="D506" s="32"/>
      <c r="E506" s="27"/>
      <c r="F506" s="27"/>
      <c r="G506" s="32"/>
    </row>
    <row r="507" spans="2:7" x14ac:dyDescent="0.15">
      <c r="B507" s="27"/>
      <c r="C507" s="27"/>
      <c r="D507" s="32"/>
      <c r="E507" s="27"/>
      <c r="F507" s="27"/>
      <c r="G507" s="32"/>
    </row>
    <row r="508" spans="2:7" x14ac:dyDescent="0.15">
      <c r="B508" s="27"/>
      <c r="C508" s="27"/>
      <c r="D508" s="32"/>
      <c r="E508" s="27"/>
      <c r="F508" s="27"/>
      <c r="G508" s="32"/>
    </row>
    <row r="509" spans="2:7" x14ac:dyDescent="0.15">
      <c r="B509" s="27"/>
      <c r="C509" s="27"/>
      <c r="D509" s="32"/>
      <c r="E509" s="27"/>
      <c r="F509" s="27"/>
      <c r="G509" s="32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48" priority="1">
      <formula>LEN(TRIM(B7))=0</formula>
    </cfRule>
  </conditionalFormatting>
  <conditionalFormatting sqref="E5:F5">
    <cfRule type="containsBlanks" dxfId="47" priority="21">
      <formula>LEN(TRIM(E5))=0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1"/>
  <sheetViews>
    <sheetView showGridLines="0" tabSelected="1" zoomScaleNormal="100" zoomScalePageLayoutView="150" workbookViewId="0">
      <selection sqref="A1:J63"/>
    </sheetView>
  </sheetViews>
  <sheetFormatPr baseColWidth="10" defaultColWidth="30.33203125" defaultRowHeight="12" x14ac:dyDescent="0.15"/>
  <cols>
    <col min="1" max="1" width="8" style="22" customWidth="1"/>
    <col min="2" max="2" width="1.5" style="22" customWidth="1"/>
    <col min="3" max="3" width="32.1640625" style="22" customWidth="1"/>
    <col min="4" max="5" width="7.5" style="22" bestFit="1" customWidth="1"/>
    <col min="6" max="6" width="7.33203125" style="22" customWidth="1"/>
    <col min="7" max="8" width="7.6640625" style="22" customWidth="1"/>
    <col min="9" max="9" width="6.83203125" style="22" customWidth="1"/>
    <col min="10" max="10" width="7.1640625" style="22" customWidth="1"/>
    <col min="11" max="16384" width="30.33203125" style="22"/>
  </cols>
  <sheetData>
    <row r="1" spans="1:10" ht="15" customHeight="1" x14ac:dyDescent="0.15">
      <c r="A1" s="79" t="s">
        <v>330</v>
      </c>
    </row>
    <row r="2" spans="1:10" x14ac:dyDescent="0.15">
      <c r="A2" s="60" t="s">
        <v>345</v>
      </c>
      <c r="B2" s="60"/>
      <c r="C2" s="60"/>
      <c r="D2" s="68"/>
      <c r="E2" s="68"/>
      <c r="F2" s="60"/>
      <c r="G2" s="68"/>
      <c r="H2" s="68"/>
      <c r="I2" s="79"/>
      <c r="J2" s="66"/>
    </row>
    <row r="3" spans="1:10" ht="5" customHeight="1" x14ac:dyDescent="0.15">
      <c r="A3" s="44"/>
      <c r="B3" s="23"/>
      <c r="C3" s="24"/>
      <c r="D3" s="25"/>
      <c r="E3" s="25"/>
      <c r="F3" s="24"/>
      <c r="G3" s="25"/>
      <c r="H3" s="25"/>
      <c r="I3" s="24"/>
    </row>
    <row r="4" spans="1:10" s="3" customFormat="1" ht="15" customHeight="1" x14ac:dyDescent="0.15">
      <c r="A4" s="241" t="s">
        <v>5</v>
      </c>
      <c r="B4" s="243" t="s">
        <v>62</v>
      </c>
      <c r="C4" s="244"/>
      <c r="D4" s="239" t="s">
        <v>14</v>
      </c>
      <c r="E4" s="239"/>
      <c r="F4" s="239"/>
      <c r="G4" s="239" t="s">
        <v>56</v>
      </c>
      <c r="H4" s="239"/>
      <c r="I4" s="239"/>
      <c r="J4" s="239"/>
    </row>
    <row r="5" spans="1:10" s="26" customFormat="1" ht="22.25" customHeight="1" x14ac:dyDescent="0.15">
      <c r="A5" s="248"/>
      <c r="B5" s="249"/>
      <c r="C5" s="250"/>
      <c r="D5" s="159">
        <v>2023</v>
      </c>
      <c r="E5" s="160" t="s">
        <v>315</v>
      </c>
      <c r="F5" s="170" t="s">
        <v>321</v>
      </c>
      <c r="G5" s="159">
        <v>2023</v>
      </c>
      <c r="H5" s="160" t="s">
        <v>315</v>
      </c>
      <c r="I5" s="170" t="s">
        <v>321</v>
      </c>
      <c r="J5" s="170" t="s">
        <v>325</v>
      </c>
    </row>
    <row r="6" spans="1:10" s="26" customFormat="1" ht="4.25" customHeight="1" x14ac:dyDescent="0.15">
      <c r="A6" s="74"/>
      <c r="B6" s="74"/>
      <c r="C6" s="74"/>
      <c r="D6" s="72"/>
      <c r="E6" s="72"/>
      <c r="F6" s="73"/>
      <c r="G6" s="72"/>
      <c r="H6" s="72"/>
      <c r="I6" s="73"/>
      <c r="J6" s="73"/>
    </row>
    <row r="7" spans="1:10" s="3" customFormat="1" ht="14" customHeight="1" x14ac:dyDescent="0.15">
      <c r="A7" s="181" t="s">
        <v>146</v>
      </c>
      <c r="B7" s="180" t="s">
        <v>274</v>
      </c>
      <c r="C7" s="180"/>
      <c r="D7" s="182">
        <v>2137505.91</v>
      </c>
      <c r="E7" s="182">
        <v>2723108.1260000006</v>
      </c>
      <c r="F7" s="199">
        <v>0.27396519151612564</v>
      </c>
      <c r="G7" s="182">
        <v>648349.74623100017</v>
      </c>
      <c r="H7" s="182">
        <v>621021.34148100019</v>
      </c>
      <c r="I7" s="199">
        <v>-4.2150714038011183E-2</v>
      </c>
      <c r="J7" s="199">
        <v>1</v>
      </c>
    </row>
    <row r="8" spans="1:10" ht="11" customHeight="1" x14ac:dyDescent="0.15">
      <c r="A8" s="155"/>
      <c r="B8" s="14"/>
      <c r="C8" s="28" t="s">
        <v>87</v>
      </c>
      <c r="D8" s="69">
        <v>1708905.8199999998</v>
      </c>
      <c r="E8" s="69">
        <v>2693318.6400000006</v>
      </c>
      <c r="F8" s="198">
        <v>0.57604860869395424</v>
      </c>
      <c r="G8" s="69">
        <v>512245.58515700005</v>
      </c>
      <c r="H8" s="69">
        <v>614430.16325700015</v>
      </c>
      <c r="I8" s="198">
        <v>0.19948357010960116</v>
      </c>
      <c r="J8" s="198">
        <v>0.98938655117989749</v>
      </c>
    </row>
    <row r="9" spans="1:10" ht="11" customHeight="1" x14ac:dyDescent="0.15">
      <c r="A9" s="155"/>
      <c r="B9" s="14"/>
      <c r="C9" s="28" t="s">
        <v>74</v>
      </c>
      <c r="D9" s="154" t="s">
        <v>350</v>
      </c>
      <c r="E9" s="69">
        <v>22349.33</v>
      </c>
      <c r="F9" s="200">
        <v>0</v>
      </c>
      <c r="G9" s="154" t="s">
        <v>350</v>
      </c>
      <c r="H9" s="69">
        <v>4963.83446</v>
      </c>
      <c r="I9" s="200">
        <v>0</v>
      </c>
      <c r="J9" s="198">
        <v>7.9930175155693353E-3</v>
      </c>
    </row>
    <row r="10" spans="1:10" ht="11" customHeight="1" x14ac:dyDescent="0.15">
      <c r="A10" s="155"/>
      <c r="B10" s="14"/>
      <c r="C10" s="28" t="s">
        <v>86</v>
      </c>
      <c r="D10" s="154" t="s">
        <v>350</v>
      </c>
      <c r="E10" s="69">
        <v>4231.8059999999996</v>
      </c>
      <c r="F10" s="200">
        <v>0</v>
      </c>
      <c r="G10" s="154" t="s">
        <v>350</v>
      </c>
      <c r="H10" s="69">
        <v>963.50758799999971</v>
      </c>
      <c r="I10" s="200">
        <v>0</v>
      </c>
      <c r="J10" s="198">
        <v>1.5514886907143073E-3</v>
      </c>
    </row>
    <row r="11" spans="1:10" ht="11" customHeight="1" x14ac:dyDescent="0.15">
      <c r="A11" s="15"/>
      <c r="B11" s="14"/>
      <c r="C11" s="15" t="s">
        <v>18</v>
      </c>
      <c r="D11" s="69">
        <v>428600.09000000032</v>
      </c>
      <c r="E11" s="69">
        <v>3208.3500000000931</v>
      </c>
      <c r="F11" s="198">
        <v>-0.99251435061527848</v>
      </c>
      <c r="G11" s="69">
        <v>136104.16107400012</v>
      </c>
      <c r="H11" s="69">
        <v>663.83617599995341</v>
      </c>
      <c r="I11" s="198">
        <v>-0.99512258720996027</v>
      </c>
      <c r="J11" s="198">
        <v>1.0689426138187927E-3</v>
      </c>
    </row>
    <row r="12" spans="1:10" s="3" customFormat="1" ht="23" customHeight="1" x14ac:dyDescent="0.15">
      <c r="A12" s="181" t="s">
        <v>148</v>
      </c>
      <c r="B12" s="289" t="s">
        <v>287</v>
      </c>
      <c r="C12" s="315"/>
      <c r="D12" s="182">
        <v>975268.53100000008</v>
      </c>
      <c r="E12" s="182">
        <v>1081602.426</v>
      </c>
      <c r="F12" s="199">
        <v>0.10903037637333535</v>
      </c>
      <c r="G12" s="182">
        <v>537658.71331099991</v>
      </c>
      <c r="H12" s="182">
        <v>489063.32690399978</v>
      </c>
      <c r="I12" s="199">
        <v>-9.0383332779526482E-2</v>
      </c>
      <c r="J12" s="199">
        <v>1</v>
      </c>
    </row>
    <row r="13" spans="1:10" ht="11" customHeight="1" x14ac:dyDescent="0.15">
      <c r="A13" s="155"/>
      <c r="B13" s="14"/>
      <c r="C13" s="28" t="s">
        <v>86</v>
      </c>
      <c r="D13" s="69">
        <v>515284.01100000006</v>
      </c>
      <c r="E13" s="69">
        <v>532540.08000000007</v>
      </c>
      <c r="F13" s="198">
        <v>3.3488461958118165E-2</v>
      </c>
      <c r="G13" s="69">
        <v>268597.88026899996</v>
      </c>
      <c r="H13" s="69">
        <v>235045.89798399984</v>
      </c>
      <c r="I13" s="198">
        <v>-0.12491529066200346</v>
      </c>
      <c r="J13" s="198">
        <v>0.48060421841881007</v>
      </c>
    </row>
    <row r="14" spans="1:10" ht="11" customHeight="1" x14ac:dyDescent="0.15">
      <c r="A14" s="155"/>
      <c r="B14" s="14"/>
      <c r="C14" s="28" t="s">
        <v>83</v>
      </c>
      <c r="D14" s="69">
        <v>88631.209999999992</v>
      </c>
      <c r="E14" s="69">
        <v>294879.08999999997</v>
      </c>
      <c r="F14" s="198">
        <v>2.3270344611113849</v>
      </c>
      <c r="G14" s="69">
        <v>49096.916169999997</v>
      </c>
      <c r="H14" s="69">
        <v>135523.18333200002</v>
      </c>
      <c r="I14" s="198">
        <v>1.7603196677922841</v>
      </c>
      <c r="J14" s="198">
        <v>0.27710763796158122</v>
      </c>
    </row>
    <row r="15" spans="1:10" ht="11" customHeight="1" x14ac:dyDescent="0.15">
      <c r="A15" s="155"/>
      <c r="B15" s="14"/>
      <c r="C15" s="28" t="s">
        <v>87</v>
      </c>
      <c r="D15" s="154">
        <v>281260.71000000008</v>
      </c>
      <c r="E15" s="69">
        <v>253933.95999999996</v>
      </c>
      <c r="F15" s="198">
        <v>-9.7158077998168002E-2</v>
      </c>
      <c r="G15" s="154">
        <v>169594.91835999995</v>
      </c>
      <c r="H15" s="69">
        <v>118369.88039599998</v>
      </c>
      <c r="I15" s="198">
        <v>-0.30204347193507497</v>
      </c>
      <c r="J15" s="198">
        <v>0.24203385100522018</v>
      </c>
    </row>
    <row r="16" spans="1:10" ht="11" customHeight="1" x14ac:dyDescent="0.15">
      <c r="A16" s="155"/>
      <c r="B16" s="14"/>
      <c r="C16" s="15" t="s">
        <v>18</v>
      </c>
      <c r="D16" s="69">
        <v>90092.599999999977</v>
      </c>
      <c r="E16" s="69">
        <v>249.29600000008941</v>
      </c>
      <c r="F16" s="198">
        <v>-0.99723289149164207</v>
      </c>
      <c r="G16" s="69">
        <v>50368.99851200002</v>
      </c>
      <c r="H16" s="69">
        <v>124.36519199993927</v>
      </c>
      <c r="I16" s="198">
        <v>-0.9975309179123284</v>
      </c>
      <c r="J16" s="198">
        <v>2.5429261438846636E-4</v>
      </c>
    </row>
    <row r="17" spans="1:10" s="3" customFormat="1" ht="14" customHeight="1" x14ac:dyDescent="0.15">
      <c r="A17" s="181" t="s">
        <v>147</v>
      </c>
      <c r="B17" s="180" t="s">
        <v>194</v>
      </c>
      <c r="C17" s="180"/>
      <c r="D17" s="182">
        <v>1251142.3319999999</v>
      </c>
      <c r="E17" s="182">
        <v>1440739.17</v>
      </c>
      <c r="F17" s="199">
        <v>0.15153898413533984</v>
      </c>
      <c r="G17" s="182">
        <v>491422.47612000001</v>
      </c>
      <c r="H17" s="182">
        <v>452419.30351399997</v>
      </c>
      <c r="I17" s="199">
        <v>-7.9367905420092977E-2</v>
      </c>
      <c r="J17" s="199">
        <v>1</v>
      </c>
    </row>
    <row r="18" spans="1:10" ht="11" customHeight="1" x14ac:dyDescent="0.15">
      <c r="A18" s="155"/>
      <c r="B18" s="28"/>
      <c r="C18" s="15" t="s">
        <v>85</v>
      </c>
      <c r="D18" s="69">
        <v>916860.28999999992</v>
      </c>
      <c r="E18" s="69">
        <v>1023813.8200000001</v>
      </c>
      <c r="F18" s="198">
        <v>0.11665193832312237</v>
      </c>
      <c r="G18" s="69">
        <v>363447.57650899998</v>
      </c>
      <c r="H18" s="69">
        <v>329629.71193999995</v>
      </c>
      <c r="I18" s="198">
        <v>-9.3047434498885973E-2</v>
      </c>
      <c r="J18" s="198">
        <v>0.72859338533904905</v>
      </c>
    </row>
    <row r="19" spans="1:10" ht="11" customHeight="1" x14ac:dyDescent="0.15">
      <c r="A19" s="155"/>
      <c r="B19" s="28"/>
      <c r="C19" s="15" t="s">
        <v>87</v>
      </c>
      <c r="D19" s="69">
        <v>100954.05799999999</v>
      </c>
      <c r="E19" s="69">
        <v>281238.18</v>
      </c>
      <c r="F19" s="198">
        <v>1.7858036177208452</v>
      </c>
      <c r="G19" s="69">
        <v>40731.829698000001</v>
      </c>
      <c r="H19" s="69">
        <v>82372.991721000013</v>
      </c>
      <c r="I19" s="198">
        <v>1.0223248582678979</v>
      </c>
      <c r="J19" s="198">
        <v>0.18207223051978155</v>
      </c>
    </row>
    <row r="20" spans="1:10" ht="11" customHeight="1" x14ac:dyDescent="0.15">
      <c r="A20" s="155"/>
      <c r="B20" s="28"/>
      <c r="C20" s="15" t="s">
        <v>70</v>
      </c>
      <c r="D20" s="69">
        <v>105158.92399999998</v>
      </c>
      <c r="E20" s="69">
        <v>135687.17000000001</v>
      </c>
      <c r="F20" s="198">
        <v>0.29030580419404095</v>
      </c>
      <c r="G20" s="69">
        <v>39438.112383</v>
      </c>
      <c r="H20" s="69">
        <v>40416.599853</v>
      </c>
      <c r="I20" s="198">
        <v>2.4810707482586958E-2</v>
      </c>
      <c r="J20" s="198">
        <v>8.933438414116944E-2</v>
      </c>
    </row>
    <row r="21" spans="1:10" ht="11" customHeight="1" x14ac:dyDescent="0.15">
      <c r="A21" s="155"/>
      <c r="B21" s="28"/>
      <c r="C21" s="15" t="s">
        <v>18</v>
      </c>
      <c r="D21" s="69">
        <v>128169.06000000006</v>
      </c>
      <c r="E21" s="69">
        <v>0</v>
      </c>
      <c r="F21" s="198">
        <v>-1</v>
      </c>
      <c r="G21" s="69">
        <v>47804.957530000014</v>
      </c>
      <c r="H21" s="69">
        <v>0</v>
      </c>
      <c r="I21" s="198">
        <v>-1</v>
      </c>
      <c r="J21" s="198">
        <v>0</v>
      </c>
    </row>
    <row r="22" spans="1:10" s="3" customFormat="1" ht="14" customHeight="1" x14ac:dyDescent="0.15">
      <c r="A22" s="181" t="s">
        <v>149</v>
      </c>
      <c r="B22" s="180" t="s">
        <v>281</v>
      </c>
      <c r="C22" s="180"/>
      <c r="D22" s="182">
        <v>298927.66200000007</v>
      </c>
      <c r="E22" s="182">
        <v>304093.01500000001</v>
      </c>
      <c r="F22" s="199">
        <v>1.7279608603100627E-2</v>
      </c>
      <c r="G22" s="182">
        <v>360960.81516199996</v>
      </c>
      <c r="H22" s="182">
        <v>296551.89881800005</v>
      </c>
      <c r="I22" s="199">
        <v>-0.17843741935005619</v>
      </c>
      <c r="J22" s="199">
        <v>1</v>
      </c>
    </row>
    <row r="23" spans="1:10" ht="11" customHeight="1" x14ac:dyDescent="0.15">
      <c r="A23" s="155"/>
      <c r="B23" s="28"/>
      <c r="C23" s="15" t="s">
        <v>87</v>
      </c>
      <c r="D23" s="69">
        <v>217433.71200000003</v>
      </c>
      <c r="E23" s="69">
        <v>224922.16399999999</v>
      </c>
      <c r="F23" s="198">
        <v>3.4440160778747897E-2</v>
      </c>
      <c r="G23" s="69">
        <v>265772.25318099995</v>
      </c>
      <c r="H23" s="69">
        <v>222660.90027800004</v>
      </c>
      <c r="I23" s="198">
        <v>-0.16221163942813699</v>
      </c>
      <c r="J23" s="198">
        <v>0.75083282611065516</v>
      </c>
    </row>
    <row r="24" spans="1:10" ht="11" customHeight="1" x14ac:dyDescent="0.15">
      <c r="A24" s="155"/>
      <c r="B24" s="28"/>
      <c r="C24" s="15" t="s">
        <v>83</v>
      </c>
      <c r="D24" s="69">
        <v>24177.96</v>
      </c>
      <c r="E24" s="69">
        <v>66358.190999999992</v>
      </c>
      <c r="F24" s="198">
        <v>1.7445736116694706</v>
      </c>
      <c r="G24" s="69">
        <v>29608.865008000001</v>
      </c>
      <c r="H24" s="69">
        <v>62384.912243999999</v>
      </c>
      <c r="I24" s="198">
        <v>1.1069673635630499</v>
      </c>
      <c r="J24" s="198">
        <v>0.21036760342002361</v>
      </c>
    </row>
    <row r="25" spans="1:10" ht="11" customHeight="1" x14ac:dyDescent="0.15">
      <c r="A25" s="155"/>
      <c r="B25" s="28"/>
      <c r="C25" s="15" t="s">
        <v>86</v>
      </c>
      <c r="D25" s="69">
        <v>35523.592000000004</v>
      </c>
      <c r="E25" s="69">
        <v>10331.189999999997</v>
      </c>
      <c r="F25" s="198">
        <v>-0.70917383579903759</v>
      </c>
      <c r="G25" s="69">
        <v>38489.892954999996</v>
      </c>
      <c r="H25" s="69">
        <v>9342.1370520000019</v>
      </c>
      <c r="I25" s="198">
        <v>-0.75728337143150148</v>
      </c>
      <c r="J25" s="198">
        <v>3.1502536619175257E-2</v>
      </c>
    </row>
    <row r="26" spans="1:10" ht="11" customHeight="1" x14ac:dyDescent="0.15">
      <c r="A26" s="15"/>
      <c r="B26" s="28"/>
      <c r="C26" s="15" t="s">
        <v>18</v>
      </c>
      <c r="D26" s="69">
        <v>21792.398000000045</v>
      </c>
      <c r="E26" s="69">
        <v>2481.4700000000303</v>
      </c>
      <c r="F26" s="198">
        <v>-0.88613139315829192</v>
      </c>
      <c r="G26" s="69">
        <v>27089.804018000024</v>
      </c>
      <c r="H26" s="69">
        <v>2163.9492440000176</v>
      </c>
      <c r="I26" s="198">
        <v>-0.92011942048151529</v>
      </c>
      <c r="J26" s="198">
        <v>7.2970338501459992E-3</v>
      </c>
    </row>
    <row r="27" spans="1:10" s="3" customFormat="1" ht="23" customHeight="1" x14ac:dyDescent="0.15">
      <c r="A27" s="181" t="s">
        <v>66</v>
      </c>
      <c r="B27" s="289" t="s">
        <v>246</v>
      </c>
      <c r="C27" s="315"/>
      <c r="D27" s="182">
        <v>124637.30600000001</v>
      </c>
      <c r="E27" s="182">
        <v>139645.00380000001</v>
      </c>
      <c r="F27" s="199">
        <v>0.12041096106489979</v>
      </c>
      <c r="G27" s="182">
        <v>81487.816599000013</v>
      </c>
      <c r="H27" s="182">
        <v>97371.106589000017</v>
      </c>
      <c r="I27" s="199">
        <v>0.19491613167354038</v>
      </c>
      <c r="J27" s="199">
        <v>0.8801364430388583</v>
      </c>
    </row>
    <row r="28" spans="1:10" s="3" customFormat="1" ht="11" customHeight="1" x14ac:dyDescent="0.15">
      <c r="A28" s="155"/>
      <c r="B28" s="15"/>
      <c r="C28" s="69" t="s">
        <v>79</v>
      </c>
      <c r="D28" s="69">
        <v>41844.695</v>
      </c>
      <c r="E28" s="69">
        <v>46483.71</v>
      </c>
      <c r="F28" s="198">
        <v>0.11086267924763216</v>
      </c>
      <c r="G28" s="69">
        <v>26294.302071999995</v>
      </c>
      <c r="H28" s="69">
        <v>35175.354390000008</v>
      </c>
      <c r="I28" s="198">
        <v>0.33775577285457503</v>
      </c>
      <c r="J28" s="198">
        <v>0.36125043272306567</v>
      </c>
    </row>
    <row r="29" spans="1:10" s="3" customFormat="1" ht="11" customHeight="1" x14ac:dyDescent="0.15">
      <c r="A29" s="155"/>
      <c r="B29" s="15"/>
      <c r="C29" s="69" t="s">
        <v>135</v>
      </c>
      <c r="D29" s="69">
        <v>8160.91</v>
      </c>
      <c r="E29" s="136">
        <v>29952.565000000006</v>
      </c>
      <c r="F29" s="198">
        <v>2.6702481708534962</v>
      </c>
      <c r="G29" s="69">
        <v>5104.9486269999998</v>
      </c>
      <c r="H29" s="69">
        <v>20072.253618000002</v>
      </c>
      <c r="I29" s="198">
        <v>2.9319207860071583</v>
      </c>
      <c r="J29" s="198">
        <v>0.20614178395573002</v>
      </c>
    </row>
    <row r="30" spans="1:10" s="3" customFormat="1" ht="11" customHeight="1" x14ac:dyDescent="0.15">
      <c r="A30" s="155"/>
      <c r="B30" s="15"/>
      <c r="C30" s="69" t="s">
        <v>84</v>
      </c>
      <c r="D30" s="69">
        <v>20934.685000000001</v>
      </c>
      <c r="E30" s="136">
        <v>24784.357799999994</v>
      </c>
      <c r="F30" s="198">
        <v>0.18388969310978376</v>
      </c>
      <c r="G30" s="69">
        <v>14238.925386999999</v>
      </c>
      <c r="H30" s="69">
        <v>16625.590138000003</v>
      </c>
      <c r="I30" s="198">
        <v>0.16761551073081726</v>
      </c>
      <c r="J30" s="198">
        <v>0.17074459478185894</v>
      </c>
    </row>
    <row r="31" spans="1:10" s="3" customFormat="1" ht="11" customHeight="1" x14ac:dyDescent="0.15">
      <c r="A31" s="155"/>
      <c r="B31" s="15"/>
      <c r="C31" s="69" t="s">
        <v>119</v>
      </c>
      <c r="D31" s="69">
        <v>29874.404000000002</v>
      </c>
      <c r="E31" s="136">
        <v>19943.526000000002</v>
      </c>
      <c r="F31" s="198">
        <v>-0.33242095808840233</v>
      </c>
      <c r="G31" s="69">
        <v>20031.155804999999</v>
      </c>
      <c r="H31" s="69">
        <v>13826.661262000001</v>
      </c>
      <c r="I31" s="198">
        <v>-0.30974221374940758</v>
      </c>
      <c r="J31" s="198">
        <v>0.14199963157820367</v>
      </c>
    </row>
    <row r="32" spans="1:10" s="3" customFormat="1" ht="11" customHeight="1" x14ac:dyDescent="0.15">
      <c r="A32" s="155"/>
      <c r="B32" s="15"/>
      <c r="C32" s="15" t="s">
        <v>18</v>
      </c>
      <c r="D32" s="69">
        <v>23822.612000000023</v>
      </c>
      <c r="E32" s="69">
        <v>18480.845000000001</v>
      </c>
      <c r="F32" s="198">
        <v>-0.22423095334802146</v>
      </c>
      <c r="G32" s="69">
        <v>15818.484708000018</v>
      </c>
      <c r="H32" s="69">
        <v>11671.247180999999</v>
      </c>
      <c r="I32" s="198">
        <v>-0.26217666252840266</v>
      </c>
      <c r="J32" s="198">
        <v>0.11986355696114165</v>
      </c>
    </row>
    <row r="33" spans="1:10" s="3" customFormat="1" ht="23" customHeight="1" x14ac:dyDescent="0.15">
      <c r="A33" s="181" t="s">
        <v>153</v>
      </c>
      <c r="B33" s="289" t="s">
        <v>276</v>
      </c>
      <c r="C33" s="315"/>
      <c r="D33" s="182">
        <v>53176.500672000009</v>
      </c>
      <c r="E33" s="182">
        <v>74129.144563999973</v>
      </c>
      <c r="F33" s="199">
        <v>0.39402073523488812</v>
      </c>
      <c r="G33" s="182">
        <v>77872.115980999995</v>
      </c>
      <c r="H33" s="182">
        <v>87988.968961000006</v>
      </c>
      <c r="I33" s="199">
        <v>0.12991624604715279</v>
      </c>
      <c r="J33" s="199">
        <v>1.0000000000000002</v>
      </c>
    </row>
    <row r="34" spans="1:10" s="3" customFormat="1" ht="11" customHeight="1" x14ac:dyDescent="0.15">
      <c r="A34" s="155"/>
      <c r="B34" s="28"/>
      <c r="C34" s="69" t="s">
        <v>86</v>
      </c>
      <c r="D34" s="205">
        <v>33634.388724000011</v>
      </c>
      <c r="E34" s="205">
        <v>54132.069279999989</v>
      </c>
      <c r="F34" s="198">
        <v>0.60942628463390913</v>
      </c>
      <c r="G34" s="205">
        <v>45852.025130999988</v>
      </c>
      <c r="H34" s="205">
        <v>61951.353987999995</v>
      </c>
      <c r="I34" s="198">
        <v>0.35111489211226687</v>
      </c>
      <c r="J34" s="198">
        <v>0.70408091740976242</v>
      </c>
    </row>
    <row r="35" spans="1:10" s="3" customFormat="1" ht="11" customHeight="1" x14ac:dyDescent="0.15">
      <c r="A35" s="155"/>
      <c r="B35" s="28"/>
      <c r="C35" s="69" t="s">
        <v>84</v>
      </c>
      <c r="D35" s="205">
        <v>14147.411659999998</v>
      </c>
      <c r="E35" s="205">
        <v>15188.612313999998</v>
      </c>
      <c r="F35" s="198">
        <v>7.3596547483230523E-2</v>
      </c>
      <c r="G35" s="205">
        <v>21374.608016000002</v>
      </c>
      <c r="H35" s="205">
        <v>19750.450003000005</v>
      </c>
      <c r="I35" s="198">
        <v>-7.5985394061225842E-2</v>
      </c>
      <c r="J35" s="198">
        <v>0.22446506915831849</v>
      </c>
    </row>
    <row r="36" spans="1:10" s="3" customFormat="1" ht="11" customHeight="1" x14ac:dyDescent="0.15">
      <c r="A36" s="155"/>
      <c r="B36" s="28"/>
      <c r="C36" s="69" t="s">
        <v>87</v>
      </c>
      <c r="D36" s="205">
        <v>5354.9053800000002</v>
      </c>
      <c r="E36" s="205">
        <v>4573.4449230000009</v>
      </c>
      <c r="F36" s="198">
        <v>-0.14593356960492165</v>
      </c>
      <c r="G36" s="205">
        <v>10424.081620000001</v>
      </c>
      <c r="H36" s="205">
        <v>5722.7909110000001</v>
      </c>
      <c r="I36" s="198">
        <v>-0.45100286820279145</v>
      </c>
      <c r="J36" s="198">
        <v>6.5039867821801101E-2</v>
      </c>
    </row>
    <row r="37" spans="1:10" s="3" customFormat="1" ht="11" customHeight="1" x14ac:dyDescent="0.15">
      <c r="A37" s="15"/>
      <c r="B37" s="28"/>
      <c r="C37" s="69" t="s">
        <v>18</v>
      </c>
      <c r="D37" s="69">
        <v>39.794907999996212</v>
      </c>
      <c r="E37" s="69">
        <v>235.01804699997592</v>
      </c>
      <c r="F37" s="198">
        <v>4.9057316328008165</v>
      </c>
      <c r="G37" s="69">
        <v>221.40121400001226</v>
      </c>
      <c r="H37" s="69">
        <v>564.37405900000886</v>
      </c>
      <c r="I37" s="198">
        <v>1.5491010135110534</v>
      </c>
      <c r="J37" s="198">
        <v>6.414145610118019E-3</v>
      </c>
    </row>
    <row r="38" spans="1:10" s="3" customFormat="1" ht="23" customHeight="1" x14ac:dyDescent="0.15">
      <c r="A38" s="181" t="s">
        <v>151</v>
      </c>
      <c r="B38" s="289" t="s">
        <v>265</v>
      </c>
      <c r="C38" s="315"/>
      <c r="D38" s="182">
        <v>13078.054628000004</v>
      </c>
      <c r="E38" s="182">
        <v>13509.980192000003</v>
      </c>
      <c r="F38" s="199">
        <v>3.3026744136337438E-2</v>
      </c>
      <c r="G38" s="182">
        <v>89865.670402000018</v>
      </c>
      <c r="H38" s="182">
        <v>84628.325139999986</v>
      </c>
      <c r="I38" s="199">
        <v>-5.82797105788182E-2</v>
      </c>
      <c r="J38" s="199">
        <v>0.78961395777895926</v>
      </c>
    </row>
    <row r="39" spans="1:10" s="3" customFormat="1" ht="11" customHeight="1" x14ac:dyDescent="0.15">
      <c r="A39" s="155"/>
      <c r="B39" s="28"/>
      <c r="C39" s="15" t="s">
        <v>177</v>
      </c>
      <c r="D39" s="69">
        <v>1750.1561369999999</v>
      </c>
      <c r="E39" s="69">
        <v>2439.4660070000004</v>
      </c>
      <c r="F39" s="198">
        <v>0.39385621398418147</v>
      </c>
      <c r="G39" s="69">
        <v>11308.892744999999</v>
      </c>
      <c r="H39" s="69">
        <v>13369.528868000003</v>
      </c>
      <c r="I39" s="198">
        <v>0.18221378250413367</v>
      </c>
      <c r="J39" s="198">
        <v>0.15797936265290485</v>
      </c>
    </row>
    <row r="40" spans="1:10" s="3" customFormat="1" ht="11" customHeight="1" x14ac:dyDescent="0.15">
      <c r="A40" s="155"/>
      <c r="B40" s="28"/>
      <c r="C40" s="15" t="s">
        <v>228</v>
      </c>
      <c r="D40" s="69">
        <v>1305.4249369999998</v>
      </c>
      <c r="E40" s="69">
        <v>841.40247099999999</v>
      </c>
      <c r="F40" s="198">
        <v>-0.35545702617445851</v>
      </c>
      <c r="G40" s="69">
        <v>18262.006627999999</v>
      </c>
      <c r="H40" s="69">
        <v>10838.379806999999</v>
      </c>
      <c r="I40" s="198">
        <v>-0.40650663271679111</v>
      </c>
      <c r="J40" s="198">
        <v>0.12807035692919777</v>
      </c>
    </row>
    <row r="41" spans="1:10" s="3" customFormat="1" ht="11" customHeight="1" x14ac:dyDescent="0.15">
      <c r="A41" s="155"/>
      <c r="B41" s="28"/>
      <c r="C41" s="15" t="s">
        <v>71</v>
      </c>
      <c r="D41" s="69">
        <v>155.00637600000005</v>
      </c>
      <c r="E41" s="69">
        <v>596.96814799999993</v>
      </c>
      <c r="F41" s="198">
        <v>2.851248983461169</v>
      </c>
      <c r="G41" s="69">
        <v>2413.6340289999994</v>
      </c>
      <c r="H41" s="69">
        <v>9898.5694320000002</v>
      </c>
      <c r="I41" s="200">
        <v>0</v>
      </c>
      <c r="J41" s="198">
        <v>0</v>
      </c>
    </row>
    <row r="42" spans="1:10" s="3" customFormat="1" ht="11" customHeight="1" x14ac:dyDescent="0.15">
      <c r="A42" s="155"/>
      <c r="B42" s="28"/>
      <c r="C42" s="15" t="s">
        <v>141</v>
      </c>
      <c r="D42" s="69">
        <v>738.91800000000001</v>
      </c>
      <c r="E42" s="69">
        <v>608.51197300000001</v>
      </c>
      <c r="F42" s="198">
        <v>-0.17648240670818682</v>
      </c>
      <c r="G42" s="69">
        <v>9981.3482110000004</v>
      </c>
      <c r="H42" s="69">
        <v>7906.048953999999</v>
      </c>
      <c r="I42" s="200">
        <v>0</v>
      </c>
      <c r="J42" s="198">
        <v>0</v>
      </c>
    </row>
    <row r="43" spans="1:10" s="3" customFormat="1" ht="11" customHeight="1" x14ac:dyDescent="0.15">
      <c r="A43" s="155"/>
      <c r="B43" s="28"/>
      <c r="C43" s="15" t="s">
        <v>70</v>
      </c>
      <c r="D43" s="69">
        <v>1695.1303530000002</v>
      </c>
      <c r="E43" s="69">
        <v>1860.6586499999992</v>
      </c>
      <c r="F43" s="198">
        <v>9.7649302725923759E-2</v>
      </c>
      <c r="G43" s="69">
        <v>7165.8343549999991</v>
      </c>
      <c r="H43" s="69">
        <v>7387.187923999998</v>
      </c>
      <c r="I43" s="198">
        <v>3.0890131983800195E-2</v>
      </c>
      <c r="J43" s="198">
        <v>8.7289780481646428E-2</v>
      </c>
    </row>
    <row r="44" spans="1:10" s="3" customFormat="1" ht="11" customHeight="1" x14ac:dyDescent="0.15">
      <c r="A44" s="155"/>
      <c r="B44" s="28"/>
      <c r="C44" s="15" t="s">
        <v>18</v>
      </c>
      <c r="D44" s="69">
        <v>7433.4188250000034</v>
      </c>
      <c r="E44" s="69">
        <v>7162.9729430000034</v>
      </c>
      <c r="F44" s="198">
        <v>-3.6382435641920119E-2</v>
      </c>
      <c r="G44" s="69">
        <v>40733.954434000014</v>
      </c>
      <c r="H44" s="69">
        <v>35228.610154999988</v>
      </c>
      <c r="I44" s="198">
        <v>-0.13515369071078454</v>
      </c>
      <c r="J44" s="198">
        <v>0.41627445771521021</v>
      </c>
    </row>
    <row r="45" spans="1:10" s="3" customFormat="1" ht="23" customHeight="1" x14ac:dyDescent="0.15">
      <c r="A45" s="181" t="s">
        <v>155</v>
      </c>
      <c r="B45" s="289" t="s">
        <v>283</v>
      </c>
      <c r="C45" s="315"/>
      <c r="D45" s="182">
        <v>106624.72020500001</v>
      </c>
      <c r="E45" s="182">
        <v>104254.30010200001</v>
      </c>
      <c r="F45" s="199">
        <v>-2.2231430933113416E-2</v>
      </c>
      <c r="G45" s="182">
        <v>99648.155081000019</v>
      </c>
      <c r="H45" s="182">
        <v>77756.757539000013</v>
      </c>
      <c r="I45" s="199">
        <v>-0.21968693273051931</v>
      </c>
      <c r="J45" s="199">
        <v>1.0000054081215999</v>
      </c>
    </row>
    <row r="46" spans="1:10" s="3" customFormat="1" ht="11" customHeight="1" x14ac:dyDescent="0.15">
      <c r="A46" s="155"/>
      <c r="B46" s="28"/>
      <c r="C46" s="15" t="s">
        <v>70</v>
      </c>
      <c r="D46" s="69">
        <v>106624.68800000001</v>
      </c>
      <c r="E46" s="69">
        <v>104254.23500000002</v>
      </c>
      <c r="F46" s="198">
        <v>-2.22317461787086E-2</v>
      </c>
      <c r="G46" s="69">
        <v>99647.931425999996</v>
      </c>
      <c r="H46" s="69">
        <v>77757.178056999997</v>
      </c>
      <c r="I46" s="198">
        <v>-0.2196809613178613</v>
      </c>
      <c r="J46" s="198">
        <v>1.0000054081215999</v>
      </c>
    </row>
    <row r="47" spans="1:10" s="3" customFormat="1" ht="23" customHeight="1" x14ac:dyDescent="0.15">
      <c r="A47" s="181" t="s">
        <v>34</v>
      </c>
      <c r="B47" s="289" t="s">
        <v>289</v>
      </c>
      <c r="C47" s="289"/>
      <c r="D47" s="182">
        <v>48528.316959999989</v>
      </c>
      <c r="E47" s="182">
        <v>41618.885908000011</v>
      </c>
      <c r="F47" s="199">
        <v>-0.14237936703420306</v>
      </c>
      <c r="G47" s="182">
        <v>77905.286827000018</v>
      </c>
      <c r="H47" s="182">
        <v>72763.991612999976</v>
      </c>
      <c r="I47" s="199">
        <v>-6.5994176048886577E-2</v>
      </c>
      <c r="J47" s="199">
        <v>0.77080922942357522</v>
      </c>
    </row>
    <row r="48" spans="1:10" s="3" customFormat="1" ht="11" customHeight="1" x14ac:dyDescent="0.15">
      <c r="A48" s="155"/>
      <c r="B48" s="14"/>
      <c r="C48" s="28" t="s">
        <v>73</v>
      </c>
      <c r="D48" s="69">
        <v>31024.974999999999</v>
      </c>
      <c r="E48" s="69">
        <v>14978.661</v>
      </c>
      <c r="F48" s="198">
        <v>-0.51720634746683913</v>
      </c>
      <c r="G48" s="69">
        <v>35325.706508000003</v>
      </c>
      <c r="H48" s="69">
        <v>16898.017381999998</v>
      </c>
      <c r="I48" s="198">
        <v>-0.52165097170319286</v>
      </c>
      <c r="J48" s="198">
        <v>0.2322304893864702</v>
      </c>
    </row>
    <row r="49" spans="1:10" s="3" customFormat="1" ht="11" customHeight="1" x14ac:dyDescent="0.15">
      <c r="A49" s="155"/>
      <c r="B49" s="14"/>
      <c r="C49" s="28" t="s">
        <v>81</v>
      </c>
      <c r="D49" s="69">
        <v>8204.14</v>
      </c>
      <c r="E49" s="69">
        <v>7370.7000000000007</v>
      </c>
      <c r="F49" s="198">
        <v>-0.10158773497283069</v>
      </c>
      <c r="G49" s="69">
        <v>15832.057618000001</v>
      </c>
      <c r="H49" s="69">
        <v>13882.952828000001</v>
      </c>
      <c r="I49" s="198">
        <v>-0.12311127441729341</v>
      </c>
      <c r="J49" s="198">
        <v>0.1907942722801326</v>
      </c>
    </row>
    <row r="50" spans="1:10" s="3" customFormat="1" ht="11" customHeight="1" x14ac:dyDescent="0.15">
      <c r="A50" s="155"/>
      <c r="B50" s="14"/>
      <c r="C50" s="28" t="s">
        <v>70</v>
      </c>
      <c r="D50" s="69">
        <v>1471.4160489999999</v>
      </c>
      <c r="E50" s="69">
        <v>7604.4278590000022</v>
      </c>
      <c r="F50" s="198">
        <v>4.1681017508053584</v>
      </c>
      <c r="G50" s="69">
        <v>5013.0381559999996</v>
      </c>
      <c r="H50" s="69">
        <v>11472.546409999995</v>
      </c>
      <c r="I50" s="198">
        <v>1.2885416094965776</v>
      </c>
      <c r="J50" s="198">
        <v>0.15766790902590225</v>
      </c>
    </row>
    <row r="51" spans="1:10" s="3" customFormat="1" ht="11" customHeight="1" x14ac:dyDescent="0.15">
      <c r="A51" s="155"/>
      <c r="B51" s="14"/>
      <c r="C51" s="28" t="s">
        <v>84</v>
      </c>
      <c r="D51" s="69">
        <v>2431.7983270000004</v>
      </c>
      <c r="E51" s="69">
        <v>2839.8529339999991</v>
      </c>
      <c r="F51" s="198">
        <v>0.16779952616522986</v>
      </c>
      <c r="G51" s="69">
        <v>6022.7976799999969</v>
      </c>
      <c r="H51" s="69">
        <v>7551.4470550000005</v>
      </c>
      <c r="I51" s="198">
        <v>0.253810514020123</v>
      </c>
      <c r="J51" s="198">
        <v>0.10378000007425188</v>
      </c>
    </row>
    <row r="52" spans="1:10" s="3" customFormat="1" ht="11" customHeight="1" x14ac:dyDescent="0.15">
      <c r="A52" s="155"/>
      <c r="B52" s="14"/>
      <c r="C52" s="28" t="s">
        <v>78</v>
      </c>
      <c r="D52" s="69">
        <v>1019.3878990000002</v>
      </c>
      <c r="E52" s="69">
        <v>2809.2338</v>
      </c>
      <c r="F52" s="198">
        <v>1.7558045399163595</v>
      </c>
      <c r="G52" s="69">
        <v>2660.8663590000006</v>
      </c>
      <c r="H52" s="69">
        <v>3529.6438639999992</v>
      </c>
      <c r="I52" s="198">
        <v>0.32650174333689574</v>
      </c>
      <c r="J52" s="198">
        <v>4.8508112127391798E-2</v>
      </c>
    </row>
    <row r="53" spans="1:10" s="3" customFormat="1" ht="11" customHeight="1" x14ac:dyDescent="0.15">
      <c r="A53" s="155"/>
      <c r="B53" s="14"/>
      <c r="C53" s="15" t="s">
        <v>18</v>
      </c>
      <c r="D53" s="69">
        <v>596.54139899999996</v>
      </c>
      <c r="E53" s="69">
        <v>2276.3138000000004</v>
      </c>
      <c r="F53" s="198">
        <v>2.8158521836302604</v>
      </c>
      <c r="G53" s="69">
        <v>1767.6844929999997</v>
      </c>
      <c r="H53" s="69">
        <v>2752.5487659999999</v>
      </c>
      <c r="I53" s="198">
        <v>0.55714935380156683</v>
      </c>
      <c r="J53" s="198">
        <v>3.7828446529426386E-2</v>
      </c>
    </row>
    <row r="54" spans="1:10" s="3" customFormat="1" ht="23" customHeight="1" x14ac:dyDescent="0.15">
      <c r="A54" s="181" t="s">
        <v>33</v>
      </c>
      <c r="B54" s="289" t="s">
        <v>295</v>
      </c>
      <c r="C54" s="289"/>
      <c r="D54" s="182">
        <v>193871.20699999999</v>
      </c>
      <c r="E54" s="182">
        <v>146767.78</v>
      </c>
      <c r="F54" s="199">
        <v>-0.24296246837726654</v>
      </c>
      <c r="G54" s="182">
        <v>114550.268335</v>
      </c>
      <c r="H54" s="182">
        <v>69449.693393000009</v>
      </c>
      <c r="I54" s="199">
        <v>-0.39371863198176238</v>
      </c>
      <c r="J54" s="199">
        <v>0.99999999999999989</v>
      </c>
    </row>
    <row r="55" spans="1:10" s="3" customFormat="1" ht="11" customHeight="1" x14ac:dyDescent="0.15">
      <c r="A55" s="155"/>
      <c r="B55" s="14"/>
      <c r="C55" s="28" t="s">
        <v>86</v>
      </c>
      <c r="D55" s="205">
        <v>39834.177000000003</v>
      </c>
      <c r="E55" s="205">
        <v>75639.125999999989</v>
      </c>
      <c r="F55" s="198">
        <v>0.89884997498504826</v>
      </c>
      <c r="G55" s="205">
        <v>21609.718942000003</v>
      </c>
      <c r="H55" s="205">
        <v>35071.515706999999</v>
      </c>
      <c r="I55" s="198">
        <v>0.62295103426060994</v>
      </c>
      <c r="J55" s="198">
        <v>0.5049916564575494</v>
      </c>
    </row>
    <row r="56" spans="1:10" s="3" customFormat="1" ht="11" customHeight="1" x14ac:dyDescent="0.15">
      <c r="A56" s="155"/>
      <c r="B56" s="14"/>
      <c r="C56" s="28" t="s">
        <v>87</v>
      </c>
      <c r="D56" s="154" t="s">
        <v>350</v>
      </c>
      <c r="E56" s="205">
        <v>41103.89</v>
      </c>
      <c r="F56" s="200">
        <v>0</v>
      </c>
      <c r="G56" s="154" t="s">
        <v>350</v>
      </c>
      <c r="H56" s="205">
        <v>19796.734563999998</v>
      </c>
      <c r="I56" s="200">
        <v>0</v>
      </c>
      <c r="J56" s="198">
        <v>0.28505143214923617</v>
      </c>
    </row>
    <row r="57" spans="1:10" s="3" customFormat="1" ht="11" customHeight="1" x14ac:dyDescent="0.15">
      <c r="A57" s="155"/>
      <c r="B57" s="14"/>
      <c r="C57" s="28" t="s">
        <v>83</v>
      </c>
      <c r="D57" s="154" t="s">
        <v>350</v>
      </c>
      <c r="E57" s="205">
        <v>25002.434000000001</v>
      </c>
      <c r="F57" s="200">
        <v>0</v>
      </c>
      <c r="G57" s="154" t="s">
        <v>350</v>
      </c>
      <c r="H57" s="205">
        <v>12007.713632000001</v>
      </c>
      <c r="I57" s="200">
        <v>0</v>
      </c>
      <c r="J57" s="198">
        <v>0.17289800782922227</v>
      </c>
    </row>
    <row r="58" spans="1:10" s="3" customFormat="1" ht="11" customHeight="1" x14ac:dyDescent="0.15">
      <c r="A58" s="155"/>
      <c r="B58" s="14"/>
      <c r="C58" s="28" t="s">
        <v>81</v>
      </c>
      <c r="D58" s="154" t="s">
        <v>350</v>
      </c>
      <c r="E58" s="205">
        <v>4946.6400000000003</v>
      </c>
      <c r="F58" s="200">
        <v>0</v>
      </c>
      <c r="G58" s="154" t="s">
        <v>350</v>
      </c>
      <c r="H58" s="205">
        <v>2543.5230900000001</v>
      </c>
      <c r="I58" s="200">
        <v>0</v>
      </c>
      <c r="J58" s="198">
        <v>3.6623964278816638E-2</v>
      </c>
    </row>
    <row r="59" spans="1:10" s="3" customFormat="1" ht="11" customHeight="1" x14ac:dyDescent="0.15">
      <c r="A59" s="157"/>
      <c r="B59" s="138"/>
      <c r="C59" s="206" t="s">
        <v>18</v>
      </c>
      <c r="D59" s="114">
        <v>154037.03</v>
      </c>
      <c r="E59" s="114">
        <v>75.690000000002328</v>
      </c>
      <c r="F59" s="201">
        <v>-0.99950862464694368</v>
      </c>
      <c r="G59" s="114">
        <v>92940.549392999994</v>
      </c>
      <c r="H59" s="114">
        <v>30.206400000010035</v>
      </c>
      <c r="I59" s="201">
        <v>-0.99967499223754008</v>
      </c>
      <c r="J59" s="201">
        <v>4.3493928517551392E-4</v>
      </c>
    </row>
    <row r="60" spans="1:10" ht="9" customHeight="1" x14ac:dyDescent="0.15">
      <c r="A60" s="8" t="s">
        <v>52</v>
      </c>
      <c r="B60" s="9"/>
      <c r="C60" s="9"/>
      <c r="D60" s="31"/>
      <c r="F60" s="27"/>
      <c r="I60" s="27"/>
    </row>
    <row r="61" spans="1:10" ht="9" customHeight="1" x14ac:dyDescent="0.15">
      <c r="A61" s="210" t="s">
        <v>363</v>
      </c>
      <c r="B61" s="27"/>
      <c r="C61" s="27"/>
      <c r="D61" s="32"/>
      <c r="F61" s="27"/>
      <c r="I61" s="27"/>
    </row>
    <row r="62" spans="1:10" ht="9" customHeight="1" x14ac:dyDescent="0.15">
      <c r="A62" s="209" t="s">
        <v>364</v>
      </c>
      <c r="B62" s="27"/>
      <c r="C62" s="27"/>
      <c r="D62" s="27"/>
      <c r="F62" s="27"/>
      <c r="I62" s="27"/>
    </row>
    <row r="63" spans="1:10" ht="9" customHeight="1" x14ac:dyDescent="0.15">
      <c r="A63" s="209" t="s">
        <v>365</v>
      </c>
      <c r="B63" s="27"/>
      <c r="C63" s="27"/>
      <c r="D63" s="32"/>
      <c r="F63" s="27"/>
      <c r="I63" s="27"/>
    </row>
    <row r="64" spans="1:10" ht="13" x14ac:dyDescent="0.15">
      <c r="C64" s="30" t="s">
        <v>29</v>
      </c>
      <c r="F64" s="27"/>
      <c r="I64" s="27"/>
    </row>
    <row r="65" spans="3:9" ht="13" x14ac:dyDescent="0.15">
      <c r="C65" s="30" t="s">
        <v>29</v>
      </c>
      <c r="F65" s="27"/>
      <c r="I65" s="27"/>
    </row>
    <row r="66" spans="3:9" ht="13" x14ac:dyDescent="0.15">
      <c r="C66" s="30" t="s">
        <v>29</v>
      </c>
      <c r="F66" s="27"/>
      <c r="I66" s="27"/>
    </row>
    <row r="67" spans="3:9" ht="13" x14ac:dyDescent="0.15">
      <c r="C67" s="30" t="s">
        <v>29</v>
      </c>
      <c r="F67" s="27"/>
      <c r="I67" s="27"/>
    </row>
    <row r="68" spans="3:9" ht="13" x14ac:dyDescent="0.15">
      <c r="C68" s="30" t="s">
        <v>29</v>
      </c>
      <c r="F68" s="27"/>
      <c r="I68" s="27"/>
    </row>
    <row r="69" spans="3:9" ht="13" x14ac:dyDescent="0.15">
      <c r="C69" s="30" t="s">
        <v>29</v>
      </c>
      <c r="F69" s="27"/>
      <c r="I69" s="27"/>
    </row>
    <row r="70" spans="3:9" ht="13" x14ac:dyDescent="0.15">
      <c r="C70" s="30" t="s">
        <v>29</v>
      </c>
      <c r="F70" s="27"/>
      <c r="I70" s="27"/>
    </row>
    <row r="71" spans="3:9" ht="13" x14ac:dyDescent="0.15">
      <c r="C71" s="30" t="s">
        <v>29</v>
      </c>
      <c r="F71" s="27"/>
      <c r="I71" s="27"/>
    </row>
    <row r="72" spans="3:9" ht="13" x14ac:dyDescent="0.15">
      <c r="C72" s="30" t="s">
        <v>29</v>
      </c>
      <c r="F72" s="27"/>
      <c r="I72" s="27"/>
    </row>
    <row r="73" spans="3:9" ht="13" x14ac:dyDescent="0.15">
      <c r="C73" s="30" t="s">
        <v>29</v>
      </c>
      <c r="F73" s="27"/>
      <c r="I73" s="27"/>
    </row>
    <row r="74" spans="3:9" ht="13" x14ac:dyDescent="0.15">
      <c r="C74" s="30" t="s">
        <v>29</v>
      </c>
      <c r="F74" s="27"/>
      <c r="I74" s="27"/>
    </row>
    <row r="75" spans="3:9" ht="13" x14ac:dyDescent="0.15">
      <c r="C75" s="30" t="s">
        <v>29</v>
      </c>
      <c r="F75" s="27"/>
      <c r="I75" s="27"/>
    </row>
    <row r="76" spans="3:9" ht="13" x14ac:dyDescent="0.15">
      <c r="C76" s="30" t="s">
        <v>29</v>
      </c>
      <c r="F76" s="27"/>
      <c r="I76" s="27"/>
    </row>
    <row r="77" spans="3:9" ht="13" x14ac:dyDescent="0.15">
      <c r="C77" s="30" t="s">
        <v>29</v>
      </c>
      <c r="F77" s="27"/>
      <c r="I77" s="27"/>
    </row>
    <row r="78" spans="3:9" ht="13" x14ac:dyDescent="0.15">
      <c r="C78" s="30" t="s">
        <v>29</v>
      </c>
      <c r="F78" s="27"/>
      <c r="I78" s="27"/>
    </row>
    <row r="79" spans="3:9" ht="13" x14ac:dyDescent="0.15">
      <c r="C79" s="30" t="s">
        <v>29</v>
      </c>
      <c r="F79" s="27"/>
      <c r="I79" s="27"/>
    </row>
    <row r="80" spans="3:9" ht="13" x14ac:dyDescent="0.15">
      <c r="C80" s="30" t="s">
        <v>29</v>
      </c>
      <c r="F80" s="27"/>
      <c r="I80" s="27"/>
    </row>
    <row r="81" spans="3:9" ht="13" x14ac:dyDescent="0.15">
      <c r="C81" s="30" t="s">
        <v>29</v>
      </c>
      <c r="F81" s="27"/>
      <c r="I81" s="27"/>
    </row>
    <row r="82" spans="3:9" ht="13" x14ac:dyDescent="0.15">
      <c r="C82" s="30" t="s">
        <v>29</v>
      </c>
      <c r="F82" s="27"/>
      <c r="I82" s="27"/>
    </row>
    <row r="83" spans="3:9" ht="13" x14ac:dyDescent="0.15">
      <c r="C83" s="30" t="s">
        <v>29</v>
      </c>
      <c r="F83" s="27"/>
      <c r="I83" s="27"/>
    </row>
    <row r="84" spans="3:9" ht="13" x14ac:dyDescent="0.15">
      <c r="C84" s="30" t="s">
        <v>29</v>
      </c>
      <c r="F84" s="27"/>
      <c r="I84" s="27"/>
    </row>
    <row r="85" spans="3:9" ht="13" x14ac:dyDescent="0.15">
      <c r="C85" s="30" t="s">
        <v>29</v>
      </c>
      <c r="F85" s="27"/>
      <c r="I85" s="27"/>
    </row>
    <row r="86" spans="3:9" ht="13" x14ac:dyDescent="0.15">
      <c r="C86" s="30" t="s">
        <v>29</v>
      </c>
      <c r="F86" s="27"/>
      <c r="I86" s="27"/>
    </row>
    <row r="87" spans="3:9" ht="13" x14ac:dyDescent="0.15">
      <c r="C87" s="30" t="s">
        <v>29</v>
      </c>
      <c r="F87" s="27"/>
      <c r="I87" s="27"/>
    </row>
    <row r="88" spans="3:9" ht="13" x14ac:dyDescent="0.15">
      <c r="C88" s="30" t="s">
        <v>29</v>
      </c>
      <c r="F88" s="27"/>
      <c r="I88" s="27"/>
    </row>
    <row r="89" spans="3:9" ht="13" x14ac:dyDescent="0.15">
      <c r="C89" s="30" t="s">
        <v>29</v>
      </c>
      <c r="F89" s="27"/>
      <c r="I89" s="27"/>
    </row>
    <row r="90" spans="3:9" ht="13" x14ac:dyDescent="0.15">
      <c r="C90" s="30" t="s">
        <v>29</v>
      </c>
      <c r="F90" s="27"/>
      <c r="I90" s="27"/>
    </row>
    <row r="91" spans="3:9" ht="13" x14ac:dyDescent="0.15">
      <c r="C91" s="30" t="s">
        <v>29</v>
      </c>
      <c r="F91" s="27"/>
      <c r="I91" s="27"/>
    </row>
    <row r="92" spans="3:9" ht="13" x14ac:dyDescent="0.15">
      <c r="C92" s="30" t="s">
        <v>29</v>
      </c>
      <c r="F92" s="27"/>
      <c r="I92" s="27"/>
    </row>
    <row r="93" spans="3:9" ht="13" x14ac:dyDescent="0.15">
      <c r="C93" s="30" t="s">
        <v>29</v>
      </c>
      <c r="F93" s="27"/>
      <c r="I93" s="27"/>
    </row>
    <row r="94" spans="3:9" ht="13" x14ac:dyDescent="0.15">
      <c r="C94" s="30" t="s">
        <v>29</v>
      </c>
      <c r="F94" s="27"/>
      <c r="I94" s="27"/>
    </row>
    <row r="95" spans="3:9" ht="13" x14ac:dyDescent="0.15">
      <c r="C95" s="30" t="s">
        <v>29</v>
      </c>
      <c r="F95" s="27"/>
      <c r="I95" s="27"/>
    </row>
    <row r="96" spans="3:9" ht="13" x14ac:dyDescent="0.15">
      <c r="C96" s="30" t="s">
        <v>29</v>
      </c>
      <c r="F96" s="27"/>
      <c r="I96" s="27"/>
    </row>
    <row r="97" spans="3:9" ht="13" x14ac:dyDescent="0.15">
      <c r="C97" s="30" t="s">
        <v>29</v>
      </c>
      <c r="F97" s="27"/>
      <c r="I97" s="27"/>
    </row>
    <row r="98" spans="3:9" ht="13" x14ac:dyDescent="0.15">
      <c r="C98" s="30" t="s">
        <v>29</v>
      </c>
      <c r="F98" s="27"/>
      <c r="I98" s="27"/>
    </row>
    <row r="99" spans="3:9" ht="13" x14ac:dyDescent="0.15">
      <c r="C99" s="30" t="s">
        <v>29</v>
      </c>
      <c r="F99" s="27"/>
      <c r="I99" s="27"/>
    </row>
    <row r="100" spans="3:9" ht="13" x14ac:dyDescent="0.15">
      <c r="C100" s="30" t="s">
        <v>29</v>
      </c>
      <c r="F100" s="27"/>
      <c r="I100" s="27"/>
    </row>
    <row r="101" spans="3:9" ht="13" x14ac:dyDescent="0.15">
      <c r="C101" s="30" t="s">
        <v>29</v>
      </c>
      <c r="F101" s="27"/>
      <c r="I101" s="27"/>
    </row>
    <row r="102" spans="3:9" ht="13" x14ac:dyDescent="0.15">
      <c r="C102" s="30" t="s">
        <v>29</v>
      </c>
      <c r="F102" s="27"/>
      <c r="I102" s="27"/>
    </row>
    <row r="103" spans="3:9" ht="13" x14ac:dyDescent="0.15">
      <c r="C103" s="30" t="s">
        <v>29</v>
      </c>
      <c r="F103" s="27"/>
      <c r="I103" s="27"/>
    </row>
    <row r="104" spans="3:9" ht="13" x14ac:dyDescent="0.15">
      <c r="C104" s="30" t="s">
        <v>29</v>
      </c>
      <c r="F104" s="27"/>
      <c r="I104" s="27"/>
    </row>
    <row r="105" spans="3:9" ht="13" x14ac:dyDescent="0.15">
      <c r="C105" s="30" t="s">
        <v>29</v>
      </c>
      <c r="F105" s="27"/>
      <c r="I105" s="27"/>
    </row>
    <row r="106" spans="3:9" ht="13" x14ac:dyDescent="0.15">
      <c r="C106" s="30" t="s">
        <v>29</v>
      </c>
      <c r="F106" s="27"/>
      <c r="I106" s="27"/>
    </row>
    <row r="107" spans="3:9" ht="13" x14ac:dyDescent="0.15">
      <c r="C107" s="30" t="s">
        <v>29</v>
      </c>
      <c r="F107" s="27"/>
      <c r="I107" s="27"/>
    </row>
    <row r="108" spans="3:9" ht="13" x14ac:dyDescent="0.15">
      <c r="C108" s="30" t="s">
        <v>29</v>
      </c>
      <c r="F108" s="27"/>
      <c r="I108" s="27"/>
    </row>
    <row r="109" spans="3:9" ht="13" x14ac:dyDescent="0.15">
      <c r="C109" s="30" t="s">
        <v>29</v>
      </c>
      <c r="F109" s="27"/>
      <c r="I109" s="27"/>
    </row>
    <row r="110" spans="3:9" ht="13" x14ac:dyDescent="0.15">
      <c r="C110" s="30" t="s">
        <v>29</v>
      </c>
      <c r="F110" s="27"/>
      <c r="I110" s="27"/>
    </row>
    <row r="111" spans="3:9" ht="13" x14ac:dyDescent="0.15">
      <c r="C111" s="30" t="s">
        <v>29</v>
      </c>
      <c r="F111" s="27"/>
      <c r="I111" s="27"/>
    </row>
    <row r="112" spans="3:9" ht="13" x14ac:dyDescent="0.15">
      <c r="C112" s="30" t="s">
        <v>29</v>
      </c>
      <c r="F112" s="27"/>
      <c r="I112" s="27"/>
    </row>
    <row r="113" spans="3:9" ht="13" x14ac:dyDescent="0.15">
      <c r="C113" s="30" t="s">
        <v>29</v>
      </c>
      <c r="F113" s="27"/>
      <c r="I113" s="27"/>
    </row>
    <row r="114" spans="3:9" ht="13" x14ac:dyDescent="0.15">
      <c r="C114" s="30" t="s">
        <v>29</v>
      </c>
      <c r="F114" s="27"/>
      <c r="I114" s="27"/>
    </row>
    <row r="115" spans="3:9" ht="13" x14ac:dyDescent="0.15">
      <c r="C115" s="30" t="s">
        <v>29</v>
      </c>
      <c r="F115" s="27"/>
      <c r="I115" s="27"/>
    </row>
    <row r="116" spans="3:9" ht="13" x14ac:dyDescent="0.15">
      <c r="C116" s="30" t="s">
        <v>29</v>
      </c>
      <c r="F116" s="27"/>
      <c r="I116" s="27"/>
    </row>
    <row r="117" spans="3:9" ht="13" x14ac:dyDescent="0.15">
      <c r="C117" s="30" t="s">
        <v>29</v>
      </c>
      <c r="F117" s="27"/>
      <c r="I117" s="27"/>
    </row>
    <row r="118" spans="3:9" ht="13" x14ac:dyDescent="0.15">
      <c r="C118" s="30" t="s">
        <v>29</v>
      </c>
      <c r="F118" s="27"/>
      <c r="I118" s="27"/>
    </row>
    <row r="119" spans="3:9" ht="13" x14ac:dyDescent="0.15">
      <c r="C119" s="30" t="s">
        <v>29</v>
      </c>
      <c r="F119" s="27"/>
      <c r="I119" s="27"/>
    </row>
    <row r="120" spans="3:9" ht="13" x14ac:dyDescent="0.15">
      <c r="C120" s="30" t="s">
        <v>29</v>
      </c>
      <c r="F120" s="27"/>
      <c r="I120" s="27"/>
    </row>
    <row r="121" spans="3:9" ht="13" x14ac:dyDescent="0.15">
      <c r="C121" s="30" t="s">
        <v>29</v>
      </c>
      <c r="F121" s="27"/>
      <c r="I121" s="27"/>
    </row>
    <row r="122" spans="3:9" ht="13" x14ac:dyDescent="0.15">
      <c r="C122" s="30" t="s">
        <v>29</v>
      </c>
      <c r="F122" s="27"/>
      <c r="I122" s="27"/>
    </row>
    <row r="123" spans="3:9" ht="13" x14ac:dyDescent="0.15">
      <c r="C123" s="30" t="s">
        <v>29</v>
      </c>
      <c r="F123" s="27"/>
      <c r="I123" s="27"/>
    </row>
    <row r="124" spans="3:9" ht="13" x14ac:dyDescent="0.15">
      <c r="C124" s="30" t="s">
        <v>29</v>
      </c>
      <c r="F124" s="27"/>
      <c r="I124" s="27"/>
    </row>
    <row r="125" spans="3:9" ht="13" x14ac:dyDescent="0.15">
      <c r="C125" s="30" t="s">
        <v>29</v>
      </c>
      <c r="F125" s="27"/>
      <c r="I125" s="27"/>
    </row>
    <row r="126" spans="3:9" ht="13" x14ac:dyDescent="0.15">
      <c r="C126" s="30" t="s">
        <v>29</v>
      </c>
      <c r="F126" s="27"/>
      <c r="I126" s="27"/>
    </row>
    <row r="127" spans="3:9" ht="13" x14ac:dyDescent="0.15">
      <c r="C127" s="30" t="s">
        <v>29</v>
      </c>
      <c r="F127" s="27"/>
      <c r="I127" s="27"/>
    </row>
    <row r="128" spans="3:9" ht="13" x14ac:dyDescent="0.15">
      <c r="C128" s="30" t="s">
        <v>29</v>
      </c>
      <c r="F128" s="27"/>
      <c r="I128" s="27"/>
    </row>
    <row r="129" spans="3:9" ht="13" x14ac:dyDescent="0.15">
      <c r="C129" s="30" t="s">
        <v>29</v>
      </c>
      <c r="F129" s="27"/>
      <c r="I129" s="27"/>
    </row>
    <row r="130" spans="3:9" ht="13" x14ac:dyDescent="0.15">
      <c r="C130" s="30" t="s">
        <v>29</v>
      </c>
      <c r="F130" s="27"/>
      <c r="I130" s="27"/>
    </row>
    <row r="131" spans="3:9" ht="13" x14ac:dyDescent="0.15">
      <c r="C131" s="30" t="s">
        <v>29</v>
      </c>
      <c r="F131" s="27"/>
      <c r="I131" s="27"/>
    </row>
    <row r="132" spans="3:9" ht="13" x14ac:dyDescent="0.15">
      <c r="C132" s="30" t="s">
        <v>29</v>
      </c>
      <c r="F132" s="27"/>
      <c r="I132" s="27"/>
    </row>
    <row r="133" spans="3:9" ht="13" x14ac:dyDescent="0.15">
      <c r="C133" s="30" t="s">
        <v>29</v>
      </c>
      <c r="F133" s="27"/>
      <c r="I133" s="27"/>
    </row>
    <row r="134" spans="3:9" ht="13" x14ac:dyDescent="0.15">
      <c r="C134" s="30" t="s">
        <v>29</v>
      </c>
      <c r="F134" s="27"/>
      <c r="I134" s="27"/>
    </row>
    <row r="135" spans="3:9" ht="13" x14ac:dyDescent="0.15">
      <c r="C135" s="30" t="s">
        <v>29</v>
      </c>
      <c r="F135" s="27"/>
      <c r="I135" s="27"/>
    </row>
    <row r="136" spans="3:9" ht="13" x14ac:dyDescent="0.15">
      <c r="C136" s="30" t="s">
        <v>29</v>
      </c>
      <c r="F136" s="27"/>
      <c r="I136" s="27"/>
    </row>
    <row r="137" spans="3:9" ht="13" x14ac:dyDescent="0.15">
      <c r="C137" s="30" t="s">
        <v>29</v>
      </c>
      <c r="F137" s="27"/>
      <c r="I137" s="27"/>
    </row>
    <row r="138" spans="3:9" ht="13" x14ac:dyDescent="0.15">
      <c r="C138" s="30" t="s">
        <v>29</v>
      </c>
      <c r="F138" s="27"/>
      <c r="I138" s="27"/>
    </row>
    <row r="139" spans="3:9" ht="13" x14ac:dyDescent="0.15">
      <c r="C139" s="30" t="s">
        <v>29</v>
      </c>
      <c r="F139" s="27"/>
      <c r="I139" s="27"/>
    </row>
    <row r="140" spans="3:9" ht="13" x14ac:dyDescent="0.15">
      <c r="C140" s="30" t="s">
        <v>29</v>
      </c>
      <c r="F140" s="27"/>
      <c r="I140" s="27"/>
    </row>
    <row r="141" spans="3:9" ht="13" x14ac:dyDescent="0.15">
      <c r="C141" s="30" t="s">
        <v>29</v>
      </c>
      <c r="F141" s="27"/>
      <c r="I141" s="27"/>
    </row>
    <row r="142" spans="3:9" ht="13" x14ac:dyDescent="0.15">
      <c r="C142" s="30" t="s">
        <v>29</v>
      </c>
      <c r="F142" s="27"/>
      <c r="I142" s="27"/>
    </row>
    <row r="143" spans="3:9" ht="13" x14ac:dyDescent="0.15">
      <c r="C143" s="30" t="s">
        <v>29</v>
      </c>
      <c r="F143" s="27"/>
      <c r="I143" s="27"/>
    </row>
    <row r="144" spans="3:9" ht="13" x14ac:dyDescent="0.15">
      <c r="C144" s="30" t="s">
        <v>29</v>
      </c>
      <c r="F144" s="27"/>
      <c r="I144" s="27"/>
    </row>
    <row r="145" spans="3:9" ht="13" x14ac:dyDescent="0.15">
      <c r="C145" s="30" t="s">
        <v>29</v>
      </c>
      <c r="F145" s="27"/>
      <c r="I145" s="27"/>
    </row>
    <row r="146" spans="3:9" ht="13" x14ac:dyDescent="0.15">
      <c r="C146" s="30" t="s">
        <v>29</v>
      </c>
      <c r="F146" s="27"/>
      <c r="I146" s="27"/>
    </row>
    <row r="147" spans="3:9" ht="13" x14ac:dyDescent="0.15">
      <c r="C147" s="30" t="s">
        <v>29</v>
      </c>
      <c r="F147" s="27"/>
      <c r="I147" s="27"/>
    </row>
    <row r="148" spans="3:9" ht="13" x14ac:dyDescent="0.15">
      <c r="C148" s="30" t="s">
        <v>29</v>
      </c>
      <c r="F148" s="27"/>
      <c r="I148" s="27"/>
    </row>
    <row r="149" spans="3:9" ht="13" x14ac:dyDescent="0.15">
      <c r="C149" s="30" t="s">
        <v>29</v>
      </c>
      <c r="F149" s="27"/>
      <c r="I149" s="27"/>
    </row>
    <row r="150" spans="3:9" ht="13" x14ac:dyDescent="0.15">
      <c r="C150" s="30" t="s">
        <v>29</v>
      </c>
      <c r="F150" s="27"/>
      <c r="I150" s="27"/>
    </row>
    <row r="151" spans="3:9" ht="13" x14ac:dyDescent="0.15">
      <c r="C151" s="30" t="s">
        <v>29</v>
      </c>
      <c r="F151" s="27"/>
      <c r="I151" s="27"/>
    </row>
    <row r="152" spans="3:9" ht="13" x14ac:dyDescent="0.15">
      <c r="C152" s="30" t="s">
        <v>29</v>
      </c>
      <c r="F152" s="27"/>
      <c r="I152" s="27"/>
    </row>
    <row r="153" spans="3:9" ht="13" x14ac:dyDescent="0.15">
      <c r="C153" s="30" t="s">
        <v>29</v>
      </c>
      <c r="F153" s="27"/>
      <c r="I153" s="27"/>
    </row>
    <row r="154" spans="3:9" ht="13" x14ac:dyDescent="0.15">
      <c r="C154" s="30" t="s">
        <v>29</v>
      </c>
      <c r="F154" s="27"/>
      <c r="I154" s="27"/>
    </row>
    <row r="155" spans="3:9" ht="13" x14ac:dyDescent="0.15">
      <c r="C155" s="30" t="s">
        <v>29</v>
      </c>
      <c r="F155" s="27"/>
      <c r="I155" s="27"/>
    </row>
    <row r="156" spans="3:9" ht="13" x14ac:dyDescent="0.15">
      <c r="C156" s="30" t="s">
        <v>29</v>
      </c>
      <c r="F156" s="27"/>
      <c r="I156" s="27"/>
    </row>
    <row r="157" spans="3:9" ht="13" x14ac:dyDescent="0.15">
      <c r="C157" s="30" t="s">
        <v>29</v>
      </c>
      <c r="F157" s="27"/>
      <c r="I157" s="27"/>
    </row>
    <row r="158" spans="3:9" ht="13" x14ac:dyDescent="0.15">
      <c r="C158" s="30" t="s">
        <v>29</v>
      </c>
      <c r="F158" s="27"/>
      <c r="I158" s="27"/>
    </row>
    <row r="159" spans="3:9" ht="13" x14ac:dyDescent="0.15">
      <c r="C159" s="30" t="s">
        <v>29</v>
      </c>
      <c r="F159" s="27"/>
      <c r="I159" s="27"/>
    </row>
    <row r="160" spans="3:9" ht="13" x14ac:dyDescent="0.15">
      <c r="C160" s="30" t="s">
        <v>29</v>
      </c>
      <c r="F160" s="27"/>
      <c r="I160" s="27"/>
    </row>
    <row r="161" spans="3:9" ht="13" x14ac:dyDescent="0.15">
      <c r="C161" s="30" t="s">
        <v>29</v>
      </c>
      <c r="F161" s="27"/>
      <c r="I161" s="27"/>
    </row>
    <row r="162" spans="3:9" ht="13" x14ac:dyDescent="0.15">
      <c r="C162" s="30" t="s">
        <v>29</v>
      </c>
      <c r="F162" s="27"/>
      <c r="I162" s="27"/>
    </row>
    <row r="163" spans="3:9" ht="13" x14ac:dyDescent="0.15">
      <c r="C163" s="30" t="s">
        <v>29</v>
      </c>
      <c r="F163" s="27"/>
      <c r="I163" s="27"/>
    </row>
    <row r="164" spans="3:9" ht="13" x14ac:dyDescent="0.15">
      <c r="C164" s="30" t="s">
        <v>29</v>
      </c>
      <c r="F164" s="27"/>
      <c r="I164" s="27"/>
    </row>
    <row r="165" spans="3:9" ht="13" x14ac:dyDescent="0.15">
      <c r="C165" s="30" t="s">
        <v>29</v>
      </c>
      <c r="F165" s="27"/>
      <c r="I165" s="27"/>
    </row>
    <row r="166" spans="3:9" ht="13" x14ac:dyDescent="0.15">
      <c r="C166" s="30" t="s">
        <v>29</v>
      </c>
      <c r="F166" s="27"/>
      <c r="I166" s="27"/>
    </row>
    <row r="167" spans="3:9" ht="13" x14ac:dyDescent="0.15">
      <c r="C167" s="30" t="s">
        <v>29</v>
      </c>
      <c r="F167" s="27"/>
      <c r="I167" s="27"/>
    </row>
    <row r="168" spans="3:9" ht="13" x14ac:dyDescent="0.15">
      <c r="C168" s="30" t="s">
        <v>29</v>
      </c>
      <c r="F168" s="27"/>
      <c r="I168" s="27"/>
    </row>
    <row r="169" spans="3:9" ht="13" x14ac:dyDescent="0.15">
      <c r="C169" s="30" t="s">
        <v>29</v>
      </c>
      <c r="F169" s="27"/>
      <c r="I169" s="27"/>
    </row>
    <row r="170" spans="3:9" ht="13" x14ac:dyDescent="0.15">
      <c r="C170" s="30" t="s">
        <v>29</v>
      </c>
      <c r="F170" s="27"/>
      <c r="I170" s="27"/>
    </row>
    <row r="171" spans="3:9" ht="13" x14ac:dyDescent="0.15">
      <c r="C171" s="30" t="s">
        <v>29</v>
      </c>
      <c r="F171" s="27"/>
      <c r="I171" s="27"/>
    </row>
    <row r="172" spans="3:9" ht="13" x14ac:dyDescent="0.15">
      <c r="C172" s="30" t="s">
        <v>29</v>
      </c>
      <c r="F172" s="27"/>
      <c r="I172" s="27"/>
    </row>
    <row r="173" spans="3:9" ht="13" x14ac:dyDescent="0.15">
      <c r="C173" s="30" t="s">
        <v>29</v>
      </c>
      <c r="F173" s="27"/>
      <c r="I173" s="27"/>
    </row>
    <row r="174" spans="3:9" ht="13" x14ac:dyDescent="0.15">
      <c r="C174" s="30" t="s">
        <v>29</v>
      </c>
      <c r="F174" s="27"/>
      <c r="I174" s="27"/>
    </row>
    <row r="175" spans="3:9" ht="13" x14ac:dyDescent="0.15">
      <c r="C175" s="30" t="s">
        <v>29</v>
      </c>
      <c r="F175" s="27"/>
      <c r="I175" s="27"/>
    </row>
    <row r="176" spans="3:9" ht="13" x14ac:dyDescent="0.15">
      <c r="C176" s="30" t="s">
        <v>29</v>
      </c>
      <c r="F176" s="27"/>
      <c r="I176" s="27"/>
    </row>
    <row r="177" spans="3:9" ht="13" x14ac:dyDescent="0.15">
      <c r="C177" s="30" t="s">
        <v>29</v>
      </c>
      <c r="F177" s="27"/>
      <c r="I177" s="27"/>
    </row>
    <row r="178" spans="3:9" ht="13" x14ac:dyDescent="0.15">
      <c r="C178" s="30" t="s">
        <v>29</v>
      </c>
      <c r="F178" s="27"/>
      <c r="I178" s="27"/>
    </row>
    <row r="179" spans="3:9" ht="13" x14ac:dyDescent="0.15">
      <c r="C179" s="30" t="s">
        <v>29</v>
      </c>
      <c r="F179" s="27"/>
      <c r="I179" s="27"/>
    </row>
    <row r="180" spans="3:9" ht="13" x14ac:dyDescent="0.15">
      <c r="C180" s="30" t="s">
        <v>29</v>
      </c>
      <c r="F180" s="27"/>
      <c r="I180" s="27"/>
    </row>
    <row r="181" spans="3:9" ht="13" x14ac:dyDescent="0.15">
      <c r="C181" s="30" t="s">
        <v>29</v>
      </c>
      <c r="F181" s="27"/>
      <c r="I181" s="27"/>
    </row>
    <row r="182" spans="3:9" ht="13" x14ac:dyDescent="0.15">
      <c r="C182" s="30" t="s">
        <v>29</v>
      </c>
      <c r="F182" s="27"/>
      <c r="I182" s="27"/>
    </row>
    <row r="183" spans="3:9" ht="13" x14ac:dyDescent="0.15">
      <c r="C183" s="30" t="s">
        <v>29</v>
      </c>
      <c r="F183" s="27"/>
      <c r="I183" s="27"/>
    </row>
    <row r="184" spans="3:9" ht="13" x14ac:dyDescent="0.15">
      <c r="C184" s="30" t="s">
        <v>29</v>
      </c>
      <c r="F184" s="27"/>
      <c r="I184" s="27"/>
    </row>
    <row r="185" spans="3:9" ht="13" x14ac:dyDescent="0.15">
      <c r="C185" s="30" t="s">
        <v>29</v>
      </c>
      <c r="F185" s="27"/>
      <c r="I185" s="27"/>
    </row>
    <row r="186" spans="3:9" x14ac:dyDescent="0.15">
      <c r="C186" s="22" t="s">
        <v>29</v>
      </c>
      <c r="F186" s="27"/>
      <c r="I186" s="27"/>
    </row>
    <row r="187" spans="3:9" x14ac:dyDescent="0.15">
      <c r="C187" s="22" t="s">
        <v>29</v>
      </c>
      <c r="F187" s="27"/>
      <c r="I187" s="27"/>
    </row>
    <row r="188" spans="3:9" x14ac:dyDescent="0.15">
      <c r="C188" s="22" t="s">
        <v>29</v>
      </c>
      <c r="F188" s="27"/>
      <c r="I188" s="27"/>
    </row>
    <row r="189" spans="3:9" x14ac:dyDescent="0.15">
      <c r="C189" s="22" t="s">
        <v>29</v>
      </c>
      <c r="F189" s="27"/>
      <c r="I189" s="27"/>
    </row>
    <row r="190" spans="3:9" x14ac:dyDescent="0.15">
      <c r="C190" s="22" t="s">
        <v>29</v>
      </c>
      <c r="F190" s="27"/>
      <c r="I190" s="27"/>
    </row>
    <row r="191" spans="3:9" x14ac:dyDescent="0.15">
      <c r="C191" s="22" t="s">
        <v>29</v>
      </c>
      <c r="F191" s="27"/>
      <c r="I191" s="27"/>
    </row>
    <row r="192" spans="3:9" x14ac:dyDescent="0.15">
      <c r="C192" s="22" t="s">
        <v>29</v>
      </c>
      <c r="F192" s="27"/>
      <c r="I192" s="27"/>
    </row>
    <row r="193" spans="3:9" x14ac:dyDescent="0.15">
      <c r="C193" s="22" t="s">
        <v>29</v>
      </c>
      <c r="F193" s="27"/>
      <c r="I193" s="27"/>
    </row>
    <row r="194" spans="3:9" x14ac:dyDescent="0.15">
      <c r="C194" s="22" t="s">
        <v>29</v>
      </c>
      <c r="F194" s="27"/>
      <c r="I194" s="27"/>
    </row>
    <row r="195" spans="3:9" x14ac:dyDescent="0.15">
      <c r="C195" s="22" t="s">
        <v>29</v>
      </c>
      <c r="F195" s="27"/>
      <c r="I195" s="27"/>
    </row>
    <row r="196" spans="3:9" x14ac:dyDescent="0.15">
      <c r="C196" s="22" t="s">
        <v>29</v>
      </c>
      <c r="F196" s="27"/>
      <c r="I196" s="27"/>
    </row>
    <row r="197" spans="3:9" x14ac:dyDescent="0.15">
      <c r="C197" s="22" t="s">
        <v>29</v>
      </c>
      <c r="F197" s="27"/>
      <c r="I197" s="27"/>
    </row>
    <row r="198" spans="3:9" x14ac:dyDescent="0.15">
      <c r="C198" s="22" t="s">
        <v>29</v>
      </c>
      <c r="F198" s="27"/>
      <c r="I198" s="27"/>
    </row>
    <row r="199" spans="3:9" x14ac:dyDescent="0.15">
      <c r="F199" s="27"/>
      <c r="I199" s="27"/>
    </row>
    <row r="200" spans="3:9" x14ac:dyDescent="0.15">
      <c r="F200" s="27"/>
      <c r="I200" s="27"/>
    </row>
    <row r="201" spans="3:9" x14ac:dyDescent="0.15">
      <c r="F201" s="27"/>
      <c r="I201" s="27"/>
    </row>
    <row r="202" spans="3:9" x14ac:dyDescent="0.15">
      <c r="F202" s="27"/>
      <c r="I202" s="27"/>
    </row>
    <row r="203" spans="3:9" x14ac:dyDescent="0.15">
      <c r="F203" s="27"/>
      <c r="I203" s="27"/>
    </row>
    <row r="204" spans="3:9" x14ac:dyDescent="0.15">
      <c r="F204" s="27"/>
      <c r="I204" s="27"/>
    </row>
    <row r="205" spans="3:9" x14ac:dyDescent="0.15">
      <c r="F205" s="27"/>
      <c r="I205" s="27"/>
    </row>
    <row r="206" spans="3:9" x14ac:dyDescent="0.15">
      <c r="F206" s="27"/>
      <c r="I206" s="27"/>
    </row>
    <row r="207" spans="3:9" x14ac:dyDescent="0.15">
      <c r="F207" s="27"/>
      <c r="I207" s="27"/>
    </row>
    <row r="208" spans="3:9" x14ac:dyDescent="0.15">
      <c r="F208" s="27"/>
      <c r="I208" s="27"/>
    </row>
    <row r="209" spans="6:9" x14ac:dyDescent="0.15">
      <c r="F209" s="27"/>
      <c r="I209" s="27"/>
    </row>
    <row r="210" spans="6:9" x14ac:dyDescent="0.15">
      <c r="F210" s="27"/>
      <c r="I210" s="27"/>
    </row>
    <row r="211" spans="6:9" x14ac:dyDescent="0.15">
      <c r="F211" s="27"/>
      <c r="I211" s="27"/>
    </row>
    <row r="212" spans="6:9" x14ac:dyDescent="0.15">
      <c r="F212" s="27"/>
      <c r="I212" s="27"/>
    </row>
    <row r="213" spans="6:9" x14ac:dyDescent="0.15">
      <c r="F213" s="27"/>
      <c r="I213" s="27"/>
    </row>
    <row r="214" spans="6:9" x14ac:dyDescent="0.15">
      <c r="F214" s="27"/>
      <c r="I214" s="27"/>
    </row>
    <row r="215" spans="6:9" x14ac:dyDescent="0.15">
      <c r="F215" s="27"/>
      <c r="I215" s="27"/>
    </row>
    <row r="216" spans="6:9" x14ac:dyDescent="0.15">
      <c r="F216" s="27"/>
      <c r="I216" s="27"/>
    </row>
    <row r="217" spans="6:9" x14ac:dyDescent="0.15">
      <c r="F217" s="27"/>
      <c r="I217" s="27"/>
    </row>
    <row r="218" spans="6:9" x14ac:dyDescent="0.15">
      <c r="F218" s="27"/>
      <c r="I218" s="27"/>
    </row>
    <row r="219" spans="6:9" x14ac:dyDescent="0.15">
      <c r="F219" s="27"/>
      <c r="I219" s="27"/>
    </row>
    <row r="220" spans="6:9" x14ac:dyDescent="0.15">
      <c r="F220" s="27"/>
      <c r="I220" s="27"/>
    </row>
    <row r="221" spans="6:9" x14ac:dyDescent="0.15">
      <c r="F221" s="27"/>
      <c r="I221" s="27"/>
    </row>
    <row r="222" spans="6:9" x14ac:dyDescent="0.15">
      <c r="F222" s="27"/>
      <c r="I222" s="27"/>
    </row>
    <row r="223" spans="6:9" x14ac:dyDescent="0.15">
      <c r="F223" s="27"/>
      <c r="I223" s="27"/>
    </row>
    <row r="224" spans="6:9" x14ac:dyDescent="0.15">
      <c r="F224" s="27"/>
      <c r="I224" s="27"/>
    </row>
    <row r="225" spans="6:9" x14ac:dyDescent="0.15">
      <c r="F225" s="27"/>
      <c r="I225" s="27"/>
    </row>
    <row r="226" spans="6:9" x14ac:dyDescent="0.15">
      <c r="F226" s="27"/>
      <c r="I226" s="27"/>
    </row>
    <row r="227" spans="6:9" x14ac:dyDescent="0.15">
      <c r="F227" s="27"/>
      <c r="I227" s="27"/>
    </row>
    <row r="228" spans="6:9" x14ac:dyDescent="0.15">
      <c r="F228" s="27"/>
      <c r="I228" s="27"/>
    </row>
    <row r="229" spans="6:9" x14ac:dyDescent="0.15">
      <c r="F229" s="27"/>
      <c r="I229" s="27"/>
    </row>
    <row r="230" spans="6:9" x14ac:dyDescent="0.15">
      <c r="F230" s="27"/>
      <c r="I230" s="27"/>
    </row>
    <row r="231" spans="6:9" x14ac:dyDescent="0.15">
      <c r="F231" s="27"/>
      <c r="I231" s="27"/>
    </row>
    <row r="232" spans="6:9" x14ac:dyDescent="0.15">
      <c r="F232" s="27"/>
      <c r="I232" s="27"/>
    </row>
    <row r="233" spans="6:9" x14ac:dyDescent="0.15">
      <c r="F233" s="27"/>
      <c r="I233" s="27"/>
    </row>
    <row r="234" spans="6:9" x14ac:dyDescent="0.15">
      <c r="F234" s="27"/>
      <c r="I234" s="27"/>
    </row>
    <row r="235" spans="6:9" x14ac:dyDescent="0.15">
      <c r="F235" s="27"/>
      <c r="I235" s="27"/>
    </row>
    <row r="236" spans="6:9" x14ac:dyDescent="0.15">
      <c r="F236" s="27"/>
      <c r="I236" s="27"/>
    </row>
    <row r="237" spans="6:9" x14ac:dyDescent="0.15">
      <c r="F237" s="27"/>
      <c r="I237" s="27"/>
    </row>
    <row r="238" spans="6:9" x14ac:dyDescent="0.15">
      <c r="F238" s="27"/>
      <c r="I238" s="27"/>
    </row>
    <row r="239" spans="6:9" x14ac:dyDescent="0.15">
      <c r="F239" s="27"/>
      <c r="I239" s="27"/>
    </row>
    <row r="240" spans="6:9" x14ac:dyDescent="0.15">
      <c r="F240" s="27"/>
      <c r="I240" s="27"/>
    </row>
    <row r="241" spans="6:9" x14ac:dyDescent="0.15">
      <c r="F241" s="27"/>
      <c r="I241" s="27"/>
    </row>
    <row r="242" spans="6:9" x14ac:dyDescent="0.15">
      <c r="F242" s="27"/>
      <c r="I242" s="27"/>
    </row>
    <row r="243" spans="6:9" x14ac:dyDescent="0.15">
      <c r="F243" s="27"/>
      <c r="I243" s="27"/>
    </row>
    <row r="244" spans="6:9" x14ac:dyDescent="0.15">
      <c r="F244" s="27"/>
      <c r="I244" s="27"/>
    </row>
    <row r="245" spans="6:9" x14ac:dyDescent="0.15">
      <c r="F245" s="27"/>
      <c r="I245" s="27"/>
    </row>
    <row r="246" spans="6:9" x14ac:dyDescent="0.15">
      <c r="F246" s="27"/>
      <c r="I246" s="27"/>
    </row>
    <row r="247" spans="6:9" x14ac:dyDescent="0.15">
      <c r="F247" s="27"/>
      <c r="I247" s="27"/>
    </row>
    <row r="248" spans="6:9" x14ac:dyDescent="0.15">
      <c r="F248" s="27"/>
      <c r="I248" s="27"/>
    </row>
    <row r="249" spans="6:9" x14ac:dyDescent="0.15">
      <c r="F249" s="27"/>
      <c r="I249" s="27"/>
    </row>
    <row r="250" spans="6:9" x14ac:dyDescent="0.15">
      <c r="F250" s="27"/>
      <c r="I250" s="27"/>
    </row>
    <row r="251" spans="6:9" x14ac:dyDescent="0.15">
      <c r="F251" s="27"/>
      <c r="I251" s="27"/>
    </row>
    <row r="252" spans="6:9" x14ac:dyDescent="0.15">
      <c r="F252" s="27"/>
      <c r="I252" s="27"/>
    </row>
    <row r="253" spans="6:9" x14ac:dyDescent="0.15">
      <c r="F253" s="27"/>
      <c r="I253" s="27"/>
    </row>
    <row r="254" spans="6:9" x14ac:dyDescent="0.15">
      <c r="F254" s="27"/>
      <c r="I254" s="27"/>
    </row>
    <row r="255" spans="6:9" x14ac:dyDescent="0.15">
      <c r="F255" s="27"/>
      <c r="I255" s="27"/>
    </row>
    <row r="256" spans="6:9" x14ac:dyDescent="0.15">
      <c r="F256" s="27"/>
      <c r="I256" s="27"/>
    </row>
    <row r="257" spans="6:9" x14ac:dyDescent="0.15">
      <c r="F257" s="27"/>
      <c r="I257" s="27"/>
    </row>
    <row r="258" spans="6:9" x14ac:dyDescent="0.15">
      <c r="F258" s="27"/>
      <c r="I258" s="27"/>
    </row>
    <row r="259" spans="6:9" x14ac:dyDescent="0.15">
      <c r="F259" s="27"/>
      <c r="I259" s="27"/>
    </row>
    <row r="260" spans="6:9" x14ac:dyDescent="0.15">
      <c r="F260" s="27"/>
      <c r="I260" s="27"/>
    </row>
    <row r="261" spans="6:9" x14ac:dyDescent="0.15">
      <c r="F261" s="27"/>
      <c r="I261" s="27"/>
    </row>
    <row r="262" spans="6:9" x14ac:dyDescent="0.15">
      <c r="F262" s="27"/>
      <c r="I262" s="27"/>
    </row>
    <row r="263" spans="6:9" x14ac:dyDescent="0.15">
      <c r="F263" s="27"/>
      <c r="I263" s="27"/>
    </row>
    <row r="264" spans="6:9" x14ac:dyDescent="0.15">
      <c r="F264" s="27"/>
      <c r="I264" s="27"/>
    </row>
    <row r="265" spans="6:9" x14ac:dyDescent="0.15">
      <c r="F265" s="27"/>
      <c r="I265" s="27"/>
    </row>
    <row r="266" spans="6:9" x14ac:dyDescent="0.15">
      <c r="F266" s="27"/>
      <c r="I266" s="27"/>
    </row>
    <row r="267" spans="6:9" x14ac:dyDescent="0.15">
      <c r="F267" s="27"/>
      <c r="I267" s="27"/>
    </row>
    <row r="268" spans="6:9" x14ac:dyDescent="0.15">
      <c r="F268" s="27"/>
      <c r="I268" s="27"/>
    </row>
    <row r="269" spans="6:9" x14ac:dyDescent="0.15">
      <c r="F269" s="27"/>
      <c r="I269" s="27"/>
    </row>
    <row r="270" spans="6:9" x14ac:dyDescent="0.15">
      <c r="F270" s="27"/>
      <c r="I270" s="27"/>
    </row>
    <row r="271" spans="6:9" x14ac:dyDescent="0.15">
      <c r="F271" s="27"/>
      <c r="I271" s="27"/>
    </row>
    <row r="272" spans="6:9" x14ac:dyDescent="0.15">
      <c r="F272" s="27"/>
      <c r="I272" s="27"/>
    </row>
    <row r="273" spans="6:9" x14ac:dyDescent="0.15">
      <c r="F273" s="27"/>
      <c r="I273" s="27"/>
    </row>
    <row r="274" spans="6:9" x14ac:dyDescent="0.15">
      <c r="F274" s="27"/>
      <c r="I274" s="27"/>
    </row>
    <row r="275" spans="6:9" x14ac:dyDescent="0.15">
      <c r="F275" s="27"/>
      <c r="I275" s="27"/>
    </row>
    <row r="276" spans="6:9" x14ac:dyDescent="0.15">
      <c r="F276" s="27"/>
      <c r="I276" s="27"/>
    </row>
    <row r="277" spans="6:9" x14ac:dyDescent="0.15">
      <c r="F277" s="27"/>
      <c r="I277" s="27"/>
    </row>
    <row r="278" spans="6:9" x14ac:dyDescent="0.15">
      <c r="F278" s="27"/>
      <c r="I278" s="27"/>
    </row>
    <row r="279" spans="6:9" x14ac:dyDescent="0.15">
      <c r="F279" s="27"/>
      <c r="I279" s="27"/>
    </row>
    <row r="280" spans="6:9" x14ac:dyDescent="0.15">
      <c r="F280" s="27"/>
      <c r="I280" s="27"/>
    </row>
    <row r="281" spans="6:9" x14ac:dyDescent="0.15">
      <c r="F281" s="27"/>
      <c r="I281" s="27"/>
    </row>
    <row r="282" spans="6:9" x14ac:dyDescent="0.15">
      <c r="F282" s="27"/>
      <c r="I282" s="27"/>
    </row>
    <row r="283" spans="6:9" x14ac:dyDescent="0.15">
      <c r="F283" s="27"/>
      <c r="I283" s="27"/>
    </row>
    <row r="284" spans="6:9" x14ac:dyDescent="0.15">
      <c r="F284" s="27"/>
      <c r="I284" s="27"/>
    </row>
    <row r="285" spans="6:9" x14ac:dyDescent="0.15">
      <c r="F285" s="27"/>
      <c r="I285" s="27"/>
    </row>
    <row r="286" spans="6:9" x14ac:dyDescent="0.15">
      <c r="F286" s="27"/>
      <c r="I286" s="27"/>
    </row>
    <row r="287" spans="6:9" x14ac:dyDescent="0.15">
      <c r="F287" s="27"/>
      <c r="I287" s="27"/>
    </row>
    <row r="288" spans="6:9" x14ac:dyDescent="0.15">
      <c r="F288" s="27"/>
      <c r="I288" s="27"/>
    </row>
    <row r="289" spans="6:9" x14ac:dyDescent="0.15">
      <c r="F289" s="27"/>
      <c r="I289" s="27"/>
    </row>
    <row r="290" spans="6:9" x14ac:dyDescent="0.15">
      <c r="F290" s="27"/>
      <c r="I290" s="27"/>
    </row>
    <row r="291" spans="6:9" x14ac:dyDescent="0.15">
      <c r="F291" s="27"/>
      <c r="I291" s="27"/>
    </row>
    <row r="292" spans="6:9" x14ac:dyDescent="0.15">
      <c r="F292" s="27"/>
      <c r="I292" s="27"/>
    </row>
    <row r="293" spans="6:9" x14ac:dyDescent="0.15">
      <c r="F293" s="27"/>
      <c r="I293" s="27"/>
    </row>
    <row r="294" spans="6:9" x14ac:dyDescent="0.15">
      <c r="F294" s="27"/>
      <c r="I294" s="27"/>
    </row>
    <row r="295" spans="6:9" x14ac:dyDescent="0.15">
      <c r="F295" s="27"/>
      <c r="I295" s="27"/>
    </row>
    <row r="296" spans="6:9" x14ac:dyDescent="0.15">
      <c r="F296" s="27"/>
      <c r="I296" s="27"/>
    </row>
    <row r="297" spans="6:9" x14ac:dyDescent="0.15">
      <c r="F297" s="27"/>
      <c r="I297" s="27"/>
    </row>
    <row r="298" spans="6:9" x14ac:dyDescent="0.15">
      <c r="F298" s="27"/>
      <c r="I298" s="27"/>
    </row>
    <row r="299" spans="6:9" x14ac:dyDescent="0.15">
      <c r="F299" s="27"/>
      <c r="I299" s="27"/>
    </row>
    <row r="300" spans="6:9" x14ac:dyDescent="0.15">
      <c r="F300" s="27"/>
      <c r="I300" s="27"/>
    </row>
    <row r="301" spans="6:9" x14ac:dyDescent="0.15">
      <c r="F301" s="27"/>
      <c r="I301" s="27"/>
    </row>
    <row r="302" spans="6:9" x14ac:dyDescent="0.15">
      <c r="F302" s="27"/>
      <c r="I302" s="27"/>
    </row>
    <row r="303" spans="6:9" x14ac:dyDescent="0.15">
      <c r="F303" s="27"/>
      <c r="I303" s="27"/>
    </row>
    <row r="304" spans="6:9" x14ac:dyDescent="0.15">
      <c r="F304" s="27"/>
      <c r="I304" s="27"/>
    </row>
    <row r="305" spans="6:9" x14ac:dyDescent="0.15">
      <c r="F305" s="27"/>
      <c r="I305" s="27"/>
    </row>
    <row r="306" spans="6:9" x14ac:dyDescent="0.15">
      <c r="F306" s="27"/>
      <c r="I306" s="27"/>
    </row>
    <row r="307" spans="6:9" x14ac:dyDescent="0.15">
      <c r="F307" s="27"/>
      <c r="I307" s="27"/>
    </row>
    <row r="308" spans="6:9" x14ac:dyDescent="0.15">
      <c r="F308" s="27"/>
      <c r="I308" s="27"/>
    </row>
    <row r="309" spans="6:9" x14ac:dyDescent="0.15">
      <c r="F309" s="27"/>
      <c r="I309" s="27"/>
    </row>
    <row r="310" spans="6:9" x14ac:dyDescent="0.15">
      <c r="F310" s="27"/>
      <c r="I310" s="27"/>
    </row>
    <row r="311" spans="6:9" x14ac:dyDescent="0.15">
      <c r="F311" s="27"/>
      <c r="I311" s="27"/>
    </row>
    <row r="312" spans="6:9" x14ac:dyDescent="0.15">
      <c r="F312" s="27"/>
      <c r="I312" s="27"/>
    </row>
    <row r="313" spans="6:9" x14ac:dyDescent="0.15">
      <c r="F313" s="27"/>
      <c r="I313" s="27"/>
    </row>
    <row r="314" spans="6:9" x14ac:dyDescent="0.15">
      <c r="F314" s="27"/>
      <c r="I314" s="27"/>
    </row>
    <row r="315" spans="6:9" x14ac:dyDescent="0.15">
      <c r="F315" s="27"/>
      <c r="I315" s="27"/>
    </row>
    <row r="316" spans="6:9" x14ac:dyDescent="0.15">
      <c r="F316" s="27"/>
      <c r="I316" s="27"/>
    </row>
    <row r="317" spans="6:9" x14ac:dyDescent="0.15">
      <c r="F317" s="27"/>
      <c r="I317" s="27"/>
    </row>
    <row r="318" spans="6:9" x14ac:dyDescent="0.15">
      <c r="F318" s="27"/>
      <c r="I318" s="27"/>
    </row>
    <row r="319" spans="6:9" x14ac:dyDescent="0.15">
      <c r="F319" s="27"/>
      <c r="I319" s="27"/>
    </row>
    <row r="320" spans="6:9" x14ac:dyDescent="0.15">
      <c r="F320" s="27"/>
      <c r="I320" s="27"/>
    </row>
    <row r="321" spans="6:9" x14ac:dyDescent="0.15">
      <c r="F321" s="27"/>
      <c r="I321" s="27"/>
    </row>
    <row r="322" spans="6:9" x14ac:dyDescent="0.15">
      <c r="F322" s="27"/>
      <c r="I322" s="27"/>
    </row>
    <row r="323" spans="6:9" x14ac:dyDescent="0.15">
      <c r="F323" s="27"/>
      <c r="I323" s="27"/>
    </row>
    <row r="324" spans="6:9" x14ac:dyDescent="0.15">
      <c r="F324" s="27"/>
      <c r="I324" s="27"/>
    </row>
    <row r="325" spans="6:9" x14ac:dyDescent="0.15">
      <c r="F325" s="27"/>
      <c r="I325" s="27"/>
    </row>
    <row r="326" spans="6:9" x14ac:dyDescent="0.15">
      <c r="F326" s="27"/>
      <c r="I326" s="27"/>
    </row>
    <row r="327" spans="6:9" x14ac:dyDescent="0.15">
      <c r="F327" s="27"/>
      <c r="I327" s="27"/>
    </row>
    <row r="328" spans="6:9" x14ac:dyDescent="0.15">
      <c r="F328" s="27"/>
      <c r="I328" s="27"/>
    </row>
    <row r="329" spans="6:9" x14ac:dyDescent="0.15">
      <c r="F329" s="27"/>
      <c r="I329" s="27"/>
    </row>
    <row r="330" spans="6:9" x14ac:dyDescent="0.15">
      <c r="F330" s="27"/>
      <c r="I330" s="27"/>
    </row>
    <row r="331" spans="6:9" x14ac:dyDescent="0.15">
      <c r="F331" s="27"/>
      <c r="I331" s="27"/>
    </row>
    <row r="332" spans="6:9" x14ac:dyDescent="0.15">
      <c r="F332" s="27"/>
      <c r="I332" s="27"/>
    </row>
    <row r="333" spans="6:9" x14ac:dyDescent="0.15">
      <c r="F333" s="27"/>
      <c r="I333" s="27"/>
    </row>
    <row r="334" spans="6:9" x14ac:dyDescent="0.15">
      <c r="F334" s="27"/>
      <c r="I334" s="27"/>
    </row>
    <row r="335" spans="6:9" x14ac:dyDescent="0.15">
      <c r="F335" s="27"/>
      <c r="I335" s="27"/>
    </row>
    <row r="336" spans="6:9" x14ac:dyDescent="0.15">
      <c r="F336" s="27"/>
      <c r="I336" s="27"/>
    </row>
    <row r="337" spans="6:9" x14ac:dyDescent="0.15">
      <c r="F337" s="27"/>
      <c r="I337" s="27"/>
    </row>
    <row r="338" spans="6:9" x14ac:dyDescent="0.15">
      <c r="F338" s="27"/>
      <c r="I338" s="27"/>
    </row>
    <row r="339" spans="6:9" x14ac:dyDescent="0.15">
      <c r="F339" s="27"/>
      <c r="I339" s="27"/>
    </row>
    <row r="340" spans="6:9" x14ac:dyDescent="0.15">
      <c r="F340" s="27"/>
      <c r="I340" s="27"/>
    </row>
    <row r="341" spans="6:9" x14ac:dyDescent="0.15">
      <c r="F341" s="27"/>
      <c r="I341" s="27"/>
    </row>
    <row r="342" spans="6:9" x14ac:dyDescent="0.15">
      <c r="F342" s="27"/>
      <c r="I342" s="27"/>
    </row>
    <row r="343" spans="6:9" x14ac:dyDescent="0.15">
      <c r="F343" s="27"/>
      <c r="I343" s="27"/>
    </row>
    <row r="344" spans="6:9" x14ac:dyDescent="0.15">
      <c r="F344" s="27"/>
      <c r="I344" s="27"/>
    </row>
    <row r="345" spans="6:9" x14ac:dyDescent="0.15">
      <c r="F345" s="27"/>
      <c r="I345" s="27"/>
    </row>
    <row r="346" spans="6:9" x14ac:dyDescent="0.15">
      <c r="F346" s="27"/>
      <c r="I346" s="27"/>
    </row>
    <row r="347" spans="6:9" x14ac:dyDescent="0.15">
      <c r="F347" s="27"/>
      <c r="I347" s="27"/>
    </row>
    <row r="348" spans="6:9" x14ac:dyDescent="0.15">
      <c r="F348" s="27"/>
      <c r="I348" s="27"/>
    </row>
    <row r="349" spans="6:9" x14ac:dyDescent="0.15">
      <c r="F349" s="27"/>
      <c r="I349" s="27"/>
    </row>
    <row r="350" spans="6:9" x14ac:dyDescent="0.15">
      <c r="F350" s="27"/>
      <c r="I350" s="27"/>
    </row>
    <row r="351" spans="6:9" x14ac:dyDescent="0.15">
      <c r="F351" s="27"/>
      <c r="I351" s="27"/>
    </row>
    <row r="352" spans="6:9" x14ac:dyDescent="0.15">
      <c r="F352" s="27"/>
      <c r="I352" s="27"/>
    </row>
    <row r="353" spans="6:9" x14ac:dyDescent="0.15">
      <c r="F353" s="27"/>
      <c r="I353" s="27"/>
    </row>
    <row r="354" spans="6:9" x14ac:dyDescent="0.15">
      <c r="F354" s="27"/>
      <c r="I354" s="27"/>
    </row>
    <row r="355" spans="6:9" x14ac:dyDescent="0.15">
      <c r="F355" s="27"/>
      <c r="I355" s="27"/>
    </row>
    <row r="356" spans="6:9" x14ac:dyDescent="0.15">
      <c r="F356" s="27"/>
      <c r="I356" s="27"/>
    </row>
    <row r="357" spans="6:9" x14ac:dyDescent="0.15">
      <c r="F357" s="27"/>
      <c r="I357" s="27"/>
    </row>
    <row r="358" spans="6:9" x14ac:dyDescent="0.15">
      <c r="F358" s="27"/>
      <c r="I358" s="27"/>
    </row>
    <row r="359" spans="6:9" x14ac:dyDescent="0.15">
      <c r="F359" s="27"/>
      <c r="I359" s="27"/>
    </row>
    <row r="360" spans="6:9" x14ac:dyDescent="0.15">
      <c r="F360" s="27"/>
      <c r="I360" s="27"/>
    </row>
    <row r="361" spans="6:9" x14ac:dyDescent="0.15">
      <c r="F361" s="27"/>
      <c r="I361" s="27"/>
    </row>
    <row r="362" spans="6:9" x14ac:dyDescent="0.15">
      <c r="F362" s="27"/>
      <c r="I362" s="27"/>
    </row>
    <row r="363" spans="6:9" x14ac:dyDescent="0.15">
      <c r="F363" s="27"/>
      <c r="I363" s="27"/>
    </row>
    <row r="364" spans="6:9" x14ac:dyDescent="0.15">
      <c r="F364" s="27"/>
      <c r="I364" s="27"/>
    </row>
    <row r="365" spans="6:9" x14ac:dyDescent="0.15">
      <c r="F365" s="27"/>
      <c r="I365" s="27"/>
    </row>
    <row r="366" spans="6:9" x14ac:dyDescent="0.15">
      <c r="F366" s="27"/>
      <c r="I366" s="27"/>
    </row>
    <row r="367" spans="6:9" x14ac:dyDescent="0.15">
      <c r="F367" s="27"/>
      <c r="I367" s="27"/>
    </row>
    <row r="368" spans="6:9" x14ac:dyDescent="0.15">
      <c r="F368" s="27"/>
      <c r="I368" s="27"/>
    </row>
    <row r="369" spans="6:9" x14ac:dyDescent="0.15">
      <c r="F369" s="27"/>
      <c r="I369" s="27"/>
    </row>
    <row r="370" spans="6:9" x14ac:dyDescent="0.15">
      <c r="F370" s="27"/>
      <c r="I370" s="27"/>
    </row>
    <row r="371" spans="6:9" x14ac:dyDescent="0.15">
      <c r="F371" s="27"/>
      <c r="I371" s="27"/>
    </row>
    <row r="372" spans="6:9" x14ac:dyDescent="0.15">
      <c r="F372" s="27"/>
      <c r="I372" s="27"/>
    </row>
    <row r="373" spans="6:9" x14ac:dyDescent="0.15">
      <c r="F373" s="27"/>
      <c r="I373" s="27"/>
    </row>
    <row r="374" spans="6:9" x14ac:dyDescent="0.15">
      <c r="F374" s="27"/>
      <c r="I374" s="27"/>
    </row>
    <row r="375" spans="6:9" x14ac:dyDescent="0.15">
      <c r="F375" s="27"/>
      <c r="I375" s="27"/>
    </row>
    <row r="376" spans="6:9" x14ac:dyDescent="0.15">
      <c r="F376" s="27"/>
      <c r="I376" s="27"/>
    </row>
    <row r="377" spans="6:9" x14ac:dyDescent="0.15">
      <c r="F377" s="27"/>
      <c r="I377" s="27"/>
    </row>
    <row r="378" spans="6:9" x14ac:dyDescent="0.15">
      <c r="F378" s="27"/>
      <c r="I378" s="27"/>
    </row>
    <row r="379" spans="6:9" x14ac:dyDescent="0.15">
      <c r="F379" s="27"/>
      <c r="I379" s="27"/>
    </row>
    <row r="380" spans="6:9" x14ac:dyDescent="0.15">
      <c r="F380" s="27"/>
      <c r="I380" s="27"/>
    </row>
    <row r="381" spans="6:9" x14ac:dyDescent="0.15">
      <c r="F381" s="27"/>
      <c r="I381" s="27"/>
    </row>
    <row r="382" spans="6:9" x14ac:dyDescent="0.15">
      <c r="F382" s="27"/>
      <c r="I382" s="27"/>
    </row>
    <row r="383" spans="6:9" x14ac:dyDescent="0.15">
      <c r="F383" s="27"/>
      <c r="I383" s="27"/>
    </row>
    <row r="384" spans="6:9" x14ac:dyDescent="0.15">
      <c r="F384" s="27"/>
      <c r="I384" s="27"/>
    </row>
    <row r="385" spans="6:9" x14ac:dyDescent="0.15">
      <c r="F385" s="27"/>
      <c r="I385" s="27"/>
    </row>
    <row r="386" spans="6:9" x14ac:dyDescent="0.15">
      <c r="F386" s="27"/>
      <c r="I386" s="27"/>
    </row>
    <row r="387" spans="6:9" x14ac:dyDescent="0.15">
      <c r="F387" s="27"/>
      <c r="I387" s="27"/>
    </row>
    <row r="388" spans="6:9" x14ac:dyDescent="0.15">
      <c r="F388" s="27"/>
      <c r="I388" s="27"/>
    </row>
    <row r="389" spans="6:9" x14ac:dyDescent="0.15">
      <c r="F389" s="27"/>
      <c r="I389" s="27"/>
    </row>
    <row r="390" spans="6:9" x14ac:dyDescent="0.15">
      <c r="F390" s="27"/>
      <c r="I390" s="27"/>
    </row>
    <row r="391" spans="6:9" x14ac:dyDescent="0.15">
      <c r="F391" s="27"/>
      <c r="I391" s="27"/>
    </row>
    <row r="392" spans="6:9" x14ac:dyDescent="0.15">
      <c r="F392" s="27"/>
      <c r="I392" s="27"/>
    </row>
    <row r="393" spans="6:9" x14ac:dyDescent="0.15">
      <c r="F393" s="27"/>
      <c r="I393" s="27"/>
    </row>
    <row r="394" spans="6:9" x14ac:dyDescent="0.15">
      <c r="F394" s="27"/>
      <c r="I394" s="27"/>
    </row>
    <row r="395" spans="6:9" x14ac:dyDescent="0.15">
      <c r="F395" s="27"/>
      <c r="I395" s="27"/>
    </row>
    <row r="396" spans="6:9" x14ac:dyDescent="0.15">
      <c r="F396" s="27"/>
      <c r="I396" s="27"/>
    </row>
    <row r="397" spans="6:9" x14ac:dyDescent="0.15">
      <c r="F397" s="27"/>
      <c r="I397" s="27"/>
    </row>
    <row r="398" spans="6:9" x14ac:dyDescent="0.15">
      <c r="F398" s="27"/>
      <c r="I398" s="27"/>
    </row>
    <row r="399" spans="6:9" x14ac:dyDescent="0.15">
      <c r="F399" s="27"/>
      <c r="I399" s="27"/>
    </row>
    <row r="400" spans="6:9" x14ac:dyDescent="0.15">
      <c r="F400" s="27"/>
      <c r="I400" s="27"/>
    </row>
    <row r="401" spans="6:9" x14ac:dyDescent="0.15">
      <c r="F401" s="27"/>
      <c r="I401" s="27"/>
    </row>
    <row r="402" spans="6:9" x14ac:dyDescent="0.15">
      <c r="F402" s="27"/>
      <c r="I402" s="27"/>
    </row>
    <row r="403" spans="6:9" x14ac:dyDescent="0.15">
      <c r="F403" s="27"/>
      <c r="I403" s="27"/>
    </row>
    <row r="404" spans="6:9" x14ac:dyDescent="0.15">
      <c r="F404" s="27"/>
      <c r="I404" s="27"/>
    </row>
    <row r="405" spans="6:9" x14ac:dyDescent="0.15">
      <c r="F405" s="27"/>
      <c r="I405" s="27"/>
    </row>
    <row r="406" spans="6:9" x14ac:dyDescent="0.15">
      <c r="F406" s="27"/>
      <c r="I406" s="27"/>
    </row>
    <row r="407" spans="6:9" x14ac:dyDescent="0.15">
      <c r="F407" s="27"/>
      <c r="I407" s="27"/>
    </row>
    <row r="408" spans="6:9" x14ac:dyDescent="0.15">
      <c r="F408" s="27"/>
      <c r="I408" s="27"/>
    </row>
    <row r="409" spans="6:9" x14ac:dyDescent="0.15">
      <c r="F409" s="27"/>
      <c r="I409" s="27"/>
    </row>
    <row r="410" spans="6:9" x14ac:dyDescent="0.15">
      <c r="F410" s="27"/>
      <c r="I410" s="27"/>
    </row>
    <row r="411" spans="6:9" x14ac:dyDescent="0.15">
      <c r="F411" s="27"/>
      <c r="I411" s="27"/>
    </row>
    <row r="412" spans="6:9" x14ac:dyDescent="0.15">
      <c r="F412" s="27"/>
      <c r="I412" s="27"/>
    </row>
    <row r="413" spans="6:9" x14ac:dyDescent="0.15">
      <c r="F413" s="27"/>
      <c r="I413" s="27"/>
    </row>
    <row r="414" spans="6:9" x14ac:dyDescent="0.15">
      <c r="F414" s="27"/>
      <c r="I414" s="27"/>
    </row>
    <row r="415" spans="6:9" x14ac:dyDescent="0.15">
      <c r="F415" s="27"/>
      <c r="I415" s="27"/>
    </row>
    <row r="416" spans="6:9" x14ac:dyDescent="0.15">
      <c r="F416" s="27"/>
      <c r="I416" s="27"/>
    </row>
    <row r="417" spans="6:9" x14ac:dyDescent="0.15">
      <c r="F417" s="27"/>
      <c r="I417" s="27"/>
    </row>
    <row r="418" spans="6:9" x14ac:dyDescent="0.15">
      <c r="F418" s="27"/>
      <c r="I418" s="27"/>
    </row>
    <row r="419" spans="6:9" x14ac:dyDescent="0.15">
      <c r="F419" s="27"/>
      <c r="I419" s="27"/>
    </row>
    <row r="420" spans="6:9" x14ac:dyDescent="0.15">
      <c r="F420" s="27"/>
      <c r="I420" s="27"/>
    </row>
    <row r="421" spans="6:9" x14ac:dyDescent="0.15">
      <c r="F421" s="27"/>
      <c r="I421" s="27"/>
    </row>
    <row r="422" spans="6:9" x14ac:dyDescent="0.15">
      <c r="F422" s="27"/>
      <c r="I422" s="27"/>
    </row>
    <row r="423" spans="6:9" x14ac:dyDescent="0.15">
      <c r="F423" s="27"/>
      <c r="I423" s="27"/>
    </row>
    <row r="424" spans="6:9" x14ac:dyDescent="0.15">
      <c r="F424" s="27"/>
      <c r="I424" s="27"/>
    </row>
    <row r="425" spans="6:9" x14ac:dyDescent="0.15">
      <c r="F425" s="27"/>
      <c r="I425" s="27"/>
    </row>
    <row r="426" spans="6:9" x14ac:dyDescent="0.15">
      <c r="F426" s="27"/>
      <c r="I426" s="27"/>
    </row>
    <row r="427" spans="6:9" x14ac:dyDescent="0.15">
      <c r="F427" s="27"/>
      <c r="I427" s="27"/>
    </row>
    <row r="428" spans="6:9" x14ac:dyDescent="0.15">
      <c r="F428" s="27"/>
      <c r="I428" s="27"/>
    </row>
    <row r="429" spans="6:9" x14ac:dyDescent="0.15">
      <c r="F429" s="27"/>
      <c r="I429" s="27"/>
    </row>
    <row r="430" spans="6:9" x14ac:dyDescent="0.15">
      <c r="F430" s="27"/>
      <c r="I430" s="27"/>
    </row>
    <row r="431" spans="6:9" x14ac:dyDescent="0.15">
      <c r="F431" s="27"/>
      <c r="I431" s="27"/>
    </row>
    <row r="432" spans="6:9" x14ac:dyDescent="0.15">
      <c r="F432" s="27"/>
      <c r="I432" s="27"/>
    </row>
    <row r="433" spans="6:9" x14ac:dyDescent="0.15">
      <c r="F433" s="27"/>
      <c r="I433" s="27"/>
    </row>
    <row r="434" spans="6:9" x14ac:dyDescent="0.15">
      <c r="F434" s="27"/>
      <c r="I434" s="27"/>
    </row>
    <row r="435" spans="6:9" x14ac:dyDescent="0.15">
      <c r="F435" s="27"/>
      <c r="I435" s="27"/>
    </row>
    <row r="436" spans="6:9" x14ac:dyDescent="0.15">
      <c r="F436" s="27"/>
      <c r="I436" s="27"/>
    </row>
    <row r="437" spans="6:9" x14ac:dyDescent="0.15">
      <c r="F437" s="27"/>
      <c r="I437" s="27"/>
    </row>
    <row r="438" spans="6:9" x14ac:dyDescent="0.15">
      <c r="F438" s="27"/>
      <c r="I438" s="27"/>
    </row>
    <row r="439" spans="6:9" x14ac:dyDescent="0.15">
      <c r="F439" s="27"/>
      <c r="I439" s="27"/>
    </row>
    <row r="440" spans="6:9" x14ac:dyDescent="0.15">
      <c r="F440" s="27"/>
      <c r="I440" s="27"/>
    </row>
    <row r="441" spans="6:9" x14ac:dyDescent="0.15">
      <c r="F441" s="27"/>
      <c r="I441" s="27"/>
    </row>
    <row r="442" spans="6:9" x14ac:dyDescent="0.15">
      <c r="F442" s="27"/>
      <c r="I442" s="27"/>
    </row>
    <row r="443" spans="6:9" x14ac:dyDescent="0.15">
      <c r="F443" s="27"/>
      <c r="I443" s="27"/>
    </row>
    <row r="444" spans="6:9" x14ac:dyDescent="0.15">
      <c r="F444" s="27"/>
      <c r="I444" s="27"/>
    </row>
    <row r="445" spans="6:9" x14ac:dyDescent="0.15">
      <c r="F445" s="27"/>
      <c r="I445" s="27"/>
    </row>
    <row r="446" spans="6:9" x14ac:dyDescent="0.15">
      <c r="F446" s="27"/>
      <c r="I446" s="27"/>
    </row>
    <row r="447" spans="6:9" x14ac:dyDescent="0.15">
      <c r="F447" s="27"/>
      <c r="I447" s="27"/>
    </row>
    <row r="448" spans="6:9" x14ac:dyDescent="0.15">
      <c r="F448" s="27"/>
      <c r="I448" s="27"/>
    </row>
    <row r="449" spans="6:9" x14ac:dyDescent="0.15">
      <c r="F449" s="27"/>
      <c r="I449" s="27"/>
    </row>
    <row r="450" spans="6:9" x14ac:dyDescent="0.15">
      <c r="F450" s="27"/>
      <c r="I450" s="27"/>
    </row>
    <row r="451" spans="6:9" x14ac:dyDescent="0.15">
      <c r="F451" s="27"/>
      <c r="I451" s="27"/>
    </row>
    <row r="452" spans="6:9" x14ac:dyDescent="0.15">
      <c r="F452" s="27"/>
      <c r="I452" s="27"/>
    </row>
    <row r="453" spans="6:9" x14ac:dyDescent="0.15">
      <c r="F453" s="27"/>
      <c r="I453" s="27"/>
    </row>
    <row r="454" spans="6:9" x14ac:dyDescent="0.15">
      <c r="F454" s="27"/>
      <c r="I454" s="27"/>
    </row>
    <row r="455" spans="6:9" x14ac:dyDescent="0.15">
      <c r="F455" s="27"/>
      <c r="I455" s="27"/>
    </row>
    <row r="456" spans="6:9" x14ac:dyDescent="0.15">
      <c r="F456" s="27"/>
      <c r="I456" s="27"/>
    </row>
    <row r="457" spans="6:9" x14ac:dyDescent="0.15">
      <c r="F457" s="27"/>
      <c r="I457" s="27"/>
    </row>
    <row r="458" spans="6:9" x14ac:dyDescent="0.15">
      <c r="F458" s="27"/>
      <c r="I458" s="27"/>
    </row>
    <row r="459" spans="6:9" x14ac:dyDescent="0.15">
      <c r="F459" s="27"/>
      <c r="I459" s="27"/>
    </row>
    <row r="460" spans="6:9" x14ac:dyDescent="0.15">
      <c r="F460" s="27"/>
      <c r="I460" s="27"/>
    </row>
    <row r="461" spans="6:9" x14ac:dyDescent="0.15">
      <c r="F461" s="27"/>
      <c r="I461" s="27"/>
    </row>
    <row r="462" spans="6:9" x14ac:dyDescent="0.15">
      <c r="F462" s="27"/>
      <c r="I462" s="27"/>
    </row>
    <row r="463" spans="6:9" x14ac:dyDescent="0.15">
      <c r="F463" s="27"/>
      <c r="I463" s="27"/>
    </row>
    <row r="464" spans="6:9" x14ac:dyDescent="0.15">
      <c r="F464" s="27"/>
      <c r="I464" s="27"/>
    </row>
    <row r="465" spans="6:9" x14ac:dyDescent="0.15">
      <c r="F465" s="27"/>
      <c r="I465" s="27"/>
    </row>
    <row r="466" spans="6:9" x14ac:dyDescent="0.15">
      <c r="F466" s="27"/>
      <c r="I466" s="27"/>
    </row>
    <row r="467" spans="6:9" x14ac:dyDescent="0.15">
      <c r="F467" s="27"/>
      <c r="I467" s="27"/>
    </row>
    <row r="468" spans="6:9" x14ac:dyDescent="0.15">
      <c r="F468" s="27"/>
      <c r="I468" s="27"/>
    </row>
    <row r="469" spans="6:9" x14ac:dyDescent="0.15">
      <c r="F469" s="27"/>
      <c r="I469" s="27"/>
    </row>
    <row r="470" spans="6:9" x14ac:dyDescent="0.15">
      <c r="F470" s="27"/>
      <c r="I470" s="27"/>
    </row>
    <row r="471" spans="6:9" x14ac:dyDescent="0.15">
      <c r="F471" s="27"/>
      <c r="I471" s="27"/>
    </row>
    <row r="472" spans="6:9" x14ac:dyDescent="0.15">
      <c r="F472" s="27"/>
      <c r="I472" s="27"/>
    </row>
    <row r="473" spans="6:9" x14ac:dyDescent="0.15">
      <c r="F473" s="27"/>
      <c r="I473" s="27"/>
    </row>
    <row r="474" spans="6:9" x14ac:dyDescent="0.15">
      <c r="F474" s="27"/>
      <c r="I474" s="27"/>
    </row>
    <row r="475" spans="6:9" x14ac:dyDescent="0.15">
      <c r="F475" s="27"/>
      <c r="I475" s="27"/>
    </row>
    <row r="476" spans="6:9" x14ac:dyDescent="0.15">
      <c r="F476" s="27"/>
      <c r="I476" s="27"/>
    </row>
    <row r="477" spans="6:9" x14ac:dyDescent="0.15">
      <c r="F477" s="27"/>
      <c r="I477" s="27"/>
    </row>
    <row r="478" spans="6:9" x14ac:dyDescent="0.15">
      <c r="F478" s="27"/>
      <c r="I478" s="27"/>
    </row>
    <row r="479" spans="6:9" x14ac:dyDescent="0.15">
      <c r="F479" s="27"/>
      <c r="I479" s="27"/>
    </row>
    <row r="480" spans="6:9" x14ac:dyDescent="0.15">
      <c r="F480" s="27"/>
      <c r="I480" s="27"/>
    </row>
    <row r="481" spans="6:9" x14ac:dyDescent="0.15">
      <c r="F481" s="27"/>
      <c r="I481" s="27"/>
    </row>
    <row r="482" spans="6:9" x14ac:dyDescent="0.15">
      <c r="F482" s="27"/>
      <c r="I482" s="27"/>
    </row>
    <row r="483" spans="6:9" x14ac:dyDescent="0.15">
      <c r="F483" s="27"/>
      <c r="I483" s="27"/>
    </row>
    <row r="484" spans="6:9" x14ac:dyDescent="0.15">
      <c r="F484" s="27"/>
      <c r="I484" s="27"/>
    </row>
    <row r="485" spans="6:9" x14ac:dyDescent="0.15">
      <c r="F485" s="27"/>
      <c r="I485" s="27"/>
    </row>
    <row r="486" spans="6:9" x14ac:dyDescent="0.15">
      <c r="F486" s="27"/>
      <c r="I486" s="27"/>
    </row>
    <row r="487" spans="6:9" x14ac:dyDescent="0.15">
      <c r="F487" s="27"/>
      <c r="I487" s="27"/>
    </row>
    <row r="488" spans="6:9" x14ac:dyDescent="0.15">
      <c r="F488" s="27"/>
      <c r="I488" s="27"/>
    </row>
    <row r="489" spans="6:9" x14ac:dyDescent="0.15">
      <c r="F489" s="27"/>
      <c r="I489" s="27"/>
    </row>
    <row r="490" spans="6:9" x14ac:dyDescent="0.15">
      <c r="F490" s="27"/>
      <c r="I490" s="27"/>
    </row>
    <row r="491" spans="6:9" x14ac:dyDescent="0.15">
      <c r="F491" s="27"/>
      <c r="I491" s="27"/>
    </row>
    <row r="492" spans="6:9" x14ac:dyDescent="0.15">
      <c r="F492" s="27"/>
      <c r="I492" s="27"/>
    </row>
    <row r="493" spans="6:9" x14ac:dyDescent="0.15">
      <c r="F493" s="27"/>
      <c r="I493" s="27"/>
    </row>
    <row r="494" spans="6:9" x14ac:dyDescent="0.15">
      <c r="F494" s="27"/>
      <c r="I494" s="27"/>
    </row>
    <row r="495" spans="6:9" x14ac:dyDescent="0.15">
      <c r="F495" s="27"/>
      <c r="I495" s="27"/>
    </row>
    <row r="496" spans="6:9" x14ac:dyDescent="0.15">
      <c r="F496" s="27"/>
      <c r="I496" s="27"/>
    </row>
    <row r="497" spans="6:9" x14ac:dyDescent="0.15">
      <c r="F497" s="27"/>
      <c r="I497" s="27"/>
    </row>
    <row r="498" spans="6:9" x14ac:dyDescent="0.15">
      <c r="F498" s="27"/>
      <c r="I498" s="27"/>
    </row>
    <row r="499" spans="6:9" x14ac:dyDescent="0.15">
      <c r="F499" s="27"/>
      <c r="I499" s="27"/>
    </row>
    <row r="500" spans="6:9" x14ac:dyDescent="0.15">
      <c r="F500" s="27"/>
      <c r="I500" s="27"/>
    </row>
    <row r="501" spans="6:9" x14ac:dyDescent="0.15">
      <c r="F501" s="27"/>
      <c r="I501" s="27"/>
    </row>
    <row r="502" spans="6:9" x14ac:dyDescent="0.15">
      <c r="F502" s="27"/>
      <c r="I502" s="27"/>
    </row>
    <row r="503" spans="6:9" x14ac:dyDescent="0.15">
      <c r="F503" s="27"/>
      <c r="I503" s="27"/>
    </row>
    <row r="504" spans="6:9" x14ac:dyDescent="0.15">
      <c r="F504" s="27"/>
      <c r="I504" s="27"/>
    </row>
    <row r="505" spans="6:9" x14ac:dyDescent="0.15">
      <c r="F505" s="27"/>
      <c r="I505" s="27"/>
    </row>
    <row r="506" spans="6:9" x14ac:dyDescent="0.15">
      <c r="F506" s="27"/>
      <c r="I506" s="27"/>
    </row>
    <row r="507" spans="6:9" x14ac:dyDescent="0.15">
      <c r="F507" s="27"/>
      <c r="I507" s="27"/>
    </row>
    <row r="508" spans="6:9" x14ac:dyDescent="0.15">
      <c r="F508" s="27"/>
      <c r="I508" s="27"/>
    </row>
    <row r="509" spans="6:9" x14ac:dyDescent="0.15">
      <c r="F509" s="27"/>
      <c r="I509" s="27"/>
    </row>
    <row r="510" spans="6:9" x14ac:dyDescent="0.15">
      <c r="F510" s="27"/>
      <c r="I510" s="27"/>
    </row>
    <row r="511" spans="6:9" x14ac:dyDescent="0.15">
      <c r="F511" s="27"/>
      <c r="I511" s="27"/>
    </row>
    <row r="512" spans="6:9" x14ac:dyDescent="0.15">
      <c r="F512" s="27"/>
      <c r="I512" s="27"/>
    </row>
    <row r="513" spans="6:9" x14ac:dyDescent="0.15">
      <c r="F513" s="27"/>
      <c r="I513" s="27"/>
    </row>
    <row r="514" spans="6:9" x14ac:dyDescent="0.15">
      <c r="F514" s="27"/>
      <c r="I514" s="27"/>
    </row>
    <row r="515" spans="6:9" x14ac:dyDescent="0.15">
      <c r="F515" s="27"/>
      <c r="I515" s="27"/>
    </row>
    <row r="516" spans="6:9" x14ac:dyDescent="0.15">
      <c r="F516" s="27"/>
      <c r="I516" s="27"/>
    </row>
    <row r="517" spans="6:9" x14ac:dyDescent="0.15">
      <c r="F517" s="27"/>
      <c r="I517" s="27"/>
    </row>
    <row r="518" spans="6:9" x14ac:dyDescent="0.15">
      <c r="F518" s="27"/>
      <c r="I518" s="27"/>
    </row>
    <row r="519" spans="6:9" x14ac:dyDescent="0.15">
      <c r="F519" s="27"/>
      <c r="I519" s="27"/>
    </row>
    <row r="520" spans="6:9" x14ac:dyDescent="0.15">
      <c r="F520" s="27"/>
      <c r="I520" s="27"/>
    </row>
    <row r="521" spans="6:9" x14ac:dyDescent="0.15">
      <c r="F521" s="27"/>
      <c r="I521" s="27"/>
    </row>
    <row r="522" spans="6:9" x14ac:dyDescent="0.15">
      <c r="F522" s="27"/>
      <c r="I522" s="27"/>
    </row>
    <row r="523" spans="6:9" x14ac:dyDescent="0.15">
      <c r="F523" s="27"/>
      <c r="I523" s="27"/>
    </row>
    <row r="524" spans="6:9" x14ac:dyDescent="0.15">
      <c r="F524" s="27"/>
      <c r="I524" s="27"/>
    </row>
    <row r="525" spans="6:9" x14ac:dyDescent="0.15">
      <c r="F525" s="27"/>
      <c r="I525" s="27"/>
    </row>
    <row r="526" spans="6:9" x14ac:dyDescent="0.15">
      <c r="F526" s="27"/>
      <c r="I526" s="27"/>
    </row>
    <row r="527" spans="6:9" x14ac:dyDescent="0.15">
      <c r="F527" s="27"/>
      <c r="I527" s="27"/>
    </row>
    <row r="528" spans="6:9" x14ac:dyDescent="0.15">
      <c r="F528" s="27"/>
      <c r="I528" s="27"/>
    </row>
    <row r="529" spans="6:9" x14ac:dyDescent="0.15">
      <c r="F529" s="27"/>
      <c r="I529" s="27"/>
    </row>
    <row r="530" spans="6:9" x14ac:dyDescent="0.15">
      <c r="F530" s="27"/>
      <c r="I530" s="27"/>
    </row>
    <row r="531" spans="6:9" x14ac:dyDescent="0.15">
      <c r="F531" s="27"/>
      <c r="I531" s="27"/>
    </row>
    <row r="532" spans="6:9" x14ac:dyDescent="0.15">
      <c r="F532" s="27"/>
      <c r="I532" s="27"/>
    </row>
    <row r="533" spans="6:9" x14ac:dyDescent="0.15">
      <c r="F533" s="27"/>
      <c r="I533" s="27"/>
    </row>
    <row r="534" spans="6:9" x14ac:dyDescent="0.15">
      <c r="F534" s="27"/>
      <c r="I534" s="27"/>
    </row>
    <row r="535" spans="6:9" x14ac:dyDescent="0.15">
      <c r="F535" s="27"/>
      <c r="I535" s="27"/>
    </row>
    <row r="536" spans="6:9" x14ac:dyDescent="0.15">
      <c r="F536" s="27"/>
      <c r="I536" s="27"/>
    </row>
    <row r="537" spans="6:9" x14ac:dyDescent="0.15">
      <c r="F537" s="27"/>
      <c r="I537" s="27"/>
    </row>
    <row r="538" spans="6:9" x14ac:dyDescent="0.15">
      <c r="F538" s="27"/>
      <c r="I538" s="27"/>
    </row>
    <row r="539" spans="6:9" x14ac:dyDescent="0.15">
      <c r="F539" s="27"/>
      <c r="I539" s="27"/>
    </row>
    <row r="540" spans="6:9" x14ac:dyDescent="0.15">
      <c r="F540" s="27"/>
      <c r="I540" s="27"/>
    </row>
    <row r="541" spans="6:9" x14ac:dyDescent="0.15">
      <c r="F541" s="27"/>
      <c r="I541" s="27"/>
    </row>
    <row r="542" spans="6:9" x14ac:dyDescent="0.15">
      <c r="F542" s="27"/>
      <c r="I542" s="27"/>
    </row>
    <row r="543" spans="6:9" x14ac:dyDescent="0.15">
      <c r="F543" s="27"/>
      <c r="I543" s="27"/>
    </row>
    <row r="544" spans="6:9" x14ac:dyDescent="0.15">
      <c r="F544" s="27"/>
      <c r="I544" s="27"/>
    </row>
    <row r="545" spans="6:9" x14ac:dyDescent="0.15">
      <c r="F545" s="27"/>
      <c r="I545" s="27"/>
    </row>
    <row r="546" spans="6:9" x14ac:dyDescent="0.15">
      <c r="F546" s="27"/>
      <c r="I546" s="27"/>
    </row>
    <row r="547" spans="6:9" x14ac:dyDescent="0.15">
      <c r="F547" s="27"/>
      <c r="I547" s="27"/>
    </row>
    <row r="548" spans="6:9" x14ac:dyDescent="0.15">
      <c r="F548" s="27"/>
      <c r="I548" s="27"/>
    </row>
    <row r="549" spans="6:9" x14ac:dyDescent="0.15">
      <c r="F549" s="27"/>
      <c r="I549" s="27"/>
    </row>
    <row r="550" spans="6:9" x14ac:dyDescent="0.15">
      <c r="F550" s="27"/>
      <c r="I550" s="27"/>
    </row>
    <row r="551" spans="6:9" x14ac:dyDescent="0.15">
      <c r="F551" s="27"/>
      <c r="I551" s="27"/>
    </row>
    <row r="552" spans="6:9" x14ac:dyDescent="0.15">
      <c r="F552" s="27"/>
      <c r="I552" s="27"/>
    </row>
    <row r="553" spans="6:9" x14ac:dyDescent="0.15">
      <c r="F553" s="27"/>
      <c r="I553" s="27"/>
    </row>
    <row r="554" spans="6:9" x14ac:dyDescent="0.15">
      <c r="F554" s="27"/>
      <c r="I554" s="27"/>
    </row>
    <row r="555" spans="6:9" x14ac:dyDescent="0.15">
      <c r="F555" s="27"/>
      <c r="I555" s="27"/>
    </row>
    <row r="556" spans="6:9" x14ac:dyDescent="0.15">
      <c r="F556" s="27"/>
      <c r="I556" s="27"/>
    </row>
    <row r="557" spans="6:9" x14ac:dyDescent="0.15">
      <c r="F557" s="27"/>
      <c r="I557" s="27"/>
    </row>
    <row r="558" spans="6:9" x14ac:dyDescent="0.15">
      <c r="F558" s="27"/>
      <c r="I558" s="27"/>
    </row>
    <row r="559" spans="6:9" x14ac:dyDescent="0.15">
      <c r="F559" s="27"/>
      <c r="I559" s="27"/>
    </row>
    <row r="560" spans="6:9" x14ac:dyDescent="0.15">
      <c r="F560" s="27"/>
      <c r="I560" s="27"/>
    </row>
    <row r="561" spans="6:9" x14ac:dyDescent="0.15">
      <c r="F561" s="27"/>
      <c r="I561" s="27"/>
    </row>
    <row r="562" spans="6:9" x14ac:dyDescent="0.15">
      <c r="F562" s="27"/>
      <c r="I562" s="27"/>
    </row>
    <row r="563" spans="6:9" x14ac:dyDescent="0.15">
      <c r="F563" s="27"/>
      <c r="I563" s="27"/>
    </row>
    <row r="564" spans="6:9" x14ac:dyDescent="0.15">
      <c r="F564" s="27"/>
      <c r="I564" s="27"/>
    </row>
    <row r="565" spans="6:9" x14ac:dyDescent="0.15">
      <c r="F565" s="27"/>
      <c r="I565" s="27"/>
    </row>
    <row r="566" spans="6:9" x14ac:dyDescent="0.15">
      <c r="F566" s="27"/>
      <c r="I566" s="27"/>
    </row>
    <row r="567" spans="6:9" x14ac:dyDescent="0.15">
      <c r="F567" s="27"/>
      <c r="I567" s="27"/>
    </row>
    <row r="568" spans="6:9" x14ac:dyDescent="0.15">
      <c r="F568" s="27"/>
      <c r="I568" s="27"/>
    </row>
    <row r="569" spans="6:9" x14ac:dyDescent="0.15">
      <c r="F569" s="27"/>
      <c r="I569" s="27"/>
    </row>
    <row r="570" spans="6:9" x14ac:dyDescent="0.15">
      <c r="F570" s="27"/>
      <c r="I570" s="27"/>
    </row>
    <row r="571" spans="6:9" x14ac:dyDescent="0.15">
      <c r="F571" s="27"/>
      <c r="I571" s="27"/>
    </row>
    <row r="572" spans="6:9" x14ac:dyDescent="0.15">
      <c r="F572" s="27"/>
      <c r="I572" s="27"/>
    </row>
    <row r="573" spans="6:9" x14ac:dyDescent="0.15">
      <c r="F573" s="27"/>
      <c r="I573" s="27"/>
    </row>
    <row r="574" spans="6:9" x14ac:dyDescent="0.15">
      <c r="F574" s="27"/>
      <c r="I574" s="27"/>
    </row>
    <row r="575" spans="6:9" x14ac:dyDescent="0.15">
      <c r="F575" s="27"/>
      <c r="I575" s="27"/>
    </row>
    <row r="576" spans="6:9" x14ac:dyDescent="0.15">
      <c r="F576" s="27"/>
      <c r="I576" s="27"/>
    </row>
    <row r="577" spans="6:9" x14ac:dyDescent="0.15">
      <c r="F577" s="27"/>
      <c r="I577" s="27"/>
    </row>
    <row r="578" spans="6:9" x14ac:dyDescent="0.15">
      <c r="F578" s="27"/>
      <c r="I578" s="27"/>
    </row>
    <row r="579" spans="6:9" x14ac:dyDescent="0.15">
      <c r="F579" s="27"/>
      <c r="I579" s="27"/>
    </row>
    <row r="580" spans="6:9" x14ac:dyDescent="0.15">
      <c r="F580" s="27"/>
      <c r="I580" s="27"/>
    </row>
    <row r="581" spans="6:9" x14ac:dyDescent="0.15">
      <c r="F581" s="27"/>
      <c r="I581" s="27"/>
    </row>
    <row r="582" spans="6:9" x14ac:dyDescent="0.15">
      <c r="F582" s="27"/>
      <c r="I582" s="27"/>
    </row>
    <row r="583" spans="6:9" x14ac:dyDescent="0.15">
      <c r="F583" s="27"/>
      <c r="I583" s="27"/>
    </row>
    <row r="584" spans="6:9" x14ac:dyDescent="0.15">
      <c r="F584" s="27"/>
      <c r="I584" s="27"/>
    </row>
    <row r="585" spans="6:9" x14ac:dyDescent="0.15">
      <c r="F585" s="27"/>
      <c r="I585" s="27"/>
    </row>
    <row r="586" spans="6:9" x14ac:dyDescent="0.15">
      <c r="F586" s="27"/>
      <c r="I586" s="27"/>
    </row>
    <row r="587" spans="6:9" x14ac:dyDescent="0.15">
      <c r="F587" s="27"/>
      <c r="I587" s="27"/>
    </row>
    <row r="588" spans="6:9" x14ac:dyDescent="0.15">
      <c r="F588" s="27"/>
      <c r="I588" s="27"/>
    </row>
    <row r="589" spans="6:9" x14ac:dyDescent="0.15">
      <c r="F589" s="27"/>
      <c r="I589" s="27"/>
    </row>
    <row r="590" spans="6:9" x14ac:dyDescent="0.15">
      <c r="F590" s="27"/>
      <c r="I590" s="27"/>
    </row>
    <row r="591" spans="6:9" x14ac:dyDescent="0.15">
      <c r="F591" s="27"/>
      <c r="I591" s="27"/>
    </row>
    <row r="592" spans="6:9" x14ac:dyDescent="0.15">
      <c r="F592" s="27"/>
      <c r="I592" s="27"/>
    </row>
    <row r="593" spans="6:9" x14ac:dyDescent="0.15">
      <c r="F593" s="27"/>
      <c r="I593" s="27"/>
    </row>
    <row r="594" spans="6:9" x14ac:dyDescent="0.15">
      <c r="F594" s="27"/>
      <c r="I594" s="27"/>
    </row>
    <row r="595" spans="6:9" x14ac:dyDescent="0.15">
      <c r="F595" s="27"/>
      <c r="I595" s="27"/>
    </row>
    <row r="596" spans="6:9" x14ac:dyDescent="0.15">
      <c r="F596" s="27"/>
      <c r="I596" s="27"/>
    </row>
    <row r="597" spans="6:9" x14ac:dyDescent="0.15">
      <c r="F597" s="27"/>
      <c r="I597" s="27"/>
    </row>
    <row r="598" spans="6:9" x14ac:dyDescent="0.15">
      <c r="F598" s="27"/>
      <c r="I598" s="27"/>
    </row>
    <row r="599" spans="6:9" x14ac:dyDescent="0.15">
      <c r="F599" s="27"/>
      <c r="I599" s="27"/>
    </row>
    <row r="600" spans="6:9" x14ac:dyDescent="0.15">
      <c r="F600" s="27"/>
      <c r="I600" s="27"/>
    </row>
    <row r="601" spans="6:9" x14ac:dyDescent="0.15">
      <c r="F601" s="27"/>
      <c r="I601" s="27"/>
    </row>
    <row r="602" spans="6:9" x14ac:dyDescent="0.15">
      <c r="F602" s="27"/>
      <c r="I602" s="27"/>
    </row>
    <row r="603" spans="6:9" x14ac:dyDescent="0.15">
      <c r="F603" s="27"/>
      <c r="I603" s="27"/>
    </row>
    <row r="604" spans="6:9" x14ac:dyDescent="0.15">
      <c r="F604" s="27"/>
      <c r="I604" s="27"/>
    </row>
    <row r="605" spans="6:9" x14ac:dyDescent="0.15">
      <c r="F605" s="27"/>
      <c r="I605" s="27"/>
    </row>
    <row r="606" spans="6:9" x14ac:dyDescent="0.15">
      <c r="F606" s="27"/>
      <c r="I606" s="27"/>
    </row>
    <row r="607" spans="6:9" x14ac:dyDescent="0.15">
      <c r="F607" s="27"/>
      <c r="I607" s="27"/>
    </row>
    <row r="608" spans="6:9" x14ac:dyDescent="0.15">
      <c r="F608" s="27"/>
      <c r="I608" s="27"/>
    </row>
    <row r="609" spans="6:9" x14ac:dyDescent="0.15">
      <c r="F609" s="27"/>
      <c r="I609" s="27"/>
    </row>
    <row r="610" spans="6:9" x14ac:dyDescent="0.15">
      <c r="F610" s="27"/>
      <c r="I610" s="27"/>
    </row>
    <row r="611" spans="6:9" x14ac:dyDescent="0.15">
      <c r="F611" s="27"/>
      <c r="I611" s="27"/>
    </row>
    <row r="612" spans="6:9" x14ac:dyDescent="0.15">
      <c r="F612" s="27"/>
      <c r="I612" s="27"/>
    </row>
    <row r="613" spans="6:9" x14ac:dyDescent="0.15">
      <c r="F613" s="27"/>
      <c r="I613" s="27"/>
    </row>
    <row r="614" spans="6:9" x14ac:dyDescent="0.15">
      <c r="F614" s="27"/>
      <c r="I614" s="27"/>
    </row>
    <row r="615" spans="6:9" x14ac:dyDescent="0.15">
      <c r="F615" s="27"/>
      <c r="I615" s="27"/>
    </row>
    <row r="616" spans="6:9" x14ac:dyDescent="0.15">
      <c r="F616" s="27"/>
      <c r="I616" s="27"/>
    </row>
    <row r="617" spans="6:9" x14ac:dyDescent="0.15">
      <c r="F617" s="27"/>
      <c r="I617" s="27"/>
    </row>
    <row r="618" spans="6:9" x14ac:dyDescent="0.15">
      <c r="F618" s="27"/>
      <c r="I618" s="27"/>
    </row>
    <row r="619" spans="6:9" x14ac:dyDescent="0.15">
      <c r="F619" s="27"/>
      <c r="I619" s="27"/>
    </row>
    <row r="620" spans="6:9" x14ac:dyDescent="0.15">
      <c r="F620" s="27"/>
      <c r="I620" s="27"/>
    </row>
    <row r="621" spans="6:9" x14ac:dyDescent="0.15">
      <c r="F621" s="27"/>
      <c r="I621" s="27"/>
    </row>
    <row r="622" spans="6:9" x14ac:dyDescent="0.15">
      <c r="F622" s="27"/>
      <c r="I622" s="27"/>
    </row>
    <row r="623" spans="6:9" x14ac:dyDescent="0.15">
      <c r="F623" s="27"/>
      <c r="I623" s="27"/>
    </row>
    <row r="624" spans="6:9" x14ac:dyDescent="0.15">
      <c r="F624" s="27"/>
      <c r="I624" s="27"/>
    </row>
    <row r="625" spans="6:9" x14ac:dyDescent="0.15">
      <c r="F625" s="27"/>
      <c r="I625" s="27"/>
    </row>
    <row r="626" spans="6:9" x14ac:dyDescent="0.15">
      <c r="F626" s="27"/>
      <c r="I626" s="27"/>
    </row>
    <row r="627" spans="6:9" x14ac:dyDescent="0.15">
      <c r="F627" s="27"/>
      <c r="I627" s="27"/>
    </row>
    <row r="628" spans="6:9" x14ac:dyDescent="0.15">
      <c r="F628" s="27"/>
      <c r="I628" s="27"/>
    </row>
    <row r="629" spans="6:9" x14ac:dyDescent="0.15">
      <c r="F629" s="27"/>
      <c r="I629" s="27"/>
    </row>
    <row r="630" spans="6:9" x14ac:dyDescent="0.15">
      <c r="F630" s="27"/>
      <c r="I630" s="27"/>
    </row>
    <row r="631" spans="6:9" x14ac:dyDescent="0.15">
      <c r="F631" s="27"/>
      <c r="I631" s="27"/>
    </row>
    <row r="632" spans="6:9" x14ac:dyDescent="0.15">
      <c r="F632" s="27"/>
      <c r="I632" s="27"/>
    </row>
    <row r="633" spans="6:9" x14ac:dyDescent="0.15">
      <c r="F633" s="27"/>
      <c r="I633" s="27"/>
    </row>
    <row r="634" spans="6:9" x14ac:dyDescent="0.15">
      <c r="F634" s="27"/>
      <c r="I634" s="27"/>
    </row>
    <row r="635" spans="6:9" x14ac:dyDescent="0.15">
      <c r="F635" s="27"/>
      <c r="I635" s="27"/>
    </row>
    <row r="636" spans="6:9" x14ac:dyDescent="0.15">
      <c r="F636" s="27"/>
      <c r="I636" s="27"/>
    </row>
    <row r="637" spans="6:9" x14ac:dyDescent="0.15">
      <c r="F637" s="27"/>
      <c r="I637" s="27"/>
    </row>
    <row r="638" spans="6:9" x14ac:dyDescent="0.15">
      <c r="F638" s="27"/>
      <c r="I638" s="27"/>
    </row>
    <row r="639" spans="6:9" x14ac:dyDescent="0.15">
      <c r="F639" s="27"/>
      <c r="I639" s="27"/>
    </row>
    <row r="640" spans="6:9" x14ac:dyDescent="0.15">
      <c r="F640" s="27"/>
      <c r="I640" s="27"/>
    </row>
    <row r="641" spans="6:9" x14ac:dyDescent="0.15">
      <c r="F641" s="27"/>
      <c r="I641" s="27"/>
    </row>
    <row r="642" spans="6:9" x14ac:dyDescent="0.15">
      <c r="F642" s="27"/>
      <c r="I642" s="27"/>
    </row>
    <row r="643" spans="6:9" x14ac:dyDescent="0.15">
      <c r="F643" s="27"/>
      <c r="I643" s="27"/>
    </row>
    <row r="644" spans="6:9" x14ac:dyDescent="0.15">
      <c r="F644" s="27"/>
      <c r="I644" s="27"/>
    </row>
    <row r="645" spans="6:9" x14ac:dyDescent="0.15">
      <c r="F645" s="27"/>
      <c r="I645" s="27"/>
    </row>
    <row r="646" spans="6:9" x14ac:dyDescent="0.15">
      <c r="F646" s="27"/>
      <c r="I646" s="27"/>
    </row>
    <row r="647" spans="6:9" x14ac:dyDescent="0.15">
      <c r="F647" s="27"/>
      <c r="I647" s="27"/>
    </row>
    <row r="648" spans="6:9" x14ac:dyDescent="0.15">
      <c r="F648" s="27"/>
      <c r="I648" s="27"/>
    </row>
    <row r="649" spans="6:9" x14ac:dyDescent="0.15">
      <c r="F649" s="27"/>
      <c r="I649" s="27"/>
    </row>
    <row r="650" spans="6:9" x14ac:dyDescent="0.15">
      <c r="F650" s="27"/>
      <c r="I650" s="27"/>
    </row>
    <row r="651" spans="6:9" x14ac:dyDescent="0.15">
      <c r="F651" s="27"/>
      <c r="I651" s="27"/>
    </row>
    <row r="652" spans="6:9" x14ac:dyDescent="0.15">
      <c r="F652" s="27"/>
      <c r="I652" s="27"/>
    </row>
    <row r="653" spans="6:9" x14ac:dyDescent="0.15">
      <c r="F653" s="27"/>
      <c r="I653" s="27"/>
    </row>
    <row r="654" spans="6:9" x14ac:dyDescent="0.15">
      <c r="F654" s="27"/>
      <c r="I654" s="27"/>
    </row>
    <row r="655" spans="6:9" x14ac:dyDescent="0.15">
      <c r="F655" s="27"/>
      <c r="I655" s="27"/>
    </row>
    <row r="656" spans="6:9" x14ac:dyDescent="0.15">
      <c r="F656" s="27"/>
      <c r="I656" s="27"/>
    </row>
    <row r="657" spans="6:9" x14ac:dyDescent="0.15">
      <c r="F657" s="27"/>
      <c r="I657" s="27"/>
    </row>
    <row r="658" spans="6:9" x14ac:dyDescent="0.15">
      <c r="F658" s="27"/>
      <c r="I658" s="27"/>
    </row>
    <row r="659" spans="6:9" x14ac:dyDescent="0.15">
      <c r="F659" s="27"/>
      <c r="I659" s="27"/>
    </row>
    <row r="660" spans="6:9" x14ac:dyDescent="0.15">
      <c r="F660" s="27"/>
      <c r="I660" s="27"/>
    </row>
    <row r="661" spans="6:9" x14ac:dyDescent="0.15">
      <c r="F661" s="27"/>
      <c r="I661" s="27"/>
    </row>
    <row r="662" spans="6:9" x14ac:dyDescent="0.15">
      <c r="F662" s="27"/>
      <c r="I662" s="27"/>
    </row>
    <row r="663" spans="6:9" x14ac:dyDescent="0.15">
      <c r="F663" s="27"/>
      <c r="I663" s="27"/>
    </row>
    <row r="664" spans="6:9" x14ac:dyDescent="0.15">
      <c r="F664" s="27"/>
      <c r="I664" s="27"/>
    </row>
    <row r="665" spans="6:9" x14ac:dyDescent="0.15">
      <c r="F665" s="27"/>
      <c r="I665" s="27"/>
    </row>
    <row r="666" spans="6:9" x14ac:dyDescent="0.15">
      <c r="F666" s="27"/>
      <c r="I666" s="27"/>
    </row>
    <row r="667" spans="6:9" x14ac:dyDescent="0.15">
      <c r="F667" s="27"/>
      <c r="I667" s="27"/>
    </row>
    <row r="668" spans="6:9" x14ac:dyDescent="0.15">
      <c r="F668" s="27"/>
      <c r="I668" s="27"/>
    </row>
    <row r="669" spans="6:9" x14ac:dyDescent="0.15">
      <c r="F669" s="27"/>
      <c r="I669" s="27"/>
    </row>
    <row r="670" spans="6:9" x14ac:dyDescent="0.15">
      <c r="F670" s="27"/>
      <c r="I670" s="27"/>
    </row>
    <row r="671" spans="6:9" x14ac:dyDescent="0.15">
      <c r="F671" s="27"/>
      <c r="I671" s="27"/>
    </row>
    <row r="672" spans="6:9" x14ac:dyDescent="0.15">
      <c r="F672" s="27"/>
      <c r="I672" s="27"/>
    </row>
    <row r="673" spans="6:9" x14ac:dyDescent="0.15">
      <c r="F673" s="27"/>
      <c r="I673" s="27"/>
    </row>
    <row r="674" spans="6:9" x14ac:dyDescent="0.15">
      <c r="F674" s="27"/>
      <c r="I674" s="27"/>
    </row>
    <row r="675" spans="6:9" x14ac:dyDescent="0.15">
      <c r="F675" s="27"/>
      <c r="I675" s="27"/>
    </row>
    <row r="676" spans="6:9" x14ac:dyDescent="0.15">
      <c r="F676" s="27"/>
      <c r="I676" s="27"/>
    </row>
    <row r="677" spans="6:9" x14ac:dyDescent="0.15">
      <c r="F677" s="27"/>
      <c r="I677" s="27"/>
    </row>
    <row r="678" spans="6:9" x14ac:dyDescent="0.15">
      <c r="F678" s="27"/>
      <c r="I678" s="27"/>
    </row>
    <row r="679" spans="6:9" x14ac:dyDescent="0.15">
      <c r="F679" s="27"/>
      <c r="I679" s="27"/>
    </row>
    <row r="680" spans="6:9" x14ac:dyDescent="0.15">
      <c r="F680" s="27"/>
      <c r="I680" s="27"/>
    </row>
    <row r="681" spans="6:9" x14ac:dyDescent="0.15">
      <c r="F681" s="27"/>
      <c r="I681" s="27"/>
    </row>
    <row r="682" spans="6:9" x14ac:dyDescent="0.15">
      <c r="F682" s="27"/>
      <c r="I682" s="27"/>
    </row>
    <row r="683" spans="6:9" x14ac:dyDescent="0.15">
      <c r="F683" s="27"/>
      <c r="I683" s="27"/>
    </row>
    <row r="684" spans="6:9" x14ac:dyDescent="0.15">
      <c r="F684" s="27"/>
      <c r="I684" s="27"/>
    </row>
    <row r="685" spans="6:9" x14ac:dyDescent="0.15">
      <c r="F685" s="27"/>
      <c r="I685" s="27"/>
    </row>
    <row r="686" spans="6:9" x14ac:dyDescent="0.15">
      <c r="F686" s="27"/>
      <c r="I686" s="27"/>
    </row>
    <row r="687" spans="6:9" x14ac:dyDescent="0.15">
      <c r="F687" s="27"/>
      <c r="I687" s="27"/>
    </row>
    <row r="688" spans="6:9" x14ac:dyDescent="0.15">
      <c r="F688" s="27"/>
      <c r="I688" s="27"/>
    </row>
    <row r="689" spans="6:9" x14ac:dyDescent="0.15">
      <c r="F689" s="27"/>
      <c r="I689" s="27"/>
    </row>
    <row r="690" spans="6:9" x14ac:dyDescent="0.15">
      <c r="F690" s="27"/>
      <c r="I690" s="27"/>
    </row>
    <row r="691" spans="6:9" x14ac:dyDescent="0.15">
      <c r="F691" s="27"/>
      <c r="I691" s="27"/>
    </row>
    <row r="692" spans="6:9" x14ac:dyDescent="0.15">
      <c r="F692" s="27"/>
      <c r="I692" s="27"/>
    </row>
    <row r="693" spans="6:9" x14ac:dyDescent="0.15">
      <c r="F693" s="27"/>
      <c r="I693" s="27"/>
    </row>
    <row r="694" spans="6:9" x14ac:dyDescent="0.15">
      <c r="F694" s="27"/>
      <c r="I694" s="27"/>
    </row>
    <row r="695" spans="6:9" x14ac:dyDescent="0.15">
      <c r="F695" s="27"/>
      <c r="I695" s="27"/>
    </row>
    <row r="696" spans="6:9" x14ac:dyDescent="0.15">
      <c r="F696" s="27"/>
      <c r="I696" s="27"/>
    </row>
    <row r="697" spans="6:9" x14ac:dyDescent="0.15">
      <c r="F697" s="27"/>
      <c r="I697" s="27"/>
    </row>
    <row r="698" spans="6:9" x14ac:dyDescent="0.15">
      <c r="F698" s="27"/>
      <c r="I698" s="27"/>
    </row>
    <row r="699" spans="6:9" x14ac:dyDescent="0.15">
      <c r="F699" s="27"/>
      <c r="I699" s="27"/>
    </row>
    <row r="700" spans="6:9" x14ac:dyDescent="0.15">
      <c r="F700" s="27"/>
      <c r="I700" s="27"/>
    </row>
    <row r="701" spans="6:9" x14ac:dyDescent="0.15">
      <c r="F701" s="27"/>
      <c r="I701" s="27"/>
    </row>
    <row r="702" spans="6:9" x14ac:dyDescent="0.15">
      <c r="F702" s="27"/>
      <c r="I702" s="27"/>
    </row>
    <row r="703" spans="6:9" x14ac:dyDescent="0.15">
      <c r="F703" s="27"/>
      <c r="I703" s="27"/>
    </row>
    <row r="704" spans="6:9" x14ac:dyDescent="0.15">
      <c r="F704" s="27"/>
      <c r="I704" s="27"/>
    </row>
    <row r="705" spans="6:9" x14ac:dyDescent="0.15">
      <c r="F705" s="27"/>
      <c r="I705" s="27"/>
    </row>
    <row r="706" spans="6:9" x14ac:dyDescent="0.15">
      <c r="F706" s="27"/>
      <c r="I706" s="27"/>
    </row>
    <row r="707" spans="6:9" x14ac:dyDescent="0.15">
      <c r="F707" s="27"/>
      <c r="I707" s="27"/>
    </row>
    <row r="708" spans="6:9" x14ac:dyDescent="0.15">
      <c r="F708" s="27"/>
      <c r="I708" s="27"/>
    </row>
    <row r="709" spans="6:9" x14ac:dyDescent="0.15">
      <c r="F709" s="27"/>
      <c r="I709" s="27"/>
    </row>
    <row r="710" spans="6:9" x14ac:dyDescent="0.15">
      <c r="F710" s="27"/>
      <c r="I710" s="27"/>
    </row>
    <row r="711" spans="6:9" x14ac:dyDescent="0.15">
      <c r="F711" s="27"/>
      <c r="I711" s="27"/>
    </row>
    <row r="712" spans="6:9" x14ac:dyDescent="0.15">
      <c r="F712" s="27"/>
      <c r="I712" s="27"/>
    </row>
    <row r="713" spans="6:9" x14ac:dyDescent="0.15">
      <c r="F713" s="27"/>
      <c r="I713" s="27"/>
    </row>
    <row r="714" spans="6:9" x14ac:dyDescent="0.15">
      <c r="F714" s="27"/>
      <c r="I714" s="27"/>
    </row>
    <row r="715" spans="6:9" x14ac:dyDescent="0.15">
      <c r="F715" s="27"/>
      <c r="I715" s="27"/>
    </row>
    <row r="716" spans="6:9" x14ac:dyDescent="0.15">
      <c r="F716" s="27"/>
      <c r="I716" s="27"/>
    </row>
    <row r="717" spans="6:9" x14ac:dyDescent="0.15">
      <c r="F717" s="27"/>
      <c r="I717" s="27"/>
    </row>
    <row r="718" spans="6:9" x14ac:dyDescent="0.15">
      <c r="F718" s="27"/>
      <c r="I718" s="27"/>
    </row>
    <row r="719" spans="6:9" x14ac:dyDescent="0.15">
      <c r="F719" s="27"/>
      <c r="I719" s="27"/>
    </row>
    <row r="720" spans="6:9" x14ac:dyDescent="0.15">
      <c r="F720" s="27"/>
      <c r="I720" s="27"/>
    </row>
    <row r="721" spans="6:9" x14ac:dyDescent="0.15">
      <c r="F721" s="27"/>
      <c r="I721" s="27"/>
    </row>
    <row r="722" spans="6:9" x14ac:dyDescent="0.15">
      <c r="F722" s="27"/>
      <c r="I722" s="27"/>
    </row>
    <row r="723" spans="6:9" x14ac:dyDescent="0.15">
      <c r="F723" s="27"/>
      <c r="I723" s="27"/>
    </row>
    <row r="724" spans="6:9" x14ac:dyDescent="0.15">
      <c r="F724" s="27"/>
      <c r="I724" s="27"/>
    </row>
    <row r="725" spans="6:9" x14ac:dyDescent="0.15">
      <c r="F725" s="27"/>
      <c r="I725" s="27"/>
    </row>
    <row r="726" spans="6:9" x14ac:dyDescent="0.15">
      <c r="F726" s="27"/>
      <c r="I726" s="27"/>
    </row>
    <row r="727" spans="6:9" x14ac:dyDescent="0.15">
      <c r="F727" s="27"/>
      <c r="I727" s="27"/>
    </row>
    <row r="728" spans="6:9" x14ac:dyDescent="0.15">
      <c r="F728" s="27"/>
      <c r="I728" s="27"/>
    </row>
    <row r="729" spans="6:9" x14ac:dyDescent="0.15">
      <c r="F729" s="27"/>
      <c r="I729" s="27"/>
    </row>
    <row r="730" spans="6:9" x14ac:dyDescent="0.15">
      <c r="F730" s="27"/>
      <c r="I730" s="27"/>
    </row>
    <row r="731" spans="6:9" x14ac:dyDescent="0.15">
      <c r="F731" s="27"/>
      <c r="I731" s="27"/>
    </row>
    <row r="732" spans="6:9" x14ac:dyDescent="0.15">
      <c r="F732" s="27"/>
      <c r="I732" s="27"/>
    </row>
    <row r="733" spans="6:9" x14ac:dyDescent="0.15">
      <c r="F733" s="27"/>
      <c r="I733" s="27"/>
    </row>
    <row r="734" spans="6:9" x14ac:dyDescent="0.15">
      <c r="F734" s="27"/>
      <c r="I734" s="27"/>
    </row>
    <row r="735" spans="6:9" x14ac:dyDescent="0.15">
      <c r="F735" s="27"/>
      <c r="I735" s="27"/>
    </row>
    <row r="736" spans="6:9" x14ac:dyDescent="0.15">
      <c r="F736" s="27"/>
      <c r="I736" s="27"/>
    </row>
    <row r="737" spans="6:9" x14ac:dyDescent="0.15">
      <c r="F737" s="27"/>
      <c r="I737" s="27"/>
    </row>
    <row r="738" spans="6:9" x14ac:dyDescent="0.15">
      <c r="F738" s="27"/>
      <c r="I738" s="27"/>
    </row>
    <row r="739" spans="6:9" x14ac:dyDescent="0.15">
      <c r="F739" s="27"/>
      <c r="I739" s="27"/>
    </row>
    <row r="740" spans="6:9" x14ac:dyDescent="0.15">
      <c r="F740" s="27"/>
      <c r="I740" s="27"/>
    </row>
    <row r="741" spans="6:9" x14ac:dyDescent="0.15">
      <c r="F741" s="27"/>
      <c r="I741" s="27"/>
    </row>
    <row r="742" spans="6:9" x14ac:dyDescent="0.15">
      <c r="F742" s="27"/>
      <c r="I742" s="27"/>
    </row>
    <row r="743" spans="6:9" x14ac:dyDescent="0.15">
      <c r="F743" s="27"/>
      <c r="I743" s="27"/>
    </row>
    <row r="744" spans="6:9" x14ac:dyDescent="0.15">
      <c r="F744" s="27"/>
      <c r="I744" s="27"/>
    </row>
    <row r="745" spans="6:9" x14ac:dyDescent="0.15">
      <c r="F745" s="27"/>
      <c r="I745" s="27"/>
    </row>
    <row r="746" spans="6:9" x14ac:dyDescent="0.15">
      <c r="F746" s="27"/>
      <c r="I746" s="27"/>
    </row>
    <row r="747" spans="6:9" x14ac:dyDescent="0.15">
      <c r="F747" s="27"/>
      <c r="I747" s="27"/>
    </row>
    <row r="748" spans="6:9" x14ac:dyDescent="0.15">
      <c r="F748" s="27"/>
      <c r="I748" s="27"/>
    </row>
    <row r="749" spans="6:9" x14ac:dyDescent="0.15">
      <c r="F749" s="27"/>
      <c r="I749" s="27"/>
    </row>
    <row r="750" spans="6:9" x14ac:dyDescent="0.15">
      <c r="F750" s="27"/>
      <c r="I750" s="27"/>
    </row>
    <row r="751" spans="6:9" x14ac:dyDescent="0.15">
      <c r="F751" s="27"/>
      <c r="I751" s="27"/>
    </row>
    <row r="752" spans="6:9" x14ac:dyDescent="0.15">
      <c r="F752" s="27"/>
      <c r="I752" s="27"/>
    </row>
    <row r="753" spans="6:9" x14ac:dyDescent="0.15">
      <c r="F753" s="27"/>
      <c r="I753" s="27"/>
    </row>
    <row r="754" spans="6:9" x14ac:dyDescent="0.15">
      <c r="F754" s="27"/>
      <c r="I754" s="27"/>
    </row>
    <row r="755" spans="6:9" x14ac:dyDescent="0.15">
      <c r="F755" s="27"/>
      <c r="I755" s="27"/>
    </row>
    <row r="756" spans="6:9" x14ac:dyDescent="0.15">
      <c r="F756" s="27"/>
      <c r="I756" s="27"/>
    </row>
    <row r="757" spans="6:9" x14ac:dyDescent="0.15">
      <c r="F757" s="27"/>
      <c r="I757" s="27"/>
    </row>
    <row r="758" spans="6:9" x14ac:dyDescent="0.15">
      <c r="F758" s="27"/>
      <c r="I758" s="27"/>
    </row>
    <row r="759" spans="6:9" x14ac:dyDescent="0.15">
      <c r="F759" s="27"/>
      <c r="I759" s="27"/>
    </row>
    <row r="760" spans="6:9" x14ac:dyDescent="0.15">
      <c r="F760" s="27"/>
      <c r="I760" s="27"/>
    </row>
    <row r="761" spans="6:9" x14ac:dyDescent="0.15">
      <c r="F761" s="27"/>
      <c r="I761" s="27"/>
    </row>
    <row r="762" spans="6:9" x14ac:dyDescent="0.15">
      <c r="F762" s="27"/>
      <c r="I762" s="27"/>
    </row>
    <row r="763" spans="6:9" x14ac:dyDescent="0.15">
      <c r="F763" s="27"/>
      <c r="I763" s="27"/>
    </row>
    <row r="764" spans="6:9" x14ac:dyDescent="0.15">
      <c r="F764" s="27"/>
      <c r="I764" s="27"/>
    </row>
    <row r="765" spans="6:9" x14ac:dyDescent="0.15">
      <c r="F765" s="27"/>
      <c r="I765" s="27"/>
    </row>
    <row r="766" spans="6:9" x14ac:dyDescent="0.15">
      <c r="F766" s="27"/>
      <c r="I766" s="27"/>
    </row>
    <row r="767" spans="6:9" x14ac:dyDescent="0.15">
      <c r="F767" s="27"/>
      <c r="I767" s="27"/>
    </row>
    <row r="768" spans="6:9" x14ac:dyDescent="0.15">
      <c r="F768" s="27"/>
      <c r="I768" s="27"/>
    </row>
    <row r="769" spans="6:9" x14ac:dyDescent="0.15">
      <c r="F769" s="27"/>
      <c r="I769" s="27"/>
    </row>
    <row r="770" spans="6:9" x14ac:dyDescent="0.15">
      <c r="F770" s="27"/>
      <c r="I770" s="27"/>
    </row>
    <row r="771" spans="6:9" x14ac:dyDescent="0.15">
      <c r="F771" s="27"/>
      <c r="I771" s="27"/>
    </row>
    <row r="772" spans="6:9" x14ac:dyDescent="0.15">
      <c r="F772" s="27"/>
      <c r="I772" s="27"/>
    </row>
    <row r="773" spans="6:9" x14ac:dyDescent="0.15">
      <c r="F773" s="27"/>
      <c r="I773" s="27"/>
    </row>
    <row r="774" spans="6:9" x14ac:dyDescent="0.15">
      <c r="F774" s="27"/>
      <c r="I774" s="27"/>
    </row>
    <row r="775" spans="6:9" x14ac:dyDescent="0.15">
      <c r="F775" s="27"/>
      <c r="I775" s="27"/>
    </row>
    <row r="776" spans="6:9" x14ac:dyDescent="0.15">
      <c r="F776" s="27"/>
      <c r="I776" s="27"/>
    </row>
    <row r="777" spans="6:9" x14ac:dyDescent="0.15">
      <c r="F777" s="27"/>
      <c r="I777" s="27"/>
    </row>
    <row r="778" spans="6:9" x14ac:dyDescent="0.15">
      <c r="F778" s="27"/>
      <c r="I778" s="27"/>
    </row>
    <row r="779" spans="6:9" x14ac:dyDescent="0.15">
      <c r="F779" s="27"/>
      <c r="I779" s="27"/>
    </row>
    <row r="780" spans="6:9" x14ac:dyDescent="0.15">
      <c r="F780" s="27"/>
      <c r="I780" s="27"/>
    </row>
    <row r="781" spans="6:9" x14ac:dyDescent="0.15">
      <c r="F781" s="27"/>
      <c r="I781" s="27"/>
    </row>
    <row r="782" spans="6:9" x14ac:dyDescent="0.15">
      <c r="F782" s="27"/>
      <c r="I782" s="27"/>
    </row>
    <row r="783" spans="6:9" x14ac:dyDescent="0.15">
      <c r="F783" s="27"/>
      <c r="I783" s="27"/>
    </row>
    <row r="784" spans="6:9" x14ac:dyDescent="0.15">
      <c r="F784" s="27"/>
      <c r="I784" s="27"/>
    </row>
    <row r="785" spans="6:9" x14ac:dyDescent="0.15">
      <c r="F785" s="27"/>
      <c r="I785" s="27"/>
    </row>
    <row r="786" spans="6:9" x14ac:dyDescent="0.15">
      <c r="F786" s="27"/>
      <c r="I786" s="27"/>
    </row>
    <row r="787" spans="6:9" x14ac:dyDescent="0.15">
      <c r="F787" s="27"/>
      <c r="I787" s="27"/>
    </row>
    <row r="788" spans="6:9" x14ac:dyDescent="0.15">
      <c r="F788" s="27"/>
      <c r="I788" s="27"/>
    </row>
    <row r="789" spans="6:9" x14ac:dyDescent="0.15">
      <c r="F789" s="27"/>
      <c r="I789" s="27"/>
    </row>
    <row r="790" spans="6:9" x14ac:dyDescent="0.15">
      <c r="F790" s="27"/>
      <c r="I790" s="27"/>
    </row>
    <row r="791" spans="6:9" x14ac:dyDescent="0.15">
      <c r="F791" s="27"/>
      <c r="I791" s="27"/>
    </row>
    <row r="792" spans="6:9" x14ac:dyDescent="0.15">
      <c r="F792" s="27"/>
      <c r="I792" s="27"/>
    </row>
    <row r="793" spans="6:9" x14ac:dyDescent="0.15">
      <c r="F793" s="27"/>
      <c r="I793" s="27"/>
    </row>
    <row r="794" spans="6:9" x14ac:dyDescent="0.15">
      <c r="F794" s="27"/>
      <c r="I794" s="27"/>
    </row>
    <row r="795" spans="6:9" x14ac:dyDescent="0.15">
      <c r="F795" s="27"/>
      <c r="I795" s="27"/>
    </row>
    <row r="796" spans="6:9" x14ac:dyDescent="0.15">
      <c r="F796" s="27"/>
      <c r="I796" s="27"/>
    </row>
    <row r="797" spans="6:9" x14ac:dyDescent="0.15">
      <c r="F797" s="27"/>
      <c r="I797" s="27"/>
    </row>
    <row r="798" spans="6:9" x14ac:dyDescent="0.15">
      <c r="F798" s="27"/>
      <c r="I798" s="27"/>
    </row>
    <row r="799" spans="6:9" x14ac:dyDescent="0.15">
      <c r="F799" s="27"/>
      <c r="I799" s="27"/>
    </row>
    <row r="800" spans="6:9" x14ac:dyDescent="0.15">
      <c r="F800" s="27"/>
      <c r="I800" s="27"/>
    </row>
    <row r="801" spans="6:9" x14ac:dyDescent="0.15">
      <c r="F801" s="27"/>
      <c r="I801" s="27"/>
    </row>
    <row r="802" spans="6:9" x14ac:dyDescent="0.15">
      <c r="F802" s="27"/>
      <c r="I802" s="27"/>
    </row>
    <row r="803" spans="6:9" x14ac:dyDescent="0.15">
      <c r="F803" s="27"/>
      <c r="I803" s="27"/>
    </row>
    <row r="804" spans="6:9" x14ac:dyDescent="0.15">
      <c r="F804" s="27"/>
      <c r="I804" s="27"/>
    </row>
    <row r="805" spans="6:9" x14ac:dyDescent="0.15">
      <c r="F805" s="27"/>
      <c r="I805" s="27"/>
    </row>
    <row r="806" spans="6:9" x14ac:dyDescent="0.15">
      <c r="F806" s="27"/>
      <c r="I806" s="27"/>
    </row>
    <row r="807" spans="6:9" x14ac:dyDescent="0.15">
      <c r="F807" s="27"/>
      <c r="I807" s="27"/>
    </row>
    <row r="808" spans="6:9" x14ac:dyDescent="0.15">
      <c r="F808" s="27"/>
      <c r="I808" s="27"/>
    </row>
    <row r="809" spans="6:9" x14ac:dyDescent="0.15">
      <c r="F809" s="27"/>
      <c r="I809" s="27"/>
    </row>
    <row r="810" spans="6:9" x14ac:dyDescent="0.15">
      <c r="F810" s="27"/>
      <c r="I810" s="27"/>
    </row>
    <row r="811" spans="6:9" x14ac:dyDescent="0.15">
      <c r="F811" s="27"/>
      <c r="I811" s="27"/>
    </row>
    <row r="812" spans="6:9" x14ac:dyDescent="0.15">
      <c r="F812" s="27"/>
      <c r="I812" s="27"/>
    </row>
    <row r="813" spans="6:9" x14ac:dyDescent="0.15">
      <c r="F813" s="27"/>
      <c r="I813" s="27"/>
    </row>
    <row r="814" spans="6:9" x14ac:dyDescent="0.15">
      <c r="F814" s="27"/>
      <c r="I814" s="27"/>
    </row>
    <row r="815" spans="6:9" x14ac:dyDescent="0.15">
      <c r="F815" s="27"/>
      <c r="I815" s="27"/>
    </row>
    <row r="816" spans="6:9" x14ac:dyDescent="0.15">
      <c r="F816" s="27"/>
      <c r="I816" s="27"/>
    </row>
    <row r="817" spans="6:9" x14ac:dyDescent="0.15">
      <c r="F817" s="27"/>
      <c r="I817" s="27"/>
    </row>
    <row r="818" spans="6:9" x14ac:dyDescent="0.15">
      <c r="F818" s="27"/>
      <c r="I818" s="27"/>
    </row>
    <row r="819" spans="6:9" x14ac:dyDescent="0.15">
      <c r="F819" s="27"/>
      <c r="I819" s="27"/>
    </row>
    <row r="820" spans="6:9" x14ac:dyDescent="0.15">
      <c r="F820" s="27"/>
      <c r="I820" s="27"/>
    </row>
    <row r="821" spans="6:9" x14ac:dyDescent="0.15">
      <c r="F821" s="27"/>
      <c r="I821" s="27"/>
    </row>
    <row r="822" spans="6:9" x14ac:dyDescent="0.15">
      <c r="F822" s="27"/>
      <c r="I822" s="27"/>
    </row>
    <row r="823" spans="6:9" x14ac:dyDescent="0.15">
      <c r="F823" s="27"/>
      <c r="I823" s="27"/>
    </row>
    <row r="824" spans="6:9" x14ac:dyDescent="0.15">
      <c r="F824" s="27"/>
      <c r="I824" s="27"/>
    </row>
    <row r="825" spans="6:9" x14ac:dyDescent="0.15">
      <c r="F825" s="27"/>
      <c r="I825" s="27"/>
    </row>
    <row r="826" spans="6:9" x14ac:dyDescent="0.15">
      <c r="F826" s="27"/>
      <c r="I826" s="27"/>
    </row>
    <row r="827" spans="6:9" x14ac:dyDescent="0.15">
      <c r="F827" s="27"/>
      <c r="I827" s="27"/>
    </row>
    <row r="828" spans="6:9" x14ac:dyDescent="0.15">
      <c r="F828" s="27"/>
      <c r="I828" s="27"/>
    </row>
    <row r="829" spans="6:9" x14ac:dyDescent="0.15">
      <c r="F829" s="27"/>
      <c r="I829" s="27"/>
    </row>
    <row r="830" spans="6:9" x14ac:dyDescent="0.15">
      <c r="F830" s="27"/>
      <c r="I830" s="27"/>
    </row>
    <row r="831" spans="6:9" x14ac:dyDescent="0.15">
      <c r="F831" s="27"/>
      <c r="I831" s="27"/>
    </row>
    <row r="832" spans="6:9" x14ac:dyDescent="0.15">
      <c r="F832" s="27"/>
      <c r="I832" s="27"/>
    </row>
    <row r="833" spans="6:9" x14ac:dyDescent="0.15">
      <c r="F833" s="27"/>
      <c r="I833" s="27"/>
    </row>
    <row r="834" spans="6:9" x14ac:dyDescent="0.15">
      <c r="F834" s="27"/>
      <c r="I834" s="27"/>
    </row>
    <row r="835" spans="6:9" x14ac:dyDescent="0.15">
      <c r="F835" s="27"/>
      <c r="I835" s="27"/>
    </row>
    <row r="836" spans="6:9" x14ac:dyDescent="0.15">
      <c r="F836" s="27"/>
      <c r="I836" s="27"/>
    </row>
    <row r="837" spans="6:9" x14ac:dyDescent="0.15">
      <c r="F837" s="27"/>
      <c r="I837" s="27"/>
    </row>
    <row r="838" spans="6:9" x14ac:dyDescent="0.15">
      <c r="F838" s="27"/>
      <c r="I838" s="27"/>
    </row>
    <row r="839" spans="6:9" x14ac:dyDescent="0.15">
      <c r="F839" s="27"/>
      <c r="I839" s="27"/>
    </row>
    <row r="840" spans="6:9" x14ac:dyDescent="0.15">
      <c r="F840" s="27"/>
      <c r="I840" s="27"/>
    </row>
    <row r="841" spans="6:9" x14ac:dyDescent="0.15">
      <c r="F841" s="27"/>
      <c r="I841" s="27"/>
    </row>
    <row r="842" spans="6:9" x14ac:dyDescent="0.15">
      <c r="F842" s="27"/>
      <c r="I842" s="27"/>
    </row>
    <row r="843" spans="6:9" x14ac:dyDescent="0.15">
      <c r="F843" s="27"/>
      <c r="I843" s="27"/>
    </row>
    <row r="844" spans="6:9" x14ac:dyDescent="0.15">
      <c r="F844" s="27"/>
      <c r="I844" s="27"/>
    </row>
    <row r="845" spans="6:9" x14ac:dyDescent="0.15">
      <c r="F845" s="27"/>
      <c r="I845" s="27"/>
    </row>
    <row r="846" spans="6:9" x14ac:dyDescent="0.15">
      <c r="F846" s="27"/>
      <c r="I846" s="27"/>
    </row>
    <row r="847" spans="6:9" x14ac:dyDescent="0.15">
      <c r="F847" s="27"/>
      <c r="I847" s="27"/>
    </row>
    <row r="848" spans="6:9" x14ac:dyDescent="0.15">
      <c r="F848" s="27"/>
      <c r="I848" s="27"/>
    </row>
    <row r="849" spans="6:9" x14ac:dyDescent="0.15">
      <c r="F849" s="27"/>
      <c r="I849" s="27"/>
    </row>
    <row r="850" spans="6:9" x14ac:dyDescent="0.15">
      <c r="F850" s="27"/>
      <c r="I850" s="27"/>
    </row>
    <row r="851" spans="6:9" x14ac:dyDescent="0.15">
      <c r="F851" s="27"/>
      <c r="I851" s="27"/>
    </row>
    <row r="852" spans="6:9" x14ac:dyDescent="0.15">
      <c r="F852" s="27"/>
      <c r="I852" s="27"/>
    </row>
    <row r="853" spans="6:9" x14ac:dyDescent="0.15">
      <c r="F853" s="27"/>
      <c r="I853" s="27"/>
    </row>
    <row r="854" spans="6:9" x14ac:dyDescent="0.15">
      <c r="F854" s="27"/>
      <c r="I854" s="27"/>
    </row>
    <row r="855" spans="6:9" x14ac:dyDescent="0.15">
      <c r="F855" s="27"/>
      <c r="I855" s="27"/>
    </row>
    <row r="856" spans="6:9" x14ac:dyDescent="0.15">
      <c r="F856" s="27"/>
      <c r="I856" s="27"/>
    </row>
    <row r="857" spans="6:9" x14ac:dyDescent="0.15">
      <c r="F857" s="27"/>
      <c r="I857" s="27"/>
    </row>
    <row r="858" spans="6:9" x14ac:dyDescent="0.15">
      <c r="F858" s="27"/>
      <c r="I858" s="27"/>
    </row>
    <row r="859" spans="6:9" x14ac:dyDescent="0.15">
      <c r="F859" s="27"/>
      <c r="I859" s="27"/>
    </row>
    <row r="860" spans="6:9" x14ac:dyDescent="0.15">
      <c r="F860" s="27"/>
      <c r="I860" s="27"/>
    </row>
    <row r="861" spans="6:9" x14ac:dyDescent="0.15">
      <c r="F861" s="27"/>
      <c r="I861" s="27"/>
    </row>
    <row r="862" spans="6:9" x14ac:dyDescent="0.15">
      <c r="F862" s="27"/>
      <c r="I862" s="27"/>
    </row>
    <row r="863" spans="6:9" x14ac:dyDescent="0.15">
      <c r="F863" s="27"/>
      <c r="I863" s="27"/>
    </row>
    <row r="864" spans="6:9" x14ac:dyDescent="0.15">
      <c r="F864" s="27"/>
      <c r="I864" s="27"/>
    </row>
    <row r="865" spans="6:9" x14ac:dyDescent="0.15">
      <c r="F865" s="27"/>
      <c r="I865" s="27"/>
    </row>
    <row r="866" spans="6:9" x14ac:dyDescent="0.15">
      <c r="F866" s="27"/>
      <c r="I866" s="27"/>
    </row>
    <row r="867" spans="6:9" x14ac:dyDescent="0.15">
      <c r="F867" s="27"/>
      <c r="I867" s="27"/>
    </row>
    <row r="868" spans="6:9" x14ac:dyDescent="0.15">
      <c r="F868" s="27"/>
      <c r="I868" s="27"/>
    </row>
    <row r="869" spans="6:9" x14ac:dyDescent="0.15">
      <c r="F869" s="27"/>
      <c r="I869" s="27"/>
    </row>
    <row r="870" spans="6:9" x14ac:dyDescent="0.15">
      <c r="F870" s="27"/>
      <c r="I870" s="27"/>
    </row>
    <row r="871" spans="6:9" x14ac:dyDescent="0.15">
      <c r="F871" s="27"/>
      <c r="I871" s="27"/>
    </row>
    <row r="872" spans="6:9" x14ac:dyDescent="0.15">
      <c r="F872" s="27"/>
      <c r="I872" s="27"/>
    </row>
    <row r="873" spans="6:9" x14ac:dyDescent="0.15">
      <c r="F873" s="27"/>
      <c r="I873" s="27"/>
    </row>
    <row r="874" spans="6:9" x14ac:dyDescent="0.15">
      <c r="F874" s="27"/>
      <c r="I874" s="27"/>
    </row>
    <row r="875" spans="6:9" x14ac:dyDescent="0.15">
      <c r="F875" s="27"/>
      <c r="I875" s="27"/>
    </row>
    <row r="876" spans="6:9" x14ac:dyDescent="0.15">
      <c r="F876" s="27"/>
      <c r="I876" s="27"/>
    </row>
    <row r="877" spans="6:9" x14ac:dyDescent="0.15">
      <c r="F877" s="27"/>
      <c r="I877" s="27"/>
    </row>
    <row r="878" spans="6:9" x14ac:dyDescent="0.15">
      <c r="F878" s="27"/>
      <c r="I878" s="27"/>
    </row>
    <row r="879" spans="6:9" x14ac:dyDescent="0.15">
      <c r="F879" s="27"/>
      <c r="I879" s="27"/>
    </row>
    <row r="880" spans="6:9" x14ac:dyDescent="0.15">
      <c r="F880" s="27"/>
      <c r="I880" s="27"/>
    </row>
    <row r="881" spans="6:9" x14ac:dyDescent="0.15">
      <c r="F881" s="27"/>
      <c r="I881" s="27"/>
    </row>
    <row r="882" spans="6:9" x14ac:dyDescent="0.15">
      <c r="F882" s="27"/>
      <c r="I882" s="27"/>
    </row>
    <row r="883" spans="6:9" x14ac:dyDescent="0.15">
      <c r="F883" s="27"/>
      <c r="I883" s="27"/>
    </row>
    <row r="884" spans="6:9" x14ac:dyDescent="0.15">
      <c r="F884" s="27"/>
      <c r="I884" s="27"/>
    </row>
    <row r="885" spans="6:9" x14ac:dyDescent="0.15">
      <c r="F885" s="27"/>
      <c r="I885" s="27"/>
    </row>
    <row r="886" spans="6:9" x14ac:dyDescent="0.15">
      <c r="F886" s="27"/>
      <c r="I886" s="27"/>
    </row>
    <row r="887" spans="6:9" x14ac:dyDescent="0.15">
      <c r="F887" s="27"/>
      <c r="I887" s="27"/>
    </row>
    <row r="888" spans="6:9" x14ac:dyDescent="0.15">
      <c r="F888" s="27"/>
      <c r="I888" s="27"/>
    </row>
    <row r="889" spans="6:9" x14ac:dyDescent="0.15">
      <c r="F889" s="27"/>
      <c r="I889" s="27"/>
    </row>
    <row r="890" spans="6:9" x14ac:dyDescent="0.15">
      <c r="F890" s="27"/>
      <c r="I890" s="27"/>
    </row>
    <row r="891" spans="6:9" x14ac:dyDescent="0.15">
      <c r="F891" s="27"/>
      <c r="I891" s="27"/>
    </row>
    <row r="892" spans="6:9" x14ac:dyDescent="0.15">
      <c r="F892" s="27"/>
      <c r="I892" s="27"/>
    </row>
    <row r="893" spans="6:9" x14ac:dyDescent="0.15">
      <c r="F893" s="27"/>
      <c r="I893" s="27"/>
    </row>
    <row r="894" spans="6:9" x14ac:dyDescent="0.15">
      <c r="F894" s="27"/>
      <c r="I894" s="27"/>
    </row>
    <row r="895" spans="6:9" x14ac:dyDescent="0.15">
      <c r="F895" s="27"/>
      <c r="I895" s="27"/>
    </row>
    <row r="896" spans="6:9" x14ac:dyDescent="0.15">
      <c r="F896" s="27"/>
      <c r="I896" s="27"/>
    </row>
    <row r="897" spans="6:9" x14ac:dyDescent="0.15">
      <c r="F897" s="27"/>
      <c r="I897" s="27"/>
    </row>
    <row r="898" spans="6:9" x14ac:dyDescent="0.15">
      <c r="F898" s="27"/>
      <c r="I898" s="27"/>
    </row>
    <row r="899" spans="6:9" x14ac:dyDescent="0.15">
      <c r="F899" s="27"/>
      <c r="I899" s="27"/>
    </row>
    <row r="900" spans="6:9" x14ac:dyDescent="0.15">
      <c r="F900" s="27"/>
      <c r="I900" s="27"/>
    </row>
    <row r="901" spans="6:9" x14ac:dyDescent="0.15">
      <c r="F901" s="27"/>
      <c r="I901" s="27"/>
    </row>
    <row r="902" spans="6:9" x14ac:dyDescent="0.15">
      <c r="F902" s="27"/>
      <c r="I902" s="27"/>
    </row>
    <row r="903" spans="6:9" x14ac:dyDescent="0.15">
      <c r="F903" s="27"/>
      <c r="I903" s="27"/>
    </row>
    <row r="904" spans="6:9" x14ac:dyDescent="0.15">
      <c r="F904" s="27"/>
      <c r="I904" s="27"/>
    </row>
    <row r="905" spans="6:9" x14ac:dyDescent="0.15">
      <c r="F905" s="27"/>
      <c r="I905" s="27"/>
    </row>
    <row r="906" spans="6:9" x14ac:dyDescent="0.15">
      <c r="F906" s="27"/>
      <c r="I906" s="27"/>
    </row>
    <row r="907" spans="6:9" x14ac:dyDescent="0.15">
      <c r="F907" s="27"/>
      <c r="I907" s="27"/>
    </row>
    <row r="908" spans="6:9" x14ac:dyDescent="0.15">
      <c r="F908" s="27"/>
      <c r="I908" s="27"/>
    </row>
    <row r="909" spans="6:9" x14ac:dyDescent="0.15">
      <c r="F909" s="27"/>
      <c r="I909" s="27"/>
    </row>
    <row r="910" spans="6:9" x14ac:dyDescent="0.15">
      <c r="F910" s="27"/>
      <c r="I910" s="27"/>
    </row>
    <row r="911" spans="6:9" x14ac:dyDescent="0.15">
      <c r="F911" s="27"/>
      <c r="I911" s="27"/>
    </row>
    <row r="912" spans="6:9" x14ac:dyDescent="0.15">
      <c r="F912" s="27"/>
      <c r="I912" s="27"/>
    </row>
    <row r="913" spans="6:9" x14ac:dyDescent="0.15">
      <c r="F913" s="27"/>
      <c r="I913" s="27"/>
    </row>
    <row r="914" spans="6:9" x14ac:dyDescent="0.15">
      <c r="F914" s="27"/>
      <c r="I914" s="27"/>
    </row>
    <row r="915" spans="6:9" x14ac:dyDescent="0.15">
      <c r="F915" s="27"/>
      <c r="I915" s="27"/>
    </row>
    <row r="916" spans="6:9" x14ac:dyDescent="0.15">
      <c r="F916" s="27"/>
      <c r="I916" s="27"/>
    </row>
    <row r="917" spans="6:9" x14ac:dyDescent="0.15">
      <c r="F917" s="27"/>
      <c r="I917" s="27"/>
    </row>
    <row r="918" spans="6:9" x14ac:dyDescent="0.15">
      <c r="F918" s="27"/>
      <c r="I918" s="27"/>
    </row>
    <row r="919" spans="6:9" x14ac:dyDescent="0.15">
      <c r="F919" s="27"/>
      <c r="I919" s="27"/>
    </row>
    <row r="920" spans="6:9" x14ac:dyDescent="0.15">
      <c r="F920" s="27"/>
      <c r="I920" s="27"/>
    </row>
    <row r="921" spans="6:9" x14ac:dyDescent="0.15">
      <c r="F921" s="27"/>
      <c r="I921" s="27"/>
    </row>
    <row r="922" spans="6:9" x14ac:dyDescent="0.15">
      <c r="F922" s="27"/>
      <c r="I922" s="27"/>
    </row>
    <row r="923" spans="6:9" x14ac:dyDescent="0.15">
      <c r="F923" s="27"/>
      <c r="I923" s="27"/>
    </row>
    <row r="924" spans="6:9" x14ac:dyDescent="0.15">
      <c r="F924" s="27"/>
      <c r="I924" s="27"/>
    </row>
    <row r="925" spans="6:9" x14ac:dyDescent="0.15">
      <c r="F925" s="27"/>
      <c r="I925" s="27"/>
    </row>
    <row r="926" spans="6:9" x14ac:dyDescent="0.15">
      <c r="F926" s="27"/>
      <c r="I926" s="27"/>
    </row>
    <row r="927" spans="6:9" x14ac:dyDescent="0.15">
      <c r="F927" s="27"/>
      <c r="I927" s="27"/>
    </row>
    <row r="928" spans="6:9" x14ac:dyDescent="0.15">
      <c r="F928" s="27"/>
      <c r="I928" s="27"/>
    </row>
    <row r="929" spans="6:9" x14ac:dyDescent="0.15">
      <c r="F929" s="27"/>
      <c r="I929" s="27"/>
    </row>
    <row r="930" spans="6:9" x14ac:dyDescent="0.15">
      <c r="F930" s="27"/>
      <c r="I930" s="27"/>
    </row>
    <row r="931" spans="6:9" x14ac:dyDescent="0.15">
      <c r="F931" s="27"/>
      <c r="I931" s="27"/>
    </row>
    <row r="932" spans="6:9" x14ac:dyDescent="0.15">
      <c r="F932" s="27"/>
      <c r="I932" s="27"/>
    </row>
    <row r="933" spans="6:9" x14ac:dyDescent="0.15">
      <c r="F933" s="27"/>
      <c r="I933" s="27"/>
    </row>
    <row r="934" spans="6:9" x14ac:dyDescent="0.15">
      <c r="F934" s="27"/>
      <c r="I934" s="27"/>
    </row>
    <row r="935" spans="6:9" x14ac:dyDescent="0.15">
      <c r="F935" s="27"/>
      <c r="I935" s="27"/>
    </row>
    <row r="936" spans="6:9" x14ac:dyDescent="0.15">
      <c r="F936" s="27"/>
      <c r="I936" s="27"/>
    </row>
    <row r="937" spans="6:9" x14ac:dyDescent="0.15">
      <c r="F937" s="27"/>
      <c r="I937" s="27"/>
    </row>
    <row r="938" spans="6:9" x14ac:dyDescent="0.15">
      <c r="F938" s="27"/>
      <c r="I938" s="27"/>
    </row>
    <row r="939" spans="6:9" x14ac:dyDescent="0.15">
      <c r="F939" s="27"/>
      <c r="I939" s="27"/>
    </row>
    <row r="940" spans="6:9" x14ac:dyDescent="0.15">
      <c r="F940" s="27"/>
      <c r="I940" s="27"/>
    </row>
    <row r="941" spans="6:9" x14ac:dyDescent="0.15">
      <c r="F941" s="27"/>
      <c r="I941" s="27"/>
    </row>
    <row r="942" spans="6:9" x14ac:dyDescent="0.15">
      <c r="F942" s="27"/>
      <c r="I942" s="27"/>
    </row>
    <row r="943" spans="6:9" x14ac:dyDescent="0.15">
      <c r="F943" s="27"/>
      <c r="I943" s="27"/>
    </row>
    <row r="944" spans="6:9" x14ac:dyDescent="0.15">
      <c r="F944" s="27"/>
      <c r="I944" s="27"/>
    </row>
    <row r="945" spans="6:9" x14ac:dyDescent="0.15">
      <c r="F945" s="27"/>
      <c r="I945" s="27"/>
    </row>
    <row r="946" spans="6:9" x14ac:dyDescent="0.15">
      <c r="F946" s="27"/>
      <c r="I946" s="27"/>
    </row>
    <row r="947" spans="6:9" x14ac:dyDescent="0.15">
      <c r="F947" s="27"/>
      <c r="I947" s="27"/>
    </row>
    <row r="948" spans="6:9" x14ac:dyDescent="0.15">
      <c r="F948" s="27"/>
      <c r="I948" s="27"/>
    </row>
    <row r="949" spans="6:9" x14ac:dyDescent="0.15">
      <c r="F949" s="27"/>
      <c r="I949" s="27"/>
    </row>
    <row r="950" spans="6:9" x14ac:dyDescent="0.15">
      <c r="F950" s="27"/>
      <c r="I950" s="27"/>
    </row>
    <row r="951" spans="6:9" x14ac:dyDescent="0.15">
      <c r="F951" s="27"/>
      <c r="I951" s="27"/>
    </row>
    <row r="952" spans="6:9" x14ac:dyDescent="0.15">
      <c r="F952" s="27"/>
      <c r="I952" s="27"/>
    </row>
    <row r="953" spans="6:9" x14ac:dyDescent="0.15">
      <c r="F953" s="27"/>
      <c r="I953" s="27"/>
    </row>
    <row r="954" spans="6:9" x14ac:dyDescent="0.15">
      <c r="F954" s="27"/>
      <c r="I954" s="27"/>
    </row>
    <row r="955" spans="6:9" x14ac:dyDescent="0.15">
      <c r="F955" s="27"/>
      <c r="I955" s="27"/>
    </row>
    <row r="956" spans="6:9" x14ac:dyDescent="0.15">
      <c r="F956" s="27"/>
      <c r="I956" s="27"/>
    </row>
    <row r="957" spans="6:9" x14ac:dyDescent="0.15">
      <c r="F957" s="27"/>
      <c r="I957" s="27"/>
    </row>
    <row r="958" spans="6:9" x14ac:dyDescent="0.15">
      <c r="F958" s="27"/>
      <c r="I958" s="27"/>
    </row>
    <row r="959" spans="6:9" x14ac:dyDescent="0.15">
      <c r="F959" s="27"/>
      <c r="I959" s="27"/>
    </row>
    <row r="960" spans="6:9" x14ac:dyDescent="0.15">
      <c r="F960" s="27"/>
      <c r="I960" s="27"/>
    </row>
    <row r="961" spans="6:9" x14ac:dyDescent="0.15">
      <c r="F961" s="27"/>
      <c r="I961" s="27"/>
    </row>
    <row r="962" spans="6:9" x14ac:dyDescent="0.15">
      <c r="F962" s="27"/>
      <c r="I962" s="27"/>
    </row>
    <row r="963" spans="6:9" x14ac:dyDescent="0.15">
      <c r="F963" s="27"/>
      <c r="I963" s="27"/>
    </row>
    <row r="964" spans="6:9" x14ac:dyDescent="0.15">
      <c r="F964" s="27"/>
      <c r="I964" s="27"/>
    </row>
    <row r="965" spans="6:9" x14ac:dyDescent="0.15">
      <c r="F965" s="27"/>
      <c r="I965" s="27"/>
    </row>
    <row r="966" spans="6:9" x14ac:dyDescent="0.15">
      <c r="F966" s="27"/>
      <c r="I966" s="27"/>
    </row>
    <row r="967" spans="6:9" x14ac:dyDescent="0.15">
      <c r="F967" s="27"/>
      <c r="I967" s="27"/>
    </row>
    <row r="968" spans="6:9" x14ac:dyDescent="0.15">
      <c r="F968" s="27"/>
      <c r="I968" s="27"/>
    </row>
    <row r="969" spans="6:9" x14ac:dyDescent="0.15">
      <c r="F969" s="27"/>
      <c r="I969" s="27"/>
    </row>
    <row r="970" spans="6:9" x14ac:dyDescent="0.15">
      <c r="F970" s="27"/>
      <c r="I970" s="27"/>
    </row>
    <row r="971" spans="6:9" x14ac:dyDescent="0.15">
      <c r="F971" s="27"/>
      <c r="I971" s="27"/>
    </row>
    <row r="972" spans="6:9" x14ac:dyDescent="0.15">
      <c r="F972" s="27"/>
      <c r="I972" s="27"/>
    </row>
    <row r="973" spans="6:9" x14ac:dyDescent="0.15">
      <c r="F973" s="27"/>
      <c r="I973" s="27"/>
    </row>
    <row r="974" spans="6:9" x14ac:dyDescent="0.15">
      <c r="F974" s="27"/>
      <c r="I974" s="27"/>
    </row>
    <row r="975" spans="6:9" x14ac:dyDescent="0.15">
      <c r="F975" s="27"/>
      <c r="I975" s="27"/>
    </row>
    <row r="976" spans="6:9" x14ac:dyDescent="0.15">
      <c r="F976" s="27"/>
      <c r="I976" s="27"/>
    </row>
    <row r="977" spans="6:9" x14ac:dyDescent="0.15">
      <c r="F977" s="27"/>
      <c r="I977" s="27"/>
    </row>
    <row r="978" spans="6:9" x14ac:dyDescent="0.15">
      <c r="F978" s="27"/>
      <c r="I978" s="27"/>
    </row>
    <row r="979" spans="6:9" x14ac:dyDescent="0.15">
      <c r="F979" s="27"/>
      <c r="I979" s="27"/>
    </row>
    <row r="980" spans="6:9" x14ac:dyDescent="0.15">
      <c r="F980" s="27"/>
      <c r="I980" s="27"/>
    </row>
    <row r="981" spans="6:9" x14ac:dyDescent="0.15">
      <c r="F981" s="27"/>
      <c r="I981" s="27"/>
    </row>
    <row r="982" spans="6:9" x14ac:dyDescent="0.15">
      <c r="F982" s="27"/>
      <c r="I982" s="27"/>
    </row>
    <row r="983" spans="6:9" x14ac:dyDescent="0.15">
      <c r="F983" s="27"/>
      <c r="I983" s="27"/>
    </row>
    <row r="984" spans="6:9" x14ac:dyDescent="0.15">
      <c r="F984" s="27"/>
      <c r="I984" s="27"/>
    </row>
    <row r="985" spans="6:9" x14ac:dyDescent="0.15">
      <c r="F985" s="27"/>
      <c r="I985" s="27"/>
    </row>
    <row r="986" spans="6:9" x14ac:dyDescent="0.15">
      <c r="F986" s="27"/>
      <c r="I986" s="27"/>
    </row>
    <row r="987" spans="6:9" x14ac:dyDescent="0.15">
      <c r="F987" s="27"/>
      <c r="I987" s="27"/>
    </row>
    <row r="988" spans="6:9" x14ac:dyDescent="0.15">
      <c r="F988" s="27"/>
      <c r="I988" s="27"/>
    </row>
    <row r="989" spans="6:9" x14ac:dyDescent="0.15">
      <c r="F989" s="27"/>
      <c r="I989" s="27"/>
    </row>
    <row r="990" spans="6:9" x14ac:dyDescent="0.15">
      <c r="F990" s="27"/>
      <c r="I990" s="27"/>
    </row>
    <row r="991" spans="6:9" x14ac:dyDescent="0.15">
      <c r="F991" s="27"/>
      <c r="I991" s="27"/>
    </row>
    <row r="992" spans="6:9" x14ac:dyDescent="0.15">
      <c r="F992" s="27"/>
      <c r="I992" s="27"/>
    </row>
    <row r="993" spans="6:9" x14ac:dyDescent="0.15">
      <c r="F993" s="27"/>
      <c r="I993" s="27"/>
    </row>
    <row r="994" spans="6:9" x14ac:dyDescent="0.15">
      <c r="F994" s="27"/>
      <c r="I994" s="27"/>
    </row>
    <row r="995" spans="6:9" x14ac:dyDescent="0.15">
      <c r="F995" s="27"/>
      <c r="I995" s="27"/>
    </row>
    <row r="996" spans="6:9" x14ac:dyDescent="0.15">
      <c r="F996" s="27"/>
      <c r="I996" s="27"/>
    </row>
    <row r="997" spans="6:9" x14ac:dyDescent="0.15">
      <c r="F997" s="27"/>
      <c r="I997" s="27"/>
    </row>
    <row r="998" spans="6:9" x14ac:dyDescent="0.15">
      <c r="F998" s="27"/>
      <c r="I998" s="27"/>
    </row>
    <row r="999" spans="6:9" x14ac:dyDescent="0.15">
      <c r="F999" s="27"/>
      <c r="I999" s="27"/>
    </row>
    <row r="1000" spans="6:9" x14ac:dyDescent="0.15">
      <c r="F1000" s="27"/>
      <c r="I1000" s="27"/>
    </row>
    <row r="1001" spans="6:9" x14ac:dyDescent="0.15">
      <c r="F1001" s="27"/>
      <c r="I1001" s="27"/>
    </row>
    <row r="1002" spans="6:9" x14ac:dyDescent="0.15">
      <c r="F1002" s="27"/>
      <c r="I1002" s="27"/>
    </row>
    <row r="1003" spans="6:9" x14ac:dyDescent="0.15">
      <c r="F1003" s="27"/>
      <c r="I1003" s="27"/>
    </row>
    <row r="1004" spans="6:9" x14ac:dyDescent="0.15">
      <c r="F1004" s="27"/>
      <c r="I1004" s="27"/>
    </row>
    <row r="1005" spans="6:9" x14ac:dyDescent="0.15">
      <c r="F1005" s="27"/>
      <c r="I1005" s="27"/>
    </row>
    <row r="1006" spans="6:9" x14ac:dyDescent="0.15">
      <c r="F1006" s="27"/>
      <c r="I1006" s="27"/>
    </row>
    <row r="1007" spans="6:9" x14ac:dyDescent="0.15">
      <c r="F1007" s="27"/>
      <c r="I1007" s="27"/>
    </row>
    <row r="1008" spans="6:9" x14ac:dyDescent="0.15">
      <c r="F1008" s="27"/>
      <c r="I1008" s="27"/>
    </row>
    <row r="1009" spans="6:9" x14ac:dyDescent="0.15">
      <c r="F1009" s="27"/>
      <c r="I1009" s="27"/>
    </row>
    <row r="1010" spans="6:9" x14ac:dyDescent="0.15">
      <c r="F1010" s="27"/>
      <c r="I1010" s="27"/>
    </row>
    <row r="1011" spans="6:9" x14ac:dyDescent="0.15">
      <c r="F1011" s="27"/>
      <c r="I1011" s="27"/>
    </row>
    <row r="1012" spans="6:9" x14ac:dyDescent="0.15">
      <c r="F1012" s="27"/>
      <c r="I1012" s="27"/>
    </row>
    <row r="1013" spans="6:9" x14ac:dyDescent="0.15">
      <c r="F1013" s="27"/>
      <c r="I1013" s="27"/>
    </row>
    <row r="1014" spans="6:9" x14ac:dyDescent="0.15">
      <c r="F1014" s="27"/>
      <c r="I1014" s="27"/>
    </row>
    <row r="1015" spans="6:9" x14ac:dyDescent="0.15">
      <c r="F1015" s="27"/>
      <c r="I1015" s="27"/>
    </row>
    <row r="1016" spans="6:9" x14ac:dyDescent="0.15">
      <c r="F1016" s="27"/>
      <c r="I1016" s="27"/>
    </row>
    <row r="1017" spans="6:9" x14ac:dyDescent="0.15">
      <c r="F1017" s="27"/>
      <c r="I1017" s="27"/>
    </row>
    <row r="1018" spans="6:9" x14ac:dyDescent="0.15">
      <c r="F1018" s="27"/>
      <c r="I1018" s="27"/>
    </row>
    <row r="1019" spans="6:9" x14ac:dyDescent="0.15">
      <c r="F1019" s="27"/>
      <c r="I1019" s="27"/>
    </row>
    <row r="1020" spans="6:9" x14ac:dyDescent="0.15">
      <c r="F1020" s="27"/>
      <c r="I1020" s="27"/>
    </row>
    <row r="1021" spans="6:9" x14ac:dyDescent="0.15">
      <c r="F1021" s="27"/>
      <c r="I1021" s="27"/>
    </row>
    <row r="1022" spans="6:9" x14ac:dyDescent="0.15">
      <c r="F1022" s="27"/>
      <c r="I1022" s="27"/>
    </row>
    <row r="1023" spans="6:9" x14ac:dyDescent="0.15">
      <c r="F1023" s="27"/>
      <c r="I1023" s="27"/>
    </row>
    <row r="1024" spans="6:9" x14ac:dyDescent="0.15">
      <c r="F1024" s="27"/>
      <c r="I1024" s="27"/>
    </row>
    <row r="1025" spans="6:9" x14ac:dyDescent="0.15">
      <c r="F1025" s="27"/>
      <c r="I1025" s="27"/>
    </row>
    <row r="1026" spans="6:9" x14ac:dyDescent="0.15">
      <c r="F1026" s="27"/>
      <c r="I1026" s="27"/>
    </row>
    <row r="1027" spans="6:9" x14ac:dyDescent="0.15">
      <c r="F1027" s="27"/>
      <c r="I1027" s="27"/>
    </row>
    <row r="1028" spans="6:9" x14ac:dyDescent="0.15">
      <c r="F1028" s="27"/>
      <c r="I1028" s="27"/>
    </row>
    <row r="1029" spans="6:9" x14ac:dyDescent="0.15">
      <c r="F1029" s="27"/>
      <c r="I1029" s="27"/>
    </row>
    <row r="1030" spans="6:9" x14ac:dyDescent="0.15">
      <c r="F1030" s="27"/>
      <c r="I1030" s="27"/>
    </row>
    <row r="1031" spans="6:9" x14ac:dyDescent="0.15">
      <c r="F1031" s="27"/>
      <c r="I1031" s="27"/>
    </row>
    <row r="1032" spans="6:9" x14ac:dyDescent="0.15">
      <c r="F1032" s="27"/>
      <c r="I1032" s="27"/>
    </row>
    <row r="1033" spans="6:9" x14ac:dyDescent="0.15">
      <c r="F1033" s="27"/>
      <c r="I1033" s="27"/>
    </row>
    <row r="1034" spans="6:9" x14ac:dyDescent="0.15">
      <c r="F1034" s="27"/>
      <c r="I1034" s="27"/>
    </row>
    <row r="1035" spans="6:9" x14ac:dyDescent="0.15">
      <c r="F1035" s="27"/>
      <c r="I1035" s="27"/>
    </row>
    <row r="1036" spans="6:9" x14ac:dyDescent="0.15">
      <c r="F1036" s="27"/>
      <c r="I1036" s="27"/>
    </row>
    <row r="1037" spans="6:9" x14ac:dyDescent="0.15">
      <c r="F1037" s="27"/>
      <c r="I1037" s="27"/>
    </row>
    <row r="1038" spans="6:9" x14ac:dyDescent="0.15">
      <c r="F1038" s="27"/>
      <c r="I1038" s="27"/>
    </row>
    <row r="1039" spans="6:9" x14ac:dyDescent="0.15">
      <c r="F1039" s="27"/>
      <c r="I1039" s="27"/>
    </row>
    <row r="1040" spans="6:9" x14ac:dyDescent="0.15">
      <c r="F1040" s="27"/>
      <c r="I1040" s="27"/>
    </row>
    <row r="1041" spans="6:9" x14ac:dyDescent="0.15">
      <c r="F1041" s="27"/>
      <c r="I1041" s="27"/>
    </row>
    <row r="1042" spans="6:9" x14ac:dyDescent="0.15">
      <c r="F1042" s="27"/>
      <c r="I1042" s="27"/>
    </row>
    <row r="1043" spans="6:9" x14ac:dyDescent="0.15">
      <c r="F1043" s="27"/>
      <c r="I1043" s="27"/>
    </row>
    <row r="1044" spans="6:9" x14ac:dyDescent="0.15">
      <c r="F1044" s="27"/>
      <c r="I1044" s="27"/>
    </row>
    <row r="1045" spans="6:9" x14ac:dyDescent="0.15">
      <c r="F1045" s="27"/>
      <c r="I1045" s="27"/>
    </row>
    <row r="1046" spans="6:9" x14ac:dyDescent="0.15">
      <c r="F1046" s="27"/>
      <c r="I1046" s="27"/>
    </row>
    <row r="1047" spans="6:9" x14ac:dyDescent="0.15">
      <c r="F1047" s="27"/>
      <c r="I1047" s="27"/>
    </row>
    <row r="1048" spans="6:9" x14ac:dyDescent="0.15">
      <c r="F1048" s="27"/>
      <c r="I1048" s="27"/>
    </row>
    <row r="1049" spans="6:9" x14ac:dyDescent="0.15">
      <c r="F1049" s="27"/>
      <c r="I1049" s="27"/>
    </row>
    <row r="1050" spans="6:9" x14ac:dyDescent="0.15">
      <c r="F1050" s="27"/>
      <c r="I1050" s="27"/>
    </row>
    <row r="1051" spans="6:9" x14ac:dyDescent="0.15">
      <c r="F1051" s="27"/>
      <c r="I1051" s="27"/>
    </row>
    <row r="1052" spans="6:9" x14ac:dyDescent="0.15">
      <c r="F1052" s="27"/>
      <c r="I1052" s="27"/>
    </row>
    <row r="1053" spans="6:9" x14ac:dyDescent="0.15">
      <c r="F1053" s="27"/>
      <c r="I1053" s="27"/>
    </row>
    <row r="1054" spans="6:9" x14ac:dyDescent="0.15">
      <c r="F1054" s="27"/>
      <c r="I1054" s="27"/>
    </row>
    <row r="1055" spans="6:9" x14ac:dyDescent="0.15">
      <c r="F1055" s="27"/>
      <c r="I1055" s="27"/>
    </row>
    <row r="1056" spans="6:9" x14ac:dyDescent="0.15">
      <c r="F1056" s="27"/>
      <c r="I1056" s="27"/>
    </row>
    <row r="1057" spans="6:9" x14ac:dyDescent="0.15">
      <c r="F1057" s="27"/>
      <c r="I1057" s="27"/>
    </row>
    <row r="1058" spans="6:9" x14ac:dyDescent="0.15">
      <c r="F1058" s="27"/>
      <c r="I1058" s="27"/>
    </row>
    <row r="1059" spans="6:9" x14ac:dyDescent="0.15">
      <c r="F1059" s="27"/>
      <c r="I1059" s="27"/>
    </row>
    <row r="1060" spans="6:9" x14ac:dyDescent="0.15">
      <c r="F1060" s="27"/>
      <c r="I1060" s="27"/>
    </row>
    <row r="1061" spans="6:9" x14ac:dyDescent="0.15">
      <c r="F1061" s="27"/>
      <c r="I1061" s="27"/>
    </row>
    <row r="1062" spans="6:9" x14ac:dyDescent="0.15">
      <c r="F1062" s="27"/>
      <c r="I1062" s="27"/>
    </row>
    <row r="1063" spans="6:9" x14ac:dyDescent="0.15">
      <c r="F1063" s="27"/>
      <c r="I1063" s="27"/>
    </row>
    <row r="1064" spans="6:9" x14ac:dyDescent="0.15">
      <c r="F1064" s="27"/>
      <c r="I1064" s="27"/>
    </row>
    <row r="1065" spans="6:9" x14ac:dyDescent="0.15">
      <c r="F1065" s="27"/>
      <c r="I1065" s="27"/>
    </row>
    <row r="1066" spans="6:9" x14ac:dyDescent="0.15">
      <c r="F1066" s="27"/>
      <c r="I1066" s="27"/>
    </row>
    <row r="1067" spans="6:9" x14ac:dyDescent="0.15">
      <c r="F1067" s="27"/>
      <c r="I1067" s="27"/>
    </row>
    <row r="1068" spans="6:9" x14ac:dyDescent="0.15">
      <c r="F1068" s="27"/>
      <c r="I1068" s="27"/>
    </row>
    <row r="1069" spans="6:9" x14ac:dyDescent="0.15">
      <c r="F1069" s="27"/>
      <c r="I1069" s="27"/>
    </row>
    <row r="1070" spans="6:9" x14ac:dyDescent="0.15">
      <c r="F1070" s="27"/>
      <c r="I1070" s="27"/>
    </row>
    <row r="1071" spans="6:9" x14ac:dyDescent="0.15">
      <c r="F1071" s="27"/>
      <c r="I1071" s="27"/>
    </row>
    <row r="1072" spans="6:9" x14ac:dyDescent="0.15">
      <c r="F1072" s="27"/>
      <c r="I1072" s="27"/>
    </row>
    <row r="1073" spans="6:9" x14ac:dyDescent="0.15">
      <c r="F1073" s="27"/>
      <c r="I1073" s="27"/>
    </row>
    <row r="1074" spans="6:9" x14ac:dyDescent="0.15">
      <c r="F1074" s="27"/>
      <c r="I1074" s="27"/>
    </row>
    <row r="1075" spans="6:9" x14ac:dyDescent="0.15">
      <c r="F1075" s="27"/>
      <c r="I1075" s="27"/>
    </row>
    <row r="1076" spans="6:9" x14ac:dyDescent="0.15">
      <c r="F1076" s="27"/>
      <c r="I1076" s="27"/>
    </row>
    <row r="1077" spans="6:9" x14ac:dyDescent="0.15">
      <c r="F1077" s="27"/>
      <c r="I1077" s="27"/>
    </row>
    <row r="1078" spans="6:9" x14ac:dyDescent="0.15">
      <c r="F1078" s="27"/>
      <c r="I1078" s="27"/>
    </row>
    <row r="1079" spans="6:9" x14ac:dyDescent="0.15">
      <c r="F1079" s="27"/>
      <c r="I1079" s="27"/>
    </row>
    <row r="1080" spans="6:9" x14ac:dyDescent="0.15">
      <c r="F1080" s="27"/>
      <c r="I1080" s="27"/>
    </row>
    <row r="1081" spans="6:9" x14ac:dyDescent="0.15">
      <c r="F1081" s="27"/>
      <c r="I1081" s="27"/>
    </row>
    <row r="1082" spans="6:9" x14ac:dyDescent="0.15">
      <c r="F1082" s="27"/>
      <c r="I1082" s="27"/>
    </row>
    <row r="1083" spans="6:9" x14ac:dyDescent="0.15">
      <c r="F1083" s="27"/>
      <c r="I1083" s="27"/>
    </row>
    <row r="1084" spans="6:9" x14ac:dyDescent="0.15">
      <c r="F1084" s="27"/>
      <c r="I1084" s="27"/>
    </row>
    <row r="1085" spans="6:9" x14ac:dyDescent="0.15">
      <c r="F1085" s="27"/>
      <c r="I1085" s="27"/>
    </row>
    <row r="1086" spans="6:9" x14ac:dyDescent="0.15">
      <c r="F1086" s="27"/>
      <c r="I1086" s="27"/>
    </row>
    <row r="1087" spans="6:9" x14ac:dyDescent="0.15">
      <c r="F1087" s="27"/>
      <c r="I1087" s="27"/>
    </row>
    <row r="1088" spans="6:9" x14ac:dyDescent="0.15">
      <c r="F1088" s="27"/>
      <c r="I1088" s="27"/>
    </row>
    <row r="1089" spans="6:9" x14ac:dyDescent="0.15">
      <c r="F1089" s="27"/>
      <c r="I1089" s="27"/>
    </row>
    <row r="1090" spans="6:9" x14ac:dyDescent="0.15">
      <c r="F1090" s="27"/>
      <c r="I1090" s="27"/>
    </row>
    <row r="1091" spans="6:9" x14ac:dyDescent="0.15">
      <c r="F1091" s="27"/>
      <c r="I1091" s="27"/>
    </row>
    <row r="1092" spans="6:9" x14ac:dyDescent="0.15">
      <c r="F1092" s="27"/>
      <c r="I1092" s="27"/>
    </row>
    <row r="1093" spans="6:9" x14ac:dyDescent="0.15">
      <c r="F1093" s="27"/>
      <c r="I1093" s="27"/>
    </row>
    <row r="1094" spans="6:9" x14ac:dyDescent="0.15">
      <c r="F1094" s="27"/>
      <c r="I1094" s="27"/>
    </row>
    <row r="1095" spans="6:9" x14ac:dyDescent="0.15">
      <c r="F1095" s="27"/>
      <c r="I1095" s="27"/>
    </row>
    <row r="1096" spans="6:9" x14ac:dyDescent="0.15">
      <c r="F1096" s="27"/>
      <c r="I1096" s="27"/>
    </row>
    <row r="1097" spans="6:9" x14ac:dyDescent="0.15">
      <c r="F1097" s="27"/>
      <c r="I1097" s="27"/>
    </row>
    <row r="1098" spans="6:9" x14ac:dyDescent="0.15">
      <c r="F1098" s="27"/>
      <c r="I1098" s="27"/>
    </row>
    <row r="1099" spans="6:9" x14ac:dyDescent="0.15">
      <c r="F1099" s="27"/>
      <c r="I1099" s="27"/>
    </row>
    <row r="1100" spans="6:9" x14ac:dyDescent="0.15">
      <c r="F1100" s="27"/>
      <c r="I1100" s="27"/>
    </row>
    <row r="1101" spans="6:9" x14ac:dyDescent="0.15">
      <c r="F1101" s="27"/>
      <c r="I1101" s="27"/>
    </row>
    <row r="1102" spans="6:9" x14ac:dyDescent="0.15">
      <c r="F1102" s="27"/>
      <c r="I1102" s="27"/>
    </row>
    <row r="1103" spans="6:9" x14ac:dyDescent="0.15">
      <c r="F1103" s="27"/>
      <c r="I1103" s="27"/>
    </row>
    <row r="1104" spans="6:9" x14ac:dyDescent="0.15">
      <c r="F1104" s="27"/>
      <c r="I1104" s="27"/>
    </row>
    <row r="1105" spans="6:9" x14ac:dyDescent="0.15">
      <c r="F1105" s="27"/>
      <c r="I1105" s="27"/>
    </row>
    <row r="1106" spans="6:9" x14ac:dyDescent="0.15">
      <c r="F1106" s="27"/>
      <c r="I1106" s="27"/>
    </row>
    <row r="1107" spans="6:9" x14ac:dyDescent="0.15">
      <c r="F1107" s="27"/>
      <c r="I1107" s="27"/>
    </row>
    <row r="1108" spans="6:9" x14ac:dyDescent="0.15">
      <c r="F1108" s="27"/>
      <c r="I1108" s="27"/>
    </row>
    <row r="1109" spans="6:9" x14ac:dyDescent="0.15">
      <c r="F1109" s="27"/>
      <c r="I1109" s="27"/>
    </row>
    <row r="1110" spans="6:9" x14ac:dyDescent="0.15">
      <c r="F1110" s="27"/>
      <c r="I1110" s="27"/>
    </row>
    <row r="1111" spans="6:9" x14ac:dyDescent="0.15">
      <c r="F1111" s="27"/>
      <c r="I1111" s="27"/>
    </row>
    <row r="1112" spans="6:9" x14ac:dyDescent="0.15">
      <c r="F1112" s="27"/>
      <c r="I1112" s="27"/>
    </row>
    <row r="1113" spans="6:9" x14ac:dyDescent="0.15">
      <c r="F1113" s="27"/>
      <c r="I1113" s="27"/>
    </row>
    <row r="1114" spans="6:9" x14ac:dyDescent="0.15">
      <c r="F1114" s="27"/>
      <c r="I1114" s="27"/>
    </row>
    <row r="1115" spans="6:9" x14ac:dyDescent="0.15">
      <c r="F1115" s="27"/>
      <c r="I1115" s="27"/>
    </row>
    <row r="1116" spans="6:9" x14ac:dyDescent="0.15">
      <c r="F1116" s="27"/>
      <c r="I1116" s="27"/>
    </row>
    <row r="1117" spans="6:9" x14ac:dyDescent="0.15">
      <c r="F1117" s="27"/>
      <c r="I1117" s="27"/>
    </row>
    <row r="1118" spans="6:9" x14ac:dyDescent="0.15">
      <c r="F1118" s="27"/>
      <c r="I1118" s="27"/>
    </row>
    <row r="1119" spans="6:9" x14ac:dyDescent="0.15">
      <c r="F1119" s="27"/>
      <c r="I1119" s="27"/>
    </row>
    <row r="1120" spans="6:9" x14ac:dyDescent="0.15">
      <c r="F1120" s="27"/>
      <c r="I1120" s="27"/>
    </row>
    <row r="1121" spans="6:9" x14ac:dyDescent="0.15">
      <c r="F1121" s="27"/>
      <c r="I1121" s="27"/>
    </row>
    <row r="1122" spans="6:9" x14ac:dyDescent="0.15">
      <c r="F1122" s="27"/>
      <c r="I1122" s="27"/>
    </row>
    <row r="1123" spans="6:9" x14ac:dyDescent="0.15">
      <c r="F1123" s="27"/>
      <c r="I1123" s="27"/>
    </row>
    <row r="1124" spans="6:9" x14ac:dyDescent="0.15">
      <c r="F1124" s="27"/>
      <c r="I1124" s="27"/>
    </row>
    <row r="1125" spans="6:9" x14ac:dyDescent="0.15">
      <c r="F1125" s="27"/>
      <c r="I1125" s="27"/>
    </row>
    <row r="1126" spans="6:9" x14ac:dyDescent="0.15">
      <c r="F1126" s="27"/>
      <c r="I1126" s="27"/>
    </row>
    <row r="1127" spans="6:9" x14ac:dyDescent="0.15">
      <c r="F1127" s="27"/>
      <c r="I1127" s="27"/>
    </row>
    <row r="1128" spans="6:9" x14ac:dyDescent="0.15">
      <c r="F1128" s="27"/>
      <c r="I1128" s="27"/>
    </row>
    <row r="1129" spans="6:9" x14ac:dyDescent="0.15">
      <c r="F1129" s="27"/>
      <c r="I1129" s="27"/>
    </row>
    <row r="1130" spans="6:9" x14ac:dyDescent="0.15">
      <c r="F1130" s="27"/>
      <c r="I1130" s="27"/>
    </row>
    <row r="1131" spans="6:9" x14ac:dyDescent="0.15">
      <c r="F1131" s="27"/>
      <c r="I1131" s="27"/>
    </row>
    <row r="1132" spans="6:9" x14ac:dyDescent="0.15">
      <c r="F1132" s="27"/>
      <c r="I1132" s="27"/>
    </row>
    <row r="1133" spans="6:9" x14ac:dyDescent="0.15">
      <c r="F1133" s="27"/>
      <c r="I1133" s="27"/>
    </row>
    <row r="1134" spans="6:9" x14ac:dyDescent="0.15">
      <c r="F1134" s="27"/>
      <c r="I1134" s="27"/>
    </row>
    <row r="1135" spans="6:9" x14ac:dyDescent="0.15">
      <c r="F1135" s="27"/>
      <c r="I1135" s="27"/>
    </row>
    <row r="1136" spans="6:9" x14ac:dyDescent="0.15">
      <c r="F1136" s="27"/>
      <c r="I1136" s="27"/>
    </row>
    <row r="1137" spans="6:9" x14ac:dyDescent="0.15">
      <c r="F1137" s="27"/>
      <c r="I1137" s="27"/>
    </row>
    <row r="1138" spans="6:9" x14ac:dyDescent="0.15">
      <c r="F1138" s="27"/>
      <c r="I1138" s="27"/>
    </row>
    <row r="1139" spans="6:9" x14ac:dyDescent="0.15">
      <c r="F1139" s="27"/>
      <c r="I1139" s="27"/>
    </row>
    <row r="1140" spans="6:9" x14ac:dyDescent="0.15">
      <c r="F1140" s="27"/>
      <c r="I1140" s="27"/>
    </row>
    <row r="1141" spans="6:9" x14ac:dyDescent="0.15">
      <c r="F1141" s="27"/>
      <c r="I1141" s="27"/>
    </row>
    <row r="1142" spans="6:9" x14ac:dyDescent="0.15">
      <c r="F1142" s="27"/>
      <c r="I1142" s="27"/>
    </row>
    <row r="1143" spans="6:9" x14ac:dyDescent="0.15">
      <c r="F1143" s="27"/>
      <c r="I1143" s="27"/>
    </row>
    <row r="1144" spans="6:9" x14ac:dyDescent="0.15">
      <c r="F1144" s="27"/>
      <c r="I1144" s="27"/>
    </row>
    <row r="1145" spans="6:9" x14ac:dyDescent="0.15">
      <c r="F1145" s="27"/>
      <c r="I1145" s="27"/>
    </row>
    <row r="1146" spans="6:9" x14ac:dyDescent="0.15">
      <c r="F1146" s="27"/>
      <c r="I1146" s="27"/>
    </row>
    <row r="1147" spans="6:9" x14ac:dyDescent="0.15">
      <c r="F1147" s="27"/>
      <c r="I1147" s="27"/>
    </row>
    <row r="1148" spans="6:9" x14ac:dyDescent="0.15">
      <c r="F1148" s="27"/>
      <c r="I1148" s="27"/>
    </row>
    <row r="1149" spans="6:9" x14ac:dyDescent="0.15">
      <c r="F1149" s="27"/>
      <c r="I1149" s="27"/>
    </row>
    <row r="1150" spans="6:9" x14ac:dyDescent="0.15">
      <c r="F1150" s="27"/>
      <c r="I1150" s="27"/>
    </row>
    <row r="1151" spans="6:9" x14ac:dyDescent="0.15">
      <c r="F1151" s="27"/>
      <c r="I1151" s="27"/>
    </row>
    <row r="1152" spans="6:9" x14ac:dyDescent="0.15">
      <c r="F1152" s="27"/>
      <c r="I1152" s="27"/>
    </row>
    <row r="1153" spans="6:9" x14ac:dyDescent="0.15">
      <c r="F1153" s="27"/>
      <c r="I1153" s="27"/>
    </row>
    <row r="1154" spans="6:9" x14ac:dyDescent="0.15">
      <c r="F1154" s="27"/>
      <c r="I1154" s="27"/>
    </row>
    <row r="1155" spans="6:9" x14ac:dyDescent="0.15">
      <c r="F1155" s="27"/>
      <c r="I1155" s="27"/>
    </row>
    <row r="1156" spans="6:9" x14ac:dyDescent="0.15">
      <c r="F1156" s="27"/>
      <c r="I1156" s="27"/>
    </row>
    <row r="1157" spans="6:9" x14ac:dyDescent="0.15">
      <c r="F1157" s="27"/>
      <c r="I1157" s="27"/>
    </row>
    <row r="1158" spans="6:9" x14ac:dyDescent="0.15">
      <c r="F1158" s="27"/>
      <c r="I1158" s="27"/>
    </row>
    <row r="1159" spans="6:9" x14ac:dyDescent="0.15">
      <c r="F1159" s="27"/>
      <c r="I1159" s="27"/>
    </row>
    <row r="1160" spans="6:9" x14ac:dyDescent="0.15">
      <c r="F1160" s="27"/>
      <c r="I1160" s="27"/>
    </row>
    <row r="1161" spans="6:9" x14ac:dyDescent="0.15">
      <c r="F1161" s="27"/>
      <c r="I1161" s="27"/>
    </row>
    <row r="1162" spans="6:9" x14ac:dyDescent="0.15">
      <c r="F1162" s="27"/>
      <c r="I1162" s="27"/>
    </row>
    <row r="1163" spans="6:9" x14ac:dyDescent="0.15">
      <c r="F1163" s="27"/>
      <c r="I1163" s="27"/>
    </row>
    <row r="1164" spans="6:9" x14ac:dyDescent="0.15">
      <c r="F1164" s="27"/>
      <c r="I1164" s="27"/>
    </row>
    <row r="1165" spans="6:9" x14ac:dyDescent="0.15">
      <c r="F1165" s="27"/>
      <c r="I1165" s="27"/>
    </row>
    <row r="1166" spans="6:9" x14ac:dyDescent="0.15">
      <c r="F1166" s="27"/>
      <c r="I1166" s="27"/>
    </row>
    <row r="1167" spans="6:9" x14ac:dyDescent="0.15">
      <c r="F1167" s="27"/>
      <c r="I1167" s="27"/>
    </row>
    <row r="1168" spans="6:9" x14ac:dyDescent="0.15">
      <c r="F1168" s="27"/>
      <c r="I1168" s="27"/>
    </row>
    <row r="1169" spans="6:9" x14ac:dyDescent="0.15">
      <c r="F1169" s="27"/>
      <c r="I1169" s="27"/>
    </row>
    <row r="1170" spans="6:9" x14ac:dyDescent="0.15">
      <c r="F1170" s="27"/>
      <c r="I1170" s="27"/>
    </row>
    <row r="1171" spans="6:9" x14ac:dyDescent="0.15">
      <c r="F1171" s="27"/>
      <c r="I1171" s="27"/>
    </row>
    <row r="1172" spans="6:9" x14ac:dyDescent="0.15">
      <c r="F1172" s="27"/>
      <c r="I1172" s="27"/>
    </row>
    <row r="1173" spans="6:9" x14ac:dyDescent="0.15">
      <c r="F1173" s="27"/>
      <c r="I1173" s="27"/>
    </row>
    <row r="1174" spans="6:9" x14ac:dyDescent="0.15">
      <c r="F1174" s="27"/>
      <c r="I1174" s="27"/>
    </row>
    <row r="1175" spans="6:9" x14ac:dyDescent="0.15">
      <c r="F1175" s="27"/>
      <c r="I1175" s="27"/>
    </row>
    <row r="1176" spans="6:9" x14ac:dyDescent="0.15">
      <c r="F1176" s="27"/>
      <c r="I1176" s="27"/>
    </row>
    <row r="1177" spans="6:9" x14ac:dyDescent="0.15">
      <c r="F1177" s="27"/>
      <c r="I1177" s="27"/>
    </row>
    <row r="1178" spans="6:9" x14ac:dyDescent="0.15">
      <c r="F1178" s="27"/>
      <c r="I1178" s="27"/>
    </row>
    <row r="1179" spans="6:9" x14ac:dyDescent="0.15">
      <c r="F1179" s="27"/>
      <c r="I1179" s="27"/>
    </row>
    <row r="1180" spans="6:9" x14ac:dyDescent="0.15">
      <c r="F1180" s="27"/>
      <c r="I1180" s="27"/>
    </row>
    <row r="1181" spans="6:9" x14ac:dyDescent="0.15">
      <c r="F1181" s="27"/>
      <c r="I1181" s="27"/>
    </row>
    <row r="1182" spans="6:9" x14ac:dyDescent="0.15">
      <c r="F1182" s="27"/>
      <c r="I1182" s="27"/>
    </row>
    <row r="1183" spans="6:9" x14ac:dyDescent="0.15">
      <c r="F1183" s="27"/>
      <c r="I1183" s="27"/>
    </row>
    <row r="1184" spans="6:9" x14ac:dyDescent="0.15">
      <c r="F1184" s="27"/>
      <c r="I1184" s="27"/>
    </row>
    <row r="1185" spans="6:9" x14ac:dyDescent="0.15">
      <c r="F1185" s="27"/>
      <c r="I1185" s="27"/>
    </row>
    <row r="1186" spans="6:9" x14ac:dyDescent="0.15">
      <c r="F1186" s="27"/>
      <c r="I1186" s="27"/>
    </row>
    <row r="1187" spans="6:9" x14ac:dyDescent="0.15">
      <c r="F1187" s="27"/>
      <c r="I1187" s="27"/>
    </row>
    <row r="1188" spans="6:9" x14ac:dyDescent="0.15">
      <c r="F1188" s="27"/>
      <c r="I1188" s="27"/>
    </row>
    <row r="1189" spans="6:9" x14ac:dyDescent="0.15">
      <c r="F1189" s="27"/>
      <c r="I1189" s="27"/>
    </row>
    <row r="1190" spans="6:9" x14ac:dyDescent="0.15">
      <c r="F1190" s="27"/>
      <c r="I1190" s="27"/>
    </row>
    <row r="1191" spans="6:9" x14ac:dyDescent="0.15">
      <c r="F1191" s="27"/>
      <c r="I1191" s="27"/>
    </row>
    <row r="1192" spans="6:9" x14ac:dyDescent="0.15">
      <c r="F1192" s="27"/>
      <c r="I1192" s="27"/>
    </row>
    <row r="1193" spans="6:9" x14ac:dyDescent="0.15">
      <c r="F1193" s="27"/>
      <c r="I1193" s="27"/>
    </row>
    <row r="1194" spans="6:9" x14ac:dyDescent="0.15">
      <c r="F1194" s="27"/>
      <c r="I1194" s="27"/>
    </row>
    <row r="1195" spans="6:9" x14ac:dyDescent="0.15">
      <c r="F1195" s="27"/>
      <c r="I1195" s="27"/>
    </row>
    <row r="1196" spans="6:9" x14ac:dyDescent="0.15">
      <c r="F1196" s="27"/>
      <c r="I1196" s="27"/>
    </row>
    <row r="1197" spans="6:9" x14ac:dyDescent="0.15">
      <c r="F1197" s="27"/>
      <c r="I1197" s="27"/>
    </row>
    <row r="1198" spans="6:9" x14ac:dyDescent="0.15">
      <c r="F1198" s="27"/>
      <c r="I1198" s="27"/>
    </row>
    <row r="1199" spans="6:9" x14ac:dyDescent="0.15">
      <c r="F1199" s="27"/>
      <c r="I1199" s="27"/>
    </row>
    <row r="1200" spans="6:9" x14ac:dyDescent="0.15">
      <c r="F1200" s="27"/>
      <c r="I1200" s="27"/>
    </row>
    <row r="1201" spans="6:9" x14ac:dyDescent="0.15">
      <c r="F1201" s="27"/>
      <c r="I1201" s="27"/>
    </row>
    <row r="1202" spans="6:9" x14ac:dyDescent="0.15">
      <c r="F1202" s="27"/>
      <c r="I1202" s="27"/>
    </row>
    <row r="1203" spans="6:9" x14ac:dyDescent="0.15">
      <c r="F1203" s="27"/>
      <c r="I1203" s="27"/>
    </row>
    <row r="1204" spans="6:9" x14ac:dyDescent="0.15">
      <c r="F1204" s="27"/>
      <c r="I1204" s="27"/>
    </row>
    <row r="1205" spans="6:9" x14ac:dyDescent="0.15">
      <c r="F1205" s="27"/>
      <c r="I1205" s="27"/>
    </row>
    <row r="1206" spans="6:9" x14ac:dyDescent="0.15">
      <c r="F1206" s="27"/>
      <c r="I1206" s="27"/>
    </row>
    <row r="1207" spans="6:9" x14ac:dyDescent="0.15">
      <c r="F1207" s="27"/>
      <c r="I1207" s="27"/>
    </row>
    <row r="1208" spans="6:9" x14ac:dyDescent="0.15">
      <c r="F1208" s="27"/>
      <c r="I1208" s="27"/>
    </row>
    <row r="1209" spans="6:9" x14ac:dyDescent="0.15">
      <c r="F1209" s="27"/>
      <c r="I1209" s="27"/>
    </row>
    <row r="1210" spans="6:9" x14ac:dyDescent="0.15">
      <c r="F1210" s="27"/>
      <c r="I1210" s="27"/>
    </row>
    <row r="1211" spans="6:9" x14ac:dyDescent="0.15">
      <c r="F1211" s="27"/>
      <c r="I1211" s="27"/>
    </row>
    <row r="1212" spans="6:9" x14ac:dyDescent="0.15">
      <c r="F1212" s="27"/>
      <c r="I1212" s="27"/>
    </row>
    <row r="1213" spans="6:9" x14ac:dyDescent="0.15">
      <c r="F1213" s="27"/>
      <c r="I1213" s="27"/>
    </row>
    <row r="1214" spans="6:9" x14ac:dyDescent="0.15">
      <c r="F1214" s="27"/>
      <c r="I1214" s="27"/>
    </row>
    <row r="1215" spans="6:9" x14ac:dyDescent="0.15">
      <c r="F1215" s="27"/>
      <c r="I1215" s="27"/>
    </row>
    <row r="1216" spans="6:9" x14ac:dyDescent="0.15">
      <c r="F1216" s="27"/>
      <c r="I1216" s="27"/>
    </row>
    <row r="1217" spans="6:9" x14ac:dyDescent="0.15">
      <c r="F1217" s="27"/>
      <c r="I1217" s="27"/>
    </row>
    <row r="1218" spans="6:9" x14ac:dyDescent="0.15">
      <c r="F1218" s="27"/>
      <c r="I1218" s="27"/>
    </row>
    <row r="1219" spans="6:9" x14ac:dyDescent="0.15">
      <c r="F1219" s="27"/>
      <c r="I1219" s="27"/>
    </row>
    <row r="1220" spans="6:9" x14ac:dyDescent="0.15">
      <c r="F1220" s="27"/>
      <c r="I1220" s="27"/>
    </row>
    <row r="1221" spans="6:9" x14ac:dyDescent="0.15">
      <c r="F1221" s="27"/>
      <c r="I1221" s="27"/>
    </row>
    <row r="1222" spans="6:9" x14ac:dyDescent="0.15">
      <c r="F1222" s="27"/>
      <c r="I1222" s="27"/>
    </row>
    <row r="1223" spans="6:9" x14ac:dyDescent="0.15">
      <c r="F1223" s="27"/>
      <c r="I1223" s="27"/>
    </row>
    <row r="1224" spans="6:9" x14ac:dyDescent="0.15">
      <c r="F1224" s="27"/>
      <c r="I1224" s="27"/>
    </row>
    <row r="1225" spans="6:9" x14ac:dyDescent="0.15">
      <c r="F1225" s="27"/>
      <c r="I1225" s="27"/>
    </row>
    <row r="1226" spans="6:9" x14ac:dyDescent="0.15">
      <c r="F1226" s="27"/>
      <c r="I1226" s="27"/>
    </row>
    <row r="1227" spans="6:9" x14ac:dyDescent="0.15">
      <c r="F1227" s="27"/>
      <c r="I1227" s="27"/>
    </row>
    <row r="1228" spans="6:9" x14ac:dyDescent="0.15">
      <c r="F1228" s="27"/>
      <c r="I1228" s="27"/>
    </row>
    <row r="1229" spans="6:9" x14ac:dyDescent="0.15">
      <c r="F1229" s="27"/>
      <c r="I1229" s="27"/>
    </row>
    <row r="1230" spans="6:9" x14ac:dyDescent="0.15">
      <c r="F1230" s="27"/>
      <c r="I1230" s="27"/>
    </row>
    <row r="1231" spans="6:9" x14ac:dyDescent="0.15">
      <c r="F1231" s="27"/>
      <c r="I1231" s="27"/>
    </row>
    <row r="1232" spans="6:9" x14ac:dyDescent="0.15">
      <c r="F1232" s="27"/>
      <c r="I1232" s="27"/>
    </row>
    <row r="1233" spans="6:9" x14ac:dyDescent="0.15">
      <c r="F1233" s="27"/>
      <c r="I1233" s="27"/>
    </row>
    <row r="1234" spans="6:9" x14ac:dyDescent="0.15">
      <c r="F1234" s="27"/>
      <c r="I1234" s="27"/>
    </row>
    <row r="1235" spans="6:9" x14ac:dyDescent="0.15">
      <c r="F1235" s="27"/>
      <c r="I1235" s="27"/>
    </row>
    <row r="1236" spans="6:9" x14ac:dyDescent="0.15">
      <c r="F1236" s="27"/>
      <c r="I1236" s="27"/>
    </row>
    <row r="1237" spans="6:9" x14ac:dyDescent="0.15">
      <c r="F1237" s="27"/>
      <c r="I1237" s="27"/>
    </row>
    <row r="1238" spans="6:9" x14ac:dyDescent="0.15">
      <c r="F1238" s="27"/>
      <c r="I1238" s="27"/>
    </row>
    <row r="1239" spans="6:9" x14ac:dyDescent="0.15">
      <c r="F1239" s="27"/>
      <c r="I1239" s="27"/>
    </row>
    <row r="1240" spans="6:9" x14ac:dyDescent="0.15">
      <c r="F1240" s="27"/>
      <c r="I1240" s="27"/>
    </row>
    <row r="1241" spans="6:9" x14ac:dyDescent="0.15">
      <c r="F1241" s="27"/>
      <c r="I1241" s="27"/>
    </row>
    <row r="1242" spans="6:9" x14ac:dyDescent="0.15">
      <c r="F1242" s="27"/>
      <c r="I1242" s="27"/>
    </row>
    <row r="1243" spans="6:9" x14ac:dyDescent="0.15">
      <c r="F1243" s="27"/>
      <c r="I1243" s="27"/>
    </row>
    <row r="1244" spans="6:9" x14ac:dyDescent="0.15">
      <c r="F1244" s="27"/>
      <c r="I1244" s="27"/>
    </row>
    <row r="1245" spans="6:9" x14ac:dyDescent="0.15">
      <c r="F1245" s="27"/>
      <c r="I1245" s="27"/>
    </row>
    <row r="1246" spans="6:9" x14ac:dyDescent="0.15">
      <c r="F1246" s="27"/>
      <c r="I1246" s="27"/>
    </row>
    <row r="1247" spans="6:9" x14ac:dyDescent="0.15">
      <c r="F1247" s="27"/>
      <c r="I1247" s="27"/>
    </row>
    <row r="1248" spans="6:9" x14ac:dyDescent="0.15">
      <c r="F1248" s="27"/>
      <c r="I1248" s="27"/>
    </row>
    <row r="1249" spans="6:9" x14ac:dyDescent="0.15">
      <c r="F1249" s="27"/>
      <c r="I1249" s="27"/>
    </row>
    <row r="1250" spans="6:9" x14ac:dyDescent="0.15">
      <c r="F1250" s="27"/>
      <c r="I1250" s="27"/>
    </row>
    <row r="1251" spans="6:9" x14ac:dyDescent="0.15">
      <c r="F1251" s="27"/>
      <c r="I1251" s="27"/>
    </row>
    <row r="1252" spans="6:9" x14ac:dyDescent="0.15">
      <c r="F1252" s="27"/>
      <c r="I1252" s="27"/>
    </row>
    <row r="1253" spans="6:9" x14ac:dyDescent="0.15">
      <c r="F1253" s="27"/>
      <c r="I1253" s="27"/>
    </row>
    <row r="1254" spans="6:9" x14ac:dyDescent="0.15">
      <c r="F1254" s="27"/>
      <c r="I1254" s="27"/>
    </row>
    <row r="1255" spans="6:9" x14ac:dyDescent="0.15">
      <c r="F1255" s="27"/>
      <c r="I1255" s="27"/>
    </row>
    <row r="1256" spans="6:9" x14ac:dyDescent="0.15">
      <c r="F1256" s="27"/>
      <c r="I1256" s="27"/>
    </row>
    <row r="1257" spans="6:9" x14ac:dyDescent="0.15">
      <c r="F1257" s="27"/>
      <c r="I1257" s="27"/>
    </row>
    <row r="1258" spans="6:9" x14ac:dyDescent="0.15">
      <c r="F1258" s="27"/>
      <c r="I1258" s="27"/>
    </row>
    <row r="1259" spans="6:9" x14ac:dyDescent="0.15">
      <c r="F1259" s="27"/>
      <c r="I1259" s="27"/>
    </row>
    <row r="1260" spans="6:9" x14ac:dyDescent="0.15">
      <c r="F1260" s="27"/>
      <c r="I1260" s="27"/>
    </row>
    <row r="1261" spans="6:9" x14ac:dyDescent="0.15">
      <c r="F1261" s="27"/>
      <c r="I1261" s="27"/>
    </row>
    <row r="1262" spans="6:9" x14ac:dyDescent="0.15">
      <c r="F1262" s="27"/>
      <c r="I1262" s="27"/>
    </row>
    <row r="1263" spans="6:9" x14ac:dyDescent="0.15">
      <c r="F1263" s="27"/>
      <c r="I1263" s="27"/>
    </row>
    <row r="1264" spans="6:9" x14ac:dyDescent="0.15">
      <c r="F1264" s="27"/>
      <c r="I1264" s="27"/>
    </row>
    <row r="1265" spans="6:9" x14ac:dyDescent="0.15">
      <c r="F1265" s="27"/>
      <c r="I1265" s="27"/>
    </row>
    <row r="1266" spans="6:9" x14ac:dyDescent="0.15">
      <c r="F1266" s="27"/>
      <c r="I1266" s="27"/>
    </row>
    <row r="1267" spans="6:9" x14ac:dyDescent="0.15">
      <c r="F1267" s="27"/>
      <c r="I1267" s="27"/>
    </row>
    <row r="1268" spans="6:9" x14ac:dyDescent="0.15">
      <c r="F1268" s="27"/>
      <c r="I1268" s="27"/>
    </row>
    <row r="1269" spans="6:9" x14ac:dyDescent="0.15">
      <c r="F1269" s="27"/>
      <c r="I1269" s="27"/>
    </row>
    <row r="1270" spans="6:9" x14ac:dyDescent="0.15">
      <c r="F1270" s="27"/>
      <c r="I1270" s="27"/>
    </row>
    <row r="1271" spans="6:9" x14ac:dyDescent="0.15">
      <c r="F1271" s="27"/>
      <c r="I1271" s="27"/>
    </row>
    <row r="1272" spans="6:9" x14ac:dyDescent="0.15">
      <c r="F1272" s="27"/>
      <c r="I1272" s="27"/>
    </row>
    <row r="1273" spans="6:9" x14ac:dyDescent="0.15">
      <c r="F1273" s="27"/>
      <c r="I1273" s="27"/>
    </row>
    <row r="1274" spans="6:9" x14ac:dyDescent="0.15">
      <c r="F1274" s="27"/>
      <c r="I1274" s="27"/>
    </row>
    <row r="1275" spans="6:9" x14ac:dyDescent="0.15">
      <c r="F1275" s="27"/>
      <c r="I1275" s="27"/>
    </row>
    <row r="1276" spans="6:9" x14ac:dyDescent="0.15">
      <c r="F1276" s="27"/>
      <c r="I1276" s="27"/>
    </row>
    <row r="1277" spans="6:9" x14ac:dyDescent="0.15">
      <c r="F1277" s="27"/>
      <c r="I1277" s="27"/>
    </row>
    <row r="1278" spans="6:9" x14ac:dyDescent="0.15">
      <c r="F1278" s="27"/>
      <c r="I1278" s="27"/>
    </row>
    <row r="1279" spans="6:9" x14ac:dyDescent="0.15">
      <c r="F1279" s="27"/>
      <c r="I1279" s="27"/>
    </row>
    <row r="1280" spans="6:9" x14ac:dyDescent="0.15">
      <c r="F1280" s="27"/>
      <c r="I1280" s="27"/>
    </row>
    <row r="1281" spans="6:9" x14ac:dyDescent="0.15">
      <c r="F1281" s="27"/>
      <c r="I1281" s="27"/>
    </row>
    <row r="1282" spans="6:9" x14ac:dyDescent="0.15">
      <c r="F1282" s="27"/>
      <c r="I1282" s="27"/>
    </row>
    <row r="1283" spans="6:9" x14ac:dyDescent="0.15">
      <c r="F1283" s="27"/>
      <c r="I1283" s="27"/>
    </row>
    <row r="1284" spans="6:9" x14ac:dyDescent="0.15">
      <c r="F1284" s="27"/>
      <c r="I1284" s="27"/>
    </row>
    <row r="1285" spans="6:9" x14ac:dyDescent="0.15">
      <c r="F1285" s="27"/>
      <c r="I1285" s="27"/>
    </row>
    <row r="1286" spans="6:9" x14ac:dyDescent="0.15">
      <c r="F1286" s="27"/>
      <c r="I1286" s="27"/>
    </row>
    <row r="1287" spans="6:9" x14ac:dyDescent="0.15">
      <c r="F1287" s="27"/>
      <c r="I1287" s="27"/>
    </row>
    <row r="1288" spans="6:9" x14ac:dyDescent="0.15">
      <c r="F1288" s="27"/>
      <c r="I1288" s="27"/>
    </row>
    <row r="1289" spans="6:9" x14ac:dyDescent="0.15">
      <c r="F1289" s="27"/>
      <c r="I1289" s="27"/>
    </row>
    <row r="1290" spans="6:9" x14ac:dyDescent="0.15">
      <c r="F1290" s="27"/>
      <c r="I1290" s="27"/>
    </row>
    <row r="1291" spans="6:9" x14ac:dyDescent="0.15">
      <c r="F1291" s="27"/>
      <c r="I1291" s="27"/>
    </row>
    <row r="1292" spans="6:9" x14ac:dyDescent="0.15">
      <c r="F1292" s="27"/>
      <c r="I1292" s="27"/>
    </row>
    <row r="1293" spans="6:9" x14ac:dyDescent="0.15">
      <c r="F1293" s="27"/>
      <c r="I1293" s="27"/>
    </row>
    <row r="1294" spans="6:9" x14ac:dyDescent="0.15">
      <c r="F1294" s="27"/>
      <c r="I1294" s="27"/>
    </row>
    <row r="1295" spans="6:9" x14ac:dyDescent="0.15">
      <c r="F1295" s="27"/>
      <c r="I1295" s="27"/>
    </row>
    <row r="1296" spans="6:9" x14ac:dyDescent="0.15">
      <c r="F1296" s="27"/>
      <c r="I1296" s="27"/>
    </row>
    <row r="1297" spans="6:9" x14ac:dyDescent="0.15">
      <c r="F1297" s="27"/>
      <c r="I1297" s="27"/>
    </row>
    <row r="1298" spans="6:9" x14ac:dyDescent="0.15">
      <c r="F1298" s="27"/>
      <c r="I1298" s="27"/>
    </row>
    <row r="1299" spans="6:9" x14ac:dyDescent="0.15">
      <c r="F1299" s="27"/>
      <c r="I1299" s="27"/>
    </row>
    <row r="1300" spans="6:9" x14ac:dyDescent="0.15">
      <c r="F1300" s="27"/>
      <c r="I1300" s="27"/>
    </row>
    <row r="1301" spans="6:9" x14ac:dyDescent="0.15">
      <c r="F1301" s="27"/>
      <c r="I1301" s="27"/>
    </row>
    <row r="1302" spans="6:9" x14ac:dyDescent="0.15">
      <c r="F1302" s="27"/>
      <c r="I1302" s="27"/>
    </row>
    <row r="1303" spans="6:9" x14ac:dyDescent="0.15">
      <c r="F1303" s="27"/>
      <c r="I1303" s="27"/>
    </row>
    <row r="1304" spans="6:9" x14ac:dyDescent="0.15">
      <c r="F1304" s="27"/>
      <c r="I1304" s="27"/>
    </row>
    <row r="1305" spans="6:9" x14ac:dyDescent="0.15">
      <c r="F1305" s="27"/>
      <c r="I1305" s="27"/>
    </row>
    <row r="1306" spans="6:9" x14ac:dyDescent="0.15">
      <c r="F1306" s="27"/>
      <c r="I1306" s="27"/>
    </row>
    <row r="1307" spans="6:9" x14ac:dyDescent="0.15">
      <c r="F1307" s="27"/>
      <c r="I1307" s="27"/>
    </row>
    <row r="1308" spans="6:9" x14ac:dyDescent="0.15">
      <c r="F1308" s="27"/>
      <c r="I1308" s="27"/>
    </row>
    <row r="1309" spans="6:9" x14ac:dyDescent="0.15">
      <c r="F1309" s="27"/>
      <c r="I1309" s="27"/>
    </row>
    <row r="1310" spans="6:9" x14ac:dyDescent="0.15">
      <c r="F1310" s="27"/>
      <c r="I1310" s="27"/>
    </row>
    <row r="1311" spans="6:9" x14ac:dyDescent="0.15">
      <c r="F1311" s="27"/>
      <c r="I1311" s="27"/>
    </row>
    <row r="1312" spans="6:9" x14ac:dyDescent="0.15">
      <c r="F1312" s="27"/>
      <c r="I1312" s="27"/>
    </row>
    <row r="1313" spans="6:9" x14ac:dyDescent="0.15">
      <c r="F1313" s="27"/>
      <c r="I1313" s="27"/>
    </row>
    <row r="1314" spans="6:9" x14ac:dyDescent="0.15">
      <c r="F1314" s="27"/>
      <c r="I1314" s="27"/>
    </row>
    <row r="1315" spans="6:9" x14ac:dyDescent="0.15">
      <c r="F1315" s="27"/>
      <c r="I1315" s="27"/>
    </row>
    <row r="1316" spans="6:9" x14ac:dyDescent="0.15">
      <c r="F1316" s="27"/>
      <c r="I1316" s="27"/>
    </row>
    <row r="1317" spans="6:9" x14ac:dyDescent="0.15">
      <c r="F1317" s="27"/>
      <c r="I1317" s="27"/>
    </row>
    <row r="1318" spans="6:9" x14ac:dyDescent="0.15">
      <c r="F1318" s="27"/>
      <c r="I1318" s="27"/>
    </row>
    <row r="1319" spans="6:9" x14ac:dyDescent="0.15">
      <c r="F1319" s="27"/>
      <c r="I1319" s="27"/>
    </row>
    <row r="1320" spans="6:9" x14ac:dyDescent="0.15">
      <c r="F1320" s="27"/>
      <c r="I1320" s="27"/>
    </row>
    <row r="1321" spans="6:9" x14ac:dyDescent="0.15">
      <c r="F1321" s="27"/>
      <c r="I1321" s="27"/>
    </row>
    <row r="1322" spans="6:9" x14ac:dyDescent="0.15">
      <c r="F1322" s="27"/>
      <c r="I1322" s="27"/>
    </row>
    <row r="1323" spans="6:9" x14ac:dyDescent="0.15">
      <c r="F1323" s="27"/>
      <c r="I1323" s="27"/>
    </row>
    <row r="1324" spans="6:9" x14ac:dyDescent="0.15">
      <c r="F1324" s="27"/>
      <c r="I1324" s="27"/>
    </row>
    <row r="1325" spans="6:9" x14ac:dyDescent="0.15">
      <c r="F1325" s="27"/>
      <c r="I1325" s="27"/>
    </row>
    <row r="1326" spans="6:9" x14ac:dyDescent="0.15">
      <c r="F1326" s="27"/>
      <c r="I1326" s="27"/>
    </row>
    <row r="1327" spans="6:9" x14ac:dyDescent="0.15">
      <c r="F1327" s="27"/>
      <c r="I1327" s="27"/>
    </row>
    <row r="1328" spans="6:9" x14ac:dyDescent="0.15">
      <c r="F1328" s="27"/>
      <c r="I1328" s="27"/>
    </row>
    <row r="1329" spans="6:9" x14ac:dyDescent="0.15">
      <c r="F1329" s="27"/>
      <c r="I1329" s="27"/>
    </row>
    <row r="1330" spans="6:9" x14ac:dyDescent="0.15">
      <c r="F1330" s="27"/>
      <c r="I1330" s="27"/>
    </row>
    <row r="1331" spans="6:9" x14ac:dyDescent="0.15">
      <c r="F1331" s="27"/>
      <c r="I1331" s="27"/>
    </row>
    <row r="1332" spans="6:9" x14ac:dyDescent="0.15">
      <c r="F1332" s="27"/>
      <c r="I1332" s="27"/>
    </row>
    <row r="1333" spans="6:9" x14ac:dyDescent="0.15">
      <c r="F1333" s="27"/>
      <c r="I1333" s="27"/>
    </row>
    <row r="1334" spans="6:9" x14ac:dyDescent="0.15">
      <c r="F1334" s="27"/>
      <c r="I1334" s="27"/>
    </row>
    <row r="1335" spans="6:9" x14ac:dyDescent="0.15">
      <c r="F1335" s="27"/>
      <c r="I1335" s="27"/>
    </row>
    <row r="1336" spans="6:9" x14ac:dyDescent="0.15">
      <c r="F1336" s="27"/>
      <c r="I1336" s="27"/>
    </row>
    <row r="1337" spans="6:9" x14ac:dyDescent="0.15">
      <c r="F1337" s="27"/>
      <c r="I1337" s="27"/>
    </row>
    <row r="1338" spans="6:9" x14ac:dyDescent="0.15">
      <c r="F1338" s="27"/>
      <c r="I1338" s="27"/>
    </row>
    <row r="1339" spans="6:9" x14ac:dyDescent="0.15">
      <c r="F1339" s="27"/>
      <c r="I1339" s="27"/>
    </row>
    <row r="1340" spans="6:9" x14ac:dyDescent="0.15">
      <c r="F1340" s="27"/>
      <c r="I1340" s="27"/>
    </row>
    <row r="1341" spans="6:9" x14ac:dyDescent="0.15">
      <c r="F1341" s="27"/>
      <c r="I1341" s="27"/>
    </row>
    <row r="1342" spans="6:9" x14ac:dyDescent="0.15">
      <c r="F1342" s="27"/>
      <c r="I1342" s="27"/>
    </row>
    <row r="1343" spans="6:9" x14ac:dyDescent="0.15">
      <c r="F1343" s="27"/>
      <c r="I1343" s="27"/>
    </row>
    <row r="1344" spans="6:9" x14ac:dyDescent="0.15">
      <c r="F1344" s="27"/>
      <c r="I1344" s="27"/>
    </row>
    <row r="1345" spans="6:9" x14ac:dyDescent="0.15">
      <c r="F1345" s="27"/>
      <c r="I1345" s="27"/>
    </row>
    <row r="1346" spans="6:9" x14ac:dyDescent="0.15">
      <c r="F1346" s="27"/>
      <c r="I1346" s="27"/>
    </row>
    <row r="1347" spans="6:9" x14ac:dyDescent="0.15">
      <c r="F1347" s="27"/>
      <c r="I1347" s="27"/>
    </row>
    <row r="1348" spans="6:9" x14ac:dyDescent="0.15">
      <c r="F1348" s="27"/>
      <c r="I1348" s="27"/>
    </row>
    <row r="1349" spans="6:9" x14ac:dyDescent="0.15">
      <c r="F1349" s="27"/>
      <c r="I1349" s="27"/>
    </row>
    <row r="1350" spans="6:9" x14ac:dyDescent="0.15">
      <c r="F1350" s="27"/>
      <c r="I1350" s="27"/>
    </row>
    <row r="1351" spans="6:9" x14ac:dyDescent="0.15">
      <c r="F1351" s="27"/>
      <c r="I1351" s="27"/>
    </row>
    <row r="1352" spans="6:9" x14ac:dyDescent="0.15">
      <c r="F1352" s="27"/>
      <c r="I1352" s="27"/>
    </row>
    <row r="1353" spans="6:9" x14ac:dyDescent="0.15">
      <c r="F1353" s="27"/>
      <c r="I1353" s="27"/>
    </row>
    <row r="1354" spans="6:9" x14ac:dyDescent="0.15">
      <c r="F1354" s="27"/>
      <c r="I1354" s="27"/>
    </row>
    <row r="1355" spans="6:9" x14ac:dyDescent="0.15">
      <c r="F1355" s="27"/>
      <c r="I1355" s="27"/>
    </row>
    <row r="1356" spans="6:9" x14ac:dyDescent="0.15">
      <c r="F1356" s="27"/>
      <c r="I1356" s="27"/>
    </row>
    <row r="1357" spans="6:9" x14ac:dyDescent="0.15">
      <c r="F1357" s="27"/>
      <c r="I1357" s="27"/>
    </row>
    <row r="1358" spans="6:9" x14ac:dyDescent="0.15">
      <c r="F1358" s="27"/>
      <c r="I1358" s="27"/>
    </row>
    <row r="1359" spans="6:9" x14ac:dyDescent="0.15">
      <c r="F1359" s="27"/>
      <c r="I1359" s="27"/>
    </row>
    <row r="1360" spans="6:9" x14ac:dyDescent="0.15">
      <c r="F1360" s="27"/>
      <c r="I1360" s="27"/>
    </row>
    <row r="1361" spans="6:9" x14ac:dyDescent="0.15">
      <c r="F1361" s="27"/>
      <c r="I1361" s="27"/>
    </row>
    <row r="1362" spans="6:9" x14ac:dyDescent="0.15">
      <c r="F1362" s="27"/>
      <c r="I1362" s="27"/>
    </row>
    <row r="1363" spans="6:9" x14ac:dyDescent="0.15">
      <c r="F1363" s="27"/>
      <c r="I1363" s="27"/>
    </row>
    <row r="1364" spans="6:9" x14ac:dyDescent="0.15">
      <c r="F1364" s="27"/>
      <c r="I1364" s="27"/>
    </row>
    <row r="1365" spans="6:9" x14ac:dyDescent="0.15">
      <c r="F1365" s="27"/>
      <c r="I1365" s="27"/>
    </row>
    <row r="1366" spans="6:9" x14ac:dyDescent="0.15">
      <c r="F1366" s="27"/>
      <c r="I1366" s="27"/>
    </row>
    <row r="1367" spans="6:9" x14ac:dyDescent="0.15">
      <c r="F1367" s="27"/>
      <c r="I1367" s="27"/>
    </row>
    <row r="1368" spans="6:9" x14ac:dyDescent="0.15">
      <c r="F1368" s="27"/>
      <c r="I1368" s="27"/>
    </row>
    <row r="1369" spans="6:9" x14ac:dyDescent="0.15">
      <c r="F1369" s="27"/>
      <c r="I1369" s="27"/>
    </row>
    <row r="1370" spans="6:9" x14ac:dyDescent="0.15">
      <c r="F1370" s="27"/>
      <c r="I1370" s="27"/>
    </row>
    <row r="1371" spans="6:9" x14ac:dyDescent="0.15">
      <c r="F1371" s="27"/>
      <c r="I1371" s="27"/>
    </row>
    <row r="1372" spans="6:9" x14ac:dyDescent="0.15">
      <c r="F1372" s="27"/>
      <c r="I1372" s="27"/>
    </row>
    <row r="1373" spans="6:9" x14ac:dyDescent="0.15">
      <c r="F1373" s="27"/>
      <c r="I1373" s="27"/>
    </row>
    <row r="1374" spans="6:9" x14ac:dyDescent="0.15">
      <c r="F1374" s="27"/>
      <c r="I1374" s="27"/>
    </row>
    <row r="1375" spans="6:9" x14ac:dyDescent="0.15">
      <c r="F1375" s="27"/>
      <c r="I1375" s="27"/>
    </row>
    <row r="1376" spans="6:9" x14ac:dyDescent="0.15">
      <c r="F1376" s="27"/>
      <c r="I1376" s="27"/>
    </row>
    <row r="1377" spans="6:9" x14ac:dyDescent="0.15">
      <c r="F1377" s="27"/>
      <c r="I1377" s="27"/>
    </row>
    <row r="1378" spans="6:9" x14ac:dyDescent="0.15">
      <c r="F1378" s="27"/>
      <c r="I1378" s="27"/>
    </row>
    <row r="1379" spans="6:9" x14ac:dyDescent="0.15">
      <c r="F1379" s="27"/>
      <c r="I1379" s="27"/>
    </row>
    <row r="1380" spans="6:9" x14ac:dyDescent="0.15">
      <c r="F1380" s="27"/>
      <c r="I1380" s="27"/>
    </row>
    <row r="1381" spans="6:9" x14ac:dyDescent="0.15">
      <c r="F1381" s="27"/>
      <c r="I1381" s="27"/>
    </row>
    <row r="1382" spans="6:9" x14ac:dyDescent="0.15">
      <c r="F1382" s="27"/>
      <c r="I1382" s="27"/>
    </row>
    <row r="1383" spans="6:9" x14ac:dyDescent="0.15">
      <c r="F1383" s="27"/>
      <c r="I1383" s="27"/>
    </row>
    <row r="1384" spans="6:9" x14ac:dyDescent="0.15">
      <c r="F1384" s="27"/>
      <c r="I1384" s="27"/>
    </row>
    <row r="1385" spans="6:9" x14ac:dyDescent="0.15">
      <c r="F1385" s="27"/>
      <c r="I1385" s="27"/>
    </row>
    <row r="1386" spans="6:9" x14ac:dyDescent="0.15">
      <c r="F1386" s="27"/>
      <c r="I1386" s="27"/>
    </row>
    <row r="1387" spans="6:9" x14ac:dyDescent="0.15">
      <c r="F1387" s="27"/>
      <c r="I1387" s="27"/>
    </row>
    <row r="1388" spans="6:9" x14ac:dyDescent="0.15">
      <c r="F1388" s="27"/>
      <c r="I1388" s="27"/>
    </row>
    <row r="1389" spans="6:9" x14ac:dyDescent="0.15">
      <c r="F1389" s="27"/>
      <c r="I1389" s="27"/>
    </row>
    <row r="1390" spans="6:9" x14ac:dyDescent="0.15">
      <c r="F1390" s="27"/>
      <c r="I1390" s="27"/>
    </row>
    <row r="1391" spans="6:9" x14ac:dyDescent="0.15">
      <c r="F1391" s="27"/>
      <c r="I1391" s="27"/>
    </row>
    <row r="1392" spans="6:9" x14ac:dyDescent="0.15">
      <c r="F1392" s="27"/>
      <c r="I1392" s="27"/>
    </row>
    <row r="1393" spans="6:9" x14ac:dyDescent="0.15">
      <c r="F1393" s="27"/>
      <c r="I1393" s="27"/>
    </row>
    <row r="1394" spans="6:9" x14ac:dyDescent="0.15">
      <c r="F1394" s="27"/>
      <c r="I1394" s="27"/>
    </row>
    <row r="1395" spans="6:9" x14ac:dyDescent="0.15">
      <c r="F1395" s="27"/>
      <c r="I1395" s="27"/>
    </row>
    <row r="1396" spans="6:9" x14ac:dyDescent="0.15">
      <c r="F1396" s="27"/>
      <c r="I1396" s="27"/>
    </row>
    <row r="1397" spans="6:9" x14ac:dyDescent="0.15">
      <c r="F1397" s="27"/>
      <c r="I1397" s="27"/>
    </row>
    <row r="1398" spans="6:9" x14ac:dyDescent="0.15">
      <c r="F1398" s="27"/>
      <c r="I1398" s="27"/>
    </row>
    <row r="1399" spans="6:9" x14ac:dyDescent="0.15">
      <c r="F1399" s="27"/>
      <c r="I1399" s="27"/>
    </row>
    <row r="1400" spans="6:9" x14ac:dyDescent="0.15">
      <c r="F1400" s="27"/>
      <c r="I1400" s="27"/>
    </row>
    <row r="1401" spans="6:9" x14ac:dyDescent="0.15">
      <c r="F1401" s="27"/>
      <c r="I1401" s="27"/>
    </row>
    <row r="1402" spans="6:9" x14ac:dyDescent="0.15">
      <c r="F1402" s="27"/>
      <c r="I1402" s="27"/>
    </row>
    <row r="1403" spans="6:9" x14ac:dyDescent="0.15">
      <c r="F1403" s="27"/>
      <c r="I1403" s="27"/>
    </row>
    <row r="1404" spans="6:9" x14ac:dyDescent="0.15">
      <c r="F1404" s="27"/>
      <c r="I1404" s="27"/>
    </row>
    <row r="1405" spans="6:9" x14ac:dyDescent="0.15">
      <c r="F1405" s="27"/>
      <c r="I1405" s="27"/>
    </row>
    <row r="1406" spans="6:9" x14ac:dyDescent="0.15">
      <c r="F1406" s="27"/>
      <c r="I1406" s="27"/>
    </row>
    <row r="1407" spans="6:9" x14ac:dyDescent="0.15">
      <c r="F1407" s="27"/>
      <c r="I1407" s="27"/>
    </row>
    <row r="1408" spans="6:9" x14ac:dyDescent="0.15">
      <c r="F1408" s="27"/>
      <c r="I1408" s="27"/>
    </row>
    <row r="1409" spans="6:9" x14ac:dyDescent="0.15">
      <c r="F1409" s="27"/>
      <c r="I1409" s="27"/>
    </row>
    <row r="1410" spans="6:9" x14ac:dyDescent="0.15">
      <c r="F1410" s="27"/>
      <c r="I1410" s="27"/>
    </row>
    <row r="1411" spans="6:9" x14ac:dyDescent="0.15">
      <c r="F1411" s="27"/>
      <c r="I1411" s="27"/>
    </row>
    <row r="1412" spans="6:9" x14ac:dyDescent="0.15">
      <c r="F1412" s="27"/>
      <c r="I1412" s="27"/>
    </row>
    <row r="1413" spans="6:9" x14ac:dyDescent="0.15">
      <c r="F1413" s="27"/>
      <c r="I1413" s="27"/>
    </row>
    <row r="1414" spans="6:9" x14ac:dyDescent="0.15">
      <c r="F1414" s="27"/>
      <c r="I1414" s="27"/>
    </row>
    <row r="1415" spans="6:9" x14ac:dyDescent="0.15">
      <c r="F1415" s="27"/>
      <c r="I1415" s="27"/>
    </row>
    <row r="1416" spans="6:9" x14ac:dyDescent="0.15">
      <c r="F1416" s="27"/>
      <c r="I1416" s="27"/>
    </row>
    <row r="1417" spans="6:9" x14ac:dyDescent="0.15">
      <c r="F1417" s="27"/>
      <c r="I1417" s="27"/>
    </row>
    <row r="1418" spans="6:9" x14ac:dyDescent="0.15">
      <c r="F1418" s="27"/>
      <c r="I1418" s="27"/>
    </row>
    <row r="1419" spans="6:9" x14ac:dyDescent="0.15">
      <c r="F1419" s="27"/>
      <c r="I1419" s="27"/>
    </row>
    <row r="1420" spans="6:9" x14ac:dyDescent="0.15">
      <c r="F1420" s="27"/>
      <c r="I1420" s="27"/>
    </row>
    <row r="1421" spans="6:9" x14ac:dyDescent="0.15">
      <c r="F1421" s="27"/>
      <c r="I1421" s="27"/>
    </row>
    <row r="1422" spans="6:9" x14ac:dyDescent="0.15">
      <c r="F1422" s="27"/>
      <c r="I1422" s="27"/>
    </row>
    <row r="1423" spans="6:9" x14ac:dyDescent="0.15">
      <c r="F1423" s="27"/>
      <c r="I1423" s="27"/>
    </row>
    <row r="1424" spans="6:9" x14ac:dyDescent="0.15">
      <c r="F1424" s="27"/>
      <c r="I1424" s="27"/>
    </row>
    <row r="1425" spans="6:9" x14ac:dyDescent="0.15">
      <c r="F1425" s="27"/>
      <c r="I1425" s="27"/>
    </row>
    <row r="1426" spans="6:9" x14ac:dyDescent="0.15">
      <c r="F1426" s="27"/>
      <c r="I1426" s="27"/>
    </row>
    <row r="1427" spans="6:9" x14ac:dyDescent="0.15">
      <c r="F1427" s="27"/>
      <c r="I1427" s="27"/>
    </row>
    <row r="1428" spans="6:9" x14ac:dyDescent="0.15">
      <c r="F1428" s="27"/>
      <c r="I1428" s="27"/>
    </row>
    <row r="1429" spans="6:9" x14ac:dyDescent="0.15">
      <c r="F1429" s="27"/>
      <c r="I1429" s="27"/>
    </row>
    <row r="1430" spans="6:9" x14ac:dyDescent="0.15">
      <c r="F1430" s="27"/>
      <c r="I1430" s="27"/>
    </row>
    <row r="1431" spans="6:9" x14ac:dyDescent="0.15">
      <c r="F1431" s="27"/>
      <c r="I1431" s="27"/>
    </row>
    <row r="1432" spans="6:9" x14ac:dyDescent="0.15">
      <c r="F1432" s="27"/>
      <c r="I1432" s="27"/>
    </row>
    <row r="1433" spans="6:9" x14ac:dyDescent="0.15">
      <c r="F1433" s="27"/>
      <c r="I1433" s="27"/>
    </row>
    <row r="1434" spans="6:9" x14ac:dyDescent="0.15">
      <c r="F1434" s="27"/>
      <c r="I1434" s="27"/>
    </row>
    <row r="1435" spans="6:9" x14ac:dyDescent="0.15">
      <c r="F1435" s="27"/>
      <c r="I1435" s="27"/>
    </row>
    <row r="1436" spans="6:9" x14ac:dyDescent="0.15">
      <c r="F1436" s="27"/>
      <c r="I1436" s="27"/>
    </row>
    <row r="1437" spans="6:9" x14ac:dyDescent="0.15">
      <c r="F1437" s="27"/>
      <c r="I1437" s="27"/>
    </row>
    <row r="1438" spans="6:9" x14ac:dyDescent="0.15">
      <c r="F1438" s="27"/>
      <c r="I1438" s="27"/>
    </row>
    <row r="1439" spans="6:9" x14ac:dyDescent="0.15">
      <c r="F1439" s="27"/>
      <c r="I1439" s="27"/>
    </row>
    <row r="1440" spans="6:9" x14ac:dyDescent="0.15">
      <c r="F1440" s="27"/>
      <c r="I1440" s="27"/>
    </row>
    <row r="1441" spans="6:9" x14ac:dyDescent="0.15">
      <c r="F1441" s="27"/>
      <c r="I1441" s="27"/>
    </row>
    <row r="1442" spans="6:9" x14ac:dyDescent="0.15">
      <c r="F1442" s="27"/>
      <c r="I1442" s="27"/>
    </row>
    <row r="1443" spans="6:9" x14ac:dyDescent="0.15">
      <c r="F1443" s="27"/>
      <c r="I1443" s="27"/>
    </row>
    <row r="1444" spans="6:9" x14ac:dyDescent="0.15">
      <c r="F1444" s="27"/>
      <c r="I1444" s="27"/>
    </row>
    <row r="1445" spans="6:9" x14ac:dyDescent="0.15">
      <c r="F1445" s="27"/>
      <c r="I1445" s="27"/>
    </row>
    <row r="1446" spans="6:9" x14ac:dyDescent="0.15">
      <c r="F1446" s="27"/>
      <c r="I1446" s="27"/>
    </row>
    <row r="1447" spans="6:9" x14ac:dyDescent="0.15">
      <c r="F1447" s="27"/>
      <c r="I1447" s="27"/>
    </row>
    <row r="1448" spans="6:9" x14ac:dyDescent="0.15">
      <c r="F1448" s="27"/>
      <c r="I1448" s="27"/>
    </row>
    <row r="1449" spans="6:9" x14ac:dyDescent="0.15">
      <c r="F1449" s="27"/>
      <c r="I1449" s="27"/>
    </row>
    <row r="1450" spans="6:9" x14ac:dyDescent="0.15">
      <c r="F1450" s="27"/>
      <c r="I1450" s="27"/>
    </row>
    <row r="1451" spans="6:9" x14ac:dyDescent="0.15">
      <c r="F1451" s="27"/>
      <c r="I1451" s="27"/>
    </row>
    <row r="1452" spans="6:9" x14ac:dyDescent="0.15">
      <c r="F1452" s="27"/>
      <c r="I1452" s="27"/>
    </row>
    <row r="1453" spans="6:9" x14ac:dyDescent="0.15">
      <c r="F1453" s="27"/>
      <c r="I1453" s="27"/>
    </row>
    <row r="1454" spans="6:9" x14ac:dyDescent="0.15">
      <c r="F1454" s="27"/>
      <c r="I1454" s="27"/>
    </row>
    <row r="1455" spans="6:9" x14ac:dyDescent="0.15">
      <c r="F1455" s="27"/>
      <c r="I1455" s="27"/>
    </row>
    <row r="1456" spans="6:9" x14ac:dyDescent="0.15">
      <c r="F1456" s="27"/>
      <c r="I1456" s="27"/>
    </row>
    <row r="1457" spans="6:9" x14ac:dyDescent="0.15">
      <c r="F1457" s="27"/>
      <c r="I1457" s="27"/>
    </row>
    <row r="1458" spans="6:9" x14ac:dyDescent="0.15">
      <c r="F1458" s="27"/>
      <c r="I1458" s="27"/>
    </row>
    <row r="1459" spans="6:9" x14ac:dyDescent="0.15">
      <c r="F1459" s="27"/>
      <c r="I1459" s="27"/>
    </row>
    <row r="1460" spans="6:9" x14ac:dyDescent="0.15">
      <c r="F1460" s="27"/>
      <c r="I1460" s="27"/>
    </row>
    <row r="1461" spans="6:9" x14ac:dyDescent="0.15">
      <c r="F1461" s="27"/>
      <c r="I1461" s="27"/>
    </row>
    <row r="1462" spans="6:9" x14ac:dyDescent="0.15">
      <c r="F1462" s="27"/>
      <c r="I1462" s="27"/>
    </row>
    <row r="1463" spans="6:9" x14ac:dyDescent="0.15">
      <c r="F1463" s="27"/>
      <c r="I1463" s="27"/>
    </row>
    <row r="1464" spans="6:9" x14ac:dyDescent="0.15">
      <c r="F1464" s="27"/>
      <c r="I1464" s="27"/>
    </row>
    <row r="1465" spans="6:9" x14ac:dyDescent="0.15">
      <c r="F1465" s="27"/>
      <c r="I1465" s="27"/>
    </row>
    <row r="1466" spans="6:9" x14ac:dyDescent="0.15">
      <c r="F1466" s="27"/>
      <c r="I1466" s="27"/>
    </row>
    <row r="1467" spans="6:9" x14ac:dyDescent="0.15">
      <c r="F1467" s="27"/>
      <c r="I1467" s="27"/>
    </row>
    <row r="1468" spans="6:9" x14ac:dyDescent="0.15">
      <c r="F1468" s="27"/>
      <c r="I1468" s="27"/>
    </row>
    <row r="1469" spans="6:9" x14ac:dyDescent="0.15">
      <c r="F1469" s="27"/>
      <c r="I1469" s="27"/>
    </row>
    <row r="1470" spans="6:9" x14ac:dyDescent="0.15">
      <c r="F1470" s="27"/>
      <c r="I1470" s="27"/>
    </row>
    <row r="1471" spans="6:9" x14ac:dyDescent="0.15">
      <c r="F1471" s="27"/>
      <c r="I1471" s="27"/>
    </row>
    <row r="1472" spans="6:9" x14ac:dyDescent="0.15">
      <c r="F1472" s="27"/>
      <c r="I1472" s="27"/>
    </row>
    <row r="1473" spans="6:9" x14ac:dyDescent="0.15">
      <c r="F1473" s="27"/>
      <c r="I1473" s="27"/>
    </row>
    <row r="1474" spans="6:9" x14ac:dyDescent="0.15">
      <c r="F1474" s="27"/>
      <c r="I1474" s="27"/>
    </row>
    <row r="1475" spans="6:9" x14ac:dyDescent="0.15">
      <c r="F1475" s="27"/>
      <c r="I1475" s="27"/>
    </row>
    <row r="1476" spans="6:9" x14ac:dyDescent="0.15">
      <c r="F1476" s="27"/>
      <c r="I1476" s="27"/>
    </row>
    <row r="1477" spans="6:9" x14ac:dyDescent="0.15">
      <c r="F1477" s="27"/>
      <c r="I1477" s="27"/>
    </row>
    <row r="1478" spans="6:9" x14ac:dyDescent="0.15">
      <c r="F1478" s="27"/>
      <c r="I1478" s="27"/>
    </row>
    <row r="1479" spans="6:9" x14ac:dyDescent="0.15">
      <c r="F1479" s="27"/>
      <c r="I1479" s="27"/>
    </row>
    <row r="1480" spans="6:9" x14ac:dyDescent="0.15">
      <c r="F1480" s="27"/>
      <c r="I1480" s="27"/>
    </row>
    <row r="1481" spans="6:9" x14ac:dyDescent="0.15">
      <c r="F1481" s="27"/>
      <c r="I1481" s="27"/>
    </row>
    <row r="1482" spans="6:9" x14ac:dyDescent="0.15">
      <c r="F1482" s="27"/>
      <c r="I1482" s="27"/>
    </row>
    <row r="1483" spans="6:9" x14ac:dyDescent="0.15">
      <c r="F1483" s="27"/>
      <c r="I1483" s="27"/>
    </row>
    <row r="1484" spans="6:9" x14ac:dyDescent="0.15">
      <c r="F1484" s="27"/>
      <c r="I1484" s="27"/>
    </row>
    <row r="1485" spans="6:9" x14ac:dyDescent="0.15">
      <c r="F1485" s="27"/>
      <c r="I1485" s="27"/>
    </row>
    <row r="1486" spans="6:9" x14ac:dyDescent="0.15">
      <c r="F1486" s="27"/>
      <c r="I1486" s="27"/>
    </row>
    <row r="1487" spans="6:9" x14ac:dyDescent="0.15">
      <c r="F1487" s="27"/>
      <c r="I1487" s="27"/>
    </row>
    <row r="1488" spans="6:9" x14ac:dyDescent="0.15">
      <c r="F1488" s="27"/>
      <c r="I1488" s="27"/>
    </row>
    <row r="1489" spans="6:9" x14ac:dyDescent="0.15">
      <c r="F1489" s="27"/>
      <c r="I1489" s="27"/>
    </row>
    <row r="1490" spans="6:9" x14ac:dyDescent="0.15">
      <c r="F1490" s="27"/>
      <c r="I1490" s="27"/>
    </row>
    <row r="1491" spans="6:9" x14ac:dyDescent="0.15">
      <c r="F1491" s="27"/>
      <c r="I1491" s="27"/>
    </row>
    <row r="1492" spans="6:9" x14ac:dyDescent="0.15">
      <c r="F1492" s="27"/>
      <c r="I1492" s="27"/>
    </row>
    <row r="1493" spans="6:9" x14ac:dyDescent="0.15">
      <c r="F1493" s="27"/>
      <c r="I1493" s="27"/>
    </row>
    <row r="1494" spans="6:9" x14ac:dyDescent="0.15">
      <c r="F1494" s="27"/>
      <c r="I1494" s="27"/>
    </row>
    <row r="1495" spans="6:9" x14ac:dyDescent="0.15">
      <c r="F1495" s="27"/>
      <c r="I1495" s="27"/>
    </row>
    <row r="1496" spans="6:9" x14ac:dyDescent="0.15">
      <c r="F1496" s="27"/>
      <c r="I1496" s="27"/>
    </row>
    <row r="1497" spans="6:9" x14ac:dyDescent="0.15">
      <c r="F1497" s="27"/>
      <c r="I1497" s="27"/>
    </row>
    <row r="1498" spans="6:9" x14ac:dyDescent="0.15">
      <c r="F1498" s="27"/>
      <c r="I1498" s="27"/>
    </row>
    <row r="1499" spans="6:9" x14ac:dyDescent="0.15">
      <c r="F1499" s="27"/>
      <c r="I1499" s="27"/>
    </row>
    <row r="1500" spans="6:9" x14ac:dyDescent="0.15">
      <c r="F1500" s="27"/>
      <c r="I1500" s="27"/>
    </row>
    <row r="1501" spans="6:9" x14ac:dyDescent="0.15">
      <c r="F1501" s="27"/>
      <c r="I1501" s="27"/>
    </row>
    <row r="1502" spans="6:9" x14ac:dyDescent="0.15">
      <c r="F1502" s="27"/>
      <c r="I1502" s="27"/>
    </row>
    <row r="1503" spans="6:9" x14ac:dyDescent="0.15">
      <c r="F1503" s="27"/>
      <c r="I1503" s="27"/>
    </row>
    <row r="1504" spans="6:9" x14ac:dyDescent="0.15">
      <c r="F1504" s="27"/>
      <c r="I1504" s="27"/>
    </row>
    <row r="1505" spans="6:9" x14ac:dyDescent="0.15">
      <c r="F1505" s="27"/>
      <c r="I1505" s="27"/>
    </row>
    <row r="1506" spans="6:9" x14ac:dyDescent="0.15">
      <c r="F1506" s="27"/>
      <c r="I1506" s="27"/>
    </row>
    <row r="1507" spans="6:9" x14ac:dyDescent="0.15">
      <c r="F1507" s="27"/>
      <c r="I1507" s="27"/>
    </row>
    <row r="1508" spans="6:9" x14ac:dyDescent="0.15">
      <c r="F1508" s="27"/>
      <c r="I1508" s="27"/>
    </row>
    <row r="1509" spans="6:9" x14ac:dyDescent="0.15">
      <c r="F1509" s="27"/>
      <c r="I1509" s="27"/>
    </row>
    <row r="1510" spans="6:9" x14ac:dyDescent="0.15">
      <c r="F1510" s="27"/>
      <c r="I1510" s="27"/>
    </row>
    <row r="1511" spans="6:9" x14ac:dyDescent="0.15">
      <c r="F1511" s="27"/>
      <c r="I1511" s="27"/>
    </row>
    <row r="1512" spans="6:9" x14ac:dyDescent="0.15">
      <c r="F1512" s="27"/>
      <c r="I1512" s="27"/>
    </row>
    <row r="1513" spans="6:9" x14ac:dyDescent="0.15">
      <c r="F1513" s="27"/>
      <c r="I1513" s="27"/>
    </row>
    <row r="1514" spans="6:9" x14ac:dyDescent="0.15">
      <c r="F1514" s="27"/>
      <c r="I1514" s="27"/>
    </row>
    <row r="1515" spans="6:9" x14ac:dyDescent="0.15">
      <c r="F1515" s="27"/>
      <c r="I1515" s="27"/>
    </row>
    <row r="1516" spans="6:9" x14ac:dyDescent="0.15">
      <c r="F1516" s="27"/>
      <c r="I1516" s="27"/>
    </row>
    <row r="1517" spans="6:9" x14ac:dyDescent="0.15">
      <c r="F1517" s="27"/>
      <c r="I1517" s="27"/>
    </row>
    <row r="1518" spans="6:9" x14ac:dyDescent="0.15">
      <c r="F1518" s="27"/>
      <c r="I1518" s="27"/>
    </row>
    <row r="1519" spans="6:9" x14ac:dyDescent="0.15">
      <c r="F1519" s="27"/>
      <c r="I1519" s="27"/>
    </row>
    <row r="1520" spans="6:9" x14ac:dyDescent="0.15">
      <c r="F1520" s="27"/>
      <c r="I1520" s="27"/>
    </row>
    <row r="1521" spans="6:9" x14ac:dyDescent="0.15">
      <c r="F1521" s="27"/>
      <c r="I1521" s="27"/>
    </row>
    <row r="1522" spans="6:9" x14ac:dyDescent="0.15">
      <c r="F1522" s="27"/>
      <c r="I1522" s="27"/>
    </row>
    <row r="1523" spans="6:9" x14ac:dyDescent="0.15">
      <c r="F1523" s="27"/>
      <c r="I1523" s="27"/>
    </row>
    <row r="1524" spans="6:9" x14ac:dyDescent="0.15">
      <c r="F1524" s="27"/>
      <c r="I1524" s="27"/>
    </row>
    <row r="1525" spans="6:9" x14ac:dyDescent="0.15">
      <c r="F1525" s="27"/>
      <c r="I1525" s="27"/>
    </row>
    <row r="1526" spans="6:9" x14ac:dyDescent="0.15">
      <c r="F1526" s="27"/>
      <c r="I1526" s="27"/>
    </row>
    <row r="1527" spans="6:9" x14ac:dyDescent="0.15">
      <c r="F1527" s="27"/>
      <c r="I1527" s="27"/>
    </row>
    <row r="1528" spans="6:9" x14ac:dyDescent="0.15">
      <c r="F1528" s="27"/>
      <c r="I1528" s="27"/>
    </row>
    <row r="1529" spans="6:9" x14ac:dyDescent="0.15">
      <c r="F1529" s="27"/>
      <c r="I1529" s="27"/>
    </row>
    <row r="1530" spans="6:9" x14ac:dyDescent="0.15">
      <c r="F1530" s="27"/>
      <c r="I1530" s="27"/>
    </row>
    <row r="1531" spans="6:9" x14ac:dyDescent="0.15">
      <c r="F1531" s="27"/>
      <c r="I1531" s="27"/>
    </row>
    <row r="1532" spans="6:9" x14ac:dyDescent="0.15">
      <c r="F1532" s="27"/>
      <c r="I1532" s="27"/>
    </row>
    <row r="1533" spans="6:9" x14ac:dyDescent="0.15">
      <c r="F1533" s="27"/>
      <c r="I1533" s="27"/>
    </row>
    <row r="1534" spans="6:9" x14ac:dyDescent="0.15">
      <c r="F1534" s="27"/>
      <c r="I1534" s="27"/>
    </row>
    <row r="1535" spans="6:9" x14ac:dyDescent="0.15">
      <c r="F1535" s="27"/>
      <c r="I1535" s="27"/>
    </row>
    <row r="1536" spans="6:9" x14ac:dyDescent="0.15">
      <c r="F1536" s="27"/>
      <c r="I1536" s="27"/>
    </row>
    <row r="1537" spans="6:9" x14ac:dyDescent="0.15">
      <c r="F1537" s="27"/>
      <c r="I1537" s="27"/>
    </row>
    <row r="1538" spans="6:9" x14ac:dyDescent="0.15">
      <c r="F1538" s="27"/>
      <c r="I1538" s="27"/>
    </row>
    <row r="1539" spans="6:9" x14ac:dyDescent="0.15">
      <c r="F1539" s="27"/>
      <c r="I1539" s="27"/>
    </row>
    <row r="1540" spans="6:9" x14ac:dyDescent="0.15">
      <c r="F1540" s="27"/>
      <c r="I1540" s="27"/>
    </row>
    <row r="1541" spans="6:9" x14ac:dyDescent="0.15">
      <c r="F1541" s="27"/>
      <c r="I1541" s="27"/>
    </row>
    <row r="1542" spans="6:9" x14ac:dyDescent="0.15">
      <c r="F1542" s="27"/>
      <c r="I1542" s="27"/>
    </row>
    <row r="1543" spans="6:9" x14ac:dyDescent="0.15">
      <c r="F1543" s="27"/>
      <c r="I1543" s="27"/>
    </row>
    <row r="1544" spans="6:9" x14ac:dyDescent="0.15">
      <c r="F1544" s="27"/>
      <c r="I1544" s="27"/>
    </row>
    <row r="1545" spans="6:9" x14ac:dyDescent="0.15">
      <c r="F1545" s="27"/>
      <c r="I1545" s="27"/>
    </row>
    <row r="1546" spans="6:9" x14ac:dyDescent="0.15">
      <c r="F1546" s="27"/>
      <c r="I1546" s="27"/>
    </row>
    <row r="1547" spans="6:9" x14ac:dyDescent="0.15">
      <c r="F1547" s="27"/>
      <c r="I1547" s="27"/>
    </row>
    <row r="1548" spans="6:9" x14ac:dyDescent="0.15">
      <c r="F1548" s="27"/>
      <c r="I1548" s="27"/>
    </row>
    <row r="1549" spans="6:9" x14ac:dyDescent="0.15">
      <c r="F1549" s="27"/>
      <c r="I1549" s="27"/>
    </row>
    <row r="1550" spans="6:9" x14ac:dyDescent="0.15">
      <c r="F1550" s="27"/>
      <c r="I1550" s="27"/>
    </row>
    <row r="1551" spans="6:9" x14ac:dyDescent="0.15">
      <c r="F1551" s="27"/>
      <c r="I1551" s="27"/>
    </row>
    <row r="1552" spans="6:9" x14ac:dyDescent="0.15">
      <c r="F1552" s="27"/>
      <c r="I1552" s="27"/>
    </row>
    <row r="1553" spans="6:9" x14ac:dyDescent="0.15">
      <c r="F1553" s="27"/>
      <c r="I1553" s="27"/>
    </row>
    <row r="1554" spans="6:9" x14ac:dyDescent="0.15">
      <c r="F1554" s="27"/>
      <c r="I1554" s="27"/>
    </row>
    <row r="1555" spans="6:9" x14ac:dyDescent="0.15">
      <c r="F1555" s="27"/>
      <c r="I1555" s="27"/>
    </row>
    <row r="1556" spans="6:9" x14ac:dyDescent="0.15">
      <c r="F1556" s="27"/>
      <c r="I1556" s="27"/>
    </row>
    <row r="1557" spans="6:9" x14ac:dyDescent="0.15">
      <c r="F1557" s="27"/>
      <c r="I1557" s="27"/>
    </row>
    <row r="1558" spans="6:9" x14ac:dyDescent="0.15">
      <c r="F1558" s="27"/>
      <c r="I1558" s="27"/>
    </row>
    <row r="1559" spans="6:9" x14ac:dyDescent="0.15">
      <c r="F1559" s="27"/>
      <c r="I1559" s="27"/>
    </row>
    <row r="1560" spans="6:9" x14ac:dyDescent="0.15">
      <c r="F1560" s="27"/>
      <c r="I1560" s="27"/>
    </row>
    <row r="1561" spans="6:9" x14ac:dyDescent="0.15">
      <c r="F1561" s="27"/>
      <c r="I1561" s="27"/>
    </row>
    <row r="1562" spans="6:9" x14ac:dyDescent="0.15">
      <c r="F1562" s="27"/>
      <c r="I1562" s="27"/>
    </row>
    <row r="1563" spans="6:9" x14ac:dyDescent="0.15">
      <c r="F1563" s="27"/>
      <c r="I1563" s="27"/>
    </row>
    <row r="1564" spans="6:9" x14ac:dyDescent="0.15">
      <c r="F1564" s="27"/>
      <c r="I1564" s="27"/>
    </row>
    <row r="1565" spans="6:9" x14ac:dyDescent="0.15">
      <c r="F1565" s="27"/>
      <c r="I1565" s="27"/>
    </row>
    <row r="1566" spans="6:9" x14ac:dyDescent="0.15">
      <c r="F1566" s="27"/>
      <c r="I1566" s="27"/>
    </row>
    <row r="1567" spans="6:9" x14ac:dyDescent="0.15">
      <c r="F1567" s="27"/>
      <c r="I1567" s="27"/>
    </row>
    <row r="1568" spans="6:9" x14ac:dyDescent="0.15">
      <c r="F1568" s="27"/>
      <c r="I1568" s="27"/>
    </row>
    <row r="1569" spans="6:9" x14ac:dyDescent="0.15">
      <c r="F1569" s="27"/>
      <c r="I1569" s="27"/>
    </row>
    <row r="1570" spans="6:9" x14ac:dyDescent="0.15">
      <c r="F1570" s="27"/>
      <c r="I1570" s="27"/>
    </row>
    <row r="1571" spans="6:9" x14ac:dyDescent="0.15">
      <c r="F1571" s="27"/>
      <c r="I1571" s="27"/>
    </row>
    <row r="1572" spans="6:9" x14ac:dyDescent="0.15">
      <c r="F1572" s="27"/>
      <c r="I1572" s="27"/>
    </row>
    <row r="1573" spans="6:9" x14ac:dyDescent="0.15">
      <c r="F1573" s="27"/>
      <c r="I1573" s="27"/>
    </row>
    <row r="1574" spans="6:9" x14ac:dyDescent="0.15">
      <c r="F1574" s="27"/>
      <c r="I1574" s="27"/>
    </row>
    <row r="1575" spans="6:9" x14ac:dyDescent="0.15">
      <c r="F1575" s="27"/>
      <c r="I1575" s="27"/>
    </row>
    <row r="1576" spans="6:9" x14ac:dyDescent="0.15">
      <c r="F1576" s="27"/>
      <c r="I1576" s="27"/>
    </row>
    <row r="1577" spans="6:9" x14ac:dyDescent="0.15">
      <c r="F1577" s="27"/>
      <c r="I1577" s="27"/>
    </row>
    <row r="1578" spans="6:9" x14ac:dyDescent="0.15">
      <c r="F1578" s="27"/>
      <c r="I1578" s="27"/>
    </row>
    <row r="1579" spans="6:9" x14ac:dyDescent="0.15">
      <c r="F1579" s="27"/>
      <c r="I1579" s="27"/>
    </row>
    <row r="1580" spans="6:9" x14ac:dyDescent="0.15">
      <c r="F1580" s="27"/>
      <c r="I1580" s="27"/>
    </row>
    <row r="1581" spans="6:9" x14ac:dyDescent="0.15">
      <c r="F1581" s="27"/>
      <c r="I1581" s="27"/>
    </row>
    <row r="1582" spans="6:9" x14ac:dyDescent="0.15">
      <c r="F1582" s="27"/>
      <c r="I1582" s="27"/>
    </row>
    <row r="1583" spans="6:9" x14ac:dyDescent="0.15">
      <c r="F1583" s="27"/>
      <c r="I1583" s="27"/>
    </row>
    <row r="1584" spans="6:9" x14ac:dyDescent="0.15">
      <c r="F1584" s="27"/>
      <c r="I1584" s="27"/>
    </row>
    <row r="1585" spans="6:9" x14ac:dyDescent="0.15">
      <c r="F1585" s="27"/>
      <c r="I1585" s="27"/>
    </row>
    <row r="1586" spans="6:9" x14ac:dyDescent="0.15">
      <c r="F1586" s="27"/>
      <c r="I1586" s="27"/>
    </row>
    <row r="1587" spans="6:9" x14ac:dyDescent="0.15">
      <c r="F1587" s="27"/>
      <c r="I1587" s="27"/>
    </row>
    <row r="1588" spans="6:9" x14ac:dyDescent="0.15">
      <c r="F1588" s="27"/>
      <c r="I1588" s="27"/>
    </row>
    <row r="1589" spans="6:9" x14ac:dyDescent="0.15">
      <c r="F1589" s="27"/>
      <c r="I1589" s="27"/>
    </row>
    <row r="1590" spans="6:9" x14ac:dyDescent="0.15">
      <c r="F1590" s="27"/>
      <c r="I1590" s="27"/>
    </row>
    <row r="1591" spans="6:9" x14ac:dyDescent="0.15">
      <c r="F1591" s="27"/>
      <c r="I1591" s="27"/>
    </row>
    <row r="1592" spans="6:9" x14ac:dyDescent="0.15">
      <c r="F1592" s="27"/>
      <c r="I1592" s="27"/>
    </row>
    <row r="1593" spans="6:9" x14ac:dyDescent="0.15">
      <c r="F1593" s="27"/>
      <c r="I1593" s="27"/>
    </row>
    <row r="1594" spans="6:9" x14ac:dyDescent="0.15">
      <c r="F1594" s="27"/>
      <c r="I1594" s="27"/>
    </row>
    <row r="1595" spans="6:9" x14ac:dyDescent="0.15">
      <c r="F1595" s="27"/>
      <c r="I1595" s="27"/>
    </row>
    <row r="1596" spans="6:9" x14ac:dyDescent="0.15">
      <c r="F1596" s="27"/>
      <c r="I1596" s="27"/>
    </row>
    <row r="1597" spans="6:9" x14ac:dyDescent="0.15">
      <c r="F1597" s="27"/>
      <c r="I1597" s="27"/>
    </row>
    <row r="1598" spans="6:9" x14ac:dyDescent="0.15">
      <c r="F1598" s="27"/>
      <c r="I1598" s="27"/>
    </row>
    <row r="1599" spans="6:9" x14ac:dyDescent="0.15">
      <c r="F1599" s="27"/>
      <c r="I1599" s="27"/>
    </row>
    <row r="1600" spans="6:9" x14ac:dyDescent="0.15">
      <c r="F1600" s="27"/>
      <c r="I1600" s="27"/>
    </row>
    <row r="1601" spans="6:9" x14ac:dyDescent="0.15">
      <c r="F1601" s="27"/>
      <c r="I1601" s="27"/>
    </row>
    <row r="1602" spans="6:9" x14ac:dyDescent="0.15">
      <c r="F1602" s="27"/>
      <c r="I1602" s="27"/>
    </row>
    <row r="1603" spans="6:9" x14ac:dyDescent="0.15">
      <c r="F1603" s="27"/>
      <c r="I1603" s="27"/>
    </row>
    <row r="1604" spans="6:9" x14ac:dyDescent="0.15">
      <c r="F1604" s="27"/>
      <c r="I1604" s="27"/>
    </row>
    <row r="1605" spans="6:9" x14ac:dyDescent="0.15">
      <c r="F1605" s="27"/>
      <c r="I1605" s="27"/>
    </row>
    <row r="1606" spans="6:9" x14ac:dyDescent="0.15">
      <c r="F1606" s="27"/>
      <c r="I1606" s="27"/>
    </row>
    <row r="1607" spans="6:9" x14ac:dyDescent="0.15">
      <c r="F1607" s="27"/>
      <c r="I1607" s="27"/>
    </row>
    <row r="1608" spans="6:9" x14ac:dyDescent="0.15">
      <c r="F1608" s="27"/>
      <c r="I1608" s="27"/>
    </row>
    <row r="1609" spans="6:9" x14ac:dyDescent="0.15">
      <c r="F1609" s="27"/>
      <c r="I1609" s="27"/>
    </row>
    <row r="1610" spans="6:9" x14ac:dyDescent="0.15">
      <c r="F1610" s="27"/>
      <c r="I1610" s="27"/>
    </row>
    <row r="1611" spans="6:9" x14ac:dyDescent="0.15">
      <c r="F1611" s="27"/>
      <c r="I1611" s="27"/>
    </row>
    <row r="1612" spans="6:9" x14ac:dyDescent="0.15">
      <c r="F1612" s="27"/>
      <c r="I1612" s="27"/>
    </row>
    <row r="1613" spans="6:9" x14ac:dyDescent="0.15">
      <c r="F1613" s="27"/>
      <c r="I1613" s="27"/>
    </row>
    <row r="1614" spans="6:9" x14ac:dyDescent="0.15">
      <c r="F1614" s="27"/>
      <c r="I1614" s="27"/>
    </row>
    <row r="1615" spans="6:9" x14ac:dyDescent="0.15">
      <c r="F1615" s="27"/>
      <c r="I1615" s="27"/>
    </row>
    <row r="1616" spans="6:9" x14ac:dyDescent="0.15">
      <c r="F1616" s="27"/>
      <c r="I1616" s="27"/>
    </row>
    <row r="1617" spans="6:9" x14ac:dyDescent="0.15">
      <c r="F1617" s="27"/>
      <c r="I1617" s="27"/>
    </row>
    <row r="1618" spans="6:9" x14ac:dyDescent="0.15">
      <c r="F1618" s="27"/>
      <c r="I1618" s="27"/>
    </row>
    <row r="1619" spans="6:9" x14ac:dyDescent="0.15">
      <c r="F1619" s="27"/>
      <c r="I1619" s="27"/>
    </row>
    <row r="1620" spans="6:9" x14ac:dyDescent="0.15">
      <c r="F1620" s="27"/>
      <c r="I1620" s="27"/>
    </row>
    <row r="1621" spans="6:9" x14ac:dyDescent="0.15">
      <c r="F1621" s="27"/>
      <c r="I1621" s="27"/>
    </row>
    <row r="1622" spans="6:9" x14ac:dyDescent="0.15">
      <c r="F1622" s="27"/>
      <c r="I1622" s="27"/>
    </row>
    <row r="1623" spans="6:9" x14ac:dyDescent="0.15">
      <c r="F1623" s="27"/>
      <c r="I1623" s="27"/>
    </row>
    <row r="1624" spans="6:9" x14ac:dyDescent="0.15">
      <c r="F1624" s="27"/>
      <c r="I1624" s="27"/>
    </row>
    <row r="1625" spans="6:9" x14ac:dyDescent="0.15">
      <c r="F1625" s="27"/>
      <c r="I1625" s="27"/>
    </row>
    <row r="1626" spans="6:9" x14ac:dyDescent="0.15">
      <c r="F1626" s="27"/>
      <c r="I1626" s="27"/>
    </row>
    <row r="1627" spans="6:9" x14ac:dyDescent="0.15">
      <c r="F1627" s="27"/>
      <c r="I1627" s="27"/>
    </row>
    <row r="1628" spans="6:9" x14ac:dyDescent="0.15">
      <c r="F1628" s="27"/>
      <c r="I1628" s="27"/>
    </row>
    <row r="1629" spans="6:9" x14ac:dyDescent="0.15">
      <c r="F1629" s="27"/>
      <c r="I1629" s="27"/>
    </row>
    <row r="1630" spans="6:9" x14ac:dyDescent="0.15">
      <c r="F1630" s="27"/>
      <c r="I1630" s="27"/>
    </row>
    <row r="1631" spans="6:9" x14ac:dyDescent="0.15">
      <c r="F1631" s="27"/>
      <c r="I1631" s="27"/>
    </row>
    <row r="1632" spans="6:9" x14ac:dyDescent="0.15">
      <c r="F1632" s="27"/>
      <c r="I1632" s="27"/>
    </row>
    <row r="1633" spans="6:9" x14ac:dyDescent="0.15">
      <c r="F1633" s="27"/>
      <c r="I1633" s="27"/>
    </row>
    <row r="1634" spans="6:9" x14ac:dyDescent="0.15">
      <c r="F1634" s="27"/>
      <c r="I1634" s="27"/>
    </row>
    <row r="1635" spans="6:9" x14ac:dyDescent="0.15">
      <c r="F1635" s="27"/>
      <c r="I1635" s="27"/>
    </row>
    <row r="1636" spans="6:9" x14ac:dyDescent="0.15">
      <c r="F1636" s="27"/>
      <c r="I1636" s="27"/>
    </row>
    <row r="1637" spans="6:9" x14ac:dyDescent="0.15">
      <c r="F1637" s="27"/>
      <c r="I1637" s="27"/>
    </row>
    <row r="1638" spans="6:9" x14ac:dyDescent="0.15">
      <c r="F1638" s="27"/>
      <c r="I1638" s="27"/>
    </row>
    <row r="1639" spans="6:9" x14ac:dyDescent="0.15">
      <c r="F1639" s="27"/>
      <c r="I1639" s="27"/>
    </row>
    <row r="1640" spans="6:9" x14ac:dyDescent="0.15">
      <c r="F1640" s="27"/>
      <c r="I1640" s="27"/>
    </row>
    <row r="1641" spans="6:9" x14ac:dyDescent="0.15">
      <c r="F1641" s="27"/>
      <c r="I1641" s="27"/>
    </row>
    <row r="1642" spans="6:9" x14ac:dyDescent="0.15">
      <c r="F1642" s="27"/>
      <c r="I1642" s="27"/>
    </row>
    <row r="1643" spans="6:9" x14ac:dyDescent="0.15">
      <c r="F1643" s="27"/>
      <c r="I1643" s="27"/>
    </row>
    <row r="1644" spans="6:9" x14ac:dyDescent="0.15">
      <c r="F1644" s="27"/>
      <c r="I1644" s="27"/>
    </row>
    <row r="1645" spans="6:9" x14ac:dyDescent="0.15">
      <c r="F1645" s="27"/>
      <c r="I1645" s="27"/>
    </row>
    <row r="1646" spans="6:9" x14ac:dyDescent="0.15">
      <c r="F1646" s="27"/>
      <c r="I1646" s="27"/>
    </row>
    <row r="1647" spans="6:9" x14ac:dyDescent="0.15">
      <c r="F1647" s="27"/>
      <c r="I1647" s="27"/>
    </row>
    <row r="1648" spans="6:9" x14ac:dyDescent="0.15">
      <c r="F1648" s="27"/>
      <c r="I1648" s="27"/>
    </row>
    <row r="1649" spans="6:9" x14ac:dyDescent="0.15">
      <c r="F1649" s="27"/>
      <c r="I1649" s="27"/>
    </row>
    <row r="1650" spans="6:9" x14ac:dyDescent="0.15">
      <c r="F1650" s="27"/>
      <c r="I1650" s="27"/>
    </row>
    <row r="1651" spans="6:9" x14ac:dyDescent="0.15">
      <c r="F1651" s="27"/>
      <c r="I1651" s="27"/>
    </row>
    <row r="1652" spans="6:9" x14ac:dyDescent="0.15">
      <c r="F1652" s="27"/>
      <c r="I1652" s="27"/>
    </row>
    <row r="1653" spans="6:9" x14ac:dyDescent="0.15">
      <c r="F1653" s="27"/>
      <c r="I1653" s="27"/>
    </row>
    <row r="1654" spans="6:9" x14ac:dyDescent="0.15">
      <c r="F1654" s="27"/>
      <c r="I1654" s="27"/>
    </row>
    <row r="1655" spans="6:9" x14ac:dyDescent="0.15">
      <c r="F1655" s="27"/>
      <c r="I1655" s="27"/>
    </row>
    <row r="1656" spans="6:9" x14ac:dyDescent="0.15">
      <c r="F1656" s="27"/>
      <c r="I1656" s="27"/>
    </row>
    <row r="1657" spans="6:9" x14ac:dyDescent="0.15">
      <c r="F1657" s="27"/>
      <c r="I1657" s="27"/>
    </row>
    <row r="1658" spans="6:9" x14ac:dyDescent="0.15">
      <c r="F1658" s="27"/>
      <c r="I1658" s="27"/>
    </row>
    <row r="1659" spans="6:9" x14ac:dyDescent="0.15">
      <c r="F1659" s="27"/>
      <c r="I1659" s="27"/>
    </row>
    <row r="1660" spans="6:9" x14ac:dyDescent="0.15">
      <c r="F1660" s="27"/>
      <c r="I1660" s="27"/>
    </row>
    <row r="1661" spans="6:9" x14ac:dyDescent="0.15">
      <c r="F1661" s="27"/>
      <c r="I1661" s="27"/>
    </row>
    <row r="1662" spans="6:9" x14ac:dyDescent="0.15">
      <c r="F1662" s="27"/>
      <c r="I1662" s="27"/>
    </row>
    <row r="1663" spans="6:9" x14ac:dyDescent="0.15">
      <c r="F1663" s="27"/>
      <c r="I1663" s="27"/>
    </row>
    <row r="1664" spans="6:9" x14ac:dyDescent="0.15">
      <c r="F1664" s="27"/>
      <c r="I1664" s="27"/>
    </row>
    <row r="1665" spans="6:9" x14ac:dyDescent="0.15">
      <c r="F1665" s="27"/>
      <c r="I1665" s="27"/>
    </row>
    <row r="1666" spans="6:9" x14ac:dyDescent="0.15">
      <c r="F1666" s="27"/>
      <c r="I1666" s="27"/>
    </row>
    <row r="1667" spans="6:9" x14ac:dyDescent="0.15">
      <c r="F1667" s="27"/>
      <c r="I1667" s="27"/>
    </row>
    <row r="1668" spans="6:9" x14ac:dyDescent="0.15">
      <c r="F1668" s="27"/>
      <c r="I1668" s="27"/>
    </row>
    <row r="1669" spans="6:9" x14ac:dyDescent="0.15">
      <c r="F1669" s="27"/>
      <c r="I1669" s="27"/>
    </row>
    <row r="1670" spans="6:9" x14ac:dyDescent="0.15">
      <c r="F1670" s="27"/>
      <c r="I1670" s="27"/>
    </row>
    <row r="1671" spans="6:9" x14ac:dyDescent="0.15">
      <c r="F1671" s="27"/>
      <c r="I1671" s="27"/>
    </row>
    <row r="1672" spans="6:9" x14ac:dyDescent="0.15">
      <c r="F1672" s="27"/>
      <c r="I1672" s="27"/>
    </row>
    <row r="1673" spans="6:9" x14ac:dyDescent="0.15">
      <c r="F1673" s="27"/>
      <c r="I1673" s="27"/>
    </row>
    <row r="1674" spans="6:9" x14ac:dyDescent="0.15">
      <c r="F1674" s="27"/>
      <c r="I1674" s="27"/>
    </row>
    <row r="1675" spans="6:9" x14ac:dyDescent="0.15">
      <c r="F1675" s="27"/>
      <c r="I1675" s="27"/>
    </row>
    <row r="1676" spans="6:9" x14ac:dyDescent="0.15">
      <c r="F1676" s="27"/>
      <c r="I1676" s="27"/>
    </row>
    <row r="1677" spans="6:9" x14ac:dyDescent="0.15">
      <c r="F1677" s="27"/>
      <c r="I1677" s="27"/>
    </row>
    <row r="1678" spans="6:9" x14ac:dyDescent="0.15">
      <c r="F1678" s="27"/>
      <c r="I1678" s="27"/>
    </row>
    <row r="1679" spans="6:9" x14ac:dyDescent="0.15">
      <c r="F1679" s="27"/>
      <c r="I1679" s="27"/>
    </row>
    <row r="1680" spans="6:9" x14ac:dyDescent="0.15">
      <c r="F1680" s="27"/>
      <c r="I1680" s="27"/>
    </row>
    <row r="1681" spans="6:9" x14ac:dyDescent="0.15">
      <c r="F1681" s="27"/>
      <c r="I1681" s="27"/>
    </row>
    <row r="1682" spans="6:9" x14ac:dyDescent="0.15">
      <c r="F1682" s="27"/>
      <c r="I1682" s="27"/>
    </row>
    <row r="1683" spans="6:9" x14ac:dyDescent="0.15">
      <c r="F1683" s="27"/>
      <c r="I1683" s="27"/>
    </row>
    <row r="1684" spans="6:9" x14ac:dyDescent="0.15">
      <c r="F1684" s="27"/>
      <c r="I1684" s="27"/>
    </row>
    <row r="1685" spans="6:9" x14ac:dyDescent="0.15">
      <c r="F1685" s="27"/>
      <c r="I1685" s="27"/>
    </row>
    <row r="1686" spans="6:9" x14ac:dyDescent="0.15">
      <c r="F1686" s="27"/>
      <c r="I1686" s="27"/>
    </row>
    <row r="1687" spans="6:9" x14ac:dyDescent="0.15">
      <c r="F1687" s="27"/>
      <c r="I1687" s="27"/>
    </row>
    <row r="1688" spans="6:9" x14ac:dyDescent="0.15">
      <c r="F1688" s="27"/>
      <c r="I1688" s="27"/>
    </row>
    <row r="1689" spans="6:9" x14ac:dyDescent="0.15">
      <c r="F1689" s="27"/>
      <c r="I1689" s="27"/>
    </row>
    <row r="1690" spans="6:9" x14ac:dyDescent="0.15">
      <c r="F1690" s="27"/>
      <c r="I1690" s="27"/>
    </row>
    <row r="1691" spans="6:9" x14ac:dyDescent="0.15">
      <c r="F1691" s="27"/>
      <c r="I1691" s="27"/>
    </row>
    <row r="1692" spans="6:9" x14ac:dyDescent="0.15">
      <c r="F1692" s="27"/>
      <c r="I1692" s="27"/>
    </row>
    <row r="1693" spans="6:9" x14ac:dyDescent="0.15">
      <c r="F1693" s="27"/>
      <c r="I1693" s="27"/>
    </row>
    <row r="1694" spans="6:9" x14ac:dyDescent="0.15">
      <c r="F1694" s="27"/>
      <c r="I1694" s="27"/>
    </row>
    <row r="1695" spans="6:9" x14ac:dyDescent="0.15">
      <c r="F1695" s="27"/>
      <c r="I1695" s="27"/>
    </row>
    <row r="1696" spans="6:9" x14ac:dyDescent="0.15">
      <c r="F1696" s="27"/>
      <c r="I1696" s="27"/>
    </row>
    <row r="1697" spans="6:9" x14ac:dyDescent="0.15">
      <c r="F1697" s="27"/>
      <c r="I1697" s="27"/>
    </row>
    <row r="1698" spans="6:9" x14ac:dyDescent="0.15">
      <c r="F1698" s="27"/>
      <c r="I1698" s="27"/>
    </row>
    <row r="1699" spans="6:9" x14ac:dyDescent="0.15">
      <c r="F1699" s="27"/>
      <c r="I1699" s="27"/>
    </row>
    <row r="1700" spans="6:9" x14ac:dyDescent="0.15">
      <c r="F1700" s="27"/>
      <c r="I1700" s="27"/>
    </row>
    <row r="1701" spans="6:9" x14ac:dyDescent="0.15">
      <c r="F1701" s="27"/>
      <c r="I1701" s="27"/>
    </row>
    <row r="1702" spans="6:9" x14ac:dyDescent="0.15">
      <c r="F1702" s="27"/>
      <c r="I1702" s="27"/>
    </row>
    <row r="1703" spans="6:9" x14ac:dyDescent="0.15">
      <c r="F1703" s="27"/>
      <c r="I1703" s="27"/>
    </row>
    <row r="1704" spans="6:9" x14ac:dyDescent="0.15">
      <c r="F1704" s="27"/>
      <c r="I1704" s="27"/>
    </row>
    <row r="1705" spans="6:9" x14ac:dyDescent="0.15">
      <c r="F1705" s="27"/>
      <c r="I1705" s="27"/>
    </row>
    <row r="1706" spans="6:9" x14ac:dyDescent="0.15">
      <c r="F1706" s="27"/>
      <c r="I1706" s="27"/>
    </row>
    <row r="1707" spans="6:9" x14ac:dyDescent="0.15">
      <c r="F1707" s="27"/>
      <c r="I1707" s="27"/>
    </row>
    <row r="1708" spans="6:9" x14ac:dyDescent="0.15">
      <c r="F1708" s="27"/>
      <c r="I1708" s="27"/>
    </row>
    <row r="1709" spans="6:9" x14ac:dyDescent="0.15">
      <c r="F1709" s="27"/>
      <c r="I1709" s="27"/>
    </row>
    <row r="1710" spans="6:9" x14ac:dyDescent="0.15">
      <c r="F1710" s="27"/>
      <c r="I1710" s="27"/>
    </row>
    <row r="1711" spans="6:9" x14ac:dyDescent="0.15">
      <c r="F1711" s="27"/>
      <c r="I1711" s="27"/>
    </row>
    <row r="1712" spans="6:9" x14ac:dyDescent="0.15">
      <c r="F1712" s="27"/>
      <c r="I1712" s="27"/>
    </row>
    <row r="1713" spans="6:9" x14ac:dyDescent="0.15">
      <c r="F1713" s="27"/>
      <c r="I1713" s="27"/>
    </row>
    <row r="1714" spans="6:9" x14ac:dyDescent="0.15">
      <c r="F1714" s="27"/>
      <c r="I1714" s="27"/>
    </row>
    <row r="1715" spans="6:9" x14ac:dyDescent="0.15">
      <c r="F1715" s="27"/>
      <c r="I1715" s="27"/>
    </row>
    <row r="1716" spans="6:9" x14ac:dyDescent="0.15">
      <c r="F1716" s="27"/>
      <c r="I1716" s="27"/>
    </row>
    <row r="1717" spans="6:9" x14ac:dyDescent="0.15">
      <c r="F1717" s="27"/>
      <c r="I1717" s="27"/>
    </row>
    <row r="1718" spans="6:9" x14ac:dyDescent="0.15">
      <c r="F1718" s="27"/>
      <c r="I1718" s="27"/>
    </row>
    <row r="1719" spans="6:9" x14ac:dyDescent="0.15">
      <c r="F1719" s="27"/>
      <c r="I1719" s="27"/>
    </row>
    <row r="1720" spans="6:9" x14ac:dyDescent="0.15">
      <c r="F1720" s="27"/>
      <c r="I1720" s="27"/>
    </row>
    <row r="1721" spans="6:9" x14ac:dyDescent="0.15">
      <c r="F1721" s="27"/>
      <c r="I1721" s="27"/>
    </row>
    <row r="1722" spans="6:9" x14ac:dyDescent="0.15">
      <c r="F1722" s="27"/>
      <c r="I1722" s="27"/>
    </row>
    <row r="1723" spans="6:9" x14ac:dyDescent="0.15">
      <c r="F1723" s="27"/>
      <c r="I1723" s="27"/>
    </row>
    <row r="1724" spans="6:9" x14ac:dyDescent="0.15">
      <c r="F1724" s="27"/>
      <c r="I1724" s="27"/>
    </row>
    <row r="1725" spans="6:9" x14ac:dyDescent="0.15">
      <c r="F1725" s="27"/>
      <c r="I1725" s="27"/>
    </row>
    <row r="1726" spans="6:9" x14ac:dyDescent="0.15">
      <c r="F1726" s="27"/>
      <c r="I1726" s="27"/>
    </row>
    <row r="1727" spans="6:9" x14ac:dyDescent="0.15">
      <c r="F1727" s="27"/>
      <c r="I1727" s="27"/>
    </row>
    <row r="1728" spans="6:9" x14ac:dyDescent="0.15">
      <c r="F1728" s="27"/>
      <c r="I1728" s="27"/>
    </row>
    <row r="1729" spans="6:9" x14ac:dyDescent="0.15">
      <c r="F1729" s="27"/>
      <c r="I1729" s="27"/>
    </row>
    <row r="1730" spans="6:9" x14ac:dyDescent="0.15">
      <c r="F1730" s="27"/>
      <c r="I1730" s="27"/>
    </row>
    <row r="1731" spans="6:9" x14ac:dyDescent="0.15">
      <c r="F1731" s="27"/>
      <c r="I1731" s="27"/>
    </row>
    <row r="1732" spans="6:9" x14ac:dyDescent="0.15">
      <c r="F1732" s="27"/>
      <c r="I1732" s="27"/>
    </row>
    <row r="1733" spans="6:9" x14ac:dyDescent="0.15">
      <c r="F1733" s="27"/>
      <c r="I1733" s="27"/>
    </row>
    <row r="1734" spans="6:9" x14ac:dyDescent="0.15">
      <c r="F1734" s="27"/>
      <c r="I1734" s="27"/>
    </row>
    <row r="1735" spans="6:9" x14ac:dyDescent="0.15">
      <c r="F1735" s="27"/>
      <c r="I1735" s="27"/>
    </row>
    <row r="1736" spans="6:9" x14ac:dyDescent="0.15">
      <c r="F1736" s="27"/>
      <c r="I1736" s="27"/>
    </row>
    <row r="1737" spans="6:9" x14ac:dyDescent="0.15">
      <c r="F1737" s="27"/>
      <c r="I1737" s="27"/>
    </row>
    <row r="1738" spans="6:9" x14ac:dyDescent="0.15">
      <c r="F1738" s="27"/>
      <c r="I1738" s="27"/>
    </row>
    <row r="1739" spans="6:9" x14ac:dyDescent="0.15">
      <c r="F1739" s="27"/>
      <c r="I1739" s="27"/>
    </row>
    <row r="1740" spans="6:9" x14ac:dyDescent="0.15">
      <c r="F1740" s="27"/>
      <c r="I1740" s="27"/>
    </row>
    <row r="1741" spans="6:9" x14ac:dyDescent="0.15">
      <c r="F1741" s="27"/>
      <c r="I1741" s="27"/>
    </row>
    <row r="1742" spans="6:9" x14ac:dyDescent="0.15">
      <c r="F1742" s="27"/>
      <c r="I1742" s="27"/>
    </row>
    <row r="1743" spans="6:9" x14ac:dyDescent="0.15">
      <c r="F1743" s="27"/>
      <c r="I1743" s="27"/>
    </row>
    <row r="1744" spans="6:9" x14ac:dyDescent="0.15">
      <c r="F1744" s="27"/>
      <c r="I1744" s="27"/>
    </row>
    <row r="1745" spans="6:9" x14ac:dyDescent="0.15">
      <c r="F1745" s="27"/>
      <c r="I1745" s="27"/>
    </row>
    <row r="1746" spans="6:9" x14ac:dyDescent="0.15">
      <c r="F1746" s="27"/>
      <c r="I1746" s="27"/>
    </row>
    <row r="1747" spans="6:9" x14ac:dyDescent="0.15">
      <c r="F1747" s="27"/>
      <c r="I1747" s="27"/>
    </row>
    <row r="1748" spans="6:9" x14ac:dyDescent="0.15">
      <c r="F1748" s="27"/>
      <c r="I1748" s="27"/>
    </row>
    <row r="1749" spans="6:9" x14ac:dyDescent="0.15">
      <c r="F1749" s="27"/>
      <c r="I1749" s="27"/>
    </row>
    <row r="1750" spans="6:9" x14ac:dyDescent="0.15">
      <c r="F1750" s="27"/>
      <c r="I1750" s="27"/>
    </row>
    <row r="1751" spans="6:9" x14ac:dyDescent="0.15">
      <c r="F1751" s="27"/>
      <c r="I1751" s="27"/>
    </row>
    <row r="1752" spans="6:9" x14ac:dyDescent="0.15">
      <c r="F1752" s="27"/>
      <c r="I1752" s="27"/>
    </row>
    <row r="1753" spans="6:9" x14ac:dyDescent="0.15">
      <c r="F1753" s="27"/>
      <c r="I1753" s="27"/>
    </row>
    <row r="1754" spans="6:9" x14ac:dyDescent="0.15">
      <c r="F1754" s="27"/>
      <c r="I1754" s="27"/>
    </row>
    <row r="1755" spans="6:9" x14ac:dyDescent="0.15">
      <c r="F1755" s="27"/>
      <c r="I1755" s="27"/>
    </row>
    <row r="1756" spans="6:9" x14ac:dyDescent="0.15">
      <c r="F1756" s="27"/>
      <c r="I1756" s="27"/>
    </row>
    <row r="1757" spans="6:9" x14ac:dyDescent="0.15">
      <c r="F1757" s="27"/>
      <c r="I1757" s="27"/>
    </row>
    <row r="1758" spans="6:9" x14ac:dyDescent="0.15">
      <c r="F1758" s="27"/>
      <c r="I1758" s="27"/>
    </row>
    <row r="1759" spans="6:9" x14ac:dyDescent="0.15">
      <c r="F1759" s="27"/>
      <c r="I1759" s="27"/>
    </row>
    <row r="1760" spans="6:9" x14ac:dyDescent="0.15">
      <c r="F1760" s="27"/>
      <c r="I1760" s="27"/>
    </row>
    <row r="1761" spans="6:9" x14ac:dyDescent="0.15">
      <c r="F1761" s="27"/>
      <c r="I1761" s="27"/>
    </row>
    <row r="1762" spans="6:9" x14ac:dyDescent="0.15">
      <c r="F1762" s="27"/>
      <c r="I1762" s="27"/>
    </row>
    <row r="1763" spans="6:9" x14ac:dyDescent="0.15">
      <c r="F1763" s="27"/>
      <c r="I1763" s="27"/>
    </row>
    <row r="1764" spans="6:9" x14ac:dyDescent="0.15">
      <c r="F1764" s="27"/>
      <c r="I1764" s="27"/>
    </row>
    <row r="1765" spans="6:9" x14ac:dyDescent="0.15">
      <c r="F1765" s="27"/>
      <c r="I1765" s="27"/>
    </row>
    <row r="1766" spans="6:9" x14ac:dyDescent="0.15">
      <c r="F1766" s="27"/>
      <c r="I1766" s="27"/>
    </row>
    <row r="1767" spans="6:9" x14ac:dyDescent="0.15">
      <c r="F1767" s="27"/>
      <c r="I1767" s="27"/>
    </row>
    <row r="1768" spans="6:9" x14ac:dyDescent="0.15">
      <c r="F1768" s="27"/>
      <c r="I1768" s="27"/>
    </row>
    <row r="1769" spans="6:9" x14ac:dyDescent="0.15">
      <c r="F1769" s="27"/>
      <c r="I1769" s="27"/>
    </row>
    <row r="1770" spans="6:9" x14ac:dyDescent="0.15">
      <c r="F1770" s="27"/>
      <c r="I1770" s="27"/>
    </row>
    <row r="1771" spans="6:9" x14ac:dyDescent="0.15">
      <c r="F1771" s="27"/>
      <c r="I1771" s="27"/>
    </row>
    <row r="1772" spans="6:9" x14ac:dyDescent="0.15">
      <c r="F1772" s="27"/>
      <c r="I1772" s="27"/>
    </row>
    <row r="1773" spans="6:9" x14ac:dyDescent="0.15">
      <c r="F1773" s="27"/>
      <c r="I1773" s="27"/>
    </row>
    <row r="1774" spans="6:9" x14ac:dyDescent="0.15">
      <c r="F1774" s="27"/>
      <c r="I1774" s="27"/>
    </row>
    <row r="1775" spans="6:9" x14ac:dyDescent="0.15">
      <c r="F1775" s="27"/>
      <c r="I1775" s="27"/>
    </row>
    <row r="1776" spans="6:9" x14ac:dyDescent="0.15">
      <c r="F1776" s="27"/>
      <c r="I1776" s="27"/>
    </row>
    <row r="1777" spans="6:9" x14ac:dyDescent="0.15">
      <c r="F1777" s="27"/>
      <c r="I1777" s="27"/>
    </row>
    <row r="1778" spans="6:9" x14ac:dyDescent="0.15">
      <c r="F1778" s="27"/>
      <c r="I1778" s="27"/>
    </row>
    <row r="1779" spans="6:9" x14ac:dyDescent="0.15">
      <c r="F1779" s="27"/>
      <c r="I1779" s="27"/>
    </row>
    <row r="1780" spans="6:9" x14ac:dyDescent="0.15">
      <c r="F1780" s="27"/>
      <c r="I1780" s="27"/>
    </row>
    <row r="1781" spans="6:9" x14ac:dyDescent="0.15">
      <c r="F1781" s="27"/>
      <c r="I1781" s="27"/>
    </row>
    <row r="1782" spans="6:9" x14ac:dyDescent="0.15">
      <c r="F1782" s="27"/>
      <c r="I1782" s="27"/>
    </row>
    <row r="1783" spans="6:9" x14ac:dyDescent="0.15">
      <c r="F1783" s="27"/>
      <c r="I1783" s="27"/>
    </row>
    <row r="1784" spans="6:9" x14ac:dyDescent="0.15">
      <c r="F1784" s="27"/>
      <c r="I1784" s="27"/>
    </row>
    <row r="1785" spans="6:9" x14ac:dyDescent="0.15">
      <c r="F1785" s="27"/>
      <c r="I1785" s="27"/>
    </row>
    <row r="1786" spans="6:9" x14ac:dyDescent="0.15">
      <c r="F1786" s="27"/>
      <c r="I1786" s="27"/>
    </row>
    <row r="1787" spans="6:9" x14ac:dyDescent="0.15">
      <c r="F1787" s="27"/>
      <c r="I1787" s="27"/>
    </row>
    <row r="1788" spans="6:9" x14ac:dyDescent="0.15">
      <c r="F1788" s="27"/>
      <c r="I1788" s="27"/>
    </row>
    <row r="1789" spans="6:9" x14ac:dyDescent="0.15">
      <c r="F1789" s="27"/>
      <c r="I1789" s="27"/>
    </row>
    <row r="1790" spans="6:9" x14ac:dyDescent="0.15">
      <c r="F1790" s="27"/>
      <c r="I1790" s="27"/>
    </row>
    <row r="1791" spans="6:9" x14ac:dyDescent="0.15">
      <c r="F1791" s="27"/>
      <c r="I1791" s="27"/>
    </row>
    <row r="1792" spans="6:9" x14ac:dyDescent="0.15">
      <c r="F1792" s="27"/>
      <c r="I1792" s="27"/>
    </row>
    <row r="1793" spans="6:9" x14ac:dyDescent="0.15">
      <c r="F1793" s="27"/>
      <c r="I1793" s="27"/>
    </row>
    <row r="1794" spans="6:9" x14ac:dyDescent="0.15">
      <c r="F1794" s="27"/>
      <c r="I1794" s="27"/>
    </row>
    <row r="1795" spans="6:9" x14ac:dyDescent="0.15">
      <c r="F1795" s="27"/>
      <c r="I1795" s="27"/>
    </row>
    <row r="1796" spans="6:9" x14ac:dyDescent="0.15">
      <c r="F1796" s="27"/>
      <c r="I1796" s="27"/>
    </row>
    <row r="1797" spans="6:9" x14ac:dyDescent="0.15">
      <c r="F1797" s="27"/>
      <c r="I1797" s="27"/>
    </row>
    <row r="1798" spans="6:9" x14ac:dyDescent="0.15">
      <c r="F1798" s="27"/>
      <c r="I1798" s="27"/>
    </row>
    <row r="1799" spans="6:9" x14ac:dyDescent="0.15">
      <c r="F1799" s="27"/>
      <c r="I1799" s="27"/>
    </row>
    <row r="1800" spans="6:9" x14ac:dyDescent="0.15">
      <c r="F1800" s="27"/>
      <c r="I1800" s="27"/>
    </row>
    <row r="1801" spans="6:9" x14ac:dyDescent="0.15">
      <c r="F1801" s="27"/>
      <c r="I1801" s="27"/>
    </row>
    <row r="1802" spans="6:9" x14ac:dyDescent="0.15">
      <c r="F1802" s="27"/>
      <c r="I1802" s="27"/>
    </row>
    <row r="1803" spans="6:9" x14ac:dyDescent="0.15">
      <c r="F1803" s="27"/>
      <c r="I1803" s="27"/>
    </row>
    <row r="1804" spans="6:9" x14ac:dyDescent="0.15">
      <c r="F1804" s="27"/>
      <c r="I1804" s="27"/>
    </row>
    <row r="1805" spans="6:9" x14ac:dyDescent="0.15">
      <c r="F1805" s="27"/>
      <c r="I1805" s="27"/>
    </row>
    <row r="1806" spans="6:9" x14ac:dyDescent="0.15">
      <c r="F1806" s="27"/>
      <c r="I1806" s="27"/>
    </row>
    <row r="1807" spans="6:9" x14ac:dyDescent="0.15">
      <c r="F1807" s="27"/>
      <c r="I1807" s="27"/>
    </row>
    <row r="1808" spans="6:9" x14ac:dyDescent="0.15">
      <c r="F1808" s="27"/>
      <c r="I1808" s="27"/>
    </row>
    <row r="1809" spans="6:9" x14ac:dyDescent="0.15">
      <c r="F1809" s="27"/>
      <c r="I1809" s="27"/>
    </row>
    <row r="1810" spans="6:9" x14ac:dyDescent="0.15">
      <c r="F1810" s="27"/>
      <c r="I1810" s="27"/>
    </row>
    <row r="1811" spans="6:9" x14ac:dyDescent="0.15">
      <c r="F1811" s="27"/>
      <c r="I1811" s="27"/>
    </row>
    <row r="1812" spans="6:9" x14ac:dyDescent="0.15">
      <c r="F1812" s="27"/>
      <c r="I1812" s="27"/>
    </row>
    <row r="1813" spans="6:9" x14ac:dyDescent="0.15">
      <c r="F1813" s="27"/>
      <c r="I1813" s="27"/>
    </row>
    <row r="1814" spans="6:9" x14ac:dyDescent="0.15">
      <c r="F1814" s="27"/>
      <c r="I1814" s="27"/>
    </row>
    <row r="1815" spans="6:9" x14ac:dyDescent="0.15">
      <c r="F1815" s="27"/>
      <c r="I1815" s="27"/>
    </row>
    <row r="1816" spans="6:9" x14ac:dyDescent="0.15">
      <c r="F1816" s="27"/>
      <c r="I1816" s="27"/>
    </row>
    <row r="1817" spans="6:9" x14ac:dyDescent="0.15">
      <c r="F1817" s="27"/>
      <c r="I1817" s="27"/>
    </row>
    <row r="1818" spans="6:9" x14ac:dyDescent="0.15">
      <c r="F1818" s="27"/>
      <c r="I1818" s="27"/>
    </row>
    <row r="1819" spans="6:9" x14ac:dyDescent="0.15">
      <c r="F1819" s="27"/>
      <c r="I1819" s="27"/>
    </row>
    <row r="1820" spans="6:9" x14ac:dyDescent="0.15">
      <c r="F1820" s="27"/>
      <c r="I1820" s="27"/>
    </row>
    <row r="1821" spans="6:9" x14ac:dyDescent="0.15">
      <c r="F1821" s="27"/>
      <c r="I1821" s="27"/>
    </row>
    <row r="1822" spans="6:9" x14ac:dyDescent="0.15">
      <c r="F1822" s="27"/>
      <c r="I1822" s="27"/>
    </row>
    <row r="1823" spans="6:9" x14ac:dyDescent="0.15">
      <c r="F1823" s="27"/>
      <c r="I1823" s="27"/>
    </row>
    <row r="1824" spans="6:9" x14ac:dyDescent="0.15">
      <c r="F1824" s="27"/>
      <c r="I1824" s="27"/>
    </row>
    <row r="1825" spans="6:9" x14ac:dyDescent="0.15">
      <c r="F1825" s="27"/>
      <c r="I1825" s="27"/>
    </row>
    <row r="1826" spans="6:9" x14ac:dyDescent="0.15">
      <c r="F1826" s="27"/>
      <c r="I1826" s="27"/>
    </row>
    <row r="1827" spans="6:9" x14ac:dyDescent="0.15">
      <c r="F1827" s="27"/>
      <c r="I1827" s="27"/>
    </row>
    <row r="1828" spans="6:9" x14ac:dyDescent="0.15">
      <c r="F1828" s="27"/>
      <c r="I1828" s="27"/>
    </row>
    <row r="1829" spans="6:9" x14ac:dyDescent="0.15">
      <c r="F1829" s="27"/>
      <c r="I1829" s="27"/>
    </row>
    <row r="1830" spans="6:9" x14ac:dyDescent="0.15">
      <c r="F1830" s="27"/>
      <c r="I1830" s="27"/>
    </row>
    <row r="1831" spans="6:9" x14ac:dyDescent="0.15">
      <c r="F1831" s="27"/>
      <c r="I1831" s="27"/>
    </row>
    <row r="1832" spans="6:9" x14ac:dyDescent="0.15">
      <c r="F1832" s="27"/>
      <c r="I1832" s="27"/>
    </row>
    <row r="1833" spans="6:9" x14ac:dyDescent="0.15">
      <c r="F1833" s="27"/>
      <c r="I1833" s="27"/>
    </row>
    <row r="1834" spans="6:9" x14ac:dyDescent="0.15">
      <c r="F1834" s="27"/>
      <c r="I1834" s="27"/>
    </row>
    <row r="1835" spans="6:9" x14ac:dyDescent="0.15">
      <c r="F1835" s="27"/>
      <c r="I1835" s="27"/>
    </row>
    <row r="1836" spans="6:9" x14ac:dyDescent="0.15">
      <c r="F1836" s="27"/>
      <c r="I1836" s="27"/>
    </row>
    <row r="1837" spans="6:9" x14ac:dyDescent="0.15">
      <c r="F1837" s="27"/>
      <c r="I1837" s="27"/>
    </row>
    <row r="1838" spans="6:9" x14ac:dyDescent="0.15">
      <c r="F1838" s="27"/>
      <c r="I1838" s="27"/>
    </row>
    <row r="1839" spans="6:9" x14ac:dyDescent="0.15">
      <c r="F1839" s="27"/>
      <c r="I1839" s="27"/>
    </row>
    <row r="1840" spans="6:9" x14ac:dyDescent="0.15">
      <c r="F1840" s="27"/>
      <c r="I1840" s="27"/>
    </row>
    <row r="1841" spans="6:9" x14ac:dyDescent="0.15">
      <c r="F1841" s="27"/>
      <c r="I1841" s="27"/>
    </row>
    <row r="1842" spans="6:9" x14ac:dyDescent="0.15">
      <c r="F1842" s="27"/>
      <c r="I1842" s="27"/>
    </row>
    <row r="1843" spans="6:9" x14ac:dyDescent="0.15">
      <c r="F1843" s="27"/>
      <c r="I1843" s="27"/>
    </row>
    <row r="1844" spans="6:9" x14ac:dyDescent="0.15">
      <c r="F1844" s="27"/>
      <c r="I1844" s="27"/>
    </row>
    <row r="1845" spans="6:9" x14ac:dyDescent="0.15">
      <c r="F1845" s="27"/>
      <c r="I1845" s="27"/>
    </row>
    <row r="1846" spans="6:9" x14ac:dyDescent="0.15">
      <c r="F1846" s="27"/>
      <c r="I1846" s="27"/>
    </row>
    <row r="1847" spans="6:9" x14ac:dyDescent="0.15">
      <c r="F1847" s="27"/>
      <c r="I1847" s="27"/>
    </row>
    <row r="1848" spans="6:9" x14ac:dyDescent="0.15">
      <c r="F1848" s="27"/>
      <c r="I1848" s="27"/>
    </row>
    <row r="1849" spans="6:9" x14ac:dyDescent="0.15">
      <c r="F1849" s="27"/>
      <c r="I1849" s="27"/>
    </row>
    <row r="1850" spans="6:9" x14ac:dyDescent="0.15">
      <c r="F1850" s="27"/>
      <c r="I1850" s="27"/>
    </row>
    <row r="1851" spans="6:9" x14ac:dyDescent="0.15">
      <c r="F1851" s="27"/>
      <c r="I1851" s="27"/>
    </row>
    <row r="1852" spans="6:9" x14ac:dyDescent="0.15">
      <c r="F1852" s="27"/>
      <c r="I1852" s="27"/>
    </row>
    <row r="1853" spans="6:9" x14ac:dyDescent="0.15">
      <c r="F1853" s="27"/>
      <c r="I1853" s="27"/>
    </row>
    <row r="1854" spans="6:9" x14ac:dyDescent="0.15">
      <c r="F1854" s="27"/>
      <c r="I1854" s="27"/>
    </row>
    <row r="1855" spans="6:9" x14ac:dyDescent="0.15">
      <c r="F1855" s="27"/>
      <c r="I1855" s="27"/>
    </row>
    <row r="1856" spans="6:9" x14ac:dyDescent="0.15">
      <c r="F1856" s="27"/>
      <c r="I1856" s="27"/>
    </row>
    <row r="1857" spans="6:9" x14ac:dyDescent="0.15">
      <c r="F1857" s="27"/>
      <c r="I1857" s="27"/>
    </row>
    <row r="1858" spans="6:9" x14ac:dyDescent="0.15">
      <c r="F1858" s="27"/>
      <c r="I1858" s="27"/>
    </row>
    <row r="1859" spans="6:9" x14ac:dyDescent="0.15">
      <c r="F1859" s="27"/>
      <c r="I1859" s="27"/>
    </row>
    <row r="1860" spans="6:9" x14ac:dyDescent="0.15">
      <c r="F1860" s="27"/>
      <c r="I1860" s="27"/>
    </row>
    <row r="1861" spans="6:9" x14ac:dyDescent="0.15">
      <c r="F1861" s="27"/>
      <c r="I1861" s="27"/>
    </row>
    <row r="1862" spans="6:9" x14ac:dyDescent="0.15">
      <c r="F1862" s="27"/>
      <c r="I1862" s="27"/>
    </row>
    <row r="1863" spans="6:9" x14ac:dyDescent="0.15">
      <c r="F1863" s="27"/>
      <c r="I1863" s="27"/>
    </row>
    <row r="1864" spans="6:9" x14ac:dyDescent="0.15">
      <c r="F1864" s="27"/>
      <c r="I1864" s="27"/>
    </row>
    <row r="1865" spans="6:9" x14ac:dyDescent="0.15">
      <c r="F1865" s="27"/>
      <c r="I1865" s="27"/>
    </row>
    <row r="1866" spans="6:9" x14ac:dyDescent="0.15">
      <c r="F1866" s="27"/>
      <c r="I1866" s="27"/>
    </row>
    <row r="1867" spans="6:9" x14ac:dyDescent="0.15">
      <c r="F1867" s="27"/>
      <c r="I1867" s="27"/>
    </row>
    <row r="1868" spans="6:9" x14ac:dyDescent="0.15">
      <c r="F1868" s="27"/>
      <c r="I1868" s="27"/>
    </row>
    <row r="1869" spans="6:9" x14ac:dyDescent="0.15">
      <c r="F1869" s="27"/>
      <c r="I1869" s="27"/>
    </row>
    <row r="1870" spans="6:9" x14ac:dyDescent="0.15">
      <c r="F1870" s="27"/>
      <c r="I1870" s="27"/>
    </row>
    <row r="1871" spans="6:9" x14ac:dyDescent="0.15">
      <c r="F1871" s="27"/>
      <c r="I1871" s="27"/>
    </row>
    <row r="1872" spans="6:9" x14ac:dyDescent="0.15">
      <c r="F1872" s="27"/>
      <c r="I1872" s="27"/>
    </row>
    <row r="1873" spans="6:9" x14ac:dyDescent="0.15">
      <c r="F1873" s="27"/>
      <c r="I1873" s="27"/>
    </row>
    <row r="1874" spans="6:9" x14ac:dyDescent="0.15">
      <c r="F1874" s="27"/>
      <c r="I1874" s="27"/>
    </row>
    <row r="1875" spans="6:9" x14ac:dyDescent="0.15">
      <c r="F1875" s="27"/>
      <c r="I1875" s="27"/>
    </row>
    <row r="1876" spans="6:9" x14ac:dyDescent="0.15">
      <c r="F1876" s="27"/>
      <c r="I1876" s="27"/>
    </row>
    <row r="1877" spans="6:9" x14ac:dyDescent="0.15">
      <c r="F1877" s="27"/>
      <c r="I1877" s="27"/>
    </row>
    <row r="1878" spans="6:9" x14ac:dyDescent="0.15">
      <c r="F1878" s="27"/>
      <c r="I1878" s="27"/>
    </row>
    <row r="1879" spans="6:9" x14ac:dyDescent="0.15">
      <c r="F1879" s="27"/>
      <c r="I1879" s="27"/>
    </row>
    <row r="1880" spans="6:9" x14ac:dyDescent="0.15">
      <c r="F1880" s="27"/>
      <c r="I1880" s="27"/>
    </row>
    <row r="1881" spans="6:9" x14ac:dyDescent="0.15">
      <c r="F1881" s="27"/>
      <c r="I1881" s="27"/>
    </row>
    <row r="1882" spans="6:9" x14ac:dyDescent="0.15">
      <c r="F1882" s="27"/>
      <c r="I1882" s="27"/>
    </row>
    <row r="1883" spans="6:9" x14ac:dyDescent="0.15">
      <c r="F1883" s="27"/>
      <c r="I1883" s="27"/>
    </row>
    <row r="1884" spans="6:9" x14ac:dyDescent="0.15">
      <c r="F1884" s="27"/>
      <c r="I1884" s="27"/>
    </row>
    <row r="1885" spans="6:9" x14ac:dyDescent="0.15">
      <c r="F1885" s="27"/>
      <c r="I1885" s="27"/>
    </row>
    <row r="1886" spans="6:9" x14ac:dyDescent="0.15">
      <c r="F1886" s="27"/>
      <c r="I1886" s="27"/>
    </row>
    <row r="1887" spans="6:9" x14ac:dyDescent="0.15">
      <c r="F1887" s="27"/>
      <c r="I1887" s="27"/>
    </row>
    <row r="1888" spans="6:9" x14ac:dyDescent="0.15">
      <c r="F1888" s="27"/>
      <c r="I1888" s="27"/>
    </row>
    <row r="1889" spans="6:9" x14ac:dyDescent="0.15">
      <c r="F1889" s="27"/>
      <c r="I1889" s="27"/>
    </row>
    <row r="1890" spans="6:9" x14ac:dyDescent="0.15">
      <c r="F1890" s="27"/>
      <c r="I1890" s="27"/>
    </row>
    <row r="1891" spans="6:9" x14ac:dyDescent="0.15">
      <c r="F1891" s="27"/>
      <c r="I1891" s="27"/>
    </row>
    <row r="1892" spans="6:9" x14ac:dyDescent="0.15">
      <c r="F1892" s="27"/>
      <c r="I1892" s="27"/>
    </row>
    <row r="1893" spans="6:9" x14ac:dyDescent="0.15">
      <c r="F1893" s="27"/>
      <c r="I1893" s="27"/>
    </row>
    <row r="1894" spans="6:9" x14ac:dyDescent="0.15">
      <c r="F1894" s="27"/>
      <c r="I1894" s="27"/>
    </row>
    <row r="1895" spans="6:9" x14ac:dyDescent="0.15">
      <c r="F1895" s="27"/>
      <c r="I1895" s="27"/>
    </row>
    <row r="1896" spans="6:9" x14ac:dyDescent="0.15">
      <c r="F1896" s="27"/>
      <c r="I1896" s="27"/>
    </row>
    <row r="1897" spans="6:9" x14ac:dyDescent="0.15">
      <c r="F1897" s="27"/>
      <c r="I1897" s="27"/>
    </row>
    <row r="1898" spans="6:9" x14ac:dyDescent="0.15">
      <c r="F1898" s="27"/>
      <c r="I1898" s="27"/>
    </row>
    <row r="1899" spans="6:9" x14ac:dyDescent="0.15">
      <c r="F1899" s="27"/>
      <c r="I1899" s="27"/>
    </row>
    <row r="1900" spans="6:9" x14ac:dyDescent="0.15">
      <c r="F1900" s="27"/>
      <c r="I1900" s="27"/>
    </row>
    <row r="1901" spans="6:9" x14ac:dyDescent="0.15">
      <c r="F1901" s="27"/>
      <c r="I1901" s="27"/>
    </row>
    <row r="1902" spans="6:9" x14ac:dyDescent="0.15">
      <c r="F1902" s="27"/>
      <c r="I1902" s="27"/>
    </row>
    <row r="1903" spans="6:9" x14ac:dyDescent="0.15">
      <c r="F1903" s="27"/>
      <c r="I1903" s="27"/>
    </row>
    <row r="1904" spans="6:9" x14ac:dyDescent="0.15">
      <c r="F1904" s="27"/>
      <c r="I1904" s="27"/>
    </row>
    <row r="1905" spans="6:9" x14ac:dyDescent="0.15">
      <c r="F1905" s="27"/>
      <c r="I1905" s="27"/>
    </row>
    <row r="1906" spans="6:9" x14ac:dyDescent="0.15">
      <c r="F1906" s="27"/>
      <c r="I1906" s="27"/>
    </row>
    <row r="1907" spans="6:9" x14ac:dyDescent="0.15">
      <c r="F1907" s="27"/>
      <c r="I1907" s="27"/>
    </row>
    <row r="1908" spans="6:9" x14ac:dyDescent="0.15">
      <c r="F1908" s="27"/>
      <c r="I1908" s="27"/>
    </row>
    <row r="1909" spans="6:9" x14ac:dyDescent="0.15">
      <c r="F1909" s="27"/>
      <c r="I1909" s="27"/>
    </row>
    <row r="1910" spans="6:9" x14ac:dyDescent="0.15">
      <c r="F1910" s="27"/>
      <c r="I1910" s="27"/>
    </row>
    <row r="1911" spans="6:9" x14ac:dyDescent="0.15">
      <c r="F1911" s="27"/>
      <c r="I1911" s="27"/>
    </row>
    <row r="1912" spans="6:9" x14ac:dyDescent="0.15">
      <c r="F1912" s="27"/>
      <c r="I1912" s="27"/>
    </row>
    <row r="1913" spans="6:9" x14ac:dyDescent="0.15">
      <c r="F1913" s="27"/>
      <c r="I1913" s="27"/>
    </row>
    <row r="1914" spans="6:9" x14ac:dyDescent="0.15">
      <c r="F1914" s="27"/>
      <c r="I1914" s="27"/>
    </row>
    <row r="1915" spans="6:9" x14ac:dyDescent="0.15">
      <c r="F1915" s="27"/>
      <c r="I1915" s="27"/>
    </row>
    <row r="1916" spans="6:9" x14ac:dyDescent="0.15">
      <c r="F1916" s="27"/>
      <c r="I1916" s="27"/>
    </row>
    <row r="1917" spans="6:9" x14ac:dyDescent="0.15">
      <c r="F1917" s="27"/>
      <c r="I1917" s="27"/>
    </row>
    <row r="1918" spans="6:9" x14ac:dyDescent="0.15">
      <c r="F1918" s="27"/>
      <c r="I1918" s="27"/>
    </row>
    <row r="1919" spans="6:9" x14ac:dyDescent="0.15">
      <c r="F1919" s="27"/>
      <c r="I1919" s="27"/>
    </row>
    <row r="1920" spans="6:9" x14ac:dyDescent="0.15">
      <c r="F1920" s="27"/>
      <c r="I1920" s="27"/>
    </row>
    <row r="1921" spans="6:9" x14ac:dyDescent="0.15">
      <c r="F1921" s="27"/>
      <c r="I1921" s="27"/>
    </row>
    <row r="1922" spans="6:9" x14ac:dyDescent="0.15">
      <c r="F1922" s="27"/>
      <c r="I1922" s="27"/>
    </row>
    <row r="1923" spans="6:9" x14ac:dyDescent="0.15">
      <c r="F1923" s="27"/>
      <c r="I1923" s="27"/>
    </row>
    <row r="1924" spans="6:9" x14ac:dyDescent="0.15">
      <c r="F1924" s="27"/>
      <c r="I1924" s="27"/>
    </row>
    <row r="1925" spans="6:9" x14ac:dyDescent="0.15">
      <c r="F1925" s="27"/>
      <c r="I1925" s="27"/>
    </row>
    <row r="1926" spans="6:9" x14ac:dyDescent="0.15">
      <c r="F1926" s="27"/>
      <c r="I1926" s="27"/>
    </row>
    <row r="1927" spans="6:9" x14ac:dyDescent="0.15">
      <c r="F1927" s="27"/>
      <c r="I1927" s="27"/>
    </row>
    <row r="1928" spans="6:9" x14ac:dyDescent="0.15">
      <c r="F1928" s="27"/>
      <c r="I1928" s="27"/>
    </row>
    <row r="1929" spans="6:9" x14ac:dyDescent="0.15">
      <c r="F1929" s="27"/>
      <c r="I1929" s="27"/>
    </row>
    <row r="1930" spans="6:9" x14ac:dyDescent="0.15">
      <c r="F1930" s="27"/>
      <c r="I1930" s="27"/>
    </row>
    <row r="1931" spans="6:9" x14ac:dyDescent="0.15">
      <c r="F1931" s="27"/>
      <c r="I1931" s="27"/>
    </row>
    <row r="1932" spans="6:9" x14ac:dyDescent="0.15">
      <c r="F1932" s="27"/>
      <c r="I1932" s="27"/>
    </row>
    <row r="1933" spans="6:9" x14ac:dyDescent="0.15">
      <c r="F1933" s="27"/>
      <c r="I1933" s="27"/>
    </row>
    <row r="1934" spans="6:9" x14ac:dyDescent="0.15">
      <c r="F1934" s="27"/>
      <c r="I1934" s="27"/>
    </row>
    <row r="1935" spans="6:9" x14ac:dyDescent="0.15">
      <c r="F1935" s="27"/>
      <c r="I1935" s="27"/>
    </row>
    <row r="1936" spans="6:9" x14ac:dyDescent="0.15">
      <c r="F1936" s="27"/>
      <c r="I1936" s="27"/>
    </row>
    <row r="1937" spans="6:9" x14ac:dyDescent="0.15">
      <c r="F1937" s="27"/>
      <c r="I1937" s="27"/>
    </row>
    <row r="1938" spans="6:9" x14ac:dyDescent="0.15">
      <c r="F1938" s="27"/>
      <c r="I1938" s="27"/>
    </row>
    <row r="1939" spans="6:9" x14ac:dyDescent="0.15">
      <c r="F1939" s="27"/>
      <c r="I1939" s="27"/>
    </row>
    <row r="1940" spans="6:9" x14ac:dyDescent="0.15">
      <c r="F1940" s="27"/>
      <c r="I1940" s="27"/>
    </row>
    <row r="1941" spans="6:9" x14ac:dyDescent="0.15">
      <c r="F1941" s="27"/>
      <c r="I1941" s="27"/>
    </row>
    <row r="1942" spans="6:9" x14ac:dyDescent="0.15">
      <c r="F1942" s="27"/>
      <c r="I1942" s="27"/>
    </row>
    <row r="1943" spans="6:9" x14ac:dyDescent="0.15">
      <c r="F1943" s="27"/>
      <c r="I1943" s="27"/>
    </row>
    <row r="1944" spans="6:9" x14ac:dyDescent="0.15">
      <c r="F1944" s="27"/>
      <c r="I1944" s="27"/>
    </row>
    <row r="1945" spans="6:9" x14ac:dyDescent="0.15">
      <c r="F1945" s="27"/>
      <c r="I1945" s="27"/>
    </row>
    <row r="1946" spans="6:9" x14ac:dyDescent="0.15">
      <c r="F1946" s="27"/>
      <c r="I1946" s="27"/>
    </row>
    <row r="1947" spans="6:9" x14ac:dyDescent="0.15">
      <c r="F1947" s="27"/>
      <c r="I1947" s="27"/>
    </row>
    <row r="1948" spans="6:9" x14ac:dyDescent="0.15">
      <c r="F1948" s="27"/>
      <c r="I1948" s="27"/>
    </row>
    <row r="1949" spans="6:9" x14ac:dyDescent="0.15">
      <c r="F1949" s="27"/>
      <c r="I1949" s="27"/>
    </row>
    <row r="1950" spans="6:9" x14ac:dyDescent="0.15">
      <c r="F1950" s="27"/>
      <c r="I1950" s="27"/>
    </row>
    <row r="1951" spans="6:9" x14ac:dyDescent="0.15">
      <c r="F1951" s="27"/>
      <c r="I1951" s="27"/>
    </row>
    <row r="1952" spans="6:9" x14ac:dyDescent="0.15">
      <c r="F1952" s="27"/>
      <c r="I1952" s="27"/>
    </row>
    <row r="1953" spans="6:9" x14ac:dyDescent="0.15">
      <c r="F1953" s="27"/>
      <c r="I1953" s="27"/>
    </row>
    <row r="1954" spans="6:9" x14ac:dyDescent="0.15">
      <c r="F1954" s="27"/>
      <c r="I1954" s="27"/>
    </row>
    <row r="1955" spans="6:9" x14ac:dyDescent="0.15">
      <c r="F1955" s="27"/>
      <c r="I1955" s="27"/>
    </row>
    <row r="1956" spans="6:9" x14ac:dyDescent="0.15">
      <c r="F1956" s="27"/>
      <c r="I1956" s="27"/>
    </row>
    <row r="1957" spans="6:9" x14ac:dyDescent="0.15">
      <c r="F1957" s="27"/>
      <c r="I1957" s="27"/>
    </row>
    <row r="1958" spans="6:9" x14ac:dyDescent="0.15">
      <c r="F1958" s="27"/>
      <c r="I1958" s="27"/>
    </row>
    <row r="1959" spans="6:9" x14ac:dyDescent="0.15">
      <c r="F1959" s="27"/>
      <c r="I1959" s="27"/>
    </row>
    <row r="1960" spans="6:9" x14ac:dyDescent="0.15">
      <c r="F1960" s="27"/>
      <c r="I1960" s="27"/>
    </row>
    <row r="1961" spans="6:9" x14ac:dyDescent="0.15">
      <c r="F1961" s="27"/>
      <c r="I1961" s="27"/>
    </row>
    <row r="1962" spans="6:9" x14ac:dyDescent="0.15">
      <c r="F1962" s="27"/>
      <c r="I1962" s="27"/>
    </row>
    <row r="1963" spans="6:9" x14ac:dyDescent="0.15">
      <c r="F1963" s="27"/>
      <c r="I1963" s="27"/>
    </row>
    <row r="1964" spans="6:9" x14ac:dyDescent="0.15">
      <c r="F1964" s="27"/>
      <c r="I1964" s="27"/>
    </row>
    <row r="1965" spans="6:9" x14ac:dyDescent="0.15">
      <c r="F1965" s="27"/>
      <c r="I1965" s="27"/>
    </row>
    <row r="1966" spans="6:9" x14ac:dyDescent="0.15">
      <c r="F1966" s="27"/>
      <c r="I1966" s="27"/>
    </row>
    <row r="1967" spans="6:9" x14ac:dyDescent="0.15">
      <c r="F1967" s="27"/>
      <c r="I1967" s="27"/>
    </row>
    <row r="1968" spans="6:9" x14ac:dyDescent="0.15">
      <c r="F1968" s="27"/>
      <c r="I1968" s="27"/>
    </row>
    <row r="1969" spans="6:9" x14ac:dyDescent="0.15">
      <c r="F1969" s="27"/>
      <c r="I1969" s="27"/>
    </row>
    <row r="1970" spans="6:9" x14ac:dyDescent="0.15">
      <c r="F1970" s="27"/>
      <c r="I1970" s="27"/>
    </row>
    <row r="1971" spans="6:9" x14ac:dyDescent="0.15">
      <c r="F1971" s="27"/>
      <c r="I1971" s="27"/>
    </row>
    <row r="1972" spans="6:9" x14ac:dyDescent="0.15">
      <c r="F1972" s="27"/>
      <c r="I1972" s="27"/>
    </row>
    <row r="1973" spans="6:9" x14ac:dyDescent="0.15">
      <c r="F1973" s="27"/>
      <c r="I1973" s="27"/>
    </row>
    <row r="1974" spans="6:9" x14ac:dyDescent="0.15">
      <c r="F1974" s="27"/>
      <c r="I1974" s="27"/>
    </row>
    <row r="1975" spans="6:9" x14ac:dyDescent="0.15">
      <c r="F1975" s="27"/>
      <c r="I1975" s="27"/>
    </row>
    <row r="1976" spans="6:9" x14ac:dyDescent="0.15">
      <c r="F1976" s="27"/>
      <c r="I1976" s="27"/>
    </row>
    <row r="1977" spans="6:9" x14ac:dyDescent="0.15">
      <c r="F1977" s="27"/>
      <c r="I1977" s="27"/>
    </row>
    <row r="1978" spans="6:9" x14ac:dyDescent="0.15">
      <c r="F1978" s="27"/>
      <c r="I1978" s="27"/>
    </row>
    <row r="1979" spans="6:9" x14ac:dyDescent="0.15">
      <c r="F1979" s="27"/>
      <c r="I1979" s="27"/>
    </row>
    <row r="1980" spans="6:9" x14ac:dyDescent="0.15">
      <c r="F1980" s="27"/>
      <c r="I1980" s="27"/>
    </row>
    <row r="1981" spans="6:9" x14ac:dyDescent="0.15">
      <c r="F1981" s="27"/>
      <c r="I1981" s="27"/>
    </row>
    <row r="1982" spans="6:9" x14ac:dyDescent="0.15">
      <c r="F1982" s="27"/>
      <c r="I1982" s="27"/>
    </row>
    <row r="1983" spans="6:9" x14ac:dyDescent="0.15">
      <c r="F1983" s="27"/>
      <c r="I1983" s="27"/>
    </row>
    <row r="1984" spans="6:9" x14ac:dyDescent="0.15">
      <c r="F1984" s="27"/>
      <c r="I1984" s="27"/>
    </row>
    <row r="1985" spans="6:9" x14ac:dyDescent="0.15">
      <c r="F1985" s="27"/>
      <c r="I1985" s="27"/>
    </row>
    <row r="1986" spans="6:9" x14ac:dyDescent="0.15">
      <c r="F1986" s="27"/>
      <c r="I1986" s="27"/>
    </row>
    <row r="1987" spans="6:9" x14ac:dyDescent="0.15">
      <c r="F1987" s="27"/>
      <c r="I1987" s="27"/>
    </row>
    <row r="1988" spans="6:9" x14ac:dyDescent="0.15">
      <c r="F1988" s="27"/>
      <c r="I1988" s="27"/>
    </row>
    <row r="1989" spans="6:9" x14ac:dyDescent="0.15">
      <c r="F1989" s="27"/>
      <c r="I1989" s="27"/>
    </row>
    <row r="1990" spans="6:9" x14ac:dyDescent="0.15">
      <c r="F1990" s="27"/>
      <c r="I1990" s="27"/>
    </row>
    <row r="1991" spans="6:9" x14ac:dyDescent="0.15">
      <c r="F1991" s="27"/>
      <c r="I1991" s="27"/>
    </row>
    <row r="1992" spans="6:9" x14ac:dyDescent="0.15">
      <c r="F1992" s="27"/>
      <c r="I1992" s="27"/>
    </row>
    <row r="1993" spans="6:9" x14ac:dyDescent="0.15">
      <c r="F1993" s="27"/>
      <c r="I1993" s="27"/>
    </row>
    <row r="1994" spans="6:9" x14ac:dyDescent="0.15">
      <c r="F1994" s="27"/>
      <c r="I1994" s="27"/>
    </row>
    <row r="1995" spans="6:9" x14ac:dyDescent="0.15">
      <c r="F1995" s="27"/>
      <c r="I1995" s="27"/>
    </row>
    <row r="1996" spans="6:9" x14ac:dyDescent="0.15">
      <c r="F1996" s="27"/>
      <c r="I1996" s="27"/>
    </row>
    <row r="1997" spans="6:9" x14ac:dyDescent="0.15">
      <c r="F1997" s="27"/>
      <c r="I1997" s="27"/>
    </row>
    <row r="1998" spans="6:9" x14ac:dyDescent="0.15">
      <c r="F1998" s="27"/>
      <c r="I1998" s="27"/>
    </row>
    <row r="1999" spans="6:9" x14ac:dyDescent="0.15">
      <c r="F1999" s="27"/>
      <c r="I1999" s="27"/>
    </row>
    <row r="2000" spans="6:9" x14ac:dyDescent="0.15">
      <c r="F2000" s="27"/>
      <c r="I2000" s="27"/>
    </row>
    <row r="2001" spans="6:9" x14ac:dyDescent="0.15">
      <c r="F2001" s="27"/>
      <c r="I2001" s="27"/>
    </row>
    <row r="2002" spans="6:9" x14ac:dyDescent="0.15">
      <c r="F2002" s="27"/>
      <c r="I2002" s="27"/>
    </row>
    <row r="2003" spans="6:9" x14ac:dyDescent="0.15">
      <c r="F2003" s="27"/>
      <c r="I2003" s="27"/>
    </row>
    <row r="2004" spans="6:9" x14ac:dyDescent="0.15">
      <c r="F2004" s="27"/>
      <c r="I2004" s="27"/>
    </row>
    <row r="2005" spans="6:9" x14ac:dyDescent="0.15">
      <c r="F2005" s="27"/>
      <c r="I2005" s="27"/>
    </row>
    <row r="2006" spans="6:9" x14ac:dyDescent="0.15">
      <c r="F2006" s="27"/>
      <c r="I2006" s="27"/>
    </row>
    <row r="2007" spans="6:9" x14ac:dyDescent="0.15">
      <c r="F2007" s="27"/>
      <c r="I2007" s="27"/>
    </row>
    <row r="2008" spans="6:9" x14ac:dyDescent="0.15">
      <c r="F2008" s="27"/>
      <c r="I2008" s="27"/>
    </row>
    <row r="2009" spans="6:9" x14ac:dyDescent="0.15">
      <c r="F2009" s="27"/>
      <c r="I2009" s="27"/>
    </row>
    <row r="2010" spans="6:9" x14ac:dyDescent="0.15">
      <c r="F2010" s="27"/>
      <c r="I2010" s="27"/>
    </row>
    <row r="2011" spans="6:9" x14ac:dyDescent="0.15">
      <c r="F2011" s="27"/>
      <c r="I2011" s="27"/>
    </row>
    <row r="2012" spans="6:9" x14ac:dyDescent="0.15">
      <c r="F2012" s="27"/>
      <c r="I2012" s="27"/>
    </row>
    <row r="2013" spans="6:9" x14ac:dyDescent="0.15">
      <c r="F2013" s="27"/>
      <c r="I2013" s="27"/>
    </row>
    <row r="2014" spans="6:9" x14ac:dyDescent="0.15">
      <c r="F2014" s="27"/>
      <c r="I2014" s="27"/>
    </row>
    <row r="2015" spans="6:9" x14ac:dyDescent="0.15">
      <c r="F2015" s="27"/>
      <c r="I2015" s="27"/>
    </row>
    <row r="2016" spans="6:9" x14ac:dyDescent="0.15">
      <c r="F2016" s="27"/>
      <c r="I2016" s="27"/>
    </row>
    <row r="2017" spans="6:9" x14ac:dyDescent="0.15">
      <c r="F2017" s="27"/>
      <c r="I2017" s="27"/>
    </row>
    <row r="2018" spans="6:9" x14ac:dyDescent="0.15">
      <c r="F2018" s="27"/>
      <c r="I2018" s="27"/>
    </row>
    <row r="2019" spans="6:9" x14ac:dyDescent="0.15">
      <c r="F2019" s="27"/>
      <c r="I2019" s="27"/>
    </row>
    <row r="2020" spans="6:9" x14ac:dyDescent="0.15">
      <c r="F2020" s="27"/>
      <c r="I2020" s="27"/>
    </row>
    <row r="2021" spans="6:9" x14ac:dyDescent="0.15">
      <c r="F2021" s="27"/>
      <c r="I2021" s="27"/>
    </row>
    <row r="2022" spans="6:9" x14ac:dyDescent="0.15">
      <c r="F2022" s="27"/>
      <c r="I2022" s="27"/>
    </row>
    <row r="2023" spans="6:9" x14ac:dyDescent="0.15">
      <c r="F2023" s="27"/>
      <c r="I2023" s="27"/>
    </row>
    <row r="2024" spans="6:9" x14ac:dyDescent="0.15">
      <c r="F2024" s="27"/>
      <c r="I2024" s="27"/>
    </row>
    <row r="2025" spans="6:9" x14ac:dyDescent="0.15">
      <c r="F2025" s="27"/>
      <c r="I2025" s="27"/>
    </row>
    <row r="2026" spans="6:9" x14ac:dyDescent="0.15">
      <c r="F2026" s="27"/>
      <c r="I2026" s="27"/>
    </row>
    <row r="2027" spans="6:9" x14ac:dyDescent="0.15">
      <c r="F2027" s="27"/>
      <c r="I2027" s="27"/>
    </row>
    <row r="2028" spans="6:9" x14ac:dyDescent="0.15">
      <c r="F2028" s="27"/>
      <c r="I2028" s="27"/>
    </row>
    <row r="2029" spans="6:9" x14ac:dyDescent="0.15">
      <c r="F2029" s="27"/>
      <c r="I2029" s="27"/>
    </row>
    <row r="2030" spans="6:9" x14ac:dyDescent="0.15">
      <c r="F2030" s="27"/>
      <c r="I2030" s="27"/>
    </row>
    <row r="2031" spans="6:9" x14ac:dyDescent="0.15">
      <c r="F2031" s="27"/>
      <c r="I2031" s="27"/>
    </row>
    <row r="2032" spans="6:9" x14ac:dyDescent="0.15">
      <c r="F2032" s="27"/>
      <c r="I2032" s="27"/>
    </row>
    <row r="2033" spans="6:9" x14ac:dyDescent="0.15">
      <c r="F2033" s="27"/>
      <c r="I2033" s="27"/>
    </row>
    <row r="2034" spans="6:9" x14ac:dyDescent="0.15">
      <c r="F2034" s="27"/>
      <c r="I2034" s="27"/>
    </row>
    <row r="2035" spans="6:9" x14ac:dyDescent="0.15">
      <c r="F2035" s="27"/>
      <c r="I2035" s="27"/>
    </row>
    <row r="2036" spans="6:9" x14ac:dyDescent="0.15">
      <c r="F2036" s="27"/>
      <c r="I2036" s="27"/>
    </row>
    <row r="2037" spans="6:9" x14ac:dyDescent="0.15">
      <c r="F2037" s="27"/>
      <c r="I2037" s="27"/>
    </row>
    <row r="2038" spans="6:9" x14ac:dyDescent="0.15">
      <c r="F2038" s="27"/>
      <c r="I2038" s="27"/>
    </row>
    <row r="2039" spans="6:9" x14ac:dyDescent="0.15">
      <c r="F2039" s="27"/>
      <c r="I2039" s="27"/>
    </row>
    <row r="2040" spans="6:9" x14ac:dyDescent="0.15">
      <c r="F2040" s="27"/>
      <c r="I2040" s="27"/>
    </row>
    <row r="2041" spans="6:9" x14ac:dyDescent="0.15">
      <c r="F2041" s="27"/>
      <c r="I2041" s="27"/>
    </row>
    <row r="2042" spans="6:9" x14ac:dyDescent="0.15">
      <c r="F2042" s="27"/>
      <c r="I2042" s="27"/>
    </row>
    <row r="2043" spans="6:9" x14ac:dyDescent="0.15">
      <c r="F2043" s="27"/>
      <c r="I2043" s="27"/>
    </row>
    <row r="2044" spans="6:9" x14ac:dyDescent="0.15">
      <c r="F2044" s="27"/>
      <c r="I2044" s="27"/>
    </row>
    <row r="2045" spans="6:9" x14ac:dyDescent="0.15">
      <c r="F2045" s="27"/>
      <c r="I2045" s="27"/>
    </row>
    <row r="2046" spans="6:9" x14ac:dyDescent="0.15">
      <c r="F2046" s="27"/>
      <c r="I2046" s="27"/>
    </row>
    <row r="2047" spans="6:9" x14ac:dyDescent="0.15">
      <c r="F2047" s="27"/>
      <c r="I2047" s="27"/>
    </row>
    <row r="2048" spans="6:9" x14ac:dyDescent="0.15">
      <c r="F2048" s="27"/>
      <c r="I2048" s="27"/>
    </row>
    <row r="2049" spans="6:9" x14ac:dyDescent="0.15">
      <c r="F2049" s="27"/>
      <c r="I2049" s="27"/>
    </row>
    <row r="2050" spans="6:9" x14ac:dyDescent="0.15">
      <c r="F2050" s="27"/>
      <c r="I2050" s="27"/>
    </row>
    <row r="2051" spans="6:9" x14ac:dyDescent="0.15">
      <c r="F2051" s="27"/>
      <c r="I2051" s="27"/>
    </row>
    <row r="2052" spans="6:9" x14ac:dyDescent="0.15">
      <c r="F2052" s="27"/>
      <c r="I2052" s="27"/>
    </row>
    <row r="2053" spans="6:9" x14ac:dyDescent="0.15">
      <c r="F2053" s="27"/>
      <c r="I2053" s="27"/>
    </row>
    <row r="2054" spans="6:9" x14ac:dyDescent="0.15">
      <c r="F2054" s="27"/>
      <c r="I2054" s="27"/>
    </row>
    <row r="2055" spans="6:9" x14ac:dyDescent="0.15">
      <c r="F2055" s="27"/>
      <c r="I2055" s="27"/>
    </row>
    <row r="2056" spans="6:9" x14ac:dyDescent="0.15">
      <c r="F2056" s="27"/>
      <c r="I2056" s="27"/>
    </row>
    <row r="2057" spans="6:9" x14ac:dyDescent="0.15">
      <c r="F2057" s="27"/>
      <c r="I2057" s="27"/>
    </row>
    <row r="2058" spans="6:9" x14ac:dyDescent="0.15">
      <c r="F2058" s="27"/>
      <c r="I2058" s="27"/>
    </row>
    <row r="2059" spans="6:9" x14ac:dyDescent="0.15">
      <c r="F2059" s="27"/>
      <c r="I2059" s="27"/>
    </row>
    <row r="2060" spans="6:9" x14ac:dyDescent="0.15">
      <c r="F2060" s="27"/>
      <c r="I2060" s="27"/>
    </row>
    <row r="2061" spans="6:9" x14ac:dyDescent="0.15">
      <c r="F2061" s="27"/>
      <c r="I2061" s="27"/>
    </row>
    <row r="2062" spans="6:9" x14ac:dyDescent="0.15">
      <c r="F2062" s="27"/>
      <c r="I2062" s="27"/>
    </row>
    <row r="2063" spans="6:9" x14ac:dyDescent="0.15">
      <c r="F2063" s="27"/>
      <c r="I2063" s="27"/>
    </row>
    <row r="2064" spans="6:9" x14ac:dyDescent="0.15">
      <c r="F2064" s="27"/>
      <c r="I2064" s="27"/>
    </row>
    <row r="2065" spans="6:9" x14ac:dyDescent="0.15">
      <c r="F2065" s="27"/>
      <c r="I2065" s="27"/>
    </row>
    <row r="2066" spans="6:9" x14ac:dyDescent="0.15">
      <c r="F2066" s="27"/>
      <c r="I2066" s="27"/>
    </row>
    <row r="2067" spans="6:9" x14ac:dyDescent="0.15">
      <c r="F2067" s="27"/>
      <c r="I2067" s="27"/>
    </row>
    <row r="2068" spans="6:9" x14ac:dyDescent="0.15">
      <c r="F2068" s="27"/>
      <c r="I2068" s="27"/>
    </row>
    <row r="2069" spans="6:9" x14ac:dyDescent="0.15">
      <c r="F2069" s="27"/>
      <c r="I2069" s="27"/>
    </row>
    <row r="2070" spans="6:9" x14ac:dyDescent="0.15">
      <c r="F2070" s="27"/>
      <c r="I2070" s="27"/>
    </row>
    <row r="2071" spans="6:9" x14ac:dyDescent="0.15">
      <c r="F2071" s="27"/>
      <c r="I2071" s="27"/>
    </row>
    <row r="2072" spans="6:9" x14ac:dyDescent="0.15">
      <c r="F2072" s="27"/>
      <c r="I2072" s="27"/>
    </row>
    <row r="2073" spans="6:9" x14ac:dyDescent="0.15">
      <c r="F2073" s="27"/>
      <c r="I2073" s="27"/>
    </row>
    <row r="2074" spans="6:9" x14ac:dyDescent="0.15">
      <c r="F2074" s="27"/>
      <c r="I2074" s="27"/>
    </row>
    <row r="2075" spans="6:9" x14ac:dyDescent="0.15">
      <c r="F2075" s="27"/>
      <c r="I2075" s="27"/>
    </row>
    <row r="2076" spans="6:9" x14ac:dyDescent="0.15">
      <c r="F2076" s="27"/>
      <c r="I2076" s="27"/>
    </row>
    <row r="2077" spans="6:9" x14ac:dyDescent="0.15">
      <c r="F2077" s="27"/>
      <c r="I2077" s="27"/>
    </row>
    <row r="2078" spans="6:9" x14ac:dyDescent="0.15">
      <c r="F2078" s="27"/>
      <c r="I2078" s="27"/>
    </row>
    <row r="2079" spans="6:9" x14ac:dyDescent="0.15">
      <c r="F2079" s="27"/>
      <c r="I2079" s="27"/>
    </row>
    <row r="2080" spans="6:9" x14ac:dyDescent="0.15">
      <c r="F2080" s="27"/>
      <c r="I2080" s="27"/>
    </row>
    <row r="2081" spans="6:9" x14ac:dyDescent="0.15">
      <c r="F2081" s="27"/>
      <c r="I2081" s="27"/>
    </row>
    <row r="2082" spans="6:9" x14ac:dyDescent="0.15">
      <c r="F2082" s="27"/>
      <c r="I2082" s="27"/>
    </row>
    <row r="2083" spans="6:9" x14ac:dyDescent="0.15">
      <c r="F2083" s="27"/>
      <c r="I2083" s="27"/>
    </row>
    <row r="2084" spans="6:9" x14ac:dyDescent="0.15">
      <c r="F2084" s="27"/>
      <c r="I2084" s="27"/>
    </row>
    <row r="2085" spans="6:9" x14ac:dyDescent="0.15">
      <c r="F2085" s="27"/>
      <c r="I2085" s="27"/>
    </row>
    <row r="2086" spans="6:9" x14ac:dyDescent="0.15">
      <c r="F2086" s="27"/>
      <c r="I2086" s="27"/>
    </row>
    <row r="2087" spans="6:9" x14ac:dyDescent="0.15">
      <c r="F2087" s="27"/>
      <c r="I2087" s="27"/>
    </row>
    <row r="2088" spans="6:9" x14ac:dyDescent="0.15">
      <c r="F2088" s="27"/>
      <c r="I2088" s="27"/>
    </row>
    <row r="2089" spans="6:9" x14ac:dyDescent="0.15">
      <c r="F2089" s="27"/>
      <c r="I2089" s="27"/>
    </row>
    <row r="2090" spans="6:9" x14ac:dyDescent="0.15">
      <c r="F2090" s="27"/>
      <c r="I2090" s="27"/>
    </row>
    <row r="2091" spans="6:9" x14ac:dyDescent="0.15">
      <c r="F2091" s="27"/>
      <c r="I2091" s="27"/>
    </row>
    <row r="2092" spans="6:9" x14ac:dyDescent="0.15">
      <c r="F2092" s="27"/>
      <c r="I2092" s="27"/>
    </row>
    <row r="2093" spans="6:9" x14ac:dyDescent="0.15">
      <c r="F2093" s="27"/>
      <c r="I2093" s="27"/>
    </row>
    <row r="2094" spans="6:9" x14ac:dyDescent="0.15">
      <c r="F2094" s="27"/>
      <c r="I2094" s="27"/>
    </row>
    <row r="2095" spans="6:9" x14ac:dyDescent="0.15">
      <c r="F2095" s="27"/>
      <c r="I2095" s="27"/>
    </row>
    <row r="2096" spans="6:9" x14ac:dyDescent="0.15">
      <c r="F2096" s="27"/>
      <c r="I2096" s="27"/>
    </row>
    <row r="2097" spans="6:9" x14ac:dyDescent="0.15">
      <c r="F2097" s="27"/>
      <c r="I2097" s="27"/>
    </row>
    <row r="2098" spans="6:9" x14ac:dyDescent="0.15">
      <c r="F2098" s="27"/>
      <c r="I2098" s="27"/>
    </row>
    <row r="2099" spans="6:9" x14ac:dyDescent="0.15">
      <c r="F2099" s="27"/>
      <c r="I2099" s="27"/>
    </row>
    <row r="2100" spans="6:9" x14ac:dyDescent="0.15">
      <c r="F2100" s="27"/>
      <c r="I2100" s="27"/>
    </row>
    <row r="2101" spans="6:9" x14ac:dyDescent="0.15">
      <c r="F2101" s="27"/>
      <c r="I2101" s="27"/>
    </row>
    <row r="2102" spans="6:9" x14ac:dyDescent="0.15">
      <c r="F2102" s="27"/>
      <c r="I2102" s="27"/>
    </row>
    <row r="2103" spans="6:9" x14ac:dyDescent="0.15">
      <c r="F2103" s="27"/>
      <c r="I2103" s="27"/>
    </row>
    <row r="2104" spans="6:9" x14ac:dyDescent="0.15">
      <c r="F2104" s="27"/>
      <c r="I2104" s="27"/>
    </row>
    <row r="2105" spans="6:9" x14ac:dyDescent="0.15">
      <c r="F2105" s="27"/>
      <c r="I2105" s="27"/>
    </row>
    <row r="2106" spans="6:9" x14ac:dyDescent="0.15">
      <c r="F2106" s="27"/>
      <c r="I2106" s="27"/>
    </row>
    <row r="2107" spans="6:9" x14ac:dyDescent="0.15">
      <c r="F2107" s="27"/>
      <c r="I2107" s="27"/>
    </row>
    <row r="2108" spans="6:9" x14ac:dyDescent="0.15">
      <c r="F2108" s="27"/>
      <c r="I2108" s="27"/>
    </row>
    <row r="2109" spans="6:9" x14ac:dyDescent="0.15">
      <c r="F2109" s="27"/>
      <c r="I2109" s="27"/>
    </row>
    <row r="2110" spans="6:9" x14ac:dyDescent="0.15">
      <c r="F2110" s="27"/>
      <c r="I2110" s="27"/>
    </row>
    <row r="2111" spans="6:9" x14ac:dyDescent="0.15">
      <c r="F2111" s="27"/>
      <c r="I2111" s="27"/>
    </row>
    <row r="2112" spans="6:9" x14ac:dyDescent="0.15">
      <c r="F2112" s="27"/>
      <c r="I2112" s="27"/>
    </row>
    <row r="2113" spans="6:9" x14ac:dyDescent="0.15">
      <c r="F2113" s="27"/>
      <c r="I2113" s="27"/>
    </row>
    <row r="2114" spans="6:9" x14ac:dyDescent="0.15">
      <c r="F2114" s="27"/>
      <c r="I2114" s="27"/>
    </row>
    <row r="2115" spans="6:9" x14ac:dyDescent="0.15">
      <c r="F2115" s="27"/>
      <c r="I2115" s="27"/>
    </row>
    <row r="2116" spans="6:9" x14ac:dyDescent="0.15">
      <c r="F2116" s="27"/>
      <c r="I2116" s="27"/>
    </row>
    <row r="2117" spans="6:9" x14ac:dyDescent="0.15">
      <c r="F2117" s="27"/>
      <c r="I2117" s="27"/>
    </row>
    <row r="2118" spans="6:9" x14ac:dyDescent="0.15">
      <c r="F2118" s="27"/>
      <c r="I2118" s="27"/>
    </row>
    <row r="2119" spans="6:9" x14ac:dyDescent="0.15">
      <c r="F2119" s="27"/>
      <c r="I2119" s="27"/>
    </row>
    <row r="2120" spans="6:9" x14ac:dyDescent="0.15">
      <c r="F2120" s="27"/>
      <c r="I2120" s="27"/>
    </row>
    <row r="2121" spans="6:9" x14ac:dyDescent="0.15">
      <c r="F2121" s="27"/>
      <c r="I2121" s="27"/>
    </row>
    <row r="2122" spans="6:9" x14ac:dyDescent="0.15">
      <c r="F2122" s="27"/>
      <c r="I2122" s="27"/>
    </row>
    <row r="2123" spans="6:9" x14ac:dyDescent="0.15">
      <c r="F2123" s="27"/>
      <c r="I2123" s="27"/>
    </row>
    <row r="2124" spans="6:9" x14ac:dyDescent="0.15">
      <c r="F2124" s="27"/>
      <c r="I2124" s="27"/>
    </row>
    <row r="2125" spans="6:9" x14ac:dyDescent="0.15">
      <c r="F2125" s="27"/>
      <c r="I2125" s="27"/>
    </row>
    <row r="2126" spans="6:9" x14ac:dyDescent="0.15">
      <c r="F2126" s="27"/>
      <c r="I2126" s="27"/>
    </row>
    <row r="2127" spans="6:9" x14ac:dyDescent="0.15">
      <c r="F2127" s="27"/>
      <c r="I2127" s="27"/>
    </row>
    <row r="2128" spans="6:9" x14ac:dyDescent="0.15">
      <c r="F2128" s="27"/>
      <c r="I2128" s="27"/>
    </row>
    <row r="2129" spans="6:9" x14ac:dyDescent="0.15">
      <c r="F2129" s="27"/>
      <c r="I2129" s="27"/>
    </row>
    <row r="2130" spans="6:9" x14ac:dyDescent="0.15">
      <c r="F2130" s="27"/>
      <c r="I2130" s="27"/>
    </row>
    <row r="2131" spans="6:9" x14ac:dyDescent="0.15">
      <c r="F2131" s="27"/>
      <c r="I2131" s="27"/>
    </row>
    <row r="2132" spans="6:9" x14ac:dyDescent="0.15">
      <c r="F2132" s="27"/>
      <c r="I2132" s="27"/>
    </row>
    <row r="2133" spans="6:9" x14ac:dyDescent="0.15">
      <c r="F2133" s="27"/>
      <c r="I2133" s="27"/>
    </row>
    <row r="2134" spans="6:9" x14ac:dyDescent="0.15">
      <c r="F2134" s="27"/>
      <c r="I2134" s="27"/>
    </row>
    <row r="2135" spans="6:9" x14ac:dyDescent="0.15">
      <c r="F2135" s="27"/>
      <c r="I2135" s="27"/>
    </row>
    <row r="2136" spans="6:9" x14ac:dyDescent="0.15">
      <c r="F2136" s="27"/>
      <c r="I2136" s="27"/>
    </row>
    <row r="2137" spans="6:9" x14ac:dyDescent="0.15">
      <c r="F2137" s="27"/>
      <c r="I2137" s="27"/>
    </row>
    <row r="2138" spans="6:9" x14ac:dyDescent="0.15">
      <c r="F2138" s="27"/>
      <c r="I2138" s="27"/>
    </row>
    <row r="2139" spans="6:9" x14ac:dyDescent="0.15">
      <c r="F2139" s="27"/>
      <c r="I2139" s="27"/>
    </row>
    <row r="2140" spans="6:9" x14ac:dyDescent="0.15">
      <c r="F2140" s="27"/>
      <c r="I2140" s="27"/>
    </row>
    <row r="2141" spans="6:9" x14ac:dyDescent="0.15">
      <c r="F2141" s="27"/>
      <c r="I2141" s="27"/>
    </row>
    <row r="2142" spans="6:9" x14ac:dyDescent="0.15">
      <c r="F2142" s="27"/>
      <c r="I2142" s="27"/>
    </row>
    <row r="2143" spans="6:9" x14ac:dyDescent="0.15">
      <c r="F2143" s="27"/>
      <c r="I2143" s="27"/>
    </row>
    <row r="2144" spans="6:9" x14ac:dyDescent="0.15">
      <c r="F2144" s="27"/>
      <c r="I2144" s="27"/>
    </row>
    <row r="2145" spans="6:9" x14ac:dyDescent="0.15">
      <c r="F2145" s="27"/>
      <c r="I2145" s="27"/>
    </row>
    <row r="2146" spans="6:9" x14ac:dyDescent="0.15">
      <c r="F2146" s="27"/>
      <c r="I2146" s="27"/>
    </row>
    <row r="2147" spans="6:9" x14ac:dyDescent="0.15">
      <c r="F2147" s="27"/>
      <c r="I2147" s="27"/>
    </row>
    <row r="2148" spans="6:9" x14ac:dyDescent="0.15">
      <c r="F2148" s="27"/>
      <c r="I2148" s="27"/>
    </row>
    <row r="2149" spans="6:9" x14ac:dyDescent="0.15">
      <c r="F2149" s="27"/>
      <c r="I2149" s="27"/>
    </row>
    <row r="2150" spans="6:9" x14ac:dyDescent="0.15">
      <c r="F2150" s="27"/>
      <c r="I2150" s="27"/>
    </row>
    <row r="2151" spans="6:9" x14ac:dyDescent="0.15">
      <c r="F2151" s="27"/>
      <c r="I2151" s="27"/>
    </row>
    <row r="2152" spans="6:9" x14ac:dyDescent="0.15">
      <c r="F2152" s="27"/>
      <c r="I2152" s="27"/>
    </row>
    <row r="2153" spans="6:9" x14ac:dyDescent="0.15">
      <c r="F2153" s="27"/>
      <c r="I2153" s="27"/>
    </row>
    <row r="2154" spans="6:9" x14ac:dyDescent="0.15">
      <c r="F2154" s="27"/>
      <c r="I2154" s="27"/>
    </row>
    <row r="2155" spans="6:9" x14ac:dyDescent="0.15">
      <c r="F2155" s="27"/>
      <c r="I2155" s="27"/>
    </row>
    <row r="2156" spans="6:9" x14ac:dyDescent="0.15">
      <c r="F2156" s="27"/>
      <c r="I2156" s="27"/>
    </row>
    <row r="2157" spans="6:9" x14ac:dyDescent="0.15">
      <c r="F2157" s="27"/>
      <c r="I2157" s="27"/>
    </row>
    <row r="2158" spans="6:9" x14ac:dyDescent="0.15">
      <c r="F2158" s="27"/>
      <c r="I2158" s="27"/>
    </row>
    <row r="2159" spans="6:9" x14ac:dyDescent="0.15">
      <c r="F2159" s="27"/>
      <c r="I2159" s="27"/>
    </row>
    <row r="2160" spans="6:9" x14ac:dyDescent="0.15">
      <c r="F2160" s="27"/>
      <c r="I2160" s="27"/>
    </row>
    <row r="2161" spans="6:9" x14ac:dyDescent="0.15">
      <c r="F2161" s="27"/>
      <c r="I2161" s="27"/>
    </row>
    <row r="2162" spans="6:9" x14ac:dyDescent="0.15">
      <c r="F2162" s="27"/>
      <c r="I2162" s="27"/>
    </row>
    <row r="2163" spans="6:9" x14ac:dyDescent="0.15">
      <c r="F2163" s="27"/>
      <c r="I2163" s="27"/>
    </row>
    <row r="2164" spans="6:9" x14ac:dyDescent="0.15">
      <c r="F2164" s="27"/>
      <c r="I2164" s="27"/>
    </row>
    <row r="2165" spans="6:9" x14ac:dyDescent="0.15">
      <c r="F2165" s="27"/>
      <c r="I2165" s="27"/>
    </row>
    <row r="2166" spans="6:9" x14ac:dyDescent="0.15">
      <c r="F2166" s="27"/>
      <c r="I2166" s="27"/>
    </row>
    <row r="2167" spans="6:9" x14ac:dyDescent="0.15">
      <c r="F2167" s="27"/>
      <c r="I2167" s="27"/>
    </row>
    <row r="2168" spans="6:9" x14ac:dyDescent="0.15">
      <c r="F2168" s="27"/>
      <c r="I2168" s="27"/>
    </row>
    <row r="2169" spans="6:9" x14ac:dyDescent="0.15">
      <c r="F2169" s="27"/>
      <c r="I2169" s="27"/>
    </row>
    <row r="2170" spans="6:9" x14ac:dyDescent="0.15">
      <c r="F2170" s="27"/>
      <c r="I2170" s="27"/>
    </row>
    <row r="2171" spans="6:9" x14ac:dyDescent="0.15">
      <c r="F2171" s="27"/>
      <c r="I2171" s="27"/>
    </row>
    <row r="2172" spans="6:9" x14ac:dyDescent="0.15">
      <c r="F2172" s="27"/>
      <c r="I2172" s="27"/>
    </row>
    <row r="2173" spans="6:9" x14ac:dyDescent="0.15">
      <c r="F2173" s="27"/>
      <c r="I2173" s="27"/>
    </row>
    <row r="2174" spans="6:9" x14ac:dyDescent="0.15">
      <c r="F2174" s="27"/>
      <c r="I2174" s="27"/>
    </row>
    <row r="2175" spans="6:9" x14ac:dyDescent="0.15">
      <c r="F2175" s="27"/>
      <c r="I2175" s="27"/>
    </row>
    <row r="2176" spans="6:9" x14ac:dyDescent="0.15">
      <c r="F2176" s="27"/>
      <c r="I2176" s="27"/>
    </row>
    <row r="2177" spans="6:9" x14ac:dyDescent="0.15">
      <c r="F2177" s="27"/>
      <c r="I2177" s="27"/>
    </row>
    <row r="2178" spans="6:9" x14ac:dyDescent="0.15">
      <c r="F2178" s="27"/>
      <c r="I2178" s="27"/>
    </row>
    <row r="2179" spans="6:9" x14ac:dyDescent="0.15">
      <c r="F2179" s="27"/>
      <c r="I2179" s="27"/>
    </row>
    <row r="2180" spans="6:9" x14ac:dyDescent="0.15">
      <c r="F2180" s="27"/>
      <c r="I2180" s="27"/>
    </row>
    <row r="2181" spans="6:9" x14ac:dyDescent="0.15">
      <c r="F2181" s="27"/>
      <c r="I2181" s="27"/>
    </row>
    <row r="2182" spans="6:9" x14ac:dyDescent="0.15">
      <c r="F2182" s="27"/>
      <c r="I2182" s="27"/>
    </row>
    <row r="2183" spans="6:9" x14ac:dyDescent="0.15">
      <c r="F2183" s="27"/>
      <c r="I2183" s="27"/>
    </row>
    <row r="2184" spans="6:9" x14ac:dyDescent="0.15">
      <c r="F2184" s="27"/>
      <c r="I2184" s="27"/>
    </row>
    <row r="2185" spans="6:9" x14ac:dyDescent="0.15">
      <c r="F2185" s="27"/>
      <c r="I2185" s="27"/>
    </row>
    <row r="2186" spans="6:9" x14ac:dyDescent="0.15">
      <c r="F2186" s="27"/>
      <c r="I2186" s="27"/>
    </row>
    <row r="2187" spans="6:9" x14ac:dyDescent="0.15">
      <c r="F2187" s="27"/>
      <c r="I2187" s="27"/>
    </row>
    <row r="2188" spans="6:9" x14ac:dyDescent="0.15">
      <c r="F2188" s="27"/>
      <c r="I2188" s="27"/>
    </row>
    <row r="2189" spans="6:9" x14ac:dyDescent="0.15">
      <c r="F2189" s="27"/>
      <c r="I2189" s="27"/>
    </row>
    <row r="2190" spans="6:9" x14ac:dyDescent="0.15">
      <c r="F2190" s="27"/>
      <c r="I2190" s="27"/>
    </row>
    <row r="2191" spans="6:9" x14ac:dyDescent="0.15">
      <c r="F2191" s="27"/>
      <c r="I2191" s="27"/>
    </row>
    <row r="2192" spans="6:9" x14ac:dyDescent="0.15">
      <c r="F2192" s="27"/>
      <c r="I2192" s="27"/>
    </row>
    <row r="2193" spans="6:9" x14ac:dyDescent="0.15">
      <c r="F2193" s="27"/>
      <c r="I2193" s="27"/>
    </row>
    <row r="2194" spans="6:9" x14ac:dyDescent="0.15">
      <c r="F2194" s="27"/>
      <c r="I2194" s="27"/>
    </row>
    <row r="2195" spans="6:9" x14ac:dyDescent="0.15">
      <c r="F2195" s="27"/>
      <c r="I2195" s="27"/>
    </row>
    <row r="2196" spans="6:9" x14ac:dyDescent="0.15">
      <c r="F2196" s="27"/>
      <c r="I2196" s="27"/>
    </row>
    <row r="2197" spans="6:9" x14ac:dyDescent="0.15">
      <c r="F2197" s="27"/>
      <c r="I2197" s="27"/>
    </row>
    <row r="2198" spans="6:9" x14ac:dyDescent="0.15">
      <c r="F2198" s="27"/>
      <c r="I2198" s="27"/>
    </row>
    <row r="2199" spans="6:9" x14ac:dyDescent="0.15">
      <c r="F2199" s="27"/>
      <c r="I2199" s="27"/>
    </row>
    <row r="2200" spans="6:9" x14ac:dyDescent="0.15">
      <c r="F2200" s="27"/>
      <c r="I2200" s="27"/>
    </row>
    <row r="2201" spans="6:9" x14ac:dyDescent="0.15">
      <c r="F2201" s="27"/>
      <c r="I2201" s="27"/>
    </row>
    <row r="2202" spans="6:9" x14ac:dyDescent="0.15">
      <c r="F2202" s="27"/>
      <c r="I2202" s="27"/>
    </row>
    <row r="2203" spans="6:9" x14ac:dyDescent="0.15">
      <c r="F2203" s="27"/>
      <c r="I2203" s="27"/>
    </row>
    <row r="2204" spans="6:9" x14ac:dyDescent="0.15">
      <c r="F2204" s="27"/>
      <c r="I2204" s="27"/>
    </row>
    <row r="2205" spans="6:9" x14ac:dyDescent="0.15">
      <c r="F2205" s="27"/>
      <c r="I2205" s="27"/>
    </row>
    <row r="2206" spans="6:9" x14ac:dyDescent="0.15">
      <c r="F2206" s="27"/>
      <c r="I2206" s="27"/>
    </row>
    <row r="2207" spans="6:9" x14ac:dyDescent="0.15">
      <c r="F2207" s="27"/>
      <c r="I2207" s="27"/>
    </row>
    <row r="2208" spans="6:9" x14ac:dyDescent="0.15">
      <c r="F2208" s="27"/>
      <c r="I2208" s="27"/>
    </row>
    <row r="2209" spans="6:9" x14ac:dyDescent="0.15">
      <c r="F2209" s="27"/>
      <c r="I2209" s="27"/>
    </row>
    <row r="2210" spans="6:9" x14ac:dyDescent="0.15">
      <c r="F2210" s="27"/>
      <c r="I2210" s="27"/>
    </row>
    <row r="2211" spans="6:9" x14ac:dyDescent="0.15">
      <c r="F2211" s="27"/>
      <c r="I2211" s="27"/>
    </row>
    <row r="2212" spans="6:9" x14ac:dyDescent="0.15">
      <c r="F2212" s="27"/>
      <c r="I2212" s="27"/>
    </row>
    <row r="2213" spans="6:9" x14ac:dyDescent="0.15">
      <c r="F2213" s="27"/>
      <c r="I2213" s="27"/>
    </row>
    <row r="2214" spans="6:9" x14ac:dyDescent="0.15">
      <c r="F2214" s="27"/>
      <c r="I2214" s="27"/>
    </row>
    <row r="2215" spans="6:9" x14ac:dyDescent="0.15">
      <c r="F2215" s="27"/>
      <c r="I2215" s="27"/>
    </row>
    <row r="2216" spans="6:9" x14ac:dyDescent="0.15">
      <c r="F2216" s="27"/>
      <c r="I2216" s="27"/>
    </row>
    <row r="2217" spans="6:9" x14ac:dyDescent="0.15">
      <c r="F2217" s="27"/>
      <c r="I2217" s="27"/>
    </row>
    <row r="2218" spans="6:9" x14ac:dyDescent="0.15">
      <c r="F2218" s="27"/>
      <c r="I2218" s="27"/>
    </row>
    <row r="2219" spans="6:9" x14ac:dyDescent="0.15">
      <c r="F2219" s="27"/>
      <c r="I2219" s="27"/>
    </row>
    <row r="2220" spans="6:9" x14ac:dyDescent="0.15">
      <c r="F2220" s="27"/>
      <c r="I2220" s="27"/>
    </row>
    <row r="2221" spans="6:9" x14ac:dyDescent="0.15">
      <c r="F2221" s="27"/>
      <c r="I2221" s="27"/>
    </row>
    <row r="2222" spans="6:9" x14ac:dyDescent="0.15">
      <c r="F2222" s="27"/>
      <c r="I2222" s="27"/>
    </row>
    <row r="2223" spans="6:9" x14ac:dyDescent="0.15">
      <c r="F2223" s="27"/>
      <c r="I2223" s="27"/>
    </row>
    <row r="2224" spans="6:9" x14ac:dyDescent="0.15">
      <c r="F2224" s="27"/>
      <c r="I2224" s="27"/>
    </row>
    <row r="2225" spans="6:9" x14ac:dyDescent="0.15">
      <c r="F2225" s="27"/>
      <c r="I2225" s="27"/>
    </row>
    <row r="2226" spans="6:9" x14ac:dyDescent="0.15">
      <c r="F2226" s="27"/>
      <c r="I2226" s="27"/>
    </row>
    <row r="2227" spans="6:9" x14ac:dyDescent="0.15">
      <c r="F2227" s="27"/>
      <c r="I2227" s="27"/>
    </row>
    <row r="2228" spans="6:9" x14ac:dyDescent="0.15">
      <c r="F2228" s="27"/>
      <c r="I2228" s="27"/>
    </row>
    <row r="2229" spans="6:9" x14ac:dyDescent="0.15">
      <c r="F2229" s="27"/>
      <c r="I2229" s="27"/>
    </row>
    <row r="2230" spans="6:9" x14ac:dyDescent="0.15">
      <c r="F2230" s="27"/>
      <c r="I2230" s="27"/>
    </row>
    <row r="2231" spans="6:9" x14ac:dyDescent="0.15">
      <c r="F2231" s="27"/>
      <c r="I2231" s="27"/>
    </row>
    <row r="2232" spans="6:9" x14ac:dyDescent="0.15">
      <c r="F2232" s="27"/>
      <c r="I2232" s="27"/>
    </row>
    <row r="2233" spans="6:9" x14ac:dyDescent="0.15">
      <c r="F2233" s="27"/>
      <c r="I2233" s="27"/>
    </row>
    <row r="2234" spans="6:9" x14ac:dyDescent="0.15">
      <c r="F2234" s="27"/>
      <c r="I2234" s="27"/>
    </row>
    <row r="2235" spans="6:9" x14ac:dyDescent="0.15">
      <c r="F2235" s="27"/>
      <c r="I2235" s="27"/>
    </row>
    <row r="2236" spans="6:9" x14ac:dyDescent="0.15">
      <c r="F2236" s="27"/>
      <c r="I2236" s="27"/>
    </row>
    <row r="2237" spans="6:9" x14ac:dyDescent="0.15">
      <c r="F2237" s="27"/>
      <c r="I2237" s="27"/>
    </row>
    <row r="2238" spans="6:9" x14ac:dyDescent="0.15">
      <c r="F2238" s="27"/>
      <c r="I2238" s="27"/>
    </row>
    <row r="2239" spans="6:9" x14ac:dyDescent="0.15">
      <c r="F2239" s="27"/>
      <c r="I2239" s="27"/>
    </row>
    <row r="2240" spans="6:9" x14ac:dyDescent="0.15">
      <c r="F2240" s="27"/>
      <c r="I2240" s="27"/>
    </row>
    <row r="2241" spans="6:9" x14ac:dyDescent="0.15">
      <c r="F2241" s="27"/>
      <c r="I2241" s="27"/>
    </row>
    <row r="2242" spans="6:9" x14ac:dyDescent="0.15">
      <c r="F2242" s="27"/>
      <c r="I2242" s="27"/>
    </row>
    <row r="2243" spans="6:9" x14ac:dyDescent="0.15">
      <c r="F2243" s="27"/>
      <c r="I2243" s="27"/>
    </row>
    <row r="2244" spans="6:9" x14ac:dyDescent="0.15">
      <c r="F2244" s="27"/>
      <c r="I2244" s="27"/>
    </row>
    <row r="2245" spans="6:9" x14ac:dyDescent="0.15">
      <c r="F2245" s="27"/>
      <c r="I2245" s="27"/>
    </row>
    <row r="2246" spans="6:9" x14ac:dyDescent="0.15">
      <c r="F2246" s="27"/>
      <c r="I2246" s="27"/>
    </row>
    <row r="2247" spans="6:9" x14ac:dyDescent="0.15">
      <c r="F2247" s="27"/>
      <c r="I2247" s="27"/>
    </row>
    <row r="2248" spans="6:9" x14ac:dyDescent="0.15">
      <c r="F2248" s="27"/>
      <c r="I2248" s="27"/>
    </row>
    <row r="2249" spans="6:9" x14ac:dyDescent="0.15">
      <c r="F2249" s="27"/>
      <c r="I2249" s="27"/>
    </row>
    <row r="2250" spans="6:9" x14ac:dyDescent="0.15">
      <c r="F2250" s="27"/>
      <c r="I2250" s="27"/>
    </row>
    <row r="2251" spans="6:9" x14ac:dyDescent="0.15">
      <c r="F2251" s="27"/>
      <c r="I2251" s="27"/>
    </row>
    <row r="2252" spans="6:9" x14ac:dyDescent="0.15">
      <c r="F2252" s="27"/>
      <c r="I2252" s="27"/>
    </row>
    <row r="2253" spans="6:9" x14ac:dyDescent="0.15">
      <c r="F2253" s="27"/>
      <c r="I2253" s="27"/>
    </row>
    <row r="2254" spans="6:9" x14ac:dyDescent="0.15">
      <c r="F2254" s="27"/>
      <c r="I2254" s="27"/>
    </row>
    <row r="2255" spans="6:9" x14ac:dyDescent="0.15">
      <c r="F2255" s="27"/>
      <c r="I2255" s="27"/>
    </row>
    <row r="2256" spans="6:9" x14ac:dyDescent="0.15">
      <c r="F2256" s="27"/>
      <c r="I2256" s="27"/>
    </row>
    <row r="2257" spans="6:9" x14ac:dyDescent="0.15">
      <c r="F2257" s="27"/>
      <c r="I2257" s="27"/>
    </row>
    <row r="2258" spans="6:9" x14ac:dyDescent="0.15">
      <c r="F2258" s="27"/>
      <c r="I2258" s="27"/>
    </row>
    <row r="2259" spans="6:9" x14ac:dyDescent="0.15">
      <c r="F2259" s="27"/>
      <c r="I2259" s="27"/>
    </row>
    <row r="2260" spans="6:9" x14ac:dyDescent="0.15">
      <c r="F2260" s="27"/>
      <c r="I2260" s="27"/>
    </row>
    <row r="2261" spans="6:9" x14ac:dyDescent="0.15">
      <c r="F2261" s="27"/>
      <c r="I2261" s="27"/>
    </row>
    <row r="2262" spans="6:9" x14ac:dyDescent="0.15">
      <c r="F2262" s="27"/>
      <c r="I2262" s="27"/>
    </row>
    <row r="2263" spans="6:9" x14ac:dyDescent="0.15">
      <c r="F2263" s="27"/>
      <c r="I2263" s="27"/>
    </row>
    <row r="2264" spans="6:9" x14ac:dyDescent="0.15">
      <c r="F2264" s="27"/>
      <c r="I2264" s="27"/>
    </row>
    <row r="2265" spans="6:9" x14ac:dyDescent="0.15">
      <c r="F2265" s="27"/>
      <c r="I2265" s="27"/>
    </row>
    <row r="2266" spans="6:9" x14ac:dyDescent="0.15">
      <c r="F2266" s="27"/>
      <c r="I2266" s="27"/>
    </row>
    <row r="2267" spans="6:9" x14ac:dyDescent="0.15">
      <c r="F2267" s="27"/>
      <c r="I2267" s="27"/>
    </row>
    <row r="2268" spans="6:9" x14ac:dyDescent="0.15">
      <c r="F2268" s="27"/>
      <c r="I2268" s="27"/>
    </row>
    <row r="2269" spans="6:9" x14ac:dyDescent="0.15">
      <c r="F2269" s="27"/>
      <c r="I2269" s="27"/>
    </row>
    <row r="2270" spans="6:9" x14ac:dyDescent="0.15">
      <c r="F2270" s="27"/>
      <c r="I2270" s="27"/>
    </row>
    <row r="2271" spans="6:9" x14ac:dyDescent="0.15">
      <c r="F2271" s="27"/>
      <c r="I2271" s="27"/>
    </row>
    <row r="2272" spans="6:9" x14ac:dyDescent="0.15">
      <c r="F2272" s="27"/>
      <c r="I2272" s="27"/>
    </row>
    <row r="2273" spans="6:9" x14ac:dyDescent="0.15">
      <c r="F2273" s="27"/>
      <c r="I2273" s="27"/>
    </row>
    <row r="2274" spans="6:9" x14ac:dyDescent="0.15">
      <c r="F2274" s="27"/>
      <c r="I2274" s="27"/>
    </row>
    <row r="2275" spans="6:9" x14ac:dyDescent="0.15">
      <c r="F2275" s="27"/>
      <c r="I2275" s="27"/>
    </row>
    <row r="2276" spans="6:9" x14ac:dyDescent="0.15">
      <c r="F2276" s="27"/>
      <c r="I2276" s="27"/>
    </row>
    <row r="2277" spans="6:9" x14ac:dyDescent="0.15">
      <c r="F2277" s="27"/>
      <c r="I2277" s="27"/>
    </row>
    <row r="2278" spans="6:9" x14ac:dyDescent="0.15">
      <c r="F2278" s="27"/>
      <c r="I2278" s="27"/>
    </row>
    <row r="2279" spans="6:9" x14ac:dyDescent="0.15">
      <c r="F2279" s="27"/>
      <c r="I2279" s="27"/>
    </row>
    <row r="2280" spans="6:9" x14ac:dyDescent="0.15">
      <c r="F2280" s="27"/>
      <c r="I2280" s="27"/>
    </row>
    <row r="2281" spans="6:9" x14ac:dyDescent="0.15">
      <c r="F2281" s="27"/>
      <c r="I2281" s="27"/>
    </row>
    <row r="2282" spans="6:9" x14ac:dyDescent="0.15">
      <c r="F2282" s="27"/>
      <c r="I2282" s="27"/>
    </row>
    <row r="2283" spans="6:9" x14ac:dyDescent="0.15">
      <c r="F2283" s="27"/>
      <c r="I2283" s="27"/>
    </row>
    <row r="2284" spans="6:9" x14ac:dyDescent="0.15">
      <c r="F2284" s="27"/>
      <c r="I2284" s="27"/>
    </row>
    <row r="2285" spans="6:9" x14ac:dyDescent="0.15">
      <c r="F2285" s="27"/>
      <c r="I2285" s="27"/>
    </row>
    <row r="2286" spans="6:9" x14ac:dyDescent="0.15">
      <c r="F2286" s="27"/>
      <c r="I2286" s="27"/>
    </row>
    <row r="2287" spans="6:9" x14ac:dyDescent="0.15">
      <c r="F2287" s="27"/>
      <c r="I2287" s="27"/>
    </row>
    <row r="2288" spans="6:9" x14ac:dyDescent="0.15">
      <c r="F2288" s="27"/>
      <c r="I2288" s="27"/>
    </row>
    <row r="2289" spans="6:9" x14ac:dyDescent="0.15">
      <c r="F2289" s="27"/>
      <c r="I2289" s="27"/>
    </row>
    <row r="2290" spans="6:9" x14ac:dyDescent="0.15">
      <c r="F2290" s="27"/>
      <c r="I2290" s="27"/>
    </row>
    <row r="2291" spans="6:9" x14ac:dyDescent="0.15">
      <c r="F2291" s="27"/>
      <c r="I2291" s="27"/>
    </row>
    <row r="2292" spans="6:9" x14ac:dyDescent="0.15">
      <c r="F2292" s="27"/>
      <c r="I2292" s="27"/>
    </row>
    <row r="2293" spans="6:9" x14ac:dyDescent="0.15">
      <c r="F2293" s="27"/>
      <c r="I2293" s="27"/>
    </row>
    <row r="2294" spans="6:9" x14ac:dyDescent="0.15">
      <c r="F2294" s="27"/>
      <c r="I2294" s="27"/>
    </row>
    <row r="2295" spans="6:9" x14ac:dyDescent="0.15">
      <c r="F2295" s="27"/>
      <c r="I2295" s="27"/>
    </row>
    <row r="2296" spans="6:9" x14ac:dyDescent="0.15">
      <c r="F2296" s="27"/>
      <c r="I2296" s="27"/>
    </row>
    <row r="2297" spans="6:9" x14ac:dyDescent="0.15">
      <c r="F2297" s="27"/>
      <c r="I2297" s="27"/>
    </row>
    <row r="2298" spans="6:9" x14ac:dyDescent="0.15">
      <c r="F2298" s="27"/>
      <c r="I2298" s="27"/>
    </row>
    <row r="2299" spans="6:9" x14ac:dyDescent="0.15">
      <c r="F2299" s="27"/>
      <c r="I2299" s="27"/>
    </row>
    <row r="2300" spans="6:9" x14ac:dyDescent="0.15">
      <c r="F2300" s="27"/>
      <c r="I2300" s="27"/>
    </row>
    <row r="2301" spans="6:9" x14ac:dyDescent="0.15">
      <c r="F2301" s="27"/>
      <c r="I2301" s="27"/>
    </row>
    <row r="2302" spans="6:9" x14ac:dyDescent="0.15">
      <c r="F2302" s="27"/>
      <c r="I2302" s="27"/>
    </row>
    <row r="2303" spans="6:9" x14ac:dyDescent="0.15">
      <c r="F2303" s="27"/>
      <c r="I2303" s="27"/>
    </row>
    <row r="2304" spans="6:9" x14ac:dyDescent="0.15">
      <c r="F2304" s="27"/>
      <c r="I2304" s="27"/>
    </row>
    <row r="2305" spans="6:9" x14ac:dyDescent="0.15">
      <c r="F2305" s="27"/>
      <c r="I2305" s="27"/>
    </row>
    <row r="2306" spans="6:9" x14ac:dyDescent="0.15">
      <c r="F2306" s="27"/>
      <c r="I2306" s="27"/>
    </row>
    <row r="2307" spans="6:9" x14ac:dyDescent="0.15">
      <c r="F2307" s="27"/>
      <c r="I2307" s="27"/>
    </row>
    <row r="2308" spans="6:9" x14ac:dyDescent="0.15">
      <c r="F2308" s="27"/>
      <c r="I2308" s="27"/>
    </row>
    <row r="2309" spans="6:9" x14ac:dyDescent="0.15">
      <c r="F2309" s="27"/>
      <c r="I2309" s="27"/>
    </row>
    <row r="2310" spans="6:9" x14ac:dyDescent="0.15">
      <c r="F2310" s="27"/>
      <c r="I2310" s="27"/>
    </row>
    <row r="2311" spans="6:9" x14ac:dyDescent="0.15">
      <c r="F2311" s="27"/>
      <c r="I2311" s="27"/>
    </row>
    <row r="2312" spans="6:9" x14ac:dyDescent="0.15">
      <c r="F2312" s="27"/>
      <c r="I2312" s="27"/>
    </row>
    <row r="2313" spans="6:9" x14ac:dyDescent="0.15">
      <c r="F2313" s="27"/>
      <c r="I2313" s="27"/>
    </row>
    <row r="2314" spans="6:9" x14ac:dyDescent="0.15">
      <c r="F2314" s="27"/>
      <c r="I2314" s="27"/>
    </row>
    <row r="2315" spans="6:9" x14ac:dyDescent="0.15">
      <c r="F2315" s="27"/>
      <c r="I2315" s="27"/>
    </row>
    <row r="2316" spans="6:9" x14ac:dyDescent="0.15">
      <c r="F2316" s="27"/>
      <c r="I2316" s="27"/>
    </row>
    <row r="2317" spans="6:9" x14ac:dyDescent="0.15">
      <c r="F2317" s="27"/>
      <c r="I2317" s="27"/>
    </row>
    <row r="2318" spans="6:9" x14ac:dyDescent="0.15">
      <c r="F2318" s="27"/>
      <c r="I2318" s="27"/>
    </row>
    <row r="2319" spans="6:9" x14ac:dyDescent="0.15">
      <c r="F2319" s="27"/>
      <c r="I2319" s="27"/>
    </row>
    <row r="2320" spans="6:9" x14ac:dyDescent="0.15">
      <c r="F2320" s="27"/>
      <c r="I2320" s="27"/>
    </row>
    <row r="2321" spans="6:9" x14ac:dyDescent="0.15">
      <c r="F2321" s="27"/>
      <c r="I2321" s="27"/>
    </row>
    <row r="2322" spans="6:9" x14ac:dyDescent="0.15">
      <c r="F2322" s="27"/>
      <c r="I2322" s="27"/>
    </row>
    <row r="2323" spans="6:9" x14ac:dyDescent="0.15">
      <c r="F2323" s="27"/>
      <c r="I2323" s="27"/>
    </row>
    <row r="2324" spans="6:9" x14ac:dyDescent="0.15">
      <c r="F2324" s="27"/>
      <c r="I2324" s="27"/>
    </row>
    <row r="2325" spans="6:9" x14ac:dyDescent="0.15">
      <c r="F2325" s="27"/>
      <c r="I2325" s="27"/>
    </row>
    <row r="2326" spans="6:9" x14ac:dyDescent="0.15">
      <c r="F2326" s="27"/>
      <c r="I2326" s="27"/>
    </row>
    <row r="2327" spans="6:9" x14ac:dyDescent="0.15">
      <c r="F2327" s="27"/>
      <c r="I2327" s="27"/>
    </row>
    <row r="2328" spans="6:9" x14ac:dyDescent="0.15">
      <c r="F2328" s="27"/>
      <c r="I2328" s="27"/>
    </row>
    <row r="2329" spans="6:9" x14ac:dyDescent="0.15">
      <c r="F2329" s="27"/>
      <c r="I2329" s="27"/>
    </row>
    <row r="2330" spans="6:9" x14ac:dyDescent="0.15">
      <c r="F2330" s="27"/>
      <c r="I2330" s="27"/>
    </row>
    <row r="2331" spans="6:9" x14ac:dyDescent="0.15">
      <c r="F2331" s="27"/>
      <c r="I2331" s="27"/>
    </row>
    <row r="2332" spans="6:9" x14ac:dyDescent="0.15">
      <c r="F2332" s="27"/>
      <c r="I2332" s="27"/>
    </row>
    <row r="2333" spans="6:9" x14ac:dyDescent="0.15">
      <c r="F2333" s="27"/>
      <c r="I2333" s="27"/>
    </row>
    <row r="2334" spans="6:9" x14ac:dyDescent="0.15">
      <c r="F2334" s="27"/>
      <c r="I2334" s="27"/>
    </row>
    <row r="2335" spans="6:9" x14ac:dyDescent="0.15">
      <c r="F2335" s="27"/>
      <c r="I2335" s="27"/>
    </row>
    <row r="2336" spans="6:9" x14ac:dyDescent="0.15">
      <c r="F2336" s="27"/>
      <c r="I2336" s="27"/>
    </row>
    <row r="2337" spans="6:9" x14ac:dyDescent="0.15">
      <c r="F2337" s="27"/>
      <c r="I2337" s="27"/>
    </row>
    <row r="2338" spans="6:9" x14ac:dyDescent="0.15">
      <c r="F2338" s="27"/>
      <c r="I2338" s="27"/>
    </row>
    <row r="2339" spans="6:9" x14ac:dyDescent="0.15">
      <c r="F2339" s="27"/>
      <c r="I2339" s="27"/>
    </row>
    <row r="2340" spans="6:9" x14ac:dyDescent="0.15">
      <c r="F2340" s="27"/>
      <c r="I2340" s="27"/>
    </row>
    <row r="2341" spans="6:9" x14ac:dyDescent="0.15">
      <c r="F2341" s="27"/>
      <c r="I2341" s="27"/>
    </row>
    <row r="2342" spans="6:9" x14ac:dyDescent="0.15">
      <c r="F2342" s="27"/>
      <c r="I2342" s="27"/>
    </row>
    <row r="2343" spans="6:9" x14ac:dyDescent="0.15">
      <c r="F2343" s="27"/>
      <c r="I2343" s="27"/>
    </row>
    <row r="2344" spans="6:9" x14ac:dyDescent="0.15">
      <c r="F2344" s="27"/>
      <c r="I2344" s="27"/>
    </row>
    <row r="2345" spans="6:9" x14ac:dyDescent="0.15">
      <c r="F2345" s="27"/>
      <c r="I2345" s="27"/>
    </row>
    <row r="2346" spans="6:9" x14ac:dyDescent="0.15">
      <c r="F2346" s="27"/>
      <c r="I2346" s="27"/>
    </row>
    <row r="2347" spans="6:9" x14ac:dyDescent="0.15">
      <c r="F2347" s="27"/>
      <c r="I2347" s="27"/>
    </row>
    <row r="2348" spans="6:9" x14ac:dyDescent="0.15">
      <c r="F2348" s="27"/>
      <c r="I2348" s="27"/>
    </row>
    <row r="2349" spans="6:9" x14ac:dyDescent="0.15">
      <c r="F2349" s="27"/>
      <c r="I2349" s="27"/>
    </row>
    <row r="2350" spans="6:9" x14ac:dyDescent="0.15">
      <c r="F2350" s="27"/>
      <c r="I2350" s="27"/>
    </row>
    <row r="2351" spans="6:9" x14ac:dyDescent="0.15">
      <c r="F2351" s="27"/>
      <c r="I2351" s="27"/>
    </row>
    <row r="2352" spans="6:9" x14ac:dyDescent="0.15">
      <c r="F2352" s="27"/>
      <c r="I2352" s="27"/>
    </row>
    <row r="2353" spans="6:9" x14ac:dyDescent="0.15">
      <c r="F2353" s="27"/>
      <c r="I2353" s="27"/>
    </row>
    <row r="2354" spans="6:9" x14ac:dyDescent="0.15">
      <c r="F2354" s="27"/>
      <c r="I2354" s="27"/>
    </row>
    <row r="2355" spans="6:9" x14ac:dyDescent="0.15">
      <c r="F2355" s="27"/>
      <c r="I2355" s="27"/>
    </row>
    <row r="2356" spans="6:9" x14ac:dyDescent="0.15">
      <c r="F2356" s="27"/>
      <c r="I2356" s="27"/>
    </row>
    <row r="2357" spans="6:9" x14ac:dyDescent="0.15">
      <c r="F2357" s="27"/>
      <c r="I2357" s="27"/>
    </row>
    <row r="2358" spans="6:9" x14ac:dyDescent="0.15">
      <c r="F2358" s="27"/>
      <c r="I2358" s="27"/>
    </row>
    <row r="2359" spans="6:9" x14ac:dyDescent="0.15">
      <c r="F2359" s="27"/>
      <c r="I2359" s="27"/>
    </row>
    <row r="2360" spans="6:9" x14ac:dyDescent="0.15">
      <c r="F2360" s="27"/>
      <c r="I2360" s="27"/>
    </row>
    <row r="2361" spans="6:9" x14ac:dyDescent="0.15">
      <c r="F2361" s="27"/>
      <c r="I2361" s="27"/>
    </row>
    <row r="2362" spans="6:9" x14ac:dyDescent="0.15">
      <c r="F2362" s="27"/>
      <c r="I2362" s="27"/>
    </row>
    <row r="2363" spans="6:9" x14ac:dyDescent="0.15">
      <c r="F2363" s="27"/>
      <c r="I2363" s="27"/>
    </row>
    <row r="2364" spans="6:9" x14ac:dyDescent="0.15">
      <c r="F2364" s="27"/>
      <c r="I2364" s="27"/>
    </row>
    <row r="2365" spans="6:9" x14ac:dyDescent="0.15">
      <c r="F2365" s="27"/>
      <c r="I2365" s="27"/>
    </row>
    <row r="2366" spans="6:9" x14ac:dyDescent="0.15">
      <c r="F2366" s="27"/>
      <c r="I2366" s="27"/>
    </row>
    <row r="2367" spans="6:9" x14ac:dyDescent="0.15">
      <c r="F2367" s="27"/>
      <c r="I2367" s="27"/>
    </row>
    <row r="2368" spans="6:9" x14ac:dyDescent="0.15">
      <c r="F2368" s="27"/>
      <c r="I2368" s="27"/>
    </row>
    <row r="2369" spans="6:9" x14ac:dyDescent="0.15">
      <c r="F2369" s="27"/>
      <c r="I2369" s="27"/>
    </row>
    <row r="2370" spans="6:9" x14ac:dyDescent="0.15">
      <c r="F2370" s="27"/>
      <c r="I2370" s="27"/>
    </row>
    <row r="2371" spans="6:9" x14ac:dyDescent="0.15">
      <c r="F2371" s="27"/>
      <c r="I2371" s="27"/>
    </row>
    <row r="2372" spans="6:9" x14ac:dyDescent="0.15">
      <c r="F2372" s="27"/>
      <c r="I2372" s="27"/>
    </row>
    <row r="2373" spans="6:9" x14ac:dyDescent="0.15">
      <c r="F2373" s="27"/>
      <c r="I2373" s="27"/>
    </row>
    <row r="2374" spans="6:9" x14ac:dyDescent="0.15">
      <c r="F2374" s="27"/>
      <c r="I2374" s="27"/>
    </row>
    <row r="2375" spans="6:9" x14ac:dyDescent="0.15">
      <c r="F2375" s="27"/>
      <c r="I2375" s="27"/>
    </row>
    <row r="2376" spans="6:9" x14ac:dyDescent="0.15">
      <c r="F2376" s="27"/>
      <c r="I2376" s="27"/>
    </row>
    <row r="2377" spans="6:9" x14ac:dyDescent="0.15">
      <c r="F2377" s="27"/>
      <c r="I2377" s="27"/>
    </row>
    <row r="2378" spans="6:9" x14ac:dyDescent="0.15">
      <c r="F2378" s="27"/>
      <c r="I2378" s="27"/>
    </row>
    <row r="2379" spans="6:9" x14ac:dyDescent="0.15">
      <c r="F2379" s="27"/>
      <c r="I2379" s="27"/>
    </row>
    <row r="2380" spans="6:9" x14ac:dyDescent="0.15">
      <c r="F2380" s="27"/>
      <c r="I2380" s="27"/>
    </row>
    <row r="2381" spans="6:9" x14ac:dyDescent="0.15">
      <c r="F2381" s="27"/>
      <c r="I2381" s="27"/>
    </row>
    <row r="2382" spans="6:9" x14ac:dyDescent="0.15">
      <c r="F2382" s="27"/>
      <c r="I2382" s="27"/>
    </row>
    <row r="2383" spans="6:9" x14ac:dyDescent="0.15">
      <c r="F2383" s="27"/>
      <c r="I2383" s="27"/>
    </row>
    <row r="2384" spans="6:9" x14ac:dyDescent="0.15">
      <c r="F2384" s="27"/>
      <c r="I2384" s="27"/>
    </row>
    <row r="2385" spans="6:9" x14ac:dyDescent="0.15">
      <c r="F2385" s="27"/>
      <c r="I2385" s="27"/>
    </row>
    <row r="2386" spans="6:9" x14ac:dyDescent="0.15">
      <c r="F2386" s="27"/>
      <c r="I2386" s="27"/>
    </row>
    <row r="2387" spans="6:9" x14ac:dyDescent="0.15">
      <c r="F2387" s="27"/>
      <c r="I2387" s="27"/>
    </row>
    <row r="2388" spans="6:9" x14ac:dyDescent="0.15">
      <c r="F2388" s="27"/>
      <c r="I2388" s="27"/>
    </row>
    <row r="2389" spans="6:9" x14ac:dyDescent="0.15">
      <c r="F2389" s="27"/>
      <c r="I2389" s="27"/>
    </row>
    <row r="2390" spans="6:9" x14ac:dyDescent="0.15">
      <c r="F2390" s="27"/>
      <c r="I2390" s="27"/>
    </row>
    <row r="2391" spans="6:9" x14ac:dyDescent="0.15">
      <c r="F2391" s="27"/>
      <c r="I2391" s="27"/>
    </row>
    <row r="2392" spans="6:9" x14ac:dyDescent="0.15">
      <c r="F2392" s="27"/>
      <c r="I2392" s="27"/>
    </row>
    <row r="2393" spans="6:9" x14ac:dyDescent="0.15">
      <c r="F2393" s="27"/>
      <c r="I2393" s="27"/>
    </row>
    <row r="2394" spans="6:9" x14ac:dyDescent="0.15">
      <c r="F2394" s="27"/>
      <c r="I2394" s="27"/>
    </row>
    <row r="2395" spans="6:9" x14ac:dyDescent="0.15">
      <c r="F2395" s="27"/>
      <c r="I2395" s="27"/>
    </row>
    <row r="2396" spans="6:9" x14ac:dyDescent="0.15">
      <c r="F2396" s="27"/>
      <c r="I2396" s="27"/>
    </row>
    <row r="2397" spans="6:9" x14ac:dyDescent="0.15">
      <c r="F2397" s="27"/>
      <c r="I2397" s="27"/>
    </row>
    <row r="2398" spans="6:9" x14ac:dyDescent="0.15">
      <c r="F2398" s="27"/>
      <c r="I2398" s="27"/>
    </row>
    <row r="2399" spans="6:9" x14ac:dyDescent="0.15">
      <c r="F2399" s="27"/>
      <c r="I2399" s="27"/>
    </row>
    <row r="2400" spans="6:9" x14ac:dyDescent="0.15">
      <c r="F2400" s="27"/>
      <c r="I2400" s="27"/>
    </row>
    <row r="2401" spans="6:9" x14ac:dyDescent="0.15">
      <c r="F2401" s="27"/>
      <c r="I2401" s="27"/>
    </row>
    <row r="2402" spans="6:9" x14ac:dyDescent="0.15">
      <c r="F2402" s="27"/>
      <c r="I2402" s="27"/>
    </row>
    <row r="2403" spans="6:9" x14ac:dyDescent="0.15">
      <c r="F2403" s="27"/>
      <c r="I2403" s="27"/>
    </row>
    <row r="2404" spans="6:9" x14ac:dyDescent="0.15">
      <c r="F2404" s="27"/>
      <c r="I2404" s="27"/>
    </row>
    <row r="2405" spans="6:9" x14ac:dyDescent="0.15">
      <c r="F2405" s="27"/>
      <c r="I2405" s="27"/>
    </row>
    <row r="2406" spans="6:9" x14ac:dyDescent="0.15">
      <c r="F2406" s="27"/>
      <c r="I2406" s="27"/>
    </row>
    <row r="2407" spans="6:9" x14ac:dyDescent="0.15">
      <c r="F2407" s="27"/>
      <c r="I2407" s="27"/>
    </row>
    <row r="2408" spans="6:9" x14ac:dyDescent="0.15">
      <c r="F2408" s="27"/>
      <c r="I2408" s="27"/>
    </row>
    <row r="2409" spans="6:9" x14ac:dyDescent="0.15">
      <c r="F2409" s="27"/>
      <c r="I2409" s="27"/>
    </row>
    <row r="2410" spans="6:9" x14ac:dyDescent="0.15">
      <c r="F2410" s="27"/>
      <c r="I2410" s="27"/>
    </row>
    <row r="2411" spans="6:9" x14ac:dyDescent="0.15">
      <c r="F2411" s="27"/>
      <c r="I2411" s="27"/>
    </row>
    <row r="2412" spans="6:9" x14ac:dyDescent="0.15">
      <c r="F2412" s="27"/>
      <c r="I2412" s="27"/>
    </row>
    <row r="2413" spans="6:9" x14ac:dyDescent="0.15">
      <c r="F2413" s="27"/>
      <c r="I2413" s="27"/>
    </row>
    <row r="2414" spans="6:9" x14ac:dyDescent="0.15">
      <c r="F2414" s="27"/>
      <c r="I2414" s="27"/>
    </row>
    <row r="2415" spans="6:9" x14ac:dyDescent="0.15">
      <c r="F2415" s="27"/>
      <c r="I2415" s="27"/>
    </row>
    <row r="2416" spans="6:9" x14ac:dyDescent="0.15">
      <c r="F2416" s="27"/>
      <c r="I2416" s="27"/>
    </row>
    <row r="2417" spans="6:9" x14ac:dyDescent="0.15">
      <c r="F2417" s="27"/>
      <c r="I2417" s="27"/>
    </row>
    <row r="2418" spans="6:9" x14ac:dyDescent="0.15">
      <c r="F2418" s="27"/>
      <c r="I2418" s="27"/>
    </row>
    <row r="2419" spans="6:9" x14ac:dyDescent="0.15">
      <c r="F2419" s="27"/>
      <c r="I2419" s="27"/>
    </row>
    <row r="2420" spans="6:9" x14ac:dyDescent="0.15">
      <c r="F2420" s="27"/>
      <c r="I2420" s="27"/>
    </row>
    <row r="2421" spans="6:9" x14ac:dyDescent="0.15">
      <c r="F2421" s="27"/>
      <c r="I2421" s="27"/>
    </row>
    <row r="2422" spans="6:9" x14ac:dyDescent="0.15">
      <c r="F2422" s="27"/>
      <c r="I2422" s="27"/>
    </row>
    <row r="2423" spans="6:9" x14ac:dyDescent="0.15">
      <c r="F2423" s="27"/>
      <c r="I2423" s="27"/>
    </row>
    <row r="2424" spans="6:9" x14ac:dyDescent="0.15">
      <c r="F2424" s="27"/>
      <c r="I2424" s="27"/>
    </row>
    <row r="2425" spans="6:9" x14ac:dyDescent="0.15">
      <c r="F2425" s="27"/>
      <c r="I2425" s="27"/>
    </row>
    <row r="2426" spans="6:9" x14ac:dyDescent="0.15">
      <c r="F2426" s="27"/>
      <c r="I2426" s="27"/>
    </row>
    <row r="2427" spans="6:9" x14ac:dyDescent="0.15">
      <c r="F2427" s="27"/>
      <c r="I2427" s="27"/>
    </row>
    <row r="2428" spans="6:9" x14ac:dyDescent="0.15">
      <c r="F2428" s="27"/>
      <c r="I2428" s="27"/>
    </row>
    <row r="2429" spans="6:9" x14ac:dyDescent="0.15">
      <c r="F2429" s="27"/>
      <c r="I2429" s="27"/>
    </row>
    <row r="2430" spans="6:9" x14ac:dyDescent="0.15">
      <c r="F2430" s="27"/>
      <c r="I2430" s="27"/>
    </row>
    <row r="2431" spans="6:9" x14ac:dyDescent="0.15">
      <c r="F2431" s="27"/>
      <c r="I2431" s="27"/>
    </row>
    <row r="2432" spans="6:9" x14ac:dyDescent="0.15">
      <c r="F2432" s="27"/>
      <c r="I2432" s="27"/>
    </row>
    <row r="2433" spans="6:9" x14ac:dyDescent="0.15">
      <c r="F2433" s="27"/>
      <c r="I2433" s="27"/>
    </row>
    <row r="2434" spans="6:9" x14ac:dyDescent="0.15">
      <c r="F2434" s="27"/>
      <c r="I2434" s="27"/>
    </row>
    <row r="2435" spans="6:9" x14ac:dyDescent="0.15">
      <c r="F2435" s="27"/>
      <c r="I2435" s="27"/>
    </row>
    <row r="2436" spans="6:9" x14ac:dyDescent="0.15">
      <c r="F2436" s="27"/>
      <c r="I2436" s="27"/>
    </row>
    <row r="2437" spans="6:9" x14ac:dyDescent="0.15">
      <c r="F2437" s="27"/>
      <c r="I2437" s="27"/>
    </row>
    <row r="2438" spans="6:9" x14ac:dyDescent="0.15">
      <c r="F2438" s="27"/>
      <c r="I2438" s="27"/>
    </row>
    <row r="2439" spans="6:9" x14ac:dyDescent="0.15">
      <c r="F2439" s="27"/>
      <c r="I2439" s="27"/>
    </row>
    <row r="2440" spans="6:9" x14ac:dyDescent="0.15">
      <c r="F2440" s="27"/>
      <c r="I2440" s="27"/>
    </row>
    <row r="2441" spans="6:9" x14ac:dyDescent="0.15">
      <c r="F2441" s="27"/>
      <c r="I2441" s="27"/>
    </row>
    <row r="2442" spans="6:9" x14ac:dyDescent="0.15">
      <c r="F2442" s="27"/>
      <c r="I2442" s="27"/>
    </row>
    <row r="2443" spans="6:9" x14ac:dyDescent="0.15">
      <c r="F2443" s="27"/>
      <c r="I2443" s="27"/>
    </row>
    <row r="2444" spans="6:9" x14ac:dyDescent="0.15">
      <c r="F2444" s="27"/>
      <c r="I2444" s="27"/>
    </row>
    <row r="2445" spans="6:9" x14ac:dyDescent="0.15">
      <c r="F2445" s="27"/>
      <c r="I2445" s="27"/>
    </row>
    <row r="2446" spans="6:9" x14ac:dyDescent="0.15">
      <c r="F2446" s="27"/>
      <c r="I2446" s="27"/>
    </row>
    <row r="2447" spans="6:9" x14ac:dyDescent="0.15">
      <c r="F2447" s="27"/>
      <c r="I2447" s="27"/>
    </row>
    <row r="2448" spans="6:9" x14ac:dyDescent="0.15">
      <c r="F2448" s="27"/>
      <c r="I2448" s="27"/>
    </row>
    <row r="2449" spans="6:9" x14ac:dyDescent="0.15">
      <c r="F2449" s="27"/>
      <c r="I2449" s="27"/>
    </row>
    <row r="2450" spans="6:9" x14ac:dyDescent="0.15">
      <c r="F2450" s="27"/>
      <c r="I2450" s="27"/>
    </row>
    <row r="2451" spans="6:9" x14ac:dyDescent="0.15">
      <c r="F2451" s="27"/>
      <c r="I2451" s="27"/>
    </row>
    <row r="2452" spans="6:9" x14ac:dyDescent="0.15">
      <c r="F2452" s="27"/>
      <c r="I2452" s="27"/>
    </row>
    <row r="2453" spans="6:9" x14ac:dyDescent="0.15">
      <c r="F2453" s="27"/>
      <c r="I2453" s="27"/>
    </row>
    <row r="2454" spans="6:9" x14ac:dyDescent="0.15">
      <c r="F2454" s="27"/>
      <c r="I2454" s="27"/>
    </row>
    <row r="2455" spans="6:9" x14ac:dyDescent="0.15">
      <c r="F2455" s="27"/>
      <c r="I2455" s="27"/>
    </row>
    <row r="2456" spans="6:9" x14ac:dyDescent="0.15">
      <c r="F2456" s="27"/>
      <c r="I2456" s="27"/>
    </row>
    <row r="2457" spans="6:9" x14ac:dyDescent="0.15">
      <c r="F2457" s="27"/>
      <c r="I2457" s="27"/>
    </row>
    <row r="2458" spans="6:9" x14ac:dyDescent="0.15">
      <c r="F2458" s="27"/>
      <c r="I2458" s="27"/>
    </row>
    <row r="2459" spans="6:9" x14ac:dyDescent="0.15">
      <c r="F2459" s="27"/>
      <c r="I2459" s="27"/>
    </row>
    <row r="2460" spans="6:9" x14ac:dyDescent="0.15">
      <c r="F2460" s="27"/>
      <c r="I2460" s="27"/>
    </row>
    <row r="2461" spans="6:9" x14ac:dyDescent="0.15">
      <c r="F2461" s="27"/>
      <c r="I2461" s="27"/>
    </row>
    <row r="2462" spans="6:9" x14ac:dyDescent="0.15">
      <c r="F2462" s="27"/>
      <c r="I2462" s="27"/>
    </row>
    <row r="2463" spans="6:9" x14ac:dyDescent="0.15">
      <c r="F2463" s="27"/>
      <c r="I2463" s="27"/>
    </row>
    <row r="2464" spans="6:9" x14ac:dyDescent="0.15">
      <c r="F2464" s="27"/>
      <c r="I2464" s="27"/>
    </row>
    <row r="2465" spans="6:9" x14ac:dyDescent="0.15">
      <c r="F2465" s="27"/>
      <c r="I2465" s="27"/>
    </row>
    <row r="2466" spans="6:9" x14ac:dyDescent="0.15">
      <c r="F2466" s="27"/>
      <c r="I2466" s="27"/>
    </row>
    <row r="2467" spans="6:9" x14ac:dyDescent="0.15">
      <c r="F2467" s="27"/>
      <c r="I2467" s="27"/>
    </row>
    <row r="2468" spans="6:9" x14ac:dyDescent="0.15">
      <c r="F2468" s="27"/>
      <c r="I2468" s="27"/>
    </row>
    <row r="2469" spans="6:9" x14ac:dyDescent="0.15">
      <c r="F2469" s="27"/>
      <c r="I2469" s="27"/>
    </row>
    <row r="2470" spans="6:9" x14ac:dyDescent="0.15">
      <c r="F2470" s="27"/>
      <c r="I2470" s="27"/>
    </row>
    <row r="2471" spans="6:9" x14ac:dyDescent="0.15">
      <c r="F2471" s="27"/>
      <c r="I2471" s="27"/>
    </row>
    <row r="2472" spans="6:9" x14ac:dyDescent="0.15">
      <c r="F2472" s="27"/>
      <c r="I2472" s="27"/>
    </row>
    <row r="2473" spans="6:9" x14ac:dyDescent="0.15">
      <c r="F2473" s="27"/>
      <c r="I2473" s="27"/>
    </row>
    <row r="2474" spans="6:9" x14ac:dyDescent="0.15">
      <c r="F2474" s="27"/>
      <c r="I2474" s="27"/>
    </row>
    <row r="2475" spans="6:9" x14ac:dyDescent="0.15">
      <c r="F2475" s="27"/>
      <c r="I2475" s="27"/>
    </row>
    <row r="2476" spans="6:9" x14ac:dyDescent="0.15">
      <c r="F2476" s="27"/>
      <c r="I2476" s="27"/>
    </row>
    <row r="2477" spans="6:9" x14ac:dyDescent="0.15">
      <c r="F2477" s="27"/>
      <c r="I2477" s="27"/>
    </row>
    <row r="2478" spans="6:9" x14ac:dyDescent="0.15">
      <c r="F2478" s="27"/>
      <c r="I2478" s="27"/>
    </row>
    <row r="2479" spans="6:9" x14ac:dyDescent="0.15">
      <c r="F2479" s="27"/>
      <c r="I2479" s="27"/>
    </row>
    <row r="2480" spans="6:9" x14ac:dyDescent="0.15">
      <c r="F2480" s="27"/>
      <c r="I2480" s="27"/>
    </row>
    <row r="2481" spans="6:9" x14ac:dyDescent="0.15">
      <c r="F2481" s="27"/>
      <c r="I2481" s="27"/>
    </row>
    <row r="2482" spans="6:9" x14ac:dyDescent="0.15">
      <c r="F2482" s="27"/>
      <c r="I2482" s="27"/>
    </row>
    <row r="2483" spans="6:9" x14ac:dyDescent="0.15">
      <c r="F2483" s="27"/>
      <c r="I2483" s="27"/>
    </row>
    <row r="2484" spans="6:9" x14ac:dyDescent="0.15">
      <c r="F2484" s="27"/>
      <c r="I2484" s="27"/>
    </row>
    <row r="2485" spans="6:9" x14ac:dyDescent="0.15">
      <c r="F2485" s="27"/>
      <c r="I2485" s="27"/>
    </row>
    <row r="2486" spans="6:9" x14ac:dyDescent="0.15">
      <c r="F2486" s="27"/>
      <c r="I2486" s="27"/>
    </row>
    <row r="2487" spans="6:9" x14ac:dyDescent="0.15">
      <c r="F2487" s="27"/>
      <c r="I2487" s="27"/>
    </row>
    <row r="2488" spans="6:9" x14ac:dyDescent="0.15">
      <c r="F2488" s="27"/>
      <c r="I2488" s="27"/>
    </row>
    <row r="2489" spans="6:9" x14ac:dyDescent="0.15">
      <c r="F2489" s="27"/>
      <c r="I2489" s="27"/>
    </row>
    <row r="2490" spans="6:9" x14ac:dyDescent="0.15">
      <c r="F2490" s="27"/>
      <c r="I2490" s="27"/>
    </row>
    <row r="2491" spans="6:9" x14ac:dyDescent="0.15">
      <c r="F2491" s="27"/>
      <c r="I2491" s="27"/>
    </row>
    <row r="2492" spans="6:9" x14ac:dyDescent="0.15">
      <c r="F2492" s="27"/>
      <c r="I2492" s="27"/>
    </row>
    <row r="2493" spans="6:9" x14ac:dyDescent="0.15">
      <c r="F2493" s="27"/>
      <c r="I2493" s="27"/>
    </row>
    <row r="2494" spans="6:9" x14ac:dyDescent="0.15">
      <c r="F2494" s="27"/>
      <c r="I2494" s="27"/>
    </row>
    <row r="2495" spans="6:9" x14ac:dyDescent="0.15">
      <c r="F2495" s="27"/>
      <c r="I2495" s="27"/>
    </row>
    <row r="2496" spans="6:9" x14ac:dyDescent="0.15">
      <c r="F2496" s="27"/>
      <c r="I2496" s="27"/>
    </row>
    <row r="2497" spans="6:9" x14ac:dyDescent="0.15">
      <c r="F2497" s="27"/>
      <c r="I2497" s="27"/>
    </row>
    <row r="2498" spans="6:9" x14ac:dyDescent="0.15">
      <c r="F2498" s="27"/>
      <c r="I2498" s="27"/>
    </row>
    <row r="2499" spans="6:9" x14ac:dyDescent="0.15">
      <c r="F2499" s="27"/>
      <c r="I2499" s="27"/>
    </row>
    <row r="2500" spans="6:9" x14ac:dyDescent="0.15">
      <c r="F2500" s="27"/>
      <c r="I2500" s="27"/>
    </row>
    <row r="2501" spans="6:9" x14ac:dyDescent="0.15">
      <c r="F2501" s="27"/>
      <c r="I2501" s="27"/>
    </row>
    <row r="2502" spans="6:9" x14ac:dyDescent="0.15">
      <c r="F2502" s="27"/>
      <c r="I2502" s="27"/>
    </row>
    <row r="2503" spans="6:9" x14ac:dyDescent="0.15">
      <c r="F2503" s="27"/>
      <c r="I2503" s="27"/>
    </row>
    <row r="2504" spans="6:9" x14ac:dyDescent="0.15">
      <c r="F2504" s="27"/>
      <c r="I2504" s="27"/>
    </row>
    <row r="2505" spans="6:9" x14ac:dyDescent="0.15">
      <c r="F2505" s="27"/>
      <c r="I2505" s="27"/>
    </row>
    <row r="2506" spans="6:9" x14ac:dyDescent="0.15">
      <c r="F2506" s="27"/>
      <c r="I2506" s="27"/>
    </row>
    <row r="2507" spans="6:9" x14ac:dyDescent="0.15">
      <c r="F2507" s="27"/>
      <c r="I2507" s="27"/>
    </row>
    <row r="2508" spans="6:9" x14ac:dyDescent="0.15">
      <c r="F2508" s="27"/>
      <c r="I2508" s="27"/>
    </row>
    <row r="2509" spans="6:9" x14ac:dyDescent="0.15">
      <c r="F2509" s="27"/>
      <c r="I2509" s="27"/>
    </row>
    <row r="2510" spans="6:9" x14ac:dyDescent="0.15">
      <c r="F2510" s="27"/>
      <c r="I2510" s="27"/>
    </row>
    <row r="2511" spans="6:9" x14ac:dyDescent="0.15">
      <c r="F2511" s="27"/>
      <c r="I2511" s="27"/>
    </row>
    <row r="2512" spans="6:9" x14ac:dyDescent="0.15">
      <c r="F2512" s="27"/>
      <c r="I2512" s="27"/>
    </row>
    <row r="2513" spans="6:9" x14ac:dyDescent="0.15">
      <c r="F2513" s="27"/>
      <c r="I2513" s="27"/>
    </row>
    <row r="2514" spans="6:9" x14ac:dyDescent="0.15">
      <c r="F2514" s="27"/>
      <c r="I2514" s="27"/>
    </row>
    <row r="2515" spans="6:9" x14ac:dyDescent="0.15">
      <c r="F2515" s="27"/>
      <c r="I2515" s="27"/>
    </row>
    <row r="2516" spans="6:9" x14ac:dyDescent="0.15">
      <c r="F2516" s="27"/>
      <c r="I2516" s="27"/>
    </row>
    <row r="2517" spans="6:9" x14ac:dyDescent="0.15">
      <c r="F2517" s="27"/>
      <c r="I2517" s="27"/>
    </row>
    <row r="2518" spans="6:9" x14ac:dyDescent="0.15">
      <c r="F2518" s="27"/>
      <c r="I2518" s="27"/>
    </row>
    <row r="2519" spans="6:9" x14ac:dyDescent="0.15">
      <c r="F2519" s="27"/>
      <c r="I2519" s="27"/>
    </row>
    <row r="2520" spans="6:9" x14ac:dyDescent="0.15">
      <c r="F2520" s="27"/>
      <c r="I2520" s="27"/>
    </row>
    <row r="2521" spans="6:9" x14ac:dyDescent="0.15">
      <c r="F2521" s="27"/>
      <c r="I2521" s="27"/>
    </row>
    <row r="2522" spans="6:9" x14ac:dyDescent="0.15">
      <c r="F2522" s="27"/>
      <c r="I2522" s="27"/>
    </row>
    <row r="2523" spans="6:9" x14ac:dyDescent="0.15">
      <c r="F2523" s="27"/>
      <c r="I2523" s="27"/>
    </row>
    <row r="2524" spans="6:9" x14ac:dyDescent="0.15">
      <c r="F2524" s="27"/>
      <c r="I2524" s="27"/>
    </row>
    <row r="2525" spans="6:9" x14ac:dyDescent="0.15">
      <c r="F2525" s="27"/>
      <c r="I2525" s="27"/>
    </row>
    <row r="2526" spans="6:9" x14ac:dyDescent="0.15">
      <c r="F2526" s="27"/>
      <c r="I2526" s="27"/>
    </row>
    <row r="2527" spans="6:9" x14ac:dyDescent="0.15">
      <c r="F2527" s="27"/>
      <c r="I2527" s="27"/>
    </row>
    <row r="2528" spans="6:9" x14ac:dyDescent="0.15">
      <c r="F2528" s="27"/>
      <c r="I2528" s="27"/>
    </row>
    <row r="2529" spans="6:9" x14ac:dyDescent="0.15">
      <c r="F2529" s="27"/>
      <c r="I2529" s="27"/>
    </row>
    <row r="2530" spans="6:9" x14ac:dyDescent="0.15">
      <c r="F2530" s="27"/>
      <c r="I2530" s="27"/>
    </row>
    <row r="2531" spans="6:9" x14ac:dyDescent="0.15">
      <c r="F2531" s="27"/>
      <c r="I2531" s="27"/>
    </row>
    <row r="2532" spans="6:9" x14ac:dyDescent="0.15">
      <c r="F2532" s="27"/>
      <c r="I2532" s="27"/>
    </row>
    <row r="2533" spans="6:9" x14ac:dyDescent="0.15">
      <c r="F2533" s="27"/>
      <c r="I2533" s="27"/>
    </row>
    <row r="2534" spans="6:9" x14ac:dyDescent="0.15">
      <c r="F2534" s="27"/>
      <c r="I2534" s="27"/>
    </row>
    <row r="2535" spans="6:9" x14ac:dyDescent="0.15">
      <c r="F2535" s="27"/>
      <c r="I2535" s="27"/>
    </row>
    <row r="2536" spans="6:9" x14ac:dyDescent="0.15">
      <c r="F2536" s="27"/>
      <c r="I2536" s="27"/>
    </row>
    <row r="2537" spans="6:9" x14ac:dyDescent="0.15">
      <c r="F2537" s="27"/>
      <c r="I2537" s="27"/>
    </row>
    <row r="2538" spans="6:9" x14ac:dyDescent="0.15">
      <c r="F2538" s="27"/>
      <c r="I2538" s="27"/>
    </row>
    <row r="2539" spans="6:9" x14ac:dyDescent="0.15">
      <c r="F2539" s="27"/>
      <c r="I2539" s="27"/>
    </row>
    <row r="2540" spans="6:9" x14ac:dyDescent="0.15">
      <c r="F2540" s="27"/>
      <c r="I2540" s="27"/>
    </row>
    <row r="2541" spans="6:9" x14ac:dyDescent="0.15">
      <c r="F2541" s="27"/>
      <c r="I2541" s="27"/>
    </row>
    <row r="2542" spans="6:9" x14ac:dyDescent="0.15">
      <c r="F2542" s="27"/>
      <c r="I2542" s="27"/>
    </row>
    <row r="2543" spans="6:9" x14ac:dyDescent="0.15">
      <c r="F2543" s="27"/>
      <c r="I2543" s="27"/>
    </row>
    <row r="2544" spans="6:9" x14ac:dyDescent="0.15">
      <c r="F2544" s="27"/>
      <c r="I2544" s="27"/>
    </row>
    <row r="2545" spans="6:9" x14ac:dyDescent="0.15">
      <c r="F2545" s="27"/>
      <c r="I2545" s="27"/>
    </row>
    <row r="2546" spans="6:9" x14ac:dyDescent="0.15">
      <c r="F2546" s="27"/>
      <c r="I2546" s="27"/>
    </row>
    <row r="2547" spans="6:9" x14ac:dyDescent="0.15">
      <c r="F2547" s="27"/>
      <c r="I2547" s="27"/>
    </row>
    <row r="2548" spans="6:9" x14ac:dyDescent="0.15">
      <c r="F2548" s="27"/>
      <c r="I2548" s="27"/>
    </row>
    <row r="2549" spans="6:9" x14ac:dyDescent="0.15">
      <c r="F2549" s="27"/>
      <c r="I2549" s="27"/>
    </row>
    <row r="2550" spans="6:9" x14ac:dyDescent="0.15">
      <c r="F2550" s="27"/>
      <c r="I2550" s="27"/>
    </row>
    <row r="2551" spans="6:9" x14ac:dyDescent="0.15">
      <c r="F2551" s="27"/>
      <c r="I2551" s="27"/>
    </row>
    <row r="2552" spans="6:9" x14ac:dyDescent="0.15">
      <c r="F2552" s="27"/>
      <c r="I2552" s="27"/>
    </row>
    <row r="2553" spans="6:9" x14ac:dyDescent="0.15">
      <c r="F2553" s="27"/>
      <c r="I2553" s="27"/>
    </row>
    <row r="2554" spans="6:9" x14ac:dyDescent="0.15">
      <c r="F2554" s="27"/>
      <c r="I2554" s="27"/>
    </row>
    <row r="2555" spans="6:9" x14ac:dyDescent="0.15">
      <c r="F2555" s="27"/>
      <c r="I2555" s="27"/>
    </row>
    <row r="2556" spans="6:9" x14ac:dyDescent="0.15">
      <c r="F2556" s="27"/>
      <c r="I2556" s="27"/>
    </row>
    <row r="2557" spans="6:9" x14ac:dyDescent="0.15">
      <c r="F2557" s="27"/>
      <c r="I2557" s="27"/>
    </row>
    <row r="2558" spans="6:9" x14ac:dyDescent="0.15">
      <c r="F2558" s="27"/>
      <c r="I2558" s="27"/>
    </row>
    <row r="2559" spans="6:9" x14ac:dyDescent="0.15">
      <c r="F2559" s="27"/>
      <c r="I2559" s="27"/>
    </row>
    <row r="2560" spans="6:9" x14ac:dyDescent="0.15">
      <c r="F2560" s="27"/>
      <c r="I2560" s="27"/>
    </row>
    <row r="2561" spans="6:9" x14ac:dyDescent="0.15">
      <c r="F2561" s="27"/>
      <c r="I2561" s="27"/>
    </row>
    <row r="2562" spans="6:9" x14ac:dyDescent="0.15">
      <c r="F2562" s="27"/>
      <c r="I2562" s="27"/>
    </row>
    <row r="2563" spans="6:9" x14ac:dyDescent="0.15">
      <c r="F2563" s="27"/>
      <c r="I2563" s="27"/>
    </row>
    <row r="2564" spans="6:9" x14ac:dyDescent="0.15">
      <c r="F2564" s="27"/>
      <c r="I2564" s="27"/>
    </row>
    <row r="2565" spans="6:9" x14ac:dyDescent="0.15">
      <c r="F2565" s="27"/>
      <c r="I2565" s="27"/>
    </row>
    <row r="2566" spans="6:9" x14ac:dyDescent="0.15">
      <c r="F2566" s="27"/>
      <c r="I2566" s="27"/>
    </row>
    <row r="2567" spans="6:9" x14ac:dyDescent="0.15">
      <c r="F2567" s="27"/>
      <c r="I2567" s="27"/>
    </row>
    <row r="2568" spans="6:9" x14ac:dyDescent="0.15">
      <c r="F2568" s="27"/>
      <c r="I2568" s="27"/>
    </row>
    <row r="2569" spans="6:9" x14ac:dyDescent="0.15">
      <c r="F2569" s="27"/>
      <c r="I2569" s="27"/>
    </row>
    <row r="2570" spans="6:9" x14ac:dyDescent="0.15">
      <c r="F2570" s="27"/>
      <c r="I2570" s="27"/>
    </row>
    <row r="2571" spans="6:9" x14ac:dyDescent="0.15">
      <c r="F2571" s="27"/>
      <c r="I2571" s="27"/>
    </row>
    <row r="2572" spans="6:9" x14ac:dyDescent="0.15">
      <c r="F2572" s="27"/>
      <c r="I2572" s="27"/>
    </row>
    <row r="2573" spans="6:9" x14ac:dyDescent="0.15">
      <c r="F2573" s="27"/>
      <c r="I2573" s="27"/>
    </row>
    <row r="2574" spans="6:9" x14ac:dyDescent="0.15">
      <c r="F2574" s="27"/>
      <c r="I2574" s="27"/>
    </row>
    <row r="2575" spans="6:9" x14ac:dyDescent="0.15">
      <c r="F2575" s="27"/>
      <c r="I2575" s="27"/>
    </row>
    <row r="2576" spans="6:9" x14ac:dyDescent="0.15">
      <c r="F2576" s="27"/>
      <c r="I2576" s="27"/>
    </row>
    <row r="2577" spans="6:9" x14ac:dyDescent="0.15">
      <c r="F2577" s="27"/>
      <c r="I2577" s="27"/>
    </row>
    <row r="2578" spans="6:9" x14ac:dyDescent="0.15">
      <c r="F2578" s="27"/>
      <c r="I2578" s="27"/>
    </row>
    <row r="2579" spans="6:9" x14ac:dyDescent="0.15">
      <c r="F2579" s="27"/>
      <c r="I2579" s="27"/>
    </row>
    <row r="2580" spans="6:9" x14ac:dyDescent="0.15">
      <c r="F2580" s="27"/>
      <c r="I2580" s="27"/>
    </row>
    <row r="2581" spans="6:9" x14ac:dyDescent="0.15">
      <c r="F2581" s="27"/>
      <c r="I2581" s="27"/>
    </row>
    <row r="2582" spans="6:9" x14ac:dyDescent="0.15">
      <c r="F2582" s="27"/>
      <c r="I2582" s="27"/>
    </row>
    <row r="2583" spans="6:9" x14ac:dyDescent="0.15">
      <c r="F2583" s="27"/>
      <c r="I2583" s="27"/>
    </row>
    <row r="2584" spans="6:9" x14ac:dyDescent="0.15">
      <c r="F2584" s="27"/>
      <c r="I2584" s="27"/>
    </row>
    <row r="2585" spans="6:9" x14ac:dyDescent="0.15">
      <c r="F2585" s="27"/>
      <c r="I2585" s="27"/>
    </row>
    <row r="2586" spans="6:9" x14ac:dyDescent="0.15">
      <c r="F2586" s="27"/>
      <c r="I2586" s="27"/>
    </row>
    <row r="2587" spans="6:9" x14ac:dyDescent="0.15">
      <c r="F2587" s="27"/>
      <c r="I2587" s="27"/>
    </row>
    <row r="2588" spans="6:9" x14ac:dyDescent="0.15">
      <c r="F2588" s="27"/>
      <c r="I2588" s="27"/>
    </row>
    <row r="2589" spans="6:9" x14ac:dyDescent="0.15">
      <c r="F2589" s="27"/>
      <c r="I2589" s="27"/>
    </row>
    <row r="2590" spans="6:9" x14ac:dyDescent="0.15">
      <c r="F2590" s="27"/>
      <c r="I2590" s="27"/>
    </row>
    <row r="2591" spans="6:9" x14ac:dyDescent="0.15">
      <c r="F2591" s="27"/>
      <c r="I2591" s="27"/>
    </row>
    <row r="2592" spans="6:9" x14ac:dyDescent="0.15">
      <c r="F2592" s="27"/>
      <c r="I2592" s="27"/>
    </row>
    <row r="2593" spans="6:9" x14ac:dyDescent="0.15">
      <c r="F2593" s="27"/>
      <c r="I2593" s="27"/>
    </row>
    <row r="2594" spans="6:9" x14ac:dyDescent="0.15">
      <c r="F2594" s="27"/>
      <c r="I2594" s="27"/>
    </row>
    <row r="2595" spans="6:9" x14ac:dyDescent="0.15">
      <c r="F2595" s="27"/>
      <c r="I2595" s="27"/>
    </row>
    <row r="2596" spans="6:9" x14ac:dyDescent="0.15">
      <c r="F2596" s="27"/>
      <c r="I2596" s="27"/>
    </row>
    <row r="2597" spans="6:9" x14ac:dyDescent="0.15">
      <c r="F2597" s="27"/>
      <c r="I2597" s="27"/>
    </row>
    <row r="2598" spans="6:9" x14ac:dyDescent="0.15">
      <c r="F2598" s="27"/>
      <c r="I2598" s="27"/>
    </row>
    <row r="2599" spans="6:9" x14ac:dyDescent="0.15">
      <c r="F2599" s="27"/>
      <c r="I2599" s="27"/>
    </row>
    <row r="2600" spans="6:9" x14ac:dyDescent="0.15">
      <c r="F2600" s="27"/>
      <c r="I2600" s="27"/>
    </row>
    <row r="2601" spans="6:9" x14ac:dyDescent="0.15">
      <c r="F2601" s="27"/>
      <c r="I2601" s="27"/>
    </row>
    <row r="2602" spans="6:9" x14ac:dyDescent="0.15">
      <c r="F2602" s="27"/>
      <c r="I2602" s="27"/>
    </row>
    <row r="2603" spans="6:9" x14ac:dyDescent="0.15">
      <c r="F2603" s="27"/>
      <c r="I2603" s="27"/>
    </row>
    <row r="2604" spans="6:9" x14ac:dyDescent="0.15">
      <c r="F2604" s="27"/>
      <c r="I2604" s="27"/>
    </row>
    <row r="2605" spans="6:9" x14ac:dyDescent="0.15">
      <c r="F2605" s="27"/>
      <c r="I2605" s="27"/>
    </row>
    <row r="2606" spans="6:9" x14ac:dyDescent="0.15">
      <c r="F2606" s="27"/>
      <c r="I2606" s="27"/>
    </row>
    <row r="2607" spans="6:9" x14ac:dyDescent="0.15">
      <c r="F2607" s="27"/>
      <c r="I2607" s="27"/>
    </row>
    <row r="2608" spans="6:9" x14ac:dyDescent="0.15">
      <c r="F2608" s="27"/>
      <c r="I2608" s="27"/>
    </row>
    <row r="2609" spans="6:9" x14ac:dyDescent="0.15">
      <c r="F2609" s="27"/>
      <c r="I2609" s="27"/>
    </row>
    <row r="2610" spans="6:9" x14ac:dyDescent="0.15">
      <c r="F2610" s="27"/>
      <c r="I2610" s="27"/>
    </row>
    <row r="2611" spans="6:9" x14ac:dyDescent="0.15">
      <c r="F2611" s="27"/>
      <c r="I2611" s="27"/>
    </row>
    <row r="2612" spans="6:9" x14ac:dyDescent="0.15">
      <c r="F2612" s="27"/>
      <c r="I2612" s="27"/>
    </row>
    <row r="2613" spans="6:9" x14ac:dyDescent="0.15">
      <c r="F2613" s="27"/>
      <c r="I2613" s="27"/>
    </row>
    <row r="2614" spans="6:9" x14ac:dyDescent="0.15">
      <c r="F2614" s="27"/>
      <c r="I2614" s="27"/>
    </row>
    <row r="2615" spans="6:9" x14ac:dyDescent="0.15">
      <c r="F2615" s="27"/>
      <c r="I2615" s="27"/>
    </row>
    <row r="2616" spans="6:9" x14ac:dyDescent="0.15">
      <c r="F2616" s="27"/>
      <c r="I2616" s="27"/>
    </row>
    <row r="2617" spans="6:9" x14ac:dyDescent="0.15">
      <c r="F2617" s="27"/>
      <c r="I2617" s="27"/>
    </row>
    <row r="2618" spans="6:9" x14ac:dyDescent="0.15">
      <c r="F2618" s="27"/>
      <c r="I2618" s="27"/>
    </row>
    <row r="2619" spans="6:9" x14ac:dyDescent="0.15">
      <c r="F2619" s="27"/>
      <c r="I2619" s="27"/>
    </row>
    <row r="2620" spans="6:9" x14ac:dyDescent="0.15">
      <c r="F2620" s="27"/>
      <c r="I2620" s="27"/>
    </row>
    <row r="2621" spans="6:9" x14ac:dyDescent="0.15">
      <c r="F2621" s="27"/>
      <c r="I2621" s="27"/>
    </row>
    <row r="2622" spans="6:9" x14ac:dyDescent="0.15">
      <c r="F2622" s="27"/>
      <c r="I2622" s="27"/>
    </row>
    <row r="2623" spans="6:9" x14ac:dyDescent="0.15">
      <c r="F2623" s="27"/>
      <c r="I2623" s="27"/>
    </row>
    <row r="2624" spans="6:9" x14ac:dyDescent="0.15">
      <c r="F2624" s="27"/>
      <c r="I2624" s="27"/>
    </row>
    <row r="2625" spans="6:9" x14ac:dyDescent="0.15">
      <c r="F2625" s="27"/>
      <c r="I2625" s="27"/>
    </row>
    <row r="2626" spans="6:9" x14ac:dyDescent="0.15">
      <c r="F2626" s="27"/>
      <c r="I2626" s="27"/>
    </row>
    <row r="2627" spans="6:9" x14ac:dyDescent="0.15">
      <c r="F2627" s="27"/>
      <c r="I2627" s="27"/>
    </row>
    <row r="2628" spans="6:9" x14ac:dyDescent="0.15">
      <c r="F2628" s="27"/>
      <c r="I2628" s="27"/>
    </row>
    <row r="2629" spans="6:9" x14ac:dyDescent="0.15">
      <c r="F2629" s="27"/>
      <c r="I2629" s="27"/>
    </row>
    <row r="2630" spans="6:9" x14ac:dyDescent="0.15">
      <c r="F2630" s="27"/>
      <c r="I2630" s="27"/>
    </row>
    <row r="2631" spans="6:9" x14ac:dyDescent="0.15">
      <c r="F2631" s="27"/>
      <c r="I2631" s="27"/>
    </row>
    <row r="2632" spans="6:9" x14ac:dyDescent="0.15">
      <c r="F2632" s="27"/>
      <c r="I2632" s="27"/>
    </row>
    <row r="2633" spans="6:9" x14ac:dyDescent="0.15">
      <c r="F2633" s="27"/>
      <c r="I2633" s="27"/>
    </row>
    <row r="2634" spans="6:9" x14ac:dyDescent="0.15">
      <c r="F2634" s="27"/>
      <c r="I2634" s="27"/>
    </row>
    <row r="2635" spans="6:9" x14ac:dyDescent="0.15">
      <c r="F2635" s="27"/>
      <c r="I2635" s="27"/>
    </row>
    <row r="2636" spans="6:9" x14ac:dyDescent="0.15">
      <c r="F2636" s="27"/>
      <c r="I2636" s="27"/>
    </row>
    <row r="2637" spans="6:9" x14ac:dyDescent="0.15">
      <c r="F2637" s="27"/>
      <c r="I2637" s="27"/>
    </row>
    <row r="2638" spans="6:9" x14ac:dyDescent="0.15">
      <c r="F2638" s="27"/>
      <c r="I2638" s="27"/>
    </row>
    <row r="2639" spans="6:9" x14ac:dyDescent="0.15">
      <c r="F2639" s="27"/>
      <c r="I2639" s="27"/>
    </row>
    <row r="2640" spans="6:9" x14ac:dyDescent="0.15">
      <c r="F2640" s="27"/>
      <c r="I2640" s="27"/>
    </row>
    <row r="2641" spans="6:9" x14ac:dyDescent="0.15">
      <c r="F2641" s="27"/>
      <c r="I2641" s="27"/>
    </row>
    <row r="2642" spans="6:9" x14ac:dyDescent="0.15">
      <c r="F2642" s="27"/>
      <c r="I2642" s="27"/>
    </row>
    <row r="2643" spans="6:9" x14ac:dyDescent="0.15">
      <c r="F2643" s="27"/>
      <c r="I2643" s="27"/>
    </row>
    <row r="2644" spans="6:9" x14ac:dyDescent="0.15">
      <c r="F2644" s="27"/>
      <c r="I2644" s="27"/>
    </row>
    <row r="2645" spans="6:9" x14ac:dyDescent="0.15">
      <c r="F2645" s="27"/>
      <c r="I2645" s="27"/>
    </row>
    <row r="2646" spans="6:9" x14ac:dyDescent="0.15">
      <c r="F2646" s="27"/>
      <c r="I2646" s="27"/>
    </row>
    <row r="2647" spans="6:9" x14ac:dyDescent="0.15">
      <c r="F2647" s="27"/>
      <c r="I2647" s="27"/>
    </row>
    <row r="2648" spans="6:9" x14ac:dyDescent="0.15">
      <c r="F2648" s="27"/>
      <c r="I2648" s="27"/>
    </row>
    <row r="2649" spans="6:9" x14ac:dyDescent="0.15">
      <c r="F2649" s="27"/>
      <c r="I2649" s="27"/>
    </row>
    <row r="2650" spans="6:9" x14ac:dyDescent="0.15">
      <c r="F2650" s="27"/>
      <c r="I2650" s="27"/>
    </row>
    <row r="2651" spans="6:9" x14ac:dyDescent="0.15">
      <c r="F2651" s="27"/>
      <c r="I2651" s="27"/>
    </row>
    <row r="2652" spans="6:9" x14ac:dyDescent="0.15">
      <c r="F2652" s="27"/>
      <c r="I2652" s="27"/>
    </row>
    <row r="2653" spans="6:9" x14ac:dyDescent="0.15">
      <c r="F2653" s="27"/>
      <c r="I2653" s="27"/>
    </row>
    <row r="2654" spans="6:9" x14ac:dyDescent="0.15">
      <c r="F2654" s="27"/>
      <c r="I2654" s="27"/>
    </row>
    <row r="2655" spans="6:9" x14ac:dyDescent="0.15">
      <c r="F2655" s="27"/>
      <c r="I2655" s="27"/>
    </row>
    <row r="2656" spans="6:9" x14ac:dyDescent="0.15">
      <c r="F2656" s="27"/>
      <c r="I2656" s="27"/>
    </row>
    <row r="2657" spans="6:9" x14ac:dyDescent="0.15">
      <c r="F2657" s="27"/>
      <c r="I2657" s="27"/>
    </row>
    <row r="2658" spans="6:9" x14ac:dyDescent="0.15">
      <c r="F2658" s="27"/>
      <c r="I2658" s="27"/>
    </row>
    <row r="2659" spans="6:9" x14ac:dyDescent="0.15">
      <c r="F2659" s="27"/>
      <c r="I2659" s="27"/>
    </row>
    <row r="2660" spans="6:9" x14ac:dyDescent="0.15">
      <c r="F2660" s="27"/>
      <c r="I2660" s="27"/>
    </row>
    <row r="2661" spans="6:9" x14ac:dyDescent="0.15">
      <c r="F2661" s="27"/>
      <c r="I2661" s="27"/>
    </row>
    <row r="2662" spans="6:9" x14ac:dyDescent="0.15">
      <c r="F2662" s="27"/>
      <c r="I2662" s="27"/>
    </row>
    <row r="2663" spans="6:9" x14ac:dyDescent="0.15">
      <c r="F2663" s="27"/>
      <c r="I2663" s="27"/>
    </row>
    <row r="2664" spans="6:9" x14ac:dyDescent="0.15">
      <c r="F2664" s="27"/>
      <c r="I2664" s="27"/>
    </row>
    <row r="2665" spans="6:9" x14ac:dyDescent="0.15">
      <c r="F2665" s="27"/>
      <c r="I2665" s="27"/>
    </row>
    <row r="2666" spans="6:9" x14ac:dyDescent="0.15">
      <c r="F2666" s="27"/>
      <c r="I2666" s="27"/>
    </row>
    <row r="2667" spans="6:9" x14ac:dyDescent="0.15">
      <c r="F2667" s="27"/>
      <c r="I2667" s="27"/>
    </row>
    <row r="2668" spans="6:9" x14ac:dyDescent="0.15">
      <c r="F2668" s="27"/>
      <c r="I2668" s="27"/>
    </row>
    <row r="2669" spans="6:9" x14ac:dyDescent="0.15">
      <c r="F2669" s="27"/>
      <c r="I2669" s="27"/>
    </row>
    <row r="2670" spans="6:9" x14ac:dyDescent="0.15">
      <c r="F2670" s="27"/>
      <c r="I2670" s="27"/>
    </row>
    <row r="2671" spans="6:9" x14ac:dyDescent="0.15">
      <c r="F2671" s="27"/>
      <c r="I2671" s="27"/>
    </row>
    <row r="2672" spans="6:9" x14ac:dyDescent="0.15">
      <c r="F2672" s="27"/>
      <c r="I2672" s="27"/>
    </row>
    <row r="2673" spans="6:9" x14ac:dyDescent="0.15">
      <c r="F2673" s="27"/>
      <c r="I2673" s="27"/>
    </row>
    <row r="2674" spans="6:9" x14ac:dyDescent="0.15">
      <c r="F2674" s="27"/>
      <c r="I2674" s="27"/>
    </row>
    <row r="2675" spans="6:9" x14ac:dyDescent="0.15">
      <c r="F2675" s="27"/>
      <c r="I2675" s="27"/>
    </row>
    <row r="2676" spans="6:9" x14ac:dyDescent="0.15">
      <c r="F2676" s="27"/>
      <c r="I2676" s="27"/>
    </row>
    <row r="2677" spans="6:9" x14ac:dyDescent="0.15">
      <c r="F2677" s="27"/>
      <c r="I2677" s="27"/>
    </row>
    <row r="2678" spans="6:9" x14ac:dyDescent="0.15">
      <c r="F2678" s="27"/>
      <c r="I2678" s="27"/>
    </row>
    <row r="2679" spans="6:9" x14ac:dyDescent="0.15">
      <c r="F2679" s="27"/>
      <c r="I2679" s="27"/>
    </row>
    <row r="2680" spans="6:9" x14ac:dyDescent="0.15">
      <c r="F2680" s="27"/>
      <c r="I2680" s="27"/>
    </row>
    <row r="2681" spans="6:9" x14ac:dyDescent="0.15">
      <c r="F2681" s="27"/>
      <c r="I2681" s="27"/>
    </row>
    <row r="2682" spans="6:9" x14ac:dyDescent="0.15">
      <c r="F2682" s="27"/>
      <c r="I2682" s="27"/>
    </row>
    <row r="2683" spans="6:9" x14ac:dyDescent="0.15">
      <c r="F2683" s="27"/>
      <c r="I2683" s="27"/>
    </row>
    <row r="2684" spans="6:9" x14ac:dyDescent="0.15">
      <c r="F2684" s="27"/>
      <c r="I2684" s="27"/>
    </row>
    <row r="2685" spans="6:9" x14ac:dyDescent="0.15">
      <c r="F2685" s="27"/>
      <c r="I2685" s="27"/>
    </row>
    <row r="2686" spans="6:9" x14ac:dyDescent="0.15">
      <c r="F2686" s="27"/>
      <c r="I2686" s="27"/>
    </row>
    <row r="2687" spans="6:9" x14ac:dyDescent="0.15">
      <c r="F2687" s="27"/>
      <c r="I2687" s="27"/>
    </row>
    <row r="2688" spans="6:9" x14ac:dyDescent="0.15">
      <c r="F2688" s="27"/>
      <c r="I2688" s="27"/>
    </row>
    <row r="2689" spans="6:9" x14ac:dyDescent="0.15">
      <c r="F2689" s="27"/>
      <c r="I2689" s="27"/>
    </row>
    <row r="2690" spans="6:9" x14ac:dyDescent="0.15">
      <c r="F2690" s="27"/>
      <c r="I2690" s="27"/>
    </row>
    <row r="2691" spans="6:9" x14ac:dyDescent="0.15">
      <c r="F2691" s="27"/>
      <c r="I2691" s="27"/>
    </row>
    <row r="2692" spans="6:9" x14ac:dyDescent="0.15">
      <c r="F2692" s="27"/>
      <c r="I2692" s="27"/>
    </row>
    <row r="2693" spans="6:9" x14ac:dyDescent="0.15">
      <c r="F2693" s="27"/>
      <c r="I2693" s="27"/>
    </row>
    <row r="2694" spans="6:9" x14ac:dyDescent="0.15">
      <c r="F2694" s="27"/>
      <c r="I2694" s="27"/>
    </row>
    <row r="2695" spans="6:9" x14ac:dyDescent="0.15">
      <c r="F2695" s="27"/>
      <c r="I2695" s="27"/>
    </row>
    <row r="2696" spans="6:9" x14ac:dyDescent="0.15">
      <c r="F2696" s="27"/>
      <c r="I2696" s="27"/>
    </row>
    <row r="2697" spans="6:9" x14ac:dyDescent="0.15">
      <c r="F2697" s="27"/>
      <c r="I2697" s="27"/>
    </row>
    <row r="2698" spans="6:9" x14ac:dyDescent="0.15">
      <c r="F2698" s="27"/>
      <c r="I2698" s="27"/>
    </row>
    <row r="2699" spans="6:9" x14ac:dyDescent="0.15">
      <c r="F2699" s="27"/>
      <c r="I2699" s="27"/>
    </row>
    <row r="2700" spans="6:9" x14ac:dyDescent="0.15">
      <c r="F2700" s="27"/>
      <c r="I2700" s="27"/>
    </row>
    <row r="2701" spans="6:9" x14ac:dyDescent="0.15">
      <c r="F2701" s="27"/>
      <c r="I2701" s="27"/>
    </row>
    <row r="2702" spans="6:9" x14ac:dyDescent="0.15">
      <c r="F2702" s="27"/>
      <c r="I2702" s="27"/>
    </row>
    <row r="2703" spans="6:9" x14ac:dyDescent="0.15">
      <c r="F2703" s="27"/>
      <c r="I2703" s="27"/>
    </row>
    <row r="2704" spans="6:9" x14ac:dyDescent="0.15">
      <c r="F2704" s="27"/>
      <c r="I2704" s="27"/>
    </row>
    <row r="2705" spans="6:9" x14ac:dyDescent="0.15">
      <c r="F2705" s="27"/>
      <c r="I2705" s="27"/>
    </row>
    <row r="2706" spans="6:9" x14ac:dyDescent="0.15">
      <c r="F2706" s="27"/>
      <c r="I2706" s="27"/>
    </row>
    <row r="2707" spans="6:9" x14ac:dyDescent="0.15">
      <c r="F2707" s="27"/>
      <c r="I2707" s="27"/>
    </row>
    <row r="2708" spans="6:9" x14ac:dyDescent="0.15">
      <c r="F2708" s="27"/>
      <c r="I2708" s="27"/>
    </row>
    <row r="2709" spans="6:9" x14ac:dyDescent="0.15">
      <c r="F2709" s="27"/>
      <c r="I2709" s="27"/>
    </row>
    <row r="2710" spans="6:9" x14ac:dyDescent="0.15">
      <c r="F2710" s="27"/>
      <c r="I2710" s="27"/>
    </row>
    <row r="2711" spans="6:9" x14ac:dyDescent="0.15">
      <c r="F2711" s="27"/>
      <c r="I2711" s="27"/>
    </row>
    <row r="2712" spans="6:9" x14ac:dyDescent="0.15">
      <c r="F2712" s="27"/>
      <c r="I2712" s="27"/>
    </row>
    <row r="2713" spans="6:9" x14ac:dyDescent="0.15">
      <c r="F2713" s="27"/>
      <c r="I2713" s="27"/>
    </row>
    <row r="2714" spans="6:9" x14ac:dyDescent="0.15">
      <c r="F2714" s="27"/>
      <c r="I2714" s="27"/>
    </row>
    <row r="2715" spans="6:9" x14ac:dyDescent="0.15">
      <c r="F2715" s="27"/>
      <c r="I2715" s="27"/>
    </row>
    <row r="2716" spans="6:9" x14ac:dyDescent="0.15">
      <c r="F2716" s="27"/>
      <c r="I2716" s="27"/>
    </row>
    <row r="2717" spans="6:9" x14ac:dyDescent="0.15">
      <c r="F2717" s="27"/>
      <c r="I2717" s="27"/>
    </row>
    <row r="2718" spans="6:9" x14ac:dyDescent="0.15">
      <c r="F2718" s="27"/>
      <c r="I2718" s="27"/>
    </row>
    <row r="2719" spans="6:9" x14ac:dyDescent="0.15">
      <c r="F2719" s="27"/>
      <c r="I2719" s="27"/>
    </row>
    <row r="2720" spans="6:9" x14ac:dyDescent="0.15">
      <c r="F2720" s="27"/>
      <c r="I2720" s="27"/>
    </row>
    <row r="2721" spans="6:9" x14ac:dyDescent="0.15">
      <c r="F2721" s="27"/>
      <c r="I2721" s="27"/>
    </row>
    <row r="2722" spans="6:9" x14ac:dyDescent="0.15">
      <c r="F2722" s="27"/>
      <c r="I2722" s="27"/>
    </row>
    <row r="2723" spans="6:9" x14ac:dyDescent="0.15">
      <c r="F2723" s="27"/>
      <c r="I2723" s="27"/>
    </row>
    <row r="2724" spans="6:9" x14ac:dyDescent="0.15">
      <c r="F2724" s="27"/>
      <c r="I2724" s="27"/>
    </row>
    <row r="2725" spans="6:9" x14ac:dyDescent="0.15">
      <c r="F2725" s="27"/>
      <c r="I2725" s="27"/>
    </row>
    <row r="2726" spans="6:9" x14ac:dyDescent="0.15">
      <c r="F2726" s="27"/>
      <c r="I2726" s="27"/>
    </row>
    <row r="2727" spans="6:9" x14ac:dyDescent="0.15">
      <c r="F2727" s="27"/>
      <c r="I2727" s="27"/>
    </row>
    <row r="2728" spans="6:9" x14ac:dyDescent="0.15">
      <c r="F2728" s="27"/>
      <c r="I2728" s="27"/>
    </row>
    <row r="2729" spans="6:9" x14ac:dyDescent="0.15">
      <c r="F2729" s="27"/>
      <c r="I2729" s="27"/>
    </row>
    <row r="2730" spans="6:9" x14ac:dyDescent="0.15">
      <c r="F2730" s="27"/>
      <c r="I2730" s="27"/>
    </row>
    <row r="2731" spans="6:9" x14ac:dyDescent="0.15">
      <c r="F2731" s="27"/>
      <c r="I2731" s="27"/>
    </row>
    <row r="2732" spans="6:9" x14ac:dyDescent="0.15">
      <c r="F2732" s="27"/>
      <c r="I2732" s="27"/>
    </row>
    <row r="2733" spans="6:9" x14ac:dyDescent="0.15">
      <c r="F2733" s="27"/>
      <c r="I2733" s="27"/>
    </row>
    <row r="2734" spans="6:9" x14ac:dyDescent="0.15">
      <c r="F2734" s="27"/>
      <c r="I2734" s="27"/>
    </row>
    <row r="2735" spans="6:9" x14ac:dyDescent="0.15">
      <c r="F2735" s="27"/>
      <c r="I2735" s="27"/>
    </row>
    <row r="2736" spans="6:9" x14ac:dyDescent="0.15">
      <c r="F2736" s="27"/>
      <c r="I2736" s="27"/>
    </row>
    <row r="2737" spans="6:9" x14ac:dyDescent="0.15">
      <c r="F2737" s="27"/>
      <c r="I2737" s="27"/>
    </row>
    <row r="2738" spans="6:9" x14ac:dyDescent="0.15">
      <c r="F2738" s="27"/>
      <c r="I2738" s="27"/>
    </row>
    <row r="2739" spans="6:9" x14ac:dyDescent="0.15">
      <c r="F2739" s="27"/>
      <c r="I2739" s="27"/>
    </row>
    <row r="2740" spans="6:9" x14ac:dyDescent="0.15">
      <c r="F2740" s="27"/>
      <c r="I2740" s="27"/>
    </row>
    <row r="2741" spans="6:9" x14ac:dyDescent="0.15">
      <c r="F2741" s="27"/>
      <c r="I2741" s="27"/>
    </row>
    <row r="2742" spans="6:9" x14ac:dyDescent="0.15">
      <c r="F2742" s="27"/>
      <c r="I2742" s="27"/>
    </row>
    <row r="2743" spans="6:9" x14ac:dyDescent="0.15">
      <c r="F2743" s="27"/>
      <c r="I2743" s="27"/>
    </row>
    <row r="2744" spans="6:9" x14ac:dyDescent="0.15">
      <c r="F2744" s="27"/>
      <c r="I2744" s="27"/>
    </row>
    <row r="2745" spans="6:9" x14ac:dyDescent="0.15">
      <c r="F2745" s="27"/>
      <c r="I2745" s="27"/>
    </row>
    <row r="2746" spans="6:9" x14ac:dyDescent="0.15">
      <c r="F2746" s="27"/>
      <c r="I2746" s="27"/>
    </row>
    <row r="2747" spans="6:9" x14ac:dyDescent="0.15">
      <c r="F2747" s="27"/>
      <c r="I2747" s="27"/>
    </row>
    <row r="2748" spans="6:9" x14ac:dyDescent="0.15">
      <c r="F2748" s="27"/>
      <c r="I2748" s="27"/>
    </row>
    <row r="2749" spans="6:9" x14ac:dyDescent="0.15">
      <c r="F2749" s="27"/>
      <c r="I2749" s="27"/>
    </row>
    <row r="2750" spans="6:9" x14ac:dyDescent="0.15">
      <c r="F2750" s="27"/>
      <c r="I2750" s="27"/>
    </row>
    <row r="2751" spans="6:9" x14ac:dyDescent="0.15">
      <c r="F2751" s="27"/>
      <c r="I2751" s="27"/>
    </row>
    <row r="2752" spans="6:9" x14ac:dyDescent="0.15">
      <c r="F2752" s="27"/>
      <c r="I2752" s="27"/>
    </row>
    <row r="2753" spans="6:9" x14ac:dyDescent="0.15">
      <c r="F2753" s="27"/>
      <c r="I2753" s="27"/>
    </row>
    <row r="2754" spans="6:9" x14ac:dyDescent="0.15">
      <c r="F2754" s="27"/>
      <c r="I2754" s="27"/>
    </row>
    <row r="2755" spans="6:9" x14ac:dyDescent="0.15">
      <c r="F2755" s="27"/>
      <c r="I2755" s="27"/>
    </row>
    <row r="2756" spans="6:9" x14ac:dyDescent="0.15">
      <c r="F2756" s="27"/>
      <c r="I2756" s="27"/>
    </row>
    <row r="2757" spans="6:9" x14ac:dyDescent="0.15">
      <c r="F2757" s="27"/>
      <c r="I2757" s="27"/>
    </row>
    <row r="2758" spans="6:9" x14ac:dyDescent="0.15">
      <c r="F2758" s="27"/>
      <c r="I2758" s="27"/>
    </row>
    <row r="2759" spans="6:9" x14ac:dyDescent="0.15">
      <c r="F2759" s="27"/>
      <c r="I2759" s="27"/>
    </row>
    <row r="2760" spans="6:9" x14ac:dyDescent="0.15">
      <c r="F2760" s="27"/>
      <c r="I2760" s="27"/>
    </row>
    <row r="2761" spans="6:9" x14ac:dyDescent="0.15">
      <c r="F2761" s="27"/>
      <c r="I2761" s="27"/>
    </row>
    <row r="2762" spans="6:9" x14ac:dyDescent="0.15">
      <c r="F2762" s="27"/>
      <c r="I2762" s="27"/>
    </row>
    <row r="2763" spans="6:9" x14ac:dyDescent="0.15">
      <c r="F2763" s="27"/>
      <c r="I2763" s="27"/>
    </row>
    <row r="2764" spans="6:9" x14ac:dyDescent="0.15">
      <c r="F2764" s="27"/>
      <c r="I2764" s="27"/>
    </row>
    <row r="2765" spans="6:9" x14ac:dyDescent="0.15">
      <c r="F2765" s="27"/>
      <c r="I2765" s="27"/>
    </row>
    <row r="2766" spans="6:9" x14ac:dyDescent="0.15">
      <c r="F2766" s="27"/>
      <c r="I2766" s="27"/>
    </row>
    <row r="2767" spans="6:9" x14ac:dyDescent="0.15">
      <c r="F2767" s="27"/>
      <c r="I2767" s="27"/>
    </row>
    <row r="2768" spans="6:9" x14ac:dyDescent="0.15">
      <c r="F2768" s="27"/>
      <c r="I2768" s="27"/>
    </row>
    <row r="2769" spans="6:9" x14ac:dyDescent="0.15">
      <c r="F2769" s="27"/>
      <c r="I2769" s="27"/>
    </row>
    <row r="2770" spans="6:9" x14ac:dyDescent="0.15">
      <c r="F2770" s="27"/>
      <c r="I2770" s="27"/>
    </row>
    <row r="2771" spans="6:9" x14ac:dyDescent="0.15">
      <c r="F2771" s="27"/>
      <c r="I2771" s="27"/>
    </row>
    <row r="2772" spans="6:9" x14ac:dyDescent="0.15">
      <c r="F2772" s="27"/>
      <c r="I2772" s="27"/>
    </row>
    <row r="2773" spans="6:9" x14ac:dyDescent="0.15">
      <c r="F2773" s="27"/>
      <c r="I2773" s="27"/>
    </row>
    <row r="2774" spans="6:9" x14ac:dyDescent="0.15">
      <c r="F2774" s="27"/>
      <c r="I2774" s="27"/>
    </row>
    <row r="2775" spans="6:9" x14ac:dyDescent="0.15">
      <c r="F2775" s="27"/>
      <c r="I2775" s="27"/>
    </row>
    <row r="2776" spans="6:9" x14ac:dyDescent="0.15">
      <c r="F2776" s="27"/>
      <c r="I2776" s="27"/>
    </row>
    <row r="2777" spans="6:9" x14ac:dyDescent="0.15">
      <c r="F2777" s="27"/>
      <c r="I2777" s="27"/>
    </row>
    <row r="2778" spans="6:9" x14ac:dyDescent="0.15">
      <c r="F2778" s="27"/>
      <c r="I2778" s="27"/>
    </row>
    <row r="2779" spans="6:9" x14ac:dyDescent="0.15">
      <c r="F2779" s="27"/>
      <c r="I2779" s="27"/>
    </row>
    <row r="2780" spans="6:9" x14ac:dyDescent="0.15">
      <c r="F2780" s="27"/>
      <c r="I2780" s="27"/>
    </row>
    <row r="2781" spans="6:9" x14ac:dyDescent="0.15">
      <c r="F2781" s="27"/>
      <c r="I2781" s="27"/>
    </row>
    <row r="2782" spans="6:9" x14ac:dyDescent="0.15">
      <c r="F2782" s="27"/>
      <c r="I2782" s="27"/>
    </row>
    <row r="2783" spans="6:9" x14ac:dyDescent="0.15">
      <c r="F2783" s="27"/>
      <c r="I2783" s="27"/>
    </row>
    <row r="2784" spans="6:9" x14ac:dyDescent="0.15">
      <c r="F2784" s="27"/>
      <c r="I2784" s="27"/>
    </row>
    <row r="2785" spans="6:9" x14ac:dyDescent="0.15">
      <c r="F2785" s="27"/>
      <c r="I2785" s="27"/>
    </row>
    <row r="2786" spans="6:9" x14ac:dyDescent="0.15">
      <c r="F2786" s="27"/>
      <c r="I2786" s="27"/>
    </row>
    <row r="2787" spans="6:9" x14ac:dyDescent="0.15">
      <c r="F2787" s="27"/>
      <c r="I2787" s="27"/>
    </row>
    <row r="2788" spans="6:9" x14ac:dyDescent="0.15">
      <c r="F2788" s="27"/>
      <c r="I2788" s="27"/>
    </row>
    <row r="2789" spans="6:9" x14ac:dyDescent="0.15">
      <c r="F2789" s="27"/>
      <c r="I2789" s="27"/>
    </row>
    <row r="2790" spans="6:9" x14ac:dyDescent="0.15">
      <c r="F2790" s="27"/>
      <c r="I2790" s="27"/>
    </row>
    <row r="2791" spans="6:9" x14ac:dyDescent="0.15">
      <c r="F2791" s="27"/>
      <c r="I2791" s="27"/>
    </row>
    <row r="2792" spans="6:9" x14ac:dyDescent="0.15">
      <c r="F2792" s="27"/>
      <c r="I2792" s="27"/>
    </row>
    <row r="2793" spans="6:9" x14ac:dyDescent="0.15">
      <c r="F2793" s="27"/>
      <c r="I2793" s="27"/>
    </row>
    <row r="2794" spans="6:9" x14ac:dyDescent="0.15">
      <c r="F2794" s="27"/>
      <c r="I2794" s="27"/>
    </row>
    <row r="2795" spans="6:9" x14ac:dyDescent="0.15">
      <c r="F2795" s="27"/>
      <c r="I2795" s="27"/>
    </row>
    <row r="2796" spans="6:9" x14ac:dyDescent="0.15">
      <c r="F2796" s="27"/>
      <c r="I2796" s="27"/>
    </row>
    <row r="2797" spans="6:9" x14ac:dyDescent="0.15">
      <c r="F2797" s="27"/>
      <c r="I2797" s="27"/>
    </row>
    <row r="2798" spans="6:9" x14ac:dyDescent="0.15">
      <c r="F2798" s="27"/>
      <c r="I2798" s="27"/>
    </row>
    <row r="2799" spans="6:9" x14ac:dyDescent="0.15">
      <c r="F2799" s="27"/>
      <c r="I2799" s="27"/>
    </row>
    <row r="2800" spans="6:9" x14ac:dyDescent="0.15">
      <c r="F2800" s="27"/>
      <c r="I2800" s="27"/>
    </row>
    <row r="2801" spans="6:9" x14ac:dyDescent="0.15">
      <c r="F2801" s="27"/>
      <c r="I2801" s="27"/>
    </row>
    <row r="2802" spans="6:9" x14ac:dyDescent="0.15">
      <c r="F2802" s="27"/>
      <c r="I2802" s="27"/>
    </row>
    <row r="2803" spans="6:9" x14ac:dyDescent="0.15">
      <c r="F2803" s="27"/>
      <c r="I2803" s="27"/>
    </row>
    <row r="2804" spans="6:9" x14ac:dyDescent="0.15">
      <c r="F2804" s="27"/>
      <c r="I2804" s="27"/>
    </row>
    <row r="2805" spans="6:9" x14ac:dyDescent="0.15">
      <c r="F2805" s="27"/>
      <c r="I2805" s="27"/>
    </row>
    <row r="2806" spans="6:9" x14ac:dyDescent="0.15">
      <c r="F2806" s="27"/>
      <c r="I2806" s="27"/>
    </row>
    <row r="2807" spans="6:9" x14ac:dyDescent="0.15">
      <c r="F2807" s="27"/>
      <c r="I2807" s="27"/>
    </row>
    <row r="2808" spans="6:9" x14ac:dyDescent="0.15">
      <c r="F2808" s="27"/>
      <c r="I2808" s="27"/>
    </row>
    <row r="2809" spans="6:9" x14ac:dyDescent="0.15">
      <c r="F2809" s="27"/>
      <c r="I2809" s="27"/>
    </row>
    <row r="2810" spans="6:9" x14ac:dyDescent="0.15">
      <c r="F2810" s="27"/>
      <c r="I2810" s="27"/>
    </row>
    <row r="2811" spans="6:9" x14ac:dyDescent="0.15">
      <c r="F2811" s="27"/>
      <c r="I2811" s="27"/>
    </row>
    <row r="2812" spans="6:9" x14ac:dyDescent="0.15">
      <c r="F2812" s="27"/>
      <c r="I2812" s="27"/>
    </row>
    <row r="2813" spans="6:9" x14ac:dyDescent="0.15">
      <c r="F2813" s="27"/>
      <c r="I2813" s="27"/>
    </row>
    <row r="2814" spans="6:9" x14ac:dyDescent="0.15">
      <c r="F2814" s="27"/>
      <c r="I2814" s="27"/>
    </row>
    <row r="2815" spans="6:9" x14ac:dyDescent="0.15">
      <c r="F2815" s="27"/>
      <c r="I2815" s="27"/>
    </row>
    <row r="2816" spans="6:9" x14ac:dyDescent="0.15">
      <c r="F2816" s="27"/>
      <c r="I2816" s="27"/>
    </row>
    <row r="2817" spans="6:9" x14ac:dyDescent="0.15">
      <c r="F2817" s="27"/>
      <c r="I2817" s="27"/>
    </row>
    <row r="2818" spans="6:9" x14ac:dyDescent="0.15">
      <c r="F2818" s="27"/>
      <c r="I2818" s="27"/>
    </row>
    <row r="2819" spans="6:9" x14ac:dyDescent="0.15">
      <c r="F2819" s="27"/>
      <c r="I2819" s="27"/>
    </row>
    <row r="2820" spans="6:9" x14ac:dyDescent="0.15">
      <c r="F2820" s="27"/>
      <c r="I2820" s="27"/>
    </row>
    <row r="2821" spans="6:9" x14ac:dyDescent="0.15">
      <c r="F2821" s="27"/>
      <c r="I2821" s="27"/>
    </row>
    <row r="2822" spans="6:9" x14ac:dyDescent="0.15">
      <c r="F2822" s="27"/>
      <c r="I2822" s="27"/>
    </row>
    <row r="2823" spans="6:9" x14ac:dyDescent="0.15">
      <c r="F2823" s="27"/>
      <c r="I2823" s="27"/>
    </row>
    <row r="2824" spans="6:9" x14ac:dyDescent="0.15">
      <c r="F2824" s="27"/>
      <c r="I2824" s="27"/>
    </row>
    <row r="2825" spans="6:9" x14ac:dyDescent="0.15">
      <c r="F2825" s="27"/>
      <c r="I2825" s="27"/>
    </row>
    <row r="2826" spans="6:9" x14ac:dyDescent="0.15">
      <c r="F2826" s="27"/>
      <c r="I2826" s="27"/>
    </row>
    <row r="2827" spans="6:9" x14ac:dyDescent="0.15">
      <c r="F2827" s="27"/>
      <c r="I2827" s="27"/>
    </row>
    <row r="2828" spans="6:9" x14ac:dyDescent="0.15">
      <c r="F2828" s="27"/>
      <c r="I2828" s="27"/>
    </row>
    <row r="2829" spans="6:9" x14ac:dyDescent="0.15">
      <c r="F2829" s="27"/>
      <c r="I2829" s="27"/>
    </row>
    <row r="2830" spans="6:9" x14ac:dyDescent="0.15">
      <c r="F2830" s="27"/>
      <c r="I2830" s="27"/>
    </row>
    <row r="2831" spans="6:9" x14ac:dyDescent="0.15">
      <c r="F2831" s="27"/>
      <c r="I2831" s="27"/>
    </row>
    <row r="2832" spans="6:9" x14ac:dyDescent="0.15">
      <c r="F2832" s="27"/>
      <c r="I2832" s="27"/>
    </row>
    <row r="2833" spans="6:9" x14ac:dyDescent="0.15">
      <c r="F2833" s="27"/>
      <c r="I2833" s="27"/>
    </row>
    <row r="2834" spans="6:9" x14ac:dyDescent="0.15">
      <c r="F2834" s="27"/>
      <c r="I2834" s="27"/>
    </row>
    <row r="2835" spans="6:9" x14ac:dyDescent="0.15">
      <c r="F2835" s="27"/>
      <c r="I2835" s="27"/>
    </row>
    <row r="2836" spans="6:9" x14ac:dyDescent="0.15">
      <c r="F2836" s="27"/>
      <c r="I2836" s="27"/>
    </row>
    <row r="2837" spans="6:9" x14ac:dyDescent="0.15">
      <c r="F2837" s="27"/>
      <c r="I2837" s="27"/>
    </row>
    <row r="2838" spans="6:9" x14ac:dyDescent="0.15">
      <c r="F2838" s="27"/>
      <c r="I2838" s="27"/>
    </row>
    <row r="2839" spans="6:9" x14ac:dyDescent="0.15">
      <c r="F2839" s="27"/>
      <c r="I2839" s="27"/>
    </row>
    <row r="2840" spans="6:9" x14ac:dyDescent="0.15">
      <c r="F2840" s="27"/>
      <c r="I2840" s="27"/>
    </row>
    <row r="2841" spans="6:9" x14ac:dyDescent="0.15">
      <c r="F2841" s="27"/>
      <c r="I2841" s="27"/>
    </row>
    <row r="2842" spans="6:9" x14ac:dyDescent="0.15">
      <c r="F2842" s="27"/>
      <c r="I2842" s="27"/>
    </row>
    <row r="2843" spans="6:9" x14ac:dyDescent="0.15">
      <c r="F2843" s="27"/>
      <c r="I2843" s="27"/>
    </row>
    <row r="2844" spans="6:9" x14ac:dyDescent="0.15">
      <c r="F2844" s="27"/>
      <c r="I2844" s="27"/>
    </row>
    <row r="2845" spans="6:9" x14ac:dyDescent="0.15">
      <c r="F2845" s="27"/>
      <c r="I2845" s="27"/>
    </row>
    <row r="2846" spans="6:9" x14ac:dyDescent="0.15">
      <c r="F2846" s="27"/>
      <c r="I2846" s="27"/>
    </row>
    <row r="2847" spans="6:9" x14ac:dyDescent="0.15">
      <c r="F2847" s="27"/>
      <c r="I2847" s="27"/>
    </row>
    <row r="2848" spans="6:9" x14ac:dyDescent="0.15">
      <c r="F2848" s="27"/>
      <c r="I2848" s="27"/>
    </row>
    <row r="2849" spans="6:9" x14ac:dyDescent="0.15">
      <c r="F2849" s="27"/>
      <c r="I2849" s="27"/>
    </row>
    <row r="2850" spans="6:9" x14ac:dyDescent="0.15">
      <c r="F2850" s="27"/>
      <c r="I2850" s="27"/>
    </row>
    <row r="2851" spans="6:9" x14ac:dyDescent="0.15">
      <c r="F2851" s="27"/>
      <c r="I2851" s="27"/>
    </row>
    <row r="2852" spans="6:9" x14ac:dyDescent="0.15">
      <c r="F2852" s="27"/>
      <c r="I2852" s="27"/>
    </row>
    <row r="2853" spans="6:9" x14ac:dyDescent="0.15">
      <c r="F2853" s="27"/>
      <c r="I2853" s="27"/>
    </row>
    <row r="2854" spans="6:9" x14ac:dyDescent="0.15">
      <c r="F2854" s="27"/>
      <c r="I2854" s="27"/>
    </row>
    <row r="2855" spans="6:9" x14ac:dyDescent="0.15">
      <c r="F2855" s="27"/>
      <c r="I2855" s="27"/>
    </row>
    <row r="2856" spans="6:9" x14ac:dyDescent="0.15">
      <c r="F2856" s="27"/>
      <c r="I2856" s="27"/>
    </row>
    <row r="2857" spans="6:9" x14ac:dyDescent="0.15">
      <c r="F2857" s="27"/>
      <c r="I2857" s="27"/>
    </row>
    <row r="2858" spans="6:9" x14ac:dyDescent="0.15">
      <c r="F2858" s="27"/>
      <c r="I2858" s="27"/>
    </row>
    <row r="2859" spans="6:9" x14ac:dyDescent="0.15">
      <c r="F2859" s="27"/>
      <c r="I2859" s="27"/>
    </row>
    <row r="2860" spans="6:9" x14ac:dyDescent="0.15">
      <c r="F2860" s="27"/>
      <c r="I2860" s="27"/>
    </row>
    <row r="2861" spans="6:9" x14ac:dyDescent="0.15">
      <c r="F2861" s="27"/>
      <c r="I2861" s="27"/>
    </row>
    <row r="2862" spans="6:9" x14ac:dyDescent="0.15">
      <c r="F2862" s="27"/>
      <c r="I2862" s="27"/>
    </row>
    <row r="2863" spans="6:9" x14ac:dyDescent="0.15">
      <c r="F2863" s="27"/>
      <c r="I2863" s="27"/>
    </row>
    <row r="2864" spans="6:9" x14ac:dyDescent="0.15">
      <c r="F2864" s="27"/>
      <c r="I2864" s="27"/>
    </row>
    <row r="2865" spans="6:9" x14ac:dyDescent="0.15">
      <c r="F2865" s="27"/>
      <c r="I2865" s="27"/>
    </row>
    <row r="2866" spans="6:9" x14ac:dyDescent="0.15">
      <c r="F2866" s="27"/>
      <c r="I2866" s="27"/>
    </row>
    <row r="2867" spans="6:9" x14ac:dyDescent="0.15">
      <c r="F2867" s="27"/>
      <c r="I2867" s="27"/>
    </row>
    <row r="2868" spans="6:9" x14ac:dyDescent="0.15">
      <c r="F2868" s="27"/>
      <c r="I2868" s="27"/>
    </row>
    <row r="2869" spans="6:9" x14ac:dyDescent="0.15">
      <c r="F2869" s="27"/>
      <c r="I2869" s="27"/>
    </row>
    <row r="2870" spans="6:9" x14ac:dyDescent="0.15">
      <c r="F2870" s="27"/>
      <c r="I2870" s="27"/>
    </row>
    <row r="2871" spans="6:9" x14ac:dyDescent="0.15">
      <c r="F2871" s="27"/>
      <c r="I2871" s="27"/>
    </row>
    <row r="2872" spans="6:9" x14ac:dyDescent="0.15">
      <c r="F2872" s="27"/>
      <c r="I2872" s="27"/>
    </row>
    <row r="2873" spans="6:9" x14ac:dyDescent="0.15">
      <c r="F2873" s="27"/>
      <c r="I2873" s="27"/>
    </row>
    <row r="2874" spans="6:9" x14ac:dyDescent="0.15">
      <c r="F2874" s="27"/>
      <c r="I2874" s="27"/>
    </row>
    <row r="2875" spans="6:9" x14ac:dyDescent="0.15">
      <c r="F2875" s="27"/>
      <c r="I2875" s="27"/>
    </row>
    <row r="2876" spans="6:9" x14ac:dyDescent="0.15">
      <c r="F2876" s="27"/>
      <c r="I2876" s="27"/>
    </row>
    <row r="2877" spans="6:9" x14ac:dyDescent="0.15">
      <c r="F2877" s="27"/>
      <c r="I2877" s="27"/>
    </row>
    <row r="2878" spans="6:9" x14ac:dyDescent="0.15">
      <c r="F2878" s="27"/>
      <c r="I2878" s="27"/>
    </row>
    <row r="2879" spans="6:9" x14ac:dyDescent="0.15">
      <c r="F2879" s="27"/>
      <c r="I2879" s="27"/>
    </row>
    <row r="2880" spans="6:9" x14ac:dyDescent="0.15">
      <c r="F2880" s="27"/>
      <c r="I2880" s="27"/>
    </row>
    <row r="2881" spans="6:9" x14ac:dyDescent="0.15">
      <c r="F2881" s="27"/>
      <c r="I2881" s="27"/>
    </row>
  </sheetData>
  <mergeCells count="11">
    <mergeCell ref="G4:J4"/>
    <mergeCell ref="A4:A5"/>
    <mergeCell ref="D4:F4"/>
    <mergeCell ref="B4:C5"/>
    <mergeCell ref="B54:C54"/>
    <mergeCell ref="B47:C47"/>
    <mergeCell ref="B45:C45"/>
    <mergeCell ref="B38:C38"/>
    <mergeCell ref="B33:C33"/>
    <mergeCell ref="B27:C27"/>
    <mergeCell ref="B12:C12"/>
  </mergeCells>
  <phoneticPr fontId="3" type="noConversion"/>
  <conditionalFormatting sqref="C29:D31 D34:E36 D39:E43 G39:H43">
    <cfRule type="containsBlanks" dxfId="46" priority="112">
      <formula>LEN(TRIM(C29))=0</formula>
    </cfRule>
  </conditionalFormatting>
  <conditionalFormatting sqref="C28:E28">
    <cfRule type="containsBlanks" dxfId="45" priority="217">
      <formula>LEN(TRIM(C28))=0</formula>
    </cfRule>
  </conditionalFormatting>
  <conditionalFormatting sqref="D15:D16">
    <cfRule type="containsBlanks" dxfId="44" priority="81">
      <formula>LEN(TRIM(D15))=0</formula>
    </cfRule>
  </conditionalFormatting>
  <conditionalFormatting sqref="D21">
    <cfRule type="containsBlanks" dxfId="43" priority="120">
      <formula>LEN(TRIM(D21))=0</formula>
    </cfRule>
  </conditionalFormatting>
  <conditionalFormatting sqref="D26">
    <cfRule type="containsBlanks" dxfId="42" priority="144">
      <formula>LEN(TRIM(D26))=0</formula>
    </cfRule>
  </conditionalFormatting>
  <conditionalFormatting sqref="D32">
    <cfRule type="containsBlanks" dxfId="41" priority="115">
      <formula>LEN(TRIM(D32))=0</formula>
    </cfRule>
  </conditionalFormatting>
  <conditionalFormatting sqref="D8:E10">
    <cfRule type="containsBlanks" dxfId="40" priority="80">
      <formula>LEN(TRIM(D8))=0</formula>
    </cfRule>
  </conditionalFormatting>
  <conditionalFormatting sqref="D13:E14 E15">
    <cfRule type="containsBlanks" dxfId="39" priority="278">
      <formula>LEN(TRIM(D13))=0</formula>
    </cfRule>
  </conditionalFormatting>
  <conditionalFormatting sqref="D18:E20">
    <cfRule type="containsBlanks" dxfId="38" priority="205">
      <formula>LEN(TRIM(D18))=0</formula>
    </cfRule>
  </conditionalFormatting>
  <conditionalFormatting sqref="D23:E25">
    <cfRule type="containsBlanks" dxfId="37" priority="132">
      <formula>LEN(TRIM(D23))=0</formula>
    </cfRule>
  </conditionalFormatting>
  <conditionalFormatting sqref="D46:E46 G46:H46">
    <cfRule type="containsBlanks" dxfId="36" priority="272">
      <formula>LEN(TRIM(D46))=0</formula>
    </cfRule>
  </conditionalFormatting>
  <conditionalFormatting sqref="D48:E52">
    <cfRule type="containsBlanks" dxfId="35" priority="109">
      <formula>LEN(TRIM(D48))=0</formula>
    </cfRule>
  </conditionalFormatting>
  <conditionalFormatting sqref="D55:E58">
    <cfRule type="containsBlanks" dxfId="34" priority="8">
      <formula>LEN(TRIM(D55))=0</formula>
    </cfRule>
  </conditionalFormatting>
  <conditionalFormatting sqref="D59:H59">
    <cfRule type="containsBlanks" dxfId="33" priority="26">
      <formula>LEN(TRIM(D59))=0</formula>
    </cfRule>
  </conditionalFormatting>
  <conditionalFormatting sqref="F8:F11">
    <cfRule type="containsBlanks" dxfId="32" priority="6">
      <formula>LEN(TRIM(F8))=0</formula>
    </cfRule>
  </conditionalFormatting>
  <conditionalFormatting sqref="F13:F16">
    <cfRule type="containsBlanks" dxfId="31" priority="21">
      <formula>LEN(TRIM(F13))=0</formula>
    </cfRule>
  </conditionalFormatting>
  <conditionalFormatting sqref="F18:F21">
    <cfRule type="containsBlanks" dxfId="30" priority="19">
      <formula>LEN(TRIM(F18))=0</formula>
    </cfRule>
  </conditionalFormatting>
  <conditionalFormatting sqref="F23:F26">
    <cfRule type="containsBlanks" dxfId="29" priority="17">
      <formula>LEN(TRIM(F23))=0</formula>
    </cfRule>
  </conditionalFormatting>
  <conditionalFormatting sqref="F28:F32">
    <cfRule type="containsBlanks" dxfId="28" priority="15">
      <formula>LEN(TRIM(F28))=0</formula>
    </cfRule>
  </conditionalFormatting>
  <conditionalFormatting sqref="F34:F37">
    <cfRule type="containsBlanks" dxfId="27" priority="14">
      <formula>LEN(TRIM(F34))=0</formula>
    </cfRule>
  </conditionalFormatting>
  <conditionalFormatting sqref="F39:F44">
    <cfRule type="containsBlanks" dxfId="26" priority="12">
      <formula>LEN(TRIM(F39))=0</formula>
    </cfRule>
  </conditionalFormatting>
  <conditionalFormatting sqref="F46">
    <cfRule type="containsBlanks" dxfId="25" priority="11">
      <formula>LEN(TRIM(F46))=0</formula>
    </cfRule>
  </conditionalFormatting>
  <conditionalFormatting sqref="F48:F53">
    <cfRule type="containsBlanks" dxfId="24" priority="10">
      <formula>LEN(TRIM(F48))=0</formula>
    </cfRule>
  </conditionalFormatting>
  <conditionalFormatting sqref="F55:F58">
    <cfRule type="containsBlanks" dxfId="23" priority="1">
      <formula>LEN(TRIM(F55))=0</formula>
    </cfRule>
  </conditionalFormatting>
  <conditionalFormatting sqref="G15:G16">
    <cfRule type="containsBlanks" dxfId="22" priority="77">
      <formula>LEN(TRIM(G15))=0</formula>
    </cfRule>
  </conditionalFormatting>
  <conditionalFormatting sqref="G21">
    <cfRule type="containsBlanks" dxfId="21" priority="119">
      <formula>LEN(TRIM(G21))=0</formula>
    </cfRule>
  </conditionalFormatting>
  <conditionalFormatting sqref="G26">
    <cfRule type="containsBlanks" dxfId="20" priority="143">
      <formula>LEN(TRIM(G26))=0</formula>
    </cfRule>
  </conditionalFormatting>
  <conditionalFormatting sqref="G29:G32 C34:C37">
    <cfRule type="containsBlanks" dxfId="19" priority="24">
      <formula>LEN(TRIM(C29))=0</formula>
    </cfRule>
  </conditionalFormatting>
  <conditionalFormatting sqref="G8:H10">
    <cfRule type="containsBlanks" dxfId="18" priority="7">
      <formula>LEN(TRIM(G8))=0</formula>
    </cfRule>
  </conditionalFormatting>
  <conditionalFormatting sqref="G13:H14 H15">
    <cfRule type="containsBlanks" dxfId="17" priority="277">
      <formula>LEN(TRIM(G13))=0</formula>
    </cfRule>
  </conditionalFormatting>
  <conditionalFormatting sqref="G18:H20">
    <cfRule type="containsBlanks" dxfId="16" priority="129">
      <formula>LEN(TRIM(G18))=0</formula>
    </cfRule>
  </conditionalFormatting>
  <conditionalFormatting sqref="G23:H25">
    <cfRule type="containsBlanks" dxfId="15" priority="128">
      <formula>LEN(TRIM(G23))=0</formula>
    </cfRule>
  </conditionalFormatting>
  <conditionalFormatting sqref="G28:H28">
    <cfRule type="containsBlanks" dxfId="14" priority="216">
      <formula>LEN(TRIM(G28))=0</formula>
    </cfRule>
  </conditionalFormatting>
  <conditionalFormatting sqref="G34:H36">
    <cfRule type="containsBlanks" dxfId="13" priority="74">
      <formula>LEN(TRIM(G34))=0</formula>
    </cfRule>
  </conditionalFormatting>
  <conditionalFormatting sqref="G48:H52">
    <cfRule type="containsBlanks" dxfId="12" priority="108">
      <formula>LEN(TRIM(G48))=0</formula>
    </cfRule>
  </conditionalFormatting>
  <conditionalFormatting sqref="G55:H58">
    <cfRule type="containsBlanks" dxfId="11" priority="5">
      <formula>LEN(TRIM(G55))=0</formula>
    </cfRule>
  </conditionalFormatting>
  <conditionalFormatting sqref="H29:H31">
    <cfRule type="containsBlanks" dxfId="10" priority="76">
      <formula>LEN(TRIM(H29))=0</formula>
    </cfRule>
  </conditionalFormatting>
  <conditionalFormatting sqref="I8 I11 I28:I32 E29:E31 I34:I37 I39:I40 I43:I44">
    <cfRule type="containsBlanks" dxfId="9" priority="224">
      <formula>LEN(TRIM(E8))=0</formula>
    </cfRule>
  </conditionalFormatting>
  <conditionalFormatting sqref="I9:I10">
    <cfRule type="containsBlanks" dxfId="8" priority="57">
      <formula>LEN(TRIM(I9))=0</formula>
    </cfRule>
  </conditionalFormatting>
  <conditionalFormatting sqref="I13:I16">
    <cfRule type="containsBlanks" dxfId="7" priority="60">
      <formula>LEN(TRIM(I13))=0</formula>
    </cfRule>
  </conditionalFormatting>
  <conditionalFormatting sqref="I18:I21">
    <cfRule type="containsBlanks" dxfId="6" priority="54">
      <formula>LEN(TRIM(I18))=0</formula>
    </cfRule>
  </conditionalFormatting>
  <conditionalFormatting sqref="I23:I26">
    <cfRule type="containsBlanks" dxfId="5" priority="52">
      <formula>LEN(TRIM(I23))=0</formula>
    </cfRule>
  </conditionalFormatting>
  <conditionalFormatting sqref="I41:I42">
    <cfRule type="containsBlanks" dxfId="4" priority="4">
      <formula>LEN(TRIM(I41))=0</formula>
    </cfRule>
  </conditionalFormatting>
  <conditionalFormatting sqref="I46">
    <cfRule type="containsBlanks" dxfId="3" priority="43">
      <formula>LEN(TRIM(I46))=0</formula>
    </cfRule>
  </conditionalFormatting>
  <conditionalFormatting sqref="I48:I53">
    <cfRule type="containsBlanks" dxfId="2" priority="44">
      <formula>LEN(TRIM(I48))=0</formula>
    </cfRule>
  </conditionalFormatting>
  <conditionalFormatting sqref="I55 I59">
    <cfRule type="containsBlanks" dxfId="1" priority="39">
      <formula>LEN(TRIM(I55))=0</formula>
    </cfRule>
  </conditionalFormatting>
  <conditionalFormatting sqref="I56:I58">
    <cfRule type="containsBlanks" dxfId="0" priority="2">
      <formula>LEN(TRIM(I56))=0</formula>
    </cfRule>
  </conditionalFormatting>
  <printOptions horizontalCentered="1" verticalCentered="1"/>
  <pageMargins left="0.35433070866141736" right="0.15748031496062992" top="0.39370078740157483" bottom="0.35433070866141736" header="0" footer="0"/>
  <ignoredErrors>
    <ignoredError sqref="A7:A55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6"/>
  <sheetViews>
    <sheetView showGridLines="0" zoomScaleNormal="100" zoomScalePageLayoutView="120" workbookViewId="0">
      <selection sqref="A1:H18"/>
    </sheetView>
  </sheetViews>
  <sheetFormatPr baseColWidth="10" defaultColWidth="10.83203125" defaultRowHeight="13" x14ac:dyDescent="0.15"/>
  <cols>
    <col min="1" max="1" width="15.6640625" style="41" customWidth="1"/>
    <col min="2" max="7" width="8.6640625" style="41" customWidth="1"/>
    <col min="8" max="8" width="8.6640625" style="110" customWidth="1"/>
    <col min="9" max="9" width="10.83203125" style="139"/>
    <col min="10" max="10" width="10.83203125" style="110"/>
    <col min="11" max="16384" width="10.83203125" style="41"/>
  </cols>
  <sheetData>
    <row r="1" spans="1:13" ht="15" customHeight="1" x14ac:dyDescent="0.15">
      <c r="A1" s="92" t="s">
        <v>366</v>
      </c>
      <c r="B1" s="4"/>
      <c r="C1" s="4"/>
      <c r="D1" s="4"/>
      <c r="E1" s="3"/>
      <c r="F1" s="3"/>
      <c r="G1" s="3"/>
      <c r="H1" s="111"/>
    </row>
    <row r="2" spans="1:13" ht="3" customHeight="1" x14ac:dyDescent="0.15">
      <c r="A2" s="3"/>
      <c r="B2" s="4"/>
      <c r="C2" s="4"/>
      <c r="D2" s="4"/>
      <c r="E2" s="4"/>
      <c r="F2" s="3"/>
      <c r="G2" s="3"/>
      <c r="H2" s="111"/>
    </row>
    <row r="3" spans="1:13" ht="15" customHeight="1" x14ac:dyDescent="0.15">
      <c r="A3" s="212" t="s">
        <v>27</v>
      </c>
      <c r="B3" s="214" t="s">
        <v>26</v>
      </c>
      <c r="C3" s="215"/>
      <c r="D3" s="215"/>
      <c r="E3" s="215"/>
      <c r="F3" s="215"/>
      <c r="G3" s="216"/>
      <c r="H3" s="251" t="s">
        <v>28</v>
      </c>
    </row>
    <row r="4" spans="1:13" ht="15" customHeight="1" x14ac:dyDescent="0.15">
      <c r="A4" s="213"/>
      <c r="B4" s="158">
        <v>2019</v>
      </c>
      <c r="C4" s="158">
        <v>2020</v>
      </c>
      <c r="D4" s="158">
        <v>2021</v>
      </c>
      <c r="E4" s="158">
        <v>2022</v>
      </c>
      <c r="F4" s="158">
        <v>2023</v>
      </c>
      <c r="G4" s="158" t="s">
        <v>315</v>
      </c>
      <c r="H4" s="252" t="s">
        <v>316</v>
      </c>
    </row>
    <row r="5" spans="1:13" ht="8" customHeight="1" x14ac:dyDescent="0.15">
      <c r="A5" s="52"/>
      <c r="B5" s="52"/>
      <c r="C5" s="52"/>
      <c r="D5" s="52"/>
      <c r="E5" s="52"/>
      <c r="F5" s="52"/>
      <c r="G5" s="52"/>
      <c r="H5" s="111"/>
    </row>
    <row r="6" spans="1:13" x14ac:dyDescent="0.15">
      <c r="A6" s="174" t="s">
        <v>49</v>
      </c>
      <c r="B6" s="6"/>
      <c r="C6" s="7"/>
      <c r="D6" s="7"/>
      <c r="E6" s="7"/>
      <c r="F6" s="7"/>
      <c r="G6" s="7"/>
      <c r="H6" s="111"/>
    </row>
    <row r="7" spans="1:13" x14ac:dyDescent="0.15">
      <c r="A7" s="70" t="s">
        <v>54</v>
      </c>
      <c r="B7" s="97">
        <v>2942925.3518759953</v>
      </c>
      <c r="C7" s="97">
        <v>3023986.1742969994</v>
      </c>
      <c r="D7" s="97">
        <v>3276254.173115998</v>
      </c>
      <c r="E7" s="97">
        <v>3620795.3269020081</v>
      </c>
      <c r="F7" s="97">
        <v>3472179.8559669969</v>
      </c>
      <c r="G7" s="97">
        <v>3254525.364568999</v>
      </c>
      <c r="H7" s="257">
        <f>(G7/F7-1)</f>
        <v>-6.2685258375644093E-2</v>
      </c>
      <c r="J7" s="109"/>
      <c r="K7" s="109"/>
      <c r="L7" s="109"/>
      <c r="M7" s="109"/>
    </row>
    <row r="8" spans="1:13" x14ac:dyDescent="0.15">
      <c r="A8" s="70" t="s">
        <v>56</v>
      </c>
      <c r="B8" s="97">
        <v>5001522.4193299972</v>
      </c>
      <c r="C8" s="97">
        <v>5006088.1979899956</v>
      </c>
      <c r="D8" s="97">
        <v>5909191.8134599971</v>
      </c>
      <c r="E8" s="97">
        <v>7004032.5292399954</v>
      </c>
      <c r="F8" s="97">
        <v>6659908.3963400004</v>
      </c>
      <c r="G8" s="97">
        <v>8037368.3492499962</v>
      </c>
      <c r="H8" s="257">
        <f>(G8/F8-1)</f>
        <v>0.20682866353942475</v>
      </c>
      <c r="K8" s="109"/>
      <c r="L8" s="109"/>
    </row>
    <row r="9" spans="1:13" ht="14.25" customHeight="1" x14ac:dyDescent="0.15">
      <c r="A9" s="2"/>
      <c r="B9" s="67"/>
      <c r="C9" s="97"/>
      <c r="D9" s="67"/>
      <c r="E9" s="253"/>
      <c r="F9" s="254"/>
      <c r="G9" s="254"/>
      <c r="H9" s="258"/>
      <c r="J9" s="109"/>
    </row>
    <row r="10" spans="1:13" x14ac:dyDescent="0.15">
      <c r="A10" s="174" t="s">
        <v>50</v>
      </c>
      <c r="B10" s="255"/>
      <c r="C10" s="255"/>
      <c r="D10" s="255"/>
      <c r="E10" s="97"/>
      <c r="F10" s="97"/>
      <c r="G10" s="97"/>
      <c r="H10" s="258"/>
      <c r="J10" s="109"/>
    </row>
    <row r="11" spans="1:13" x14ac:dyDescent="0.15">
      <c r="A11" s="70" t="s">
        <v>54</v>
      </c>
      <c r="B11" s="97">
        <v>7805816.4463150008</v>
      </c>
      <c r="C11" s="97">
        <v>8197619.5289140018</v>
      </c>
      <c r="D11" s="97">
        <v>7928379.9706749953</v>
      </c>
      <c r="E11" s="97">
        <v>7647420.7743070023</v>
      </c>
      <c r="F11" s="97">
        <v>7256347.8056270014</v>
      </c>
      <c r="G11" s="97">
        <v>8418551.4636210036</v>
      </c>
      <c r="H11" s="257">
        <f>(G11/F11-1)</f>
        <v>0.16016371997670231</v>
      </c>
      <c r="J11" s="109"/>
    </row>
    <row r="12" spans="1:13" x14ac:dyDescent="0.15">
      <c r="A12" s="146" t="s">
        <v>55</v>
      </c>
      <c r="B12" s="256">
        <v>3745552.3085120013</v>
      </c>
      <c r="C12" s="256">
        <v>3818170.1907299999</v>
      </c>
      <c r="D12" s="256">
        <v>4919876.1415740037</v>
      </c>
      <c r="E12" s="256">
        <v>5801439.5955410022</v>
      </c>
      <c r="F12" s="256">
        <v>5168226.727216999</v>
      </c>
      <c r="G12" s="256">
        <v>5114779.3572760001</v>
      </c>
      <c r="H12" s="257">
        <f>(G12/F12-1)</f>
        <v>-1.0341529650689241E-2</v>
      </c>
    </row>
    <row r="13" spans="1:13" ht="7.5" customHeight="1" x14ac:dyDescent="0.15">
      <c r="A13" s="137"/>
      <c r="B13" s="145"/>
      <c r="C13" s="145"/>
      <c r="D13" s="145"/>
      <c r="E13" s="145"/>
      <c r="F13" s="145"/>
      <c r="G13" s="145"/>
      <c r="H13" s="147"/>
    </row>
    <row r="14" spans="1:13" ht="9.75" customHeight="1" x14ac:dyDescent="0.15">
      <c r="A14" s="8" t="s">
        <v>43</v>
      </c>
      <c r="B14" s="9"/>
      <c r="C14" s="9"/>
      <c r="D14" s="9"/>
      <c r="E14" s="9"/>
      <c r="F14" s="9"/>
      <c r="G14" s="9"/>
      <c r="H14" s="111"/>
    </row>
    <row r="15" spans="1:13" ht="9" customHeight="1" x14ac:dyDescent="0.15">
      <c r="A15" s="210" t="s">
        <v>363</v>
      </c>
      <c r="B15" s="9"/>
      <c r="C15" s="9"/>
      <c r="D15" s="9"/>
      <c r="E15" s="9"/>
      <c r="F15" s="9"/>
      <c r="G15" s="9"/>
      <c r="H15" s="111"/>
    </row>
    <row r="16" spans="1:13" s="3" customFormat="1" ht="9" customHeight="1" x14ac:dyDescent="0.15">
      <c r="A16" s="209" t="s">
        <v>364</v>
      </c>
      <c r="B16" s="5"/>
      <c r="C16" s="122"/>
      <c r="D16" s="122"/>
      <c r="E16" s="122"/>
      <c r="F16" s="144"/>
      <c r="G16" s="144"/>
      <c r="H16" s="111"/>
      <c r="I16" s="141"/>
      <c r="J16" s="111"/>
    </row>
    <row r="17" spans="1:10" s="3" customFormat="1" ht="9" customHeight="1" x14ac:dyDescent="0.15">
      <c r="A17" s="209" t="s">
        <v>365</v>
      </c>
      <c r="B17" s="5"/>
      <c r="C17" s="53"/>
      <c r="D17" s="122"/>
      <c r="E17" s="122"/>
      <c r="F17" s="122"/>
      <c r="G17" s="122"/>
      <c r="H17" s="111"/>
      <c r="I17" s="141"/>
      <c r="J17" s="111"/>
    </row>
    <row r="18" spans="1:10" s="3" customFormat="1" ht="11" x14ac:dyDescent="0.15">
      <c r="B18" s="5"/>
      <c r="C18" s="122"/>
      <c r="D18" s="122"/>
      <c r="E18" s="122"/>
      <c r="F18" s="122"/>
      <c r="G18" s="122"/>
      <c r="H18" s="111"/>
      <c r="I18" s="141"/>
      <c r="J18" s="111"/>
    </row>
    <row r="19" spans="1:10" s="3" customFormat="1" ht="11" x14ac:dyDescent="0.15">
      <c r="B19" s="5"/>
      <c r="C19" s="122"/>
      <c r="D19" s="122"/>
      <c r="E19" s="122"/>
      <c r="F19" s="122"/>
      <c r="G19" s="122"/>
      <c r="H19" s="111"/>
      <c r="I19" s="140"/>
      <c r="J19" s="111"/>
    </row>
    <row r="20" spans="1:10" s="3" customFormat="1" ht="11" x14ac:dyDescent="0.15">
      <c r="B20" s="5"/>
      <c r="C20" s="122"/>
      <c r="D20" s="122"/>
      <c r="E20" s="122"/>
      <c r="F20" s="122"/>
      <c r="G20" s="122"/>
      <c r="I20" s="140"/>
      <c r="J20" s="111"/>
    </row>
    <row r="21" spans="1:10" s="3" customFormat="1" ht="11" x14ac:dyDescent="0.15">
      <c r="C21" s="122"/>
      <c r="D21" s="122"/>
      <c r="E21" s="122"/>
      <c r="F21" s="122"/>
      <c r="G21" s="122"/>
      <c r="I21" s="140"/>
      <c r="J21" s="111"/>
    </row>
    <row r="22" spans="1:10" s="3" customFormat="1" ht="11" x14ac:dyDescent="0.15">
      <c r="C22" s="122"/>
      <c r="D22" s="122"/>
      <c r="E22" s="122"/>
      <c r="F22" s="122"/>
      <c r="G22" s="122"/>
      <c r="I22" s="140"/>
      <c r="J22" s="111"/>
    </row>
    <row r="23" spans="1:10" s="3" customFormat="1" ht="11" x14ac:dyDescent="0.15">
      <c r="C23" s="122"/>
      <c r="D23" s="122"/>
      <c r="E23" s="122"/>
      <c r="F23" s="122"/>
      <c r="G23" s="122"/>
      <c r="H23" s="111"/>
      <c r="I23" s="140"/>
      <c r="J23" s="111"/>
    </row>
    <row r="24" spans="1:10" s="3" customFormat="1" ht="11" x14ac:dyDescent="0.15">
      <c r="H24" s="111"/>
      <c r="I24" s="141"/>
      <c r="J24" s="111"/>
    </row>
    <row r="25" spans="1:10" s="3" customFormat="1" ht="11" x14ac:dyDescent="0.15">
      <c r="H25" s="111"/>
      <c r="I25" s="141"/>
      <c r="J25" s="111"/>
    </row>
    <row r="26" spans="1:10" s="3" customFormat="1" ht="11" x14ac:dyDescent="0.15">
      <c r="H26" s="111"/>
      <c r="I26" s="141"/>
      <c r="J26" s="111"/>
    </row>
  </sheetData>
  <mergeCells count="2">
    <mergeCell ref="A3:A4"/>
    <mergeCell ref="B3:G3"/>
  </mergeCells>
  <phoneticPr fontId="8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58"/>
  <sheetViews>
    <sheetView showGridLines="0" zoomScaleNormal="100" zoomScalePageLayoutView="120" workbookViewId="0">
      <selection sqref="A1:E55"/>
    </sheetView>
  </sheetViews>
  <sheetFormatPr baseColWidth="10" defaultColWidth="11.5" defaultRowHeight="12" x14ac:dyDescent="0.15"/>
  <cols>
    <col min="1" max="1" width="8.33203125" style="14" customWidth="1"/>
    <col min="2" max="2" width="36.83203125" style="14" customWidth="1"/>
    <col min="3" max="4" width="8.1640625" style="14" customWidth="1"/>
    <col min="5" max="5" width="8.5" style="14" customWidth="1"/>
    <col min="6" max="6" width="11.5" style="14"/>
    <col min="7" max="7" width="11.5" style="125"/>
    <col min="8" max="16384" width="11.5" style="14"/>
  </cols>
  <sheetData>
    <row r="1" spans="1:7" ht="14" customHeight="1" x14ac:dyDescent="0.15">
      <c r="A1" s="66" t="s">
        <v>317</v>
      </c>
    </row>
    <row r="2" spans="1:7" s="80" customFormat="1" x14ac:dyDescent="0.15">
      <c r="A2" s="80" t="s">
        <v>345</v>
      </c>
      <c r="F2" s="14"/>
      <c r="G2" s="128"/>
    </row>
    <row r="3" spans="1:7" ht="5" customHeight="1" x14ac:dyDescent="0.15">
      <c r="A3" s="1"/>
      <c r="B3" s="1"/>
      <c r="C3" s="1"/>
      <c r="D3" s="1"/>
      <c r="E3" s="1"/>
    </row>
    <row r="4" spans="1:7" s="15" customFormat="1" ht="14" customHeight="1" x14ac:dyDescent="0.15">
      <c r="A4" s="221" t="s">
        <v>17</v>
      </c>
      <c r="B4" s="222" t="s">
        <v>19</v>
      </c>
      <c r="C4" s="220" t="s">
        <v>56</v>
      </c>
      <c r="D4" s="220"/>
      <c r="E4" s="217" t="s">
        <v>321</v>
      </c>
      <c r="G4" s="126"/>
    </row>
    <row r="5" spans="1:7" s="15" customFormat="1" ht="14" customHeight="1" x14ac:dyDescent="0.15">
      <c r="A5" s="221"/>
      <c r="B5" s="222"/>
      <c r="C5" s="159">
        <v>2023</v>
      </c>
      <c r="D5" s="160" t="s">
        <v>315</v>
      </c>
      <c r="E5" s="217"/>
      <c r="G5" s="126"/>
    </row>
    <row r="6" spans="1:7" s="15" customFormat="1" ht="5" customHeight="1" x14ac:dyDescent="0.15">
      <c r="A6" s="85"/>
      <c r="B6" s="86"/>
      <c r="C6" s="87"/>
      <c r="D6" s="72"/>
      <c r="E6" s="88"/>
      <c r="G6" s="126"/>
    </row>
    <row r="7" spans="1:7" ht="16" customHeight="1" x14ac:dyDescent="0.15">
      <c r="A7" s="218" t="s">
        <v>20</v>
      </c>
      <c r="B7" s="218"/>
      <c r="C7" s="175">
        <v>6659908.3963400004</v>
      </c>
      <c r="D7" s="175">
        <v>8037368.3492499962</v>
      </c>
      <c r="E7" s="259">
        <v>0.20682866353942475</v>
      </c>
      <c r="F7" s="15"/>
      <c r="G7" s="126"/>
    </row>
    <row r="8" spans="1:7" s="80" customFormat="1" ht="4.25" customHeight="1" x14ac:dyDescent="0.15">
      <c r="A8" s="11"/>
      <c r="B8" s="12"/>
      <c r="C8" s="96"/>
      <c r="D8" s="96"/>
      <c r="E8" s="260"/>
      <c r="G8" s="126"/>
    </row>
    <row r="9" spans="1:7" ht="14" customHeight="1" x14ac:dyDescent="0.15">
      <c r="A9" s="11" t="s">
        <v>63</v>
      </c>
      <c r="B9" s="12" t="s">
        <v>235</v>
      </c>
      <c r="C9" s="97">
        <v>953116.72085999942</v>
      </c>
      <c r="D9" s="97">
        <v>1220476.8722700013</v>
      </c>
      <c r="E9" s="261">
        <v>0.28051144792503724</v>
      </c>
      <c r="G9" s="126"/>
    </row>
    <row r="10" spans="1:7" ht="14" customHeight="1" x14ac:dyDescent="0.15">
      <c r="A10" s="11" t="s">
        <v>68</v>
      </c>
      <c r="B10" s="12" t="s">
        <v>301</v>
      </c>
      <c r="C10" s="97">
        <v>662191.71199999866</v>
      </c>
      <c r="D10" s="97">
        <v>967120.57386000082</v>
      </c>
      <c r="E10" s="261">
        <v>0.46048426208632876</v>
      </c>
      <c r="G10" s="126"/>
    </row>
    <row r="11" spans="1:7" ht="14" customHeight="1" x14ac:dyDescent="0.15">
      <c r="A11" s="11" t="s">
        <v>9</v>
      </c>
      <c r="B11" s="12" t="s">
        <v>302</v>
      </c>
      <c r="C11" s="97">
        <v>436742.08961999969</v>
      </c>
      <c r="D11" s="97">
        <v>728309.77605999843</v>
      </c>
      <c r="E11" s="261">
        <v>0.66759694879347631</v>
      </c>
      <c r="G11" s="126"/>
    </row>
    <row r="12" spans="1:7" ht="14" customHeight="1" x14ac:dyDescent="0.15">
      <c r="A12" s="11" t="s">
        <v>69</v>
      </c>
      <c r="B12" s="12" t="s">
        <v>304</v>
      </c>
      <c r="C12" s="97">
        <v>149886.09275999994</v>
      </c>
      <c r="D12" s="97">
        <v>589677.32430999912</v>
      </c>
      <c r="E12" s="261">
        <v>2.9341696981467127</v>
      </c>
      <c r="G12" s="126"/>
    </row>
    <row r="13" spans="1:7" ht="14" customHeight="1" x14ac:dyDescent="0.15">
      <c r="A13" s="11" t="s">
        <v>10</v>
      </c>
      <c r="B13" s="12" t="s">
        <v>200</v>
      </c>
      <c r="C13" s="97">
        <v>687510.6537100008</v>
      </c>
      <c r="D13" s="97">
        <v>517193.98883999971</v>
      </c>
      <c r="E13" s="261">
        <v>-0.24772949182812587</v>
      </c>
      <c r="G13" s="126"/>
    </row>
    <row r="14" spans="1:7" ht="14" customHeight="1" x14ac:dyDescent="0.15">
      <c r="A14" s="11" t="s">
        <v>12</v>
      </c>
      <c r="B14" s="12" t="s">
        <v>303</v>
      </c>
      <c r="C14" s="97">
        <v>256128.45507000005</v>
      </c>
      <c r="D14" s="97">
        <v>255552.26317999981</v>
      </c>
      <c r="E14" s="261">
        <v>-2.2496207609684626E-3</v>
      </c>
      <c r="G14" s="126"/>
    </row>
    <row r="15" spans="1:7" ht="14" customHeight="1" x14ac:dyDescent="0.15">
      <c r="A15" s="11" t="s">
        <v>67</v>
      </c>
      <c r="B15" s="12" t="s">
        <v>223</v>
      </c>
      <c r="C15" s="97">
        <v>162818.59645000001</v>
      </c>
      <c r="D15" s="97">
        <v>239562.25564000043</v>
      </c>
      <c r="E15" s="261">
        <v>0.47134455684592291</v>
      </c>
      <c r="G15" s="126"/>
    </row>
    <row r="16" spans="1:7" s="80" customFormat="1" ht="14" customHeight="1" x14ac:dyDescent="0.15">
      <c r="A16" s="11" t="s">
        <v>11</v>
      </c>
      <c r="B16" s="12" t="s">
        <v>201</v>
      </c>
      <c r="C16" s="97">
        <v>207560.40587999971</v>
      </c>
      <c r="D16" s="97">
        <v>189024.95183000018</v>
      </c>
      <c r="E16" s="261">
        <v>-8.9301492601222554E-2</v>
      </c>
      <c r="G16" s="126"/>
    </row>
    <row r="17" spans="1:7" ht="14" customHeight="1" x14ac:dyDescent="0.15">
      <c r="A17" s="11" t="s">
        <v>34</v>
      </c>
      <c r="B17" s="12" t="s">
        <v>339</v>
      </c>
      <c r="C17" s="97">
        <v>184612.87749000001</v>
      </c>
      <c r="D17" s="97">
        <v>165440.71265999999</v>
      </c>
      <c r="E17" s="261">
        <v>-0.10385063648140436</v>
      </c>
      <c r="G17" s="142"/>
    </row>
    <row r="18" spans="1:7" ht="14" customHeight="1" x14ac:dyDescent="0.15">
      <c r="A18" s="11" t="s">
        <v>90</v>
      </c>
      <c r="B18" s="12" t="s">
        <v>239</v>
      </c>
      <c r="C18" s="97">
        <v>104241.53931999991</v>
      </c>
      <c r="D18" s="97">
        <v>103371.11164999995</v>
      </c>
      <c r="E18" s="261">
        <v>-8.3501037655241417E-3</v>
      </c>
      <c r="G18" s="142"/>
    </row>
    <row r="19" spans="1:7" s="80" customFormat="1" ht="14" customHeight="1" x14ac:dyDescent="0.15">
      <c r="A19" s="11" t="s">
        <v>196</v>
      </c>
      <c r="B19" s="12" t="s">
        <v>291</v>
      </c>
      <c r="C19" s="97">
        <v>67569.444230000023</v>
      </c>
      <c r="D19" s="97">
        <v>101784.18469000001</v>
      </c>
      <c r="E19" s="261">
        <v>0.50636409474578814</v>
      </c>
      <c r="G19" s="142"/>
    </row>
    <row r="20" spans="1:7" s="80" customFormat="1" ht="14" customHeight="1" x14ac:dyDescent="0.15">
      <c r="A20" s="11" t="s">
        <v>64</v>
      </c>
      <c r="B20" s="12" t="s">
        <v>206</v>
      </c>
      <c r="C20" s="97">
        <v>66960.430110000059</v>
      </c>
      <c r="D20" s="97">
        <v>94481.121660000033</v>
      </c>
      <c r="E20" s="261">
        <v>0.4109993245979755</v>
      </c>
      <c r="G20" s="128"/>
    </row>
    <row r="21" spans="1:7" s="80" customFormat="1" ht="7.25" customHeight="1" x14ac:dyDescent="0.15">
      <c r="A21" s="11"/>
      <c r="B21" s="12"/>
      <c r="C21" s="13"/>
      <c r="D21" s="13"/>
      <c r="E21" s="260"/>
      <c r="G21" s="128"/>
    </row>
    <row r="22" spans="1:7" s="80" customFormat="1" ht="16" customHeight="1" x14ac:dyDescent="0.15">
      <c r="A22" s="218" t="s">
        <v>51</v>
      </c>
      <c r="B22" s="218"/>
      <c r="C22" s="175">
        <v>4747812.8549340004</v>
      </c>
      <c r="D22" s="175">
        <v>4708655.558122999</v>
      </c>
      <c r="E22" s="262">
        <v>-0.82474389803103287</v>
      </c>
      <c r="G22" s="128"/>
    </row>
    <row r="23" spans="1:7" s="80" customFormat="1" ht="6.75" customHeight="1" x14ac:dyDescent="0.15">
      <c r="A23" s="11"/>
      <c r="B23" s="12"/>
      <c r="C23" s="13"/>
      <c r="D23" s="13"/>
      <c r="E23" s="260"/>
      <c r="G23" s="128"/>
    </row>
    <row r="24" spans="1:7" ht="14" customHeight="1" x14ac:dyDescent="0.15">
      <c r="A24" s="11" t="s">
        <v>63</v>
      </c>
      <c r="B24" s="12" t="s">
        <v>235</v>
      </c>
      <c r="C24" s="97">
        <v>0</v>
      </c>
      <c r="D24" s="97">
        <v>248.4</v>
      </c>
      <c r="E24" s="261">
        <v>0</v>
      </c>
      <c r="G24" s="128"/>
    </row>
    <row r="25" spans="1:7" ht="14" customHeight="1" x14ac:dyDescent="0.15">
      <c r="A25" s="11" t="s">
        <v>68</v>
      </c>
      <c r="B25" s="12" t="s">
        <v>301</v>
      </c>
      <c r="C25" s="97">
        <v>0</v>
      </c>
      <c r="D25" s="97">
        <v>0</v>
      </c>
      <c r="E25" s="261">
        <v>0</v>
      </c>
      <c r="F25" s="13"/>
      <c r="G25" s="128"/>
    </row>
    <row r="26" spans="1:7" ht="14" customHeight="1" x14ac:dyDescent="0.15">
      <c r="A26" s="11" t="s">
        <v>9</v>
      </c>
      <c r="B26" s="12" t="s">
        <v>302</v>
      </c>
      <c r="C26" s="97">
        <v>0</v>
      </c>
      <c r="D26" s="97">
        <v>0</v>
      </c>
      <c r="E26" s="261">
        <v>0</v>
      </c>
      <c r="F26" s="13"/>
      <c r="G26" s="128"/>
    </row>
    <row r="27" spans="1:7" ht="14" customHeight="1" x14ac:dyDescent="0.15">
      <c r="A27" s="11" t="s">
        <v>69</v>
      </c>
      <c r="B27" s="12" t="s">
        <v>304</v>
      </c>
      <c r="C27" s="97">
        <v>284.73153300000001</v>
      </c>
      <c r="D27" s="97">
        <v>286.53960000000001</v>
      </c>
      <c r="E27" s="261">
        <v>6.3500764420074685E-3</v>
      </c>
      <c r="F27" s="13"/>
      <c r="G27" s="128"/>
    </row>
    <row r="28" spans="1:7" ht="14" customHeight="1" x14ac:dyDescent="0.15">
      <c r="A28" s="11" t="s">
        <v>10</v>
      </c>
      <c r="B28" s="12" t="s">
        <v>200</v>
      </c>
      <c r="C28" s="97">
        <v>17.28</v>
      </c>
      <c r="D28" s="97">
        <v>146.44900000000001</v>
      </c>
      <c r="E28" s="261">
        <v>7.4750578703703709</v>
      </c>
      <c r="F28" s="13"/>
      <c r="G28" s="128"/>
    </row>
    <row r="29" spans="1:7" ht="14" customHeight="1" x14ac:dyDescent="0.15">
      <c r="A29" s="11" t="s">
        <v>12</v>
      </c>
      <c r="B29" s="12" t="s">
        <v>303</v>
      </c>
      <c r="C29" s="97">
        <v>0</v>
      </c>
      <c r="D29" s="97">
        <v>0</v>
      </c>
      <c r="E29" s="261">
        <v>0</v>
      </c>
      <c r="F29" s="13"/>
      <c r="G29" s="128"/>
    </row>
    <row r="30" spans="1:7" ht="14" customHeight="1" x14ac:dyDescent="0.15">
      <c r="A30" s="11" t="s">
        <v>67</v>
      </c>
      <c r="B30" s="12" t="s">
        <v>223</v>
      </c>
      <c r="C30" s="97">
        <v>0</v>
      </c>
      <c r="D30" s="97">
        <v>0</v>
      </c>
      <c r="E30" s="261">
        <v>0</v>
      </c>
      <c r="F30" s="13"/>
      <c r="G30" s="128"/>
    </row>
    <row r="31" spans="1:7" s="80" customFormat="1" ht="14" customHeight="1" x14ac:dyDescent="0.15">
      <c r="A31" s="11" t="s">
        <v>11</v>
      </c>
      <c r="B31" s="12" t="s">
        <v>201</v>
      </c>
      <c r="C31" s="97">
        <v>3.6793330000000002</v>
      </c>
      <c r="D31" s="97">
        <v>36.9011</v>
      </c>
      <c r="E31" s="261">
        <v>9.0292906350145525</v>
      </c>
      <c r="F31" s="13"/>
      <c r="G31" s="128"/>
    </row>
    <row r="32" spans="1:7" ht="14" customHeight="1" x14ac:dyDescent="0.15">
      <c r="A32" s="11" t="s">
        <v>34</v>
      </c>
      <c r="B32" s="12" t="s">
        <v>339</v>
      </c>
      <c r="C32" s="97">
        <v>84675.716353999946</v>
      </c>
      <c r="D32" s="97">
        <v>78885.278870999973</v>
      </c>
      <c r="E32" s="261">
        <v>-6.8383684630339059E-2</v>
      </c>
      <c r="F32" s="13"/>
      <c r="G32" s="128"/>
    </row>
    <row r="33" spans="1:7" ht="14" customHeight="1" x14ac:dyDescent="0.15">
      <c r="A33" s="11" t="s">
        <v>90</v>
      </c>
      <c r="B33" s="12" t="s">
        <v>239</v>
      </c>
      <c r="C33" s="97">
        <v>0</v>
      </c>
      <c r="D33" s="97">
        <v>13.938639999999999</v>
      </c>
      <c r="E33" s="261">
        <v>0</v>
      </c>
      <c r="F33" s="13"/>
      <c r="G33" s="128"/>
    </row>
    <row r="34" spans="1:7" s="80" customFormat="1" ht="14" customHeight="1" x14ac:dyDescent="0.15">
      <c r="A34" s="11" t="s">
        <v>196</v>
      </c>
      <c r="B34" s="12" t="s">
        <v>291</v>
      </c>
      <c r="C34" s="97">
        <v>487.92082200000016</v>
      </c>
      <c r="D34" s="97">
        <v>508.76470900000004</v>
      </c>
      <c r="E34" s="261">
        <v>4.2719814486621432E-2</v>
      </c>
      <c r="F34" s="13"/>
      <c r="G34" s="128"/>
    </row>
    <row r="35" spans="1:7" s="80" customFormat="1" ht="14" customHeight="1" x14ac:dyDescent="0.15">
      <c r="A35" s="11" t="s">
        <v>64</v>
      </c>
      <c r="B35" s="12" t="s">
        <v>206</v>
      </c>
      <c r="C35" s="97">
        <v>92.577999999999989</v>
      </c>
      <c r="D35" s="97">
        <v>26.707422000000001</v>
      </c>
      <c r="E35" s="261">
        <v>-0.71151437706582554</v>
      </c>
      <c r="F35" s="13"/>
      <c r="G35" s="128"/>
    </row>
    <row r="36" spans="1:7" s="80" customFormat="1" ht="6" customHeight="1" x14ac:dyDescent="0.15">
      <c r="A36" s="11"/>
      <c r="B36" s="12"/>
      <c r="C36" s="97"/>
      <c r="D36" s="97"/>
      <c r="E36" s="260"/>
      <c r="G36" s="128"/>
    </row>
    <row r="37" spans="1:7" s="80" customFormat="1" ht="16" customHeight="1" x14ac:dyDescent="0.15">
      <c r="A37" s="219" t="s">
        <v>3</v>
      </c>
      <c r="B37" s="219"/>
      <c r="C37" s="161">
        <v>1912095.541406</v>
      </c>
      <c r="D37" s="161">
        <v>3328712.7911269972</v>
      </c>
      <c r="E37" s="259">
        <v>0.74087158253574081</v>
      </c>
      <c r="G37" s="128"/>
    </row>
    <row r="38" spans="1:7" s="80" customFormat="1" ht="6.5" customHeight="1" x14ac:dyDescent="0.15">
      <c r="A38" s="75"/>
      <c r="B38" s="75"/>
      <c r="C38" s="98"/>
      <c r="D38" s="98"/>
      <c r="E38" s="260"/>
      <c r="G38" s="128"/>
    </row>
    <row r="39" spans="1:7" s="80" customFormat="1" ht="14" customHeight="1" x14ac:dyDescent="0.15">
      <c r="A39" s="11" t="s">
        <v>63</v>
      </c>
      <c r="B39" s="12" t="s">
        <v>235</v>
      </c>
      <c r="C39" s="97">
        <v>953116.72085999942</v>
      </c>
      <c r="D39" s="97">
        <v>1220228.4722700014</v>
      </c>
      <c r="E39" s="261">
        <v>0.28025082926777989</v>
      </c>
      <c r="G39" s="128"/>
    </row>
    <row r="40" spans="1:7" ht="14" customHeight="1" x14ac:dyDescent="0.15">
      <c r="A40" s="11" t="s">
        <v>68</v>
      </c>
      <c r="B40" s="12" t="s">
        <v>301</v>
      </c>
      <c r="C40" s="97">
        <v>662191.71199999866</v>
      </c>
      <c r="D40" s="97">
        <v>967120.57386000082</v>
      </c>
      <c r="E40" s="261">
        <v>0.46048426208632876</v>
      </c>
    </row>
    <row r="41" spans="1:7" ht="14" customHeight="1" x14ac:dyDescent="0.15">
      <c r="A41" s="11" t="s">
        <v>9</v>
      </c>
      <c r="B41" s="12" t="s">
        <v>302</v>
      </c>
      <c r="C41" s="97">
        <v>436742.08961999969</v>
      </c>
      <c r="D41" s="97">
        <v>728309.77605999843</v>
      </c>
      <c r="E41" s="261">
        <v>0.66759694879347631</v>
      </c>
    </row>
    <row r="42" spans="1:7" ht="14" customHeight="1" x14ac:dyDescent="0.15">
      <c r="A42" s="11" t="s">
        <v>69</v>
      </c>
      <c r="B42" s="12" t="s">
        <v>304</v>
      </c>
      <c r="C42" s="97">
        <v>149601.36122699993</v>
      </c>
      <c r="D42" s="97">
        <v>589390.7847099991</v>
      </c>
      <c r="E42" s="261">
        <v>2.9397421245096691</v>
      </c>
    </row>
    <row r="43" spans="1:7" ht="14" customHeight="1" x14ac:dyDescent="0.15">
      <c r="A43" s="11" t="s">
        <v>10</v>
      </c>
      <c r="B43" s="12" t="s">
        <v>200</v>
      </c>
      <c r="C43" s="97">
        <v>687493.37371000077</v>
      </c>
      <c r="D43" s="97">
        <v>517047.53983999969</v>
      </c>
      <c r="E43" s="261">
        <v>-0.24792360244900158</v>
      </c>
    </row>
    <row r="44" spans="1:7" ht="14" customHeight="1" x14ac:dyDescent="0.15">
      <c r="A44" s="11" t="s">
        <v>12</v>
      </c>
      <c r="B44" s="12" t="s">
        <v>303</v>
      </c>
      <c r="C44" s="97">
        <v>256128.45507000005</v>
      </c>
      <c r="D44" s="97">
        <v>255552.26317999981</v>
      </c>
      <c r="E44" s="261">
        <v>-2.2496207609684626E-3</v>
      </c>
    </row>
    <row r="45" spans="1:7" ht="14" customHeight="1" x14ac:dyDescent="0.15">
      <c r="A45" s="11" t="s">
        <v>67</v>
      </c>
      <c r="B45" s="12" t="s">
        <v>223</v>
      </c>
      <c r="C45" s="97">
        <v>162818.59645000001</v>
      </c>
      <c r="D45" s="97">
        <v>239562.25564000043</v>
      </c>
      <c r="E45" s="261">
        <v>0.47134455684592291</v>
      </c>
    </row>
    <row r="46" spans="1:7" ht="14" customHeight="1" x14ac:dyDescent="0.15">
      <c r="A46" s="11" t="s">
        <v>11</v>
      </c>
      <c r="B46" s="12" t="s">
        <v>201</v>
      </c>
      <c r="C46" s="97">
        <v>207556.72654699971</v>
      </c>
      <c r="D46" s="97">
        <v>188988.05073000019</v>
      </c>
      <c r="E46" s="261">
        <v>-8.9463136781523511E-2</v>
      </c>
    </row>
    <row r="47" spans="1:7" s="80" customFormat="1" ht="14" customHeight="1" x14ac:dyDescent="0.15">
      <c r="A47" s="11" t="s">
        <v>34</v>
      </c>
      <c r="B47" s="12" t="s">
        <v>339</v>
      </c>
      <c r="C47" s="97">
        <v>99937.161136000068</v>
      </c>
      <c r="D47" s="97">
        <v>86555.433789000017</v>
      </c>
      <c r="E47" s="261">
        <v>-0.13390141559844237</v>
      </c>
      <c r="G47" s="128"/>
    </row>
    <row r="48" spans="1:7" ht="14" customHeight="1" x14ac:dyDescent="0.15">
      <c r="A48" s="11" t="s">
        <v>90</v>
      </c>
      <c r="B48" s="12" t="s">
        <v>239</v>
      </c>
      <c r="C48" s="97">
        <v>104241.53931999991</v>
      </c>
      <c r="D48" s="97">
        <v>103357.17300999995</v>
      </c>
      <c r="E48" s="261">
        <v>-8.4838185983145964E-3</v>
      </c>
    </row>
    <row r="49" spans="1:7" ht="14" customHeight="1" x14ac:dyDescent="0.15">
      <c r="A49" s="11" t="s">
        <v>196</v>
      </c>
      <c r="B49" s="12" t="s">
        <v>291</v>
      </c>
      <c r="C49" s="97">
        <v>67081.523408000023</v>
      </c>
      <c r="D49" s="97">
        <v>101275.41998100001</v>
      </c>
      <c r="E49" s="261">
        <v>0.50973643465172236</v>
      </c>
    </row>
    <row r="50" spans="1:7" s="80" customFormat="1" ht="14" customHeight="1" x14ac:dyDescent="0.15">
      <c r="A50" s="11" t="s">
        <v>64</v>
      </c>
      <c r="B50" s="12" t="s">
        <v>206</v>
      </c>
      <c r="C50" s="97">
        <v>66867.852110000065</v>
      </c>
      <c r="D50" s="97">
        <v>94454.414238000027</v>
      </c>
      <c r="E50" s="261">
        <v>0.41255343573200243</v>
      </c>
      <c r="G50" s="128"/>
    </row>
    <row r="51" spans="1:7" s="80" customFormat="1" ht="2" customHeight="1" x14ac:dyDescent="0.15">
      <c r="A51" s="11"/>
      <c r="B51" s="12"/>
      <c r="C51" s="76"/>
      <c r="D51" s="76"/>
      <c r="E51" s="77"/>
      <c r="G51" s="143"/>
    </row>
    <row r="52" spans="1:7" ht="8" customHeight="1" x14ac:dyDescent="0.15">
      <c r="A52" s="81" t="s">
        <v>52</v>
      </c>
      <c r="B52" s="82"/>
      <c r="C52" s="83"/>
      <c r="D52" s="83"/>
      <c r="E52" s="84"/>
      <c r="F52" s="20"/>
      <c r="G52" s="127"/>
    </row>
    <row r="53" spans="1:7" ht="9" customHeight="1" x14ac:dyDescent="0.15">
      <c r="A53" s="210" t="s">
        <v>363</v>
      </c>
      <c r="C53" s="21"/>
      <c r="D53" s="21"/>
    </row>
    <row r="54" spans="1:7" ht="9" customHeight="1" x14ac:dyDescent="0.15">
      <c r="A54" s="209" t="s">
        <v>364</v>
      </c>
      <c r="C54" s="21"/>
      <c r="D54" s="21"/>
      <c r="E54" s="41"/>
    </row>
    <row r="55" spans="1:7" ht="9" customHeight="1" x14ac:dyDescent="0.15">
      <c r="A55" s="209" t="s">
        <v>365</v>
      </c>
      <c r="C55" s="21"/>
      <c r="D55" s="21"/>
    </row>
    <row r="56" spans="1:7" x14ac:dyDescent="0.15">
      <c r="C56" s="21"/>
      <c r="D56" s="21"/>
    </row>
    <row r="57" spans="1:7" x14ac:dyDescent="0.15">
      <c r="C57" s="21"/>
      <c r="D57" s="21"/>
    </row>
    <row r="58" spans="1:7" x14ac:dyDescent="0.15">
      <c r="C58" s="21"/>
      <c r="D58" s="21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F38"/>
  <sheetViews>
    <sheetView showGridLines="0" zoomScaleNormal="100" zoomScalePageLayoutView="120" workbookViewId="0">
      <selection sqref="A1:D35"/>
    </sheetView>
  </sheetViews>
  <sheetFormatPr baseColWidth="10" defaultColWidth="11.5" defaultRowHeight="12" x14ac:dyDescent="0.15"/>
  <cols>
    <col min="1" max="1" width="23.1640625" style="14" customWidth="1"/>
    <col min="2" max="3" width="9.6640625" style="14" customWidth="1"/>
    <col min="4" max="4" width="9.83203125" style="14" customWidth="1"/>
    <col min="5" max="5" width="11.5" style="125"/>
    <col min="6" max="16384" width="11.5" style="14"/>
  </cols>
  <sheetData>
    <row r="1" spans="1:6" ht="15" customHeight="1" x14ac:dyDescent="0.15">
      <c r="A1" s="92" t="s">
        <v>319</v>
      </c>
    </row>
    <row r="2" spans="1:6" x14ac:dyDescent="0.15">
      <c r="A2" s="1" t="s">
        <v>371</v>
      </c>
    </row>
    <row r="3" spans="1:6" ht="3" customHeight="1" x14ac:dyDescent="0.15">
      <c r="B3" s="29"/>
      <c r="C3" s="29"/>
      <c r="D3" s="29"/>
    </row>
    <row r="4" spans="1:6" s="15" customFormat="1" ht="14" customHeight="1" x14ac:dyDescent="0.15">
      <c r="A4" s="224" t="s">
        <v>23</v>
      </c>
      <c r="B4" s="223" t="s">
        <v>56</v>
      </c>
      <c r="C4" s="223"/>
      <c r="D4" s="225" t="s">
        <v>41</v>
      </c>
      <c r="E4" s="126"/>
    </row>
    <row r="5" spans="1:6" s="15" customFormat="1" ht="14" customHeight="1" x14ac:dyDescent="0.15">
      <c r="A5" s="224"/>
      <c r="B5" s="162" t="s">
        <v>24</v>
      </c>
      <c r="C5" s="162" t="s">
        <v>25</v>
      </c>
      <c r="D5" s="225"/>
      <c r="E5" s="125"/>
    </row>
    <row r="6" spans="1:6" ht="16" customHeight="1" x14ac:dyDescent="0.15">
      <c r="A6" s="168" t="s">
        <v>44</v>
      </c>
      <c r="B6" s="169">
        <f>'C.75'!D7</f>
        <v>8037368.3492499962</v>
      </c>
      <c r="C6" s="169">
        <f>'C.75'!D22</f>
        <v>4708655.558122999</v>
      </c>
      <c r="D6" s="169">
        <f>B6-C6</f>
        <v>3328712.7911269972</v>
      </c>
    </row>
    <row r="7" spans="1:6" ht="6" customHeight="1" x14ac:dyDescent="0.15">
      <c r="A7" s="123"/>
      <c r="B7" s="124"/>
      <c r="C7" s="124"/>
      <c r="D7" s="124"/>
    </row>
    <row r="8" spans="1:6" ht="16" customHeight="1" x14ac:dyDescent="0.15">
      <c r="A8" s="172" t="s">
        <v>144</v>
      </c>
      <c r="B8" s="173"/>
      <c r="C8" s="172"/>
      <c r="D8" s="173"/>
      <c r="F8" s="15"/>
    </row>
    <row r="9" spans="1:6" ht="14" customHeight="1" x14ac:dyDescent="0.15">
      <c r="A9" s="16" t="s">
        <v>70</v>
      </c>
      <c r="B9" s="89">
        <v>2405100.1788900006</v>
      </c>
      <c r="C9" s="89">
        <v>571850.7147530003</v>
      </c>
      <c r="D9" s="90">
        <v>1833249.4641370003</v>
      </c>
    </row>
    <row r="10" spans="1:6" ht="14" customHeight="1" x14ac:dyDescent="0.15">
      <c r="A10" s="16" t="s">
        <v>228</v>
      </c>
      <c r="B10" s="89">
        <v>1193905.7865900004</v>
      </c>
      <c r="C10" s="89">
        <v>64133.513879999948</v>
      </c>
      <c r="D10" s="90">
        <v>1129772.2727100004</v>
      </c>
    </row>
    <row r="11" spans="1:6" ht="14" customHeight="1" x14ac:dyDescent="0.15">
      <c r="A11" s="16" t="s">
        <v>71</v>
      </c>
      <c r="B11" s="89">
        <v>605759.11014000128</v>
      </c>
      <c r="C11" s="89">
        <v>65670.744238000058</v>
      </c>
      <c r="D11" s="90">
        <v>540088.36590200127</v>
      </c>
    </row>
    <row r="12" spans="1:6" ht="14" customHeight="1" x14ac:dyDescent="0.15">
      <c r="A12" s="16" t="s">
        <v>72</v>
      </c>
      <c r="B12" s="89">
        <v>311383.80824999936</v>
      </c>
      <c r="C12" s="89">
        <v>28601.986436000003</v>
      </c>
      <c r="D12" s="90">
        <v>282781.82181399938</v>
      </c>
    </row>
    <row r="13" spans="1:6" ht="14" customHeight="1" x14ac:dyDescent="0.15">
      <c r="A13" s="16" t="s">
        <v>73</v>
      </c>
      <c r="B13" s="89">
        <v>291832.84904999979</v>
      </c>
      <c r="C13" s="89">
        <v>73678.236006999941</v>
      </c>
      <c r="D13" s="90">
        <v>218154.61304299984</v>
      </c>
    </row>
    <row r="14" spans="1:6" ht="14" customHeight="1" x14ac:dyDescent="0.15">
      <c r="A14" s="16" t="s">
        <v>74</v>
      </c>
      <c r="B14" s="89">
        <v>236714.76424000011</v>
      </c>
      <c r="C14" s="89">
        <v>43605.93604499998</v>
      </c>
      <c r="D14" s="90">
        <v>193108.82819500013</v>
      </c>
    </row>
    <row r="15" spans="1:6" ht="14" customHeight="1" x14ac:dyDescent="0.15">
      <c r="A15" s="16" t="s">
        <v>76</v>
      </c>
      <c r="B15" s="89">
        <v>197608.61365000001</v>
      </c>
      <c r="C15" s="89">
        <v>28141.368165999989</v>
      </c>
      <c r="D15" s="90">
        <v>169467.24548400001</v>
      </c>
    </row>
    <row r="16" spans="1:6" ht="14" customHeight="1" x14ac:dyDescent="0.15">
      <c r="A16" s="16" t="s">
        <v>75</v>
      </c>
      <c r="B16" s="89">
        <v>136022.76224000001</v>
      </c>
      <c r="C16" s="89">
        <v>97.110478999999998</v>
      </c>
      <c r="D16" s="90">
        <v>135925.65176100002</v>
      </c>
    </row>
    <row r="17" spans="1:5" ht="14" customHeight="1" x14ac:dyDescent="0.15">
      <c r="A17" s="16" t="s">
        <v>81</v>
      </c>
      <c r="B17" s="89">
        <v>344178.96935999894</v>
      </c>
      <c r="C17" s="89">
        <v>216731.72858700019</v>
      </c>
      <c r="D17" s="90">
        <v>127447.24077299875</v>
      </c>
    </row>
    <row r="18" spans="1:5" ht="14" customHeight="1" x14ac:dyDescent="0.15">
      <c r="A18" s="16" t="s">
        <v>122</v>
      </c>
      <c r="B18" s="89">
        <v>130175.83304000007</v>
      </c>
      <c r="C18" s="89">
        <v>22997.822288000003</v>
      </c>
      <c r="D18" s="90">
        <v>107178.01075200006</v>
      </c>
    </row>
    <row r="19" spans="1:5" x14ac:dyDescent="0.15">
      <c r="A19" s="42"/>
      <c r="B19" s="91"/>
      <c r="C19" s="91"/>
      <c r="D19" s="91"/>
    </row>
    <row r="20" spans="1:5" ht="16" customHeight="1" x14ac:dyDescent="0.15">
      <c r="A20" s="172" t="s">
        <v>145</v>
      </c>
      <c r="B20" s="173"/>
      <c r="C20" s="172"/>
      <c r="D20" s="173"/>
    </row>
    <row r="21" spans="1:5" ht="14" customHeight="1" x14ac:dyDescent="0.15">
      <c r="A21" s="16" t="s">
        <v>87</v>
      </c>
      <c r="B21" s="89">
        <v>24512.137639999994</v>
      </c>
      <c r="C21" s="89">
        <v>1197919.0027110002</v>
      </c>
      <c r="D21" s="90">
        <v>-1173406.8650710001</v>
      </c>
    </row>
    <row r="22" spans="1:5" ht="14" customHeight="1" x14ac:dyDescent="0.15">
      <c r="A22" s="16" t="s">
        <v>86</v>
      </c>
      <c r="B22" s="89">
        <v>47744.525140000027</v>
      </c>
      <c r="C22" s="89">
        <v>474559.09682600066</v>
      </c>
      <c r="D22" s="90">
        <v>-426814.57168600062</v>
      </c>
    </row>
    <row r="23" spans="1:5" ht="14" customHeight="1" x14ac:dyDescent="0.15">
      <c r="A23" s="16" t="s">
        <v>85</v>
      </c>
      <c r="B23" s="89">
        <v>175813.90986000013</v>
      </c>
      <c r="C23" s="89">
        <v>429793.2185790005</v>
      </c>
      <c r="D23" s="90">
        <v>-253979.30871900037</v>
      </c>
    </row>
    <row r="24" spans="1:5" ht="14" customHeight="1" x14ac:dyDescent="0.15">
      <c r="A24" s="16" t="s">
        <v>84</v>
      </c>
      <c r="B24" s="89">
        <v>86070.305759999887</v>
      </c>
      <c r="C24" s="89">
        <v>316030.39806999965</v>
      </c>
      <c r="D24" s="90">
        <v>-229960.09230999975</v>
      </c>
    </row>
    <row r="25" spans="1:5" ht="14" customHeight="1" x14ac:dyDescent="0.15">
      <c r="A25" s="16" t="s">
        <v>79</v>
      </c>
      <c r="B25" s="89">
        <v>32664.82934</v>
      </c>
      <c r="C25" s="89">
        <v>55162.053540000008</v>
      </c>
      <c r="D25" s="90">
        <v>-22497.224200000008</v>
      </c>
    </row>
    <row r="26" spans="1:5" ht="14" customHeight="1" x14ac:dyDescent="0.15">
      <c r="A26" s="16" t="s">
        <v>123</v>
      </c>
      <c r="B26" s="89">
        <v>24748.284410000029</v>
      </c>
      <c r="C26" s="89">
        <v>37148.950354000008</v>
      </c>
      <c r="D26" s="90">
        <v>-12400.665943999978</v>
      </c>
    </row>
    <row r="27" spans="1:5" ht="14" customHeight="1" x14ac:dyDescent="0.15">
      <c r="A27" s="16" t="s">
        <v>139</v>
      </c>
      <c r="B27" s="89">
        <v>21178.481909999991</v>
      </c>
      <c r="C27" s="89">
        <v>33145.350420999996</v>
      </c>
      <c r="D27" s="90">
        <v>-11966.868511000004</v>
      </c>
    </row>
    <row r="28" spans="1:5" ht="14" customHeight="1" x14ac:dyDescent="0.15">
      <c r="A28" s="16" t="s">
        <v>318</v>
      </c>
      <c r="B28" s="89">
        <v>256.58753999999999</v>
      </c>
      <c r="C28" s="89">
        <v>5153.9324140000008</v>
      </c>
      <c r="D28" s="90">
        <v>-4897.3448740000003</v>
      </c>
    </row>
    <row r="29" spans="1:5" ht="14" customHeight="1" x14ac:dyDescent="0.15">
      <c r="A29" s="16" t="s">
        <v>331</v>
      </c>
      <c r="B29" s="89">
        <v>1.6314</v>
      </c>
      <c r="C29" s="89">
        <v>1288.2700609999999</v>
      </c>
      <c r="D29" s="90">
        <v>-1286.638661</v>
      </c>
    </row>
    <row r="30" spans="1:5" ht="14" customHeight="1" x14ac:dyDescent="0.15">
      <c r="A30" s="16" t="s">
        <v>349</v>
      </c>
      <c r="B30" s="89">
        <v>195.46644000000001</v>
      </c>
      <c r="C30" s="89">
        <v>1307.333304</v>
      </c>
      <c r="D30" s="90">
        <v>-1111.8668640000001</v>
      </c>
    </row>
    <row r="31" spans="1:5" ht="3" customHeight="1" x14ac:dyDescent="0.15">
      <c r="A31" s="17"/>
      <c r="B31" s="48"/>
      <c r="C31" s="48"/>
      <c r="D31" s="71"/>
    </row>
    <row r="32" spans="1:5" ht="8" customHeight="1" x14ac:dyDescent="0.15">
      <c r="A32" s="8" t="s">
        <v>43</v>
      </c>
      <c r="B32" s="18"/>
      <c r="C32" s="18"/>
      <c r="D32" s="19"/>
      <c r="E32" s="127"/>
    </row>
    <row r="33" spans="1:3" ht="9" customHeight="1" x14ac:dyDescent="0.15">
      <c r="A33" s="210" t="s">
        <v>363</v>
      </c>
      <c r="B33" s="21"/>
      <c r="C33" s="21"/>
    </row>
    <row r="34" spans="1:3" ht="9" customHeight="1" x14ac:dyDescent="0.15">
      <c r="A34" s="209" t="s">
        <v>364</v>
      </c>
      <c r="B34" s="21"/>
      <c r="C34" s="21"/>
    </row>
    <row r="35" spans="1:3" ht="9" customHeight="1" x14ac:dyDescent="0.15">
      <c r="A35" s="209" t="s">
        <v>365</v>
      </c>
      <c r="B35" s="21"/>
      <c r="C35" s="21"/>
    </row>
    <row r="36" spans="1:3" ht="9" customHeight="1" x14ac:dyDescent="0.15">
      <c r="B36" s="21"/>
      <c r="C36" s="21"/>
    </row>
    <row r="37" spans="1:3" x14ac:dyDescent="0.15">
      <c r="B37" s="21"/>
      <c r="C37" s="21"/>
    </row>
    <row r="38" spans="1:3" x14ac:dyDescent="0.15">
      <c r="B38" s="21"/>
      <c r="C38" s="21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0"/>
  <sheetViews>
    <sheetView showGridLines="0" zoomScaleNormal="100" zoomScalePageLayoutView="150" workbookViewId="0">
      <selection activeCell="B25" sqref="B25"/>
    </sheetView>
  </sheetViews>
  <sheetFormatPr baseColWidth="10" defaultColWidth="11.5" defaultRowHeight="12" x14ac:dyDescent="0.15"/>
  <cols>
    <col min="1" max="1" width="7.83203125" style="14" customWidth="1"/>
    <col min="2" max="2" width="47.1640625" style="14" customWidth="1"/>
    <col min="3" max="7" width="6.83203125" style="14" customWidth="1"/>
    <col min="8" max="8" width="6.6640625" style="14" customWidth="1"/>
    <col min="9" max="9" width="5" style="14" customWidth="1"/>
    <col min="10" max="103" width="10.6640625" style="14" customWidth="1"/>
    <col min="104" max="16384" width="11.5" style="14"/>
  </cols>
  <sheetData>
    <row r="1" spans="1:8" ht="15" customHeight="1" x14ac:dyDescent="0.15">
      <c r="A1" s="130" t="s">
        <v>320</v>
      </c>
      <c r="B1" s="130"/>
      <c r="C1" s="130"/>
      <c r="D1" s="130"/>
      <c r="E1" s="130"/>
      <c r="F1" s="130"/>
      <c r="G1" s="130"/>
      <c r="H1" s="130"/>
    </row>
    <row r="2" spans="1:8" x14ac:dyDescent="0.15">
      <c r="A2" s="230" t="s">
        <v>345</v>
      </c>
      <c r="B2" s="230"/>
      <c r="C2" s="230"/>
      <c r="D2" s="230"/>
      <c r="E2" s="230"/>
      <c r="F2" s="230"/>
      <c r="G2" s="230"/>
      <c r="H2" s="230"/>
    </row>
    <row r="3" spans="1:8" ht="3" customHeight="1" x14ac:dyDescent="0.15">
      <c r="A3" s="131"/>
      <c r="B3" s="45"/>
      <c r="C3" s="45"/>
      <c r="D3" s="45"/>
      <c r="E3" s="45"/>
      <c r="F3" s="45"/>
      <c r="G3" s="45"/>
      <c r="H3" s="45"/>
    </row>
    <row r="4" spans="1:8" ht="14" customHeight="1" x14ac:dyDescent="0.15">
      <c r="A4" s="224" t="s">
        <v>17</v>
      </c>
      <c r="B4" s="224" t="s">
        <v>4</v>
      </c>
      <c r="C4" s="227" t="s">
        <v>14</v>
      </c>
      <c r="D4" s="228"/>
      <c r="E4" s="229"/>
      <c r="F4" s="227" t="s">
        <v>56</v>
      </c>
      <c r="G4" s="228"/>
      <c r="H4" s="229"/>
    </row>
    <row r="5" spans="1:8" ht="21.75" customHeight="1" x14ac:dyDescent="0.15">
      <c r="A5" s="224"/>
      <c r="B5" s="224"/>
      <c r="C5" s="159">
        <v>2023</v>
      </c>
      <c r="D5" s="160" t="s">
        <v>315</v>
      </c>
      <c r="E5" s="163" t="s">
        <v>321</v>
      </c>
      <c r="F5" s="159">
        <v>2023</v>
      </c>
      <c r="G5" s="160" t="s">
        <v>315</v>
      </c>
      <c r="H5" s="163" t="s">
        <v>321</v>
      </c>
    </row>
    <row r="6" spans="1:8" ht="17" customHeight="1" x14ac:dyDescent="0.15">
      <c r="A6" s="226" t="s">
        <v>6</v>
      </c>
      <c r="B6" s="226"/>
      <c r="C6" s="166"/>
      <c r="D6" s="166"/>
      <c r="E6" s="166"/>
      <c r="F6" s="166">
        <f>F8+F15</f>
        <v>6659908.3963399986</v>
      </c>
      <c r="G6" s="166">
        <f>G8+G15</f>
        <v>8037368.34925</v>
      </c>
      <c r="H6" s="207">
        <f>(G6/F6-1)</f>
        <v>0.20682866353942564</v>
      </c>
    </row>
    <row r="7" spans="1:8" ht="3" customHeight="1" x14ac:dyDescent="0.15">
      <c r="A7" s="38"/>
      <c r="B7" s="38"/>
      <c r="C7" s="49"/>
      <c r="D7" s="49"/>
      <c r="E7" s="49"/>
      <c r="F7" s="49"/>
      <c r="G7" s="49"/>
      <c r="H7" s="50"/>
    </row>
    <row r="8" spans="1:8" ht="14" customHeight="1" x14ac:dyDescent="0.15">
      <c r="A8" s="176" t="s">
        <v>7</v>
      </c>
      <c r="B8" s="177"/>
      <c r="C8" s="178"/>
      <c r="D8" s="178"/>
      <c r="E8" s="178"/>
      <c r="F8" s="178">
        <f>SUM(F9:F14)</f>
        <v>527315.75829999975</v>
      </c>
      <c r="G8" s="178">
        <f>SUM(G9:G14)</f>
        <v>818146.82452999847</v>
      </c>
      <c r="H8" s="199">
        <f>(G8/F8-1)</f>
        <v>0.55153114932047886</v>
      </c>
    </row>
    <row r="9" spans="1:8" ht="11" customHeight="1" x14ac:dyDescent="0.15">
      <c r="A9" s="263" t="s">
        <v>9</v>
      </c>
      <c r="B9" s="264" t="s">
        <v>288</v>
      </c>
      <c r="C9" s="133">
        <v>103480.10867400006</v>
      </c>
      <c r="D9" s="133">
        <v>174017.56797700166</v>
      </c>
      <c r="E9" s="191">
        <f>IFERROR(((D9/C9-1)),"")</f>
        <v>0.68165235045529582</v>
      </c>
      <c r="F9" s="133">
        <v>436742.08961999969</v>
      </c>
      <c r="G9" s="133">
        <v>728309.77605999843</v>
      </c>
      <c r="H9" s="191">
        <f>IFERROR(((G9/F9-1)),"")</f>
        <v>0.66759694879347631</v>
      </c>
    </row>
    <row r="10" spans="1:8" ht="11" customHeight="1" x14ac:dyDescent="0.15">
      <c r="A10" s="263" t="s">
        <v>66</v>
      </c>
      <c r="B10" s="264" t="s">
        <v>246</v>
      </c>
      <c r="C10" s="133">
        <v>69081.752004000038</v>
      </c>
      <c r="D10" s="133">
        <v>34777.258197999996</v>
      </c>
      <c r="E10" s="191">
        <f>IFERROR(((D10/C10-1)),"")</f>
        <v>-0.49657822523108142</v>
      </c>
      <c r="F10" s="133">
        <v>51718.929699999986</v>
      </c>
      <c r="G10" s="133">
        <v>26442.279200000001</v>
      </c>
      <c r="H10" s="191">
        <f t="shared" ref="H10:H14" si="0">IFERROR(((G10/F10-1)),"")</f>
        <v>-0.4887311212087978</v>
      </c>
    </row>
    <row r="11" spans="1:8" ht="11" customHeight="1" x14ac:dyDescent="0.15">
      <c r="A11" s="263" t="s">
        <v>65</v>
      </c>
      <c r="B11" s="264" t="s">
        <v>270</v>
      </c>
      <c r="C11" s="133">
        <v>9634.5193369999943</v>
      </c>
      <c r="D11" s="133">
        <v>28961.345186999999</v>
      </c>
      <c r="E11" s="191">
        <f t="shared" ref="E11:E13" si="1">IFERROR(((D11/C11-1)),"")</f>
        <v>2.0059979303563273</v>
      </c>
      <c r="F11" s="133">
        <v>7528.5340500000002</v>
      </c>
      <c r="G11" s="133">
        <v>22574.78081</v>
      </c>
      <c r="H11" s="191">
        <f t="shared" si="0"/>
        <v>1.9985626232241054</v>
      </c>
    </row>
    <row r="12" spans="1:8" ht="11" customHeight="1" x14ac:dyDescent="0.15">
      <c r="A12" s="263" t="s">
        <v>192</v>
      </c>
      <c r="B12" s="264" t="s">
        <v>337</v>
      </c>
      <c r="C12" s="208" t="s">
        <v>344</v>
      </c>
      <c r="D12" s="133">
        <v>2003.9339999999997</v>
      </c>
      <c r="E12" s="191">
        <v>0</v>
      </c>
      <c r="F12" s="208" t="s">
        <v>344</v>
      </c>
      <c r="G12" s="133">
        <v>9229.7109400000008</v>
      </c>
      <c r="H12" s="191">
        <v>0</v>
      </c>
    </row>
    <row r="13" spans="1:8" ht="11" customHeight="1" x14ac:dyDescent="0.15">
      <c r="A13" s="263" t="s">
        <v>198</v>
      </c>
      <c r="B13" s="265" t="s">
        <v>294</v>
      </c>
      <c r="C13" s="133">
        <v>364.96718500000003</v>
      </c>
      <c r="D13" s="133">
        <v>579.82742500000006</v>
      </c>
      <c r="E13" s="191">
        <f t="shared" si="1"/>
        <v>0.58871111932981046</v>
      </c>
      <c r="F13" s="133">
        <v>4507.1183199999987</v>
      </c>
      <c r="G13" s="133">
        <v>7028.0253499999999</v>
      </c>
      <c r="H13" s="191">
        <f t="shared" si="0"/>
        <v>0.55931680755166013</v>
      </c>
    </row>
    <row r="14" spans="1:8" ht="11" customHeight="1" x14ac:dyDescent="0.15">
      <c r="A14" s="263"/>
      <c r="B14" s="266" t="s">
        <v>18</v>
      </c>
      <c r="C14" s="133"/>
      <c r="D14" s="133"/>
      <c r="E14" s="267"/>
      <c r="F14" s="133">
        <v>26819.086610000002</v>
      </c>
      <c r="G14" s="133">
        <v>24562.252170000003</v>
      </c>
      <c r="H14" s="191">
        <f t="shared" si="0"/>
        <v>-8.4150309547025959E-2</v>
      </c>
    </row>
    <row r="15" spans="1:8" ht="14" customHeight="1" x14ac:dyDescent="0.15">
      <c r="A15" s="176" t="s">
        <v>53</v>
      </c>
      <c r="B15" s="177"/>
      <c r="C15" s="178"/>
      <c r="D15" s="178"/>
      <c r="E15" s="178"/>
      <c r="F15" s="178">
        <f>SUM(F16:F56)</f>
        <v>6132592.6380399987</v>
      </c>
      <c r="G15" s="178">
        <f>SUM(G16:G56)</f>
        <v>7219221.524720002</v>
      </c>
      <c r="H15" s="199">
        <f>(G15/F15-1)</f>
        <v>0.17718915160608062</v>
      </c>
    </row>
    <row r="16" spans="1:8" ht="11" customHeight="1" x14ac:dyDescent="0.15">
      <c r="A16" s="263" t="s">
        <v>63</v>
      </c>
      <c r="B16" s="264" t="s">
        <v>235</v>
      </c>
      <c r="C16" s="134">
        <v>594785.22871300008</v>
      </c>
      <c r="D16" s="134">
        <v>562622.74405900273</v>
      </c>
      <c r="E16" s="191">
        <f>IFERROR(((D16/C16-1)),"")</f>
        <v>-5.4074114657471806E-2</v>
      </c>
      <c r="F16" s="134">
        <v>953116.72085999942</v>
      </c>
      <c r="G16" s="134">
        <v>1220476.8722700013</v>
      </c>
      <c r="H16" s="191">
        <f>IFERROR(((G16/F16-1)),"")</f>
        <v>0.28051144792503724</v>
      </c>
    </row>
    <row r="17" spans="1:8" ht="11" customHeight="1" x14ac:dyDescent="0.15">
      <c r="A17" s="266" t="s">
        <v>68</v>
      </c>
      <c r="B17" s="264" t="s">
        <v>236</v>
      </c>
      <c r="C17" s="134">
        <v>91250.812034000235</v>
      </c>
      <c r="D17" s="134">
        <v>116561.36932300027</v>
      </c>
      <c r="E17" s="191">
        <f>IFERROR(((D17/C17-1)),"")</f>
        <v>0.27737350194285693</v>
      </c>
      <c r="F17" s="134">
        <v>662191.71199999866</v>
      </c>
      <c r="G17" s="134">
        <v>967120.57386000082</v>
      </c>
      <c r="H17" s="191">
        <f t="shared" ref="H17:H56" si="2">IFERROR(((G17/F17-1)),"")</f>
        <v>0.46048426208632876</v>
      </c>
    </row>
    <row r="18" spans="1:8" ht="11" customHeight="1" x14ac:dyDescent="0.15">
      <c r="A18" s="266" t="s">
        <v>69</v>
      </c>
      <c r="B18" s="264" t="s">
        <v>290</v>
      </c>
      <c r="C18" s="134">
        <v>51343.866302000053</v>
      </c>
      <c r="D18" s="134">
        <v>77213.168712999919</v>
      </c>
      <c r="E18" s="191">
        <f t="shared" ref="E18:E55" si="3">IFERROR(((D18/C18-1)),"")</f>
        <v>0.50384406695901962</v>
      </c>
      <c r="F18" s="134">
        <v>149886.09275999994</v>
      </c>
      <c r="G18" s="134">
        <v>589677.32430999912</v>
      </c>
      <c r="H18" s="191">
        <f t="shared" si="2"/>
        <v>2.9341696981467127</v>
      </c>
    </row>
    <row r="19" spans="1:8" ht="11" customHeight="1" x14ac:dyDescent="0.15">
      <c r="A19" s="266" t="s">
        <v>10</v>
      </c>
      <c r="B19" s="264" t="s">
        <v>200</v>
      </c>
      <c r="C19" s="134">
        <v>294186.96125999943</v>
      </c>
      <c r="D19" s="134">
        <v>162206.56715800008</v>
      </c>
      <c r="E19" s="191">
        <f t="shared" si="3"/>
        <v>-0.4486276126471711</v>
      </c>
      <c r="F19" s="134">
        <v>687510.6537100008</v>
      </c>
      <c r="G19" s="134">
        <v>517193.98883999971</v>
      </c>
      <c r="H19" s="191">
        <f t="shared" si="2"/>
        <v>-0.24772949182812587</v>
      </c>
    </row>
    <row r="20" spans="1:8" ht="11" customHeight="1" x14ac:dyDescent="0.15">
      <c r="A20" s="266" t="s">
        <v>12</v>
      </c>
      <c r="B20" s="264" t="s">
        <v>202</v>
      </c>
      <c r="C20" s="134">
        <v>65068.742829000112</v>
      </c>
      <c r="D20" s="134">
        <v>58513.633646000024</v>
      </c>
      <c r="E20" s="191">
        <f t="shared" si="3"/>
        <v>-0.10074129140971477</v>
      </c>
      <c r="F20" s="134">
        <v>256128.45507000005</v>
      </c>
      <c r="G20" s="134">
        <v>255552.26317999981</v>
      </c>
      <c r="H20" s="191">
        <f t="shared" si="2"/>
        <v>-2.2496207609684626E-3</v>
      </c>
    </row>
    <row r="21" spans="1:8" ht="11" customHeight="1" x14ac:dyDescent="0.15">
      <c r="A21" s="266" t="s">
        <v>67</v>
      </c>
      <c r="B21" s="264" t="s">
        <v>223</v>
      </c>
      <c r="C21" s="134">
        <v>137627.57016300014</v>
      </c>
      <c r="D21" s="134">
        <v>186035.31229000003</v>
      </c>
      <c r="E21" s="191">
        <f t="shared" si="3"/>
        <v>0.35172997728338773</v>
      </c>
      <c r="F21" s="134">
        <v>162818.59645000001</v>
      </c>
      <c r="G21" s="134">
        <v>239562.25564000043</v>
      </c>
      <c r="H21" s="191">
        <f t="shared" si="2"/>
        <v>0.47134455684592291</v>
      </c>
    </row>
    <row r="22" spans="1:8" ht="11" customHeight="1" x14ac:dyDescent="0.15">
      <c r="A22" s="266" t="s">
        <v>11</v>
      </c>
      <c r="B22" s="264" t="s">
        <v>201</v>
      </c>
      <c r="C22" s="134">
        <v>180117.10583600038</v>
      </c>
      <c r="D22" s="134">
        <v>67562.241387999878</v>
      </c>
      <c r="E22" s="191">
        <f t="shared" si="3"/>
        <v>-0.62489825119932574</v>
      </c>
      <c r="F22" s="134">
        <v>207560.40587999971</v>
      </c>
      <c r="G22" s="134">
        <v>189024.95183000018</v>
      </c>
      <c r="H22" s="191">
        <f t="shared" si="2"/>
        <v>-8.9301492601222554E-2</v>
      </c>
    </row>
    <row r="23" spans="1:8" ht="11" customHeight="1" x14ac:dyDescent="0.15">
      <c r="A23" s="266" t="s">
        <v>34</v>
      </c>
      <c r="B23" s="264" t="s">
        <v>289</v>
      </c>
      <c r="C23" s="134">
        <v>158819.33520900001</v>
      </c>
      <c r="D23" s="134">
        <v>149740.41035300007</v>
      </c>
      <c r="E23" s="191">
        <f t="shared" si="3"/>
        <v>-5.7165110558185073E-2</v>
      </c>
      <c r="F23" s="134">
        <v>184612.87749000001</v>
      </c>
      <c r="G23" s="134">
        <v>165440.71265999999</v>
      </c>
      <c r="H23" s="191">
        <f t="shared" si="2"/>
        <v>-0.10385063648140436</v>
      </c>
    </row>
    <row r="24" spans="1:8" ht="11" customHeight="1" x14ac:dyDescent="0.15">
      <c r="A24" s="266" t="s">
        <v>90</v>
      </c>
      <c r="B24" s="264" t="s">
        <v>239</v>
      </c>
      <c r="C24" s="134">
        <v>24885.874742000015</v>
      </c>
      <c r="D24" s="134">
        <v>26967.147182000008</v>
      </c>
      <c r="E24" s="191">
        <f t="shared" si="3"/>
        <v>8.3632681654843388E-2</v>
      </c>
      <c r="F24" s="134">
        <v>104241.53931999991</v>
      </c>
      <c r="G24" s="134">
        <v>103371.11164999995</v>
      </c>
      <c r="H24" s="191">
        <f t="shared" si="2"/>
        <v>-8.3501037655241417E-3</v>
      </c>
    </row>
    <row r="25" spans="1:8" ht="11" customHeight="1" x14ac:dyDescent="0.15">
      <c r="A25" s="266" t="s">
        <v>196</v>
      </c>
      <c r="B25" s="264" t="s">
        <v>291</v>
      </c>
      <c r="C25" s="134">
        <v>739.37203899999975</v>
      </c>
      <c r="D25" s="134">
        <v>979.27088599999968</v>
      </c>
      <c r="E25" s="191">
        <f t="shared" si="3"/>
        <v>0.32446296904121907</v>
      </c>
      <c r="F25" s="134">
        <v>67569.444230000023</v>
      </c>
      <c r="G25" s="134">
        <v>101784.18469000001</v>
      </c>
      <c r="H25" s="191">
        <f t="shared" si="2"/>
        <v>0.50636409474578814</v>
      </c>
    </row>
    <row r="26" spans="1:8" ht="11" customHeight="1" x14ac:dyDescent="0.15">
      <c r="A26" s="266" t="s">
        <v>64</v>
      </c>
      <c r="B26" s="264" t="s">
        <v>206</v>
      </c>
      <c r="C26" s="134">
        <v>31571.972817000013</v>
      </c>
      <c r="D26" s="134">
        <v>38305.262918999972</v>
      </c>
      <c r="E26" s="191">
        <f t="shared" si="3"/>
        <v>0.21326795576025592</v>
      </c>
      <c r="F26" s="134">
        <v>66960.430110000059</v>
      </c>
      <c r="G26" s="134">
        <v>94481.121660000033</v>
      </c>
      <c r="H26" s="191">
        <f t="shared" si="2"/>
        <v>0.4109993245979755</v>
      </c>
    </row>
    <row r="27" spans="1:8" ht="11" customHeight="1" x14ac:dyDescent="0.15">
      <c r="A27" s="266" t="s">
        <v>13</v>
      </c>
      <c r="B27" s="264" t="s">
        <v>203</v>
      </c>
      <c r="C27" s="134">
        <v>109193.2199199999</v>
      </c>
      <c r="D27" s="134">
        <v>115432.73816000002</v>
      </c>
      <c r="E27" s="191">
        <f t="shared" si="3"/>
        <v>5.7141993290164672E-2</v>
      </c>
      <c r="F27" s="134">
        <v>82919.449969999987</v>
      </c>
      <c r="G27" s="134">
        <v>88118.238269999871</v>
      </c>
      <c r="H27" s="191">
        <f t="shared" si="2"/>
        <v>6.2696849796770149E-2</v>
      </c>
    </row>
    <row r="28" spans="1:8" ht="11" customHeight="1" x14ac:dyDescent="0.15">
      <c r="A28" s="266" t="s">
        <v>88</v>
      </c>
      <c r="B28" s="264" t="s">
        <v>237</v>
      </c>
      <c r="C28" s="134">
        <v>44181.644639000078</v>
      </c>
      <c r="D28" s="134">
        <v>29760.705094000019</v>
      </c>
      <c r="E28" s="191">
        <f t="shared" si="3"/>
        <v>-0.32640114832371792</v>
      </c>
      <c r="F28" s="134">
        <v>86407.668869999892</v>
      </c>
      <c r="G28" s="134">
        <v>84042.441860000064</v>
      </c>
      <c r="H28" s="191">
        <f t="shared" si="2"/>
        <v>-2.737288299674312E-2</v>
      </c>
    </row>
    <row r="29" spans="1:8" ht="11" customHeight="1" x14ac:dyDescent="0.15">
      <c r="A29" s="266" t="s">
        <v>91</v>
      </c>
      <c r="B29" s="264" t="s">
        <v>245</v>
      </c>
      <c r="C29" s="134">
        <v>26721.952735000013</v>
      </c>
      <c r="D29" s="134">
        <v>29610.943298000031</v>
      </c>
      <c r="E29" s="191">
        <f t="shared" si="3"/>
        <v>0.10811300325428919</v>
      </c>
      <c r="F29" s="134">
        <v>67292.488799999919</v>
      </c>
      <c r="G29" s="134">
        <v>82747.694199999853</v>
      </c>
      <c r="H29" s="191">
        <f t="shared" si="2"/>
        <v>0.22967207299962356</v>
      </c>
    </row>
    <row r="30" spans="1:8" ht="11" customHeight="1" x14ac:dyDescent="0.15">
      <c r="A30" s="266" t="s">
        <v>98</v>
      </c>
      <c r="B30" s="264" t="s">
        <v>240</v>
      </c>
      <c r="C30" s="134">
        <v>37409.302929000027</v>
      </c>
      <c r="D30" s="134">
        <v>38271.553346999965</v>
      </c>
      <c r="E30" s="191">
        <f t="shared" si="3"/>
        <v>2.3049090747197853E-2</v>
      </c>
      <c r="F30" s="134">
        <v>76533.130669999955</v>
      </c>
      <c r="G30" s="134">
        <v>82676.874800000049</v>
      </c>
      <c r="H30" s="191">
        <f t="shared" si="2"/>
        <v>8.0275614968516651E-2</v>
      </c>
    </row>
    <row r="31" spans="1:8" ht="11" customHeight="1" x14ac:dyDescent="0.15">
      <c r="A31" s="266" t="s">
        <v>101</v>
      </c>
      <c r="B31" s="264" t="s">
        <v>205</v>
      </c>
      <c r="C31" s="134">
        <v>152406.1680810001</v>
      </c>
      <c r="D31" s="134">
        <v>186495.24380300002</v>
      </c>
      <c r="E31" s="191">
        <f t="shared" si="3"/>
        <v>0.22367254653290947</v>
      </c>
      <c r="F31" s="134">
        <v>60561.588480000035</v>
      </c>
      <c r="G31" s="134">
        <v>76909.126740000138</v>
      </c>
      <c r="H31" s="191">
        <f t="shared" si="2"/>
        <v>0.26993245504778574</v>
      </c>
    </row>
    <row r="32" spans="1:8" ht="11" customHeight="1" x14ac:dyDescent="0.15">
      <c r="A32" s="266" t="s">
        <v>95</v>
      </c>
      <c r="B32" s="264" t="s">
        <v>204</v>
      </c>
      <c r="C32" s="134">
        <v>53705.243991000119</v>
      </c>
      <c r="D32" s="134">
        <v>32350.048879000024</v>
      </c>
      <c r="E32" s="191">
        <f t="shared" si="3"/>
        <v>-0.39763705599361543</v>
      </c>
      <c r="F32" s="134">
        <v>76560.384829999923</v>
      </c>
      <c r="G32" s="134">
        <v>70324.906929999968</v>
      </c>
      <c r="H32" s="191">
        <f t="shared" si="2"/>
        <v>-8.1445226716736707E-2</v>
      </c>
    </row>
    <row r="33" spans="1:8" ht="11" customHeight="1" x14ac:dyDescent="0.15">
      <c r="A33" s="266" t="s">
        <v>93</v>
      </c>
      <c r="B33" s="264" t="s">
        <v>243</v>
      </c>
      <c r="C33" s="134">
        <v>83140.662000000026</v>
      </c>
      <c r="D33" s="134">
        <v>85655.312999999995</v>
      </c>
      <c r="E33" s="191">
        <f t="shared" si="3"/>
        <v>3.024574184891593E-2</v>
      </c>
      <c r="F33" s="134">
        <v>83739.209749999995</v>
      </c>
      <c r="G33" s="134">
        <v>69189.975090000036</v>
      </c>
      <c r="H33" s="191">
        <f t="shared" si="2"/>
        <v>-0.1737445899410337</v>
      </c>
    </row>
    <row r="34" spans="1:8" ht="23" customHeight="1" x14ac:dyDescent="0.15">
      <c r="A34" s="266" t="s">
        <v>100</v>
      </c>
      <c r="B34" s="264" t="s">
        <v>251</v>
      </c>
      <c r="C34" s="134">
        <v>4714.9431789999999</v>
      </c>
      <c r="D34" s="134">
        <v>5365.2342829999998</v>
      </c>
      <c r="E34" s="191">
        <f t="shared" si="3"/>
        <v>0.13792130240218947</v>
      </c>
      <c r="F34" s="134">
        <v>21929.255290000001</v>
      </c>
      <c r="G34" s="134">
        <v>64442.527160000005</v>
      </c>
      <c r="H34" s="191">
        <f t="shared" si="2"/>
        <v>1.9386555223964472</v>
      </c>
    </row>
    <row r="35" spans="1:8" ht="11" customHeight="1" x14ac:dyDescent="0.15">
      <c r="A35" s="266" t="s">
        <v>92</v>
      </c>
      <c r="B35" s="264" t="s">
        <v>241</v>
      </c>
      <c r="C35" s="134">
        <v>25317.406023000007</v>
      </c>
      <c r="D35" s="134">
        <v>21627.859717999992</v>
      </c>
      <c r="E35" s="191">
        <f t="shared" si="3"/>
        <v>-0.14573160858771184</v>
      </c>
      <c r="F35" s="134">
        <v>71535.41283999999</v>
      </c>
      <c r="G35" s="134">
        <v>59822.433289999979</v>
      </c>
      <c r="H35" s="191">
        <f t="shared" si="2"/>
        <v>-0.16373679950932696</v>
      </c>
    </row>
    <row r="36" spans="1:8" ht="11" customHeight="1" x14ac:dyDescent="0.15">
      <c r="A36" s="266" t="s">
        <v>176</v>
      </c>
      <c r="B36" s="264" t="s">
        <v>261</v>
      </c>
      <c r="C36" s="134">
        <v>2299.6553509999999</v>
      </c>
      <c r="D36" s="134">
        <v>5701.6181670000005</v>
      </c>
      <c r="E36" s="191">
        <f t="shared" si="3"/>
        <v>1.4793359424579275</v>
      </c>
      <c r="F36" s="134">
        <v>11789.833540000001</v>
      </c>
      <c r="G36" s="134">
        <v>57700.332040000008</v>
      </c>
      <c r="H36" s="191">
        <f t="shared" si="2"/>
        <v>3.8940752084613406</v>
      </c>
    </row>
    <row r="37" spans="1:8" ht="11" customHeight="1" x14ac:dyDescent="0.15">
      <c r="A37" s="266" t="s">
        <v>106</v>
      </c>
      <c r="B37" s="264" t="s">
        <v>211</v>
      </c>
      <c r="C37" s="134">
        <v>603.98104500000045</v>
      </c>
      <c r="D37" s="134">
        <v>498.00553900000057</v>
      </c>
      <c r="E37" s="191">
        <f t="shared" si="3"/>
        <v>-0.17546164217785976</v>
      </c>
      <c r="F37" s="134">
        <v>51519.478350000019</v>
      </c>
      <c r="G37" s="134">
        <v>53094.675939999965</v>
      </c>
      <c r="H37" s="191">
        <f t="shared" si="2"/>
        <v>3.0574796959293105E-2</v>
      </c>
    </row>
    <row r="38" spans="1:8" ht="11" customHeight="1" x14ac:dyDescent="0.15">
      <c r="A38" s="266" t="s">
        <v>61</v>
      </c>
      <c r="B38" s="264" t="s">
        <v>238</v>
      </c>
      <c r="C38" s="134">
        <v>66429.585657999967</v>
      </c>
      <c r="D38" s="134">
        <v>18750.851295</v>
      </c>
      <c r="E38" s="191">
        <f t="shared" si="3"/>
        <v>-0.71773342992781597</v>
      </c>
      <c r="F38" s="134">
        <v>110962.38951000015</v>
      </c>
      <c r="G38" s="134">
        <v>52714.662619999996</v>
      </c>
      <c r="H38" s="191">
        <f t="shared" si="2"/>
        <v>-0.52493216077282434</v>
      </c>
    </row>
    <row r="39" spans="1:8" ht="23" customHeight="1" x14ac:dyDescent="0.15">
      <c r="A39" s="266" t="s">
        <v>118</v>
      </c>
      <c r="B39" s="264" t="s">
        <v>249</v>
      </c>
      <c r="C39" s="134">
        <v>31544.169726000004</v>
      </c>
      <c r="D39" s="134">
        <v>46359.772810000017</v>
      </c>
      <c r="E39" s="191">
        <f t="shared" si="3"/>
        <v>0.46967801697403311</v>
      </c>
      <c r="F39" s="134">
        <v>34479.481390000001</v>
      </c>
      <c r="G39" s="134">
        <v>49985.096150000012</v>
      </c>
      <c r="H39" s="191">
        <f t="shared" si="2"/>
        <v>0.44970556791776639</v>
      </c>
    </row>
    <row r="40" spans="1:8" ht="23" customHeight="1" x14ac:dyDescent="0.15">
      <c r="A40" s="266" t="s">
        <v>96</v>
      </c>
      <c r="B40" s="264" t="s">
        <v>242</v>
      </c>
      <c r="C40" s="134">
        <v>24140.02807800001</v>
      </c>
      <c r="D40" s="134">
        <v>18794.744643000016</v>
      </c>
      <c r="E40" s="191">
        <f t="shared" si="3"/>
        <v>-0.22142821945892488</v>
      </c>
      <c r="F40" s="134">
        <v>60080.016660000008</v>
      </c>
      <c r="G40" s="134">
        <v>48851.347769999964</v>
      </c>
      <c r="H40" s="191">
        <f t="shared" si="2"/>
        <v>-0.18689523595748025</v>
      </c>
    </row>
    <row r="41" spans="1:8" x14ac:dyDescent="0.15">
      <c r="A41" s="266" t="s">
        <v>110</v>
      </c>
      <c r="B41" s="264" t="s">
        <v>214</v>
      </c>
      <c r="C41" s="134">
        <v>849.2950340000001</v>
      </c>
      <c r="D41" s="134">
        <v>5101.4384140000002</v>
      </c>
      <c r="E41" s="191">
        <f t="shared" si="3"/>
        <v>5.0066740175946904</v>
      </c>
      <c r="F41" s="134">
        <v>4209.1127199999992</v>
      </c>
      <c r="G41" s="134">
        <v>46199.83676000002</v>
      </c>
      <c r="H41" s="191">
        <f t="shared" si="2"/>
        <v>9.9761462411013859</v>
      </c>
    </row>
    <row r="42" spans="1:8" ht="23" customHeight="1" x14ac:dyDescent="0.15">
      <c r="A42" s="266" t="s">
        <v>99</v>
      </c>
      <c r="B42" s="264" t="s">
        <v>248</v>
      </c>
      <c r="C42" s="134">
        <v>11067.853344000003</v>
      </c>
      <c r="D42" s="134">
        <v>12062.368890000002</v>
      </c>
      <c r="E42" s="191">
        <f t="shared" si="3"/>
        <v>8.9856227317931969E-2</v>
      </c>
      <c r="F42" s="134">
        <v>44484.956339999997</v>
      </c>
      <c r="G42" s="134">
        <v>43294.100890000002</v>
      </c>
      <c r="H42" s="191">
        <f t="shared" si="2"/>
        <v>-2.6769846437484368E-2</v>
      </c>
    </row>
    <row r="43" spans="1:8" ht="11" customHeight="1" x14ac:dyDescent="0.15">
      <c r="A43" s="266" t="s">
        <v>114</v>
      </c>
      <c r="B43" s="264" t="s">
        <v>260</v>
      </c>
      <c r="C43" s="134">
        <v>1719.8833230000002</v>
      </c>
      <c r="D43" s="134">
        <v>3129.8645879999999</v>
      </c>
      <c r="E43" s="191">
        <f t="shared" si="3"/>
        <v>0.81981216175790528</v>
      </c>
      <c r="F43" s="134">
        <v>9310.018610000001</v>
      </c>
      <c r="G43" s="134">
        <v>42351.087460000002</v>
      </c>
      <c r="H43" s="191">
        <f t="shared" si="2"/>
        <v>3.5489798929628558</v>
      </c>
    </row>
    <row r="44" spans="1:8" ht="11" customHeight="1" x14ac:dyDescent="0.15">
      <c r="A44" s="266" t="s">
        <v>111</v>
      </c>
      <c r="B44" s="264" t="s">
        <v>253</v>
      </c>
      <c r="C44" s="134">
        <v>6966.398567000002</v>
      </c>
      <c r="D44" s="134">
        <v>7989.2705030000006</v>
      </c>
      <c r="E44" s="191">
        <f t="shared" si="3"/>
        <v>0.14682937333579615</v>
      </c>
      <c r="F44" s="134">
        <v>24113.163239999998</v>
      </c>
      <c r="G44" s="134">
        <v>41265.023520000032</v>
      </c>
      <c r="H44" s="191">
        <f t="shared" si="2"/>
        <v>0.71130693676670997</v>
      </c>
    </row>
    <row r="45" spans="1:8" ht="11" customHeight="1" x14ac:dyDescent="0.15">
      <c r="A45" s="266" t="s">
        <v>103</v>
      </c>
      <c r="B45" s="264" t="s">
        <v>210</v>
      </c>
      <c r="C45" s="134">
        <v>63736.595179000004</v>
      </c>
      <c r="D45" s="134">
        <v>42341.752000000008</v>
      </c>
      <c r="E45" s="191">
        <f t="shared" si="3"/>
        <v>-0.33567596635675312</v>
      </c>
      <c r="F45" s="134">
        <v>60732.600249999996</v>
      </c>
      <c r="G45" s="134">
        <v>39209.317589999999</v>
      </c>
      <c r="H45" s="191">
        <f t="shared" si="2"/>
        <v>-0.35439422273048482</v>
      </c>
    </row>
    <row r="46" spans="1:8" x14ac:dyDescent="0.15">
      <c r="A46" s="266" t="s">
        <v>232</v>
      </c>
      <c r="B46" s="264" t="s">
        <v>250</v>
      </c>
      <c r="C46" s="134">
        <v>12987.241264999997</v>
      </c>
      <c r="D46" s="134">
        <v>16170.388268999999</v>
      </c>
      <c r="E46" s="191">
        <f t="shared" si="3"/>
        <v>0.24509801112099416</v>
      </c>
      <c r="F46" s="134">
        <v>28979.668569999987</v>
      </c>
      <c r="G46" s="134">
        <v>39047.54568999997</v>
      </c>
      <c r="H46" s="191">
        <f t="shared" si="2"/>
        <v>0.34741174129307817</v>
      </c>
    </row>
    <row r="47" spans="1:8" ht="23" customHeight="1" x14ac:dyDescent="0.15">
      <c r="A47" s="266" t="s">
        <v>168</v>
      </c>
      <c r="B47" s="264" t="s">
        <v>244</v>
      </c>
      <c r="C47" s="134">
        <v>30407.003178999999</v>
      </c>
      <c r="D47" s="134">
        <v>25706.694557000006</v>
      </c>
      <c r="E47" s="191">
        <f t="shared" si="3"/>
        <v>-0.15457980499854618</v>
      </c>
      <c r="F47" s="134">
        <v>45444.344439999986</v>
      </c>
      <c r="G47" s="134">
        <v>38774.472419999998</v>
      </c>
      <c r="H47" s="191">
        <f t="shared" si="2"/>
        <v>-0.14677012293149472</v>
      </c>
    </row>
    <row r="48" spans="1:8" ht="11" customHeight="1" x14ac:dyDescent="0.15">
      <c r="A48" s="266" t="s">
        <v>107</v>
      </c>
      <c r="B48" s="264" t="s">
        <v>208</v>
      </c>
      <c r="C48" s="134">
        <v>17252.2752</v>
      </c>
      <c r="D48" s="134">
        <v>21591.900999999998</v>
      </c>
      <c r="E48" s="191">
        <f t="shared" si="3"/>
        <v>0.25153933320052757</v>
      </c>
      <c r="F48" s="134">
        <v>28519.828030000022</v>
      </c>
      <c r="G48" s="134">
        <v>37952.361800000013</v>
      </c>
      <c r="H48" s="191">
        <f t="shared" si="2"/>
        <v>0.33073599742880289</v>
      </c>
    </row>
    <row r="49" spans="1:10" ht="11" customHeight="1" x14ac:dyDescent="0.15">
      <c r="A49" s="266" t="s">
        <v>89</v>
      </c>
      <c r="B49" s="264" t="s">
        <v>207</v>
      </c>
      <c r="C49" s="134">
        <v>18721.600323000006</v>
      </c>
      <c r="D49" s="134">
        <v>10001.940262000004</v>
      </c>
      <c r="E49" s="191">
        <f t="shared" si="3"/>
        <v>-0.46575399060771838</v>
      </c>
      <c r="F49" s="134">
        <v>65923.406309999991</v>
      </c>
      <c r="G49" s="134">
        <v>36698.990479999993</v>
      </c>
      <c r="H49" s="191">
        <f t="shared" si="2"/>
        <v>-0.44330864355786359</v>
      </c>
    </row>
    <row r="50" spans="1:10" ht="11" customHeight="1" x14ac:dyDescent="0.15">
      <c r="A50" s="266" t="s">
        <v>115</v>
      </c>
      <c r="B50" s="264" t="s">
        <v>215</v>
      </c>
      <c r="C50" s="134">
        <v>1986.600019</v>
      </c>
      <c r="D50" s="134">
        <v>4244.3375130000022</v>
      </c>
      <c r="E50" s="191">
        <f t="shared" si="3"/>
        <v>1.1364831734656309</v>
      </c>
      <c r="F50" s="134">
        <v>9639.2615900000001</v>
      </c>
      <c r="G50" s="134">
        <v>36635.756890000004</v>
      </c>
      <c r="H50" s="191">
        <f t="shared" si="2"/>
        <v>2.8006808455127739</v>
      </c>
    </row>
    <row r="51" spans="1:10" ht="11" customHeight="1" x14ac:dyDescent="0.15">
      <c r="A51" s="266" t="s">
        <v>102</v>
      </c>
      <c r="B51" s="264" t="s">
        <v>209</v>
      </c>
      <c r="C51" s="134">
        <v>18656.355793000013</v>
      </c>
      <c r="D51" s="134">
        <v>18182.499229000008</v>
      </c>
      <c r="E51" s="191">
        <f t="shared" si="3"/>
        <v>-2.5399202784168518E-2</v>
      </c>
      <c r="F51" s="134">
        <v>40403.118700000014</v>
      </c>
      <c r="G51" s="134">
        <v>36575.509099999988</v>
      </c>
      <c r="H51" s="191">
        <f t="shared" si="2"/>
        <v>-9.4735498722776201E-2</v>
      </c>
      <c r="J51" s="14" t="s">
        <v>0</v>
      </c>
    </row>
    <row r="52" spans="1:10" ht="11" customHeight="1" x14ac:dyDescent="0.15">
      <c r="A52" s="266" t="s">
        <v>112</v>
      </c>
      <c r="B52" s="264" t="s">
        <v>224</v>
      </c>
      <c r="C52" s="134">
        <v>6997.806775999994</v>
      </c>
      <c r="D52" s="134">
        <v>10500.295971000012</v>
      </c>
      <c r="E52" s="191">
        <f t="shared" si="3"/>
        <v>0.50051241869271368</v>
      </c>
      <c r="F52" s="134">
        <v>24737.030989999999</v>
      </c>
      <c r="G52" s="134">
        <v>35227.16859999999</v>
      </c>
      <c r="H52" s="191">
        <f t="shared" si="2"/>
        <v>0.42406615467477282</v>
      </c>
    </row>
    <row r="53" spans="1:10" ht="11" customHeight="1" x14ac:dyDescent="0.15">
      <c r="A53" s="266" t="s">
        <v>105</v>
      </c>
      <c r="B53" s="264" t="s">
        <v>212</v>
      </c>
      <c r="C53" s="134">
        <v>19632.756119000023</v>
      </c>
      <c r="D53" s="134">
        <v>11960.970458000003</v>
      </c>
      <c r="E53" s="191">
        <f t="shared" si="3"/>
        <v>-0.39076457806020848</v>
      </c>
      <c r="F53" s="134">
        <v>30170.45727999997</v>
      </c>
      <c r="G53" s="134">
        <v>33174.081190000004</v>
      </c>
      <c r="H53" s="191">
        <f t="shared" si="2"/>
        <v>9.955513375632985E-2</v>
      </c>
    </row>
    <row r="54" spans="1:10" ht="11" customHeight="1" x14ac:dyDescent="0.15">
      <c r="A54" s="266" t="s">
        <v>104</v>
      </c>
      <c r="B54" s="264" t="s">
        <v>292</v>
      </c>
      <c r="C54" s="134">
        <v>4203.5510489999979</v>
      </c>
      <c r="D54" s="134">
        <v>4230.4897920000012</v>
      </c>
      <c r="E54" s="191">
        <f t="shared" si="3"/>
        <v>6.408568062094E-3</v>
      </c>
      <c r="F54" s="134">
        <v>23103.69255</v>
      </c>
      <c r="G54" s="134">
        <v>30940.019659999994</v>
      </c>
      <c r="H54" s="191">
        <f t="shared" si="2"/>
        <v>0.33918072156824963</v>
      </c>
    </row>
    <row r="55" spans="1:10" ht="11" customHeight="1" x14ac:dyDescent="0.15">
      <c r="A55" s="266" t="s">
        <v>175</v>
      </c>
      <c r="B55" s="264" t="s">
        <v>247</v>
      </c>
      <c r="C55" s="134">
        <v>22135.169050000026</v>
      </c>
      <c r="D55" s="134">
        <v>29837.204078000013</v>
      </c>
      <c r="E55" s="191">
        <f t="shared" si="3"/>
        <v>0.34795465128828451</v>
      </c>
      <c r="F55" s="134">
        <v>22845.532560000014</v>
      </c>
      <c r="G55" s="134">
        <v>30383.653529999989</v>
      </c>
      <c r="H55" s="191">
        <f t="shared" si="2"/>
        <v>0.32996039598561988</v>
      </c>
    </row>
    <row r="56" spans="1:10" ht="11" customHeight="1" x14ac:dyDescent="0.15">
      <c r="A56" s="263"/>
      <c r="B56" s="265" t="s">
        <v>18</v>
      </c>
      <c r="C56" s="134"/>
      <c r="D56" s="134"/>
      <c r="E56" s="134"/>
      <c r="F56" s="134">
        <v>1271069.7290300007</v>
      </c>
      <c r="G56" s="134">
        <v>1267186.905690002</v>
      </c>
      <c r="H56" s="191">
        <f t="shared" si="2"/>
        <v>-3.05476816205974E-3</v>
      </c>
    </row>
    <row r="57" spans="1:10" ht="8" customHeight="1" x14ac:dyDescent="0.15">
      <c r="A57" s="39" t="s">
        <v>43</v>
      </c>
      <c r="B57" s="40"/>
      <c r="C57" s="40"/>
      <c r="D57" s="40"/>
      <c r="E57" s="40"/>
      <c r="F57" s="40"/>
      <c r="G57" s="40"/>
      <c r="H57" s="40"/>
    </row>
    <row r="58" spans="1:10" ht="9" customHeight="1" x14ac:dyDescent="0.15">
      <c r="A58" s="210" t="s">
        <v>363</v>
      </c>
      <c r="B58" s="132"/>
      <c r="C58" s="132"/>
      <c r="D58" s="132"/>
      <c r="E58" s="132"/>
      <c r="F58" s="132"/>
      <c r="G58" s="132"/>
      <c r="H58" s="132"/>
    </row>
    <row r="59" spans="1:10" ht="9" customHeight="1" x14ac:dyDescent="0.15">
      <c r="A59" s="209" t="s">
        <v>364</v>
      </c>
      <c r="B59" s="132"/>
      <c r="C59" s="132"/>
      <c r="D59" s="132"/>
      <c r="E59" s="132"/>
      <c r="F59" s="132"/>
      <c r="G59" s="132"/>
      <c r="H59" s="132"/>
    </row>
    <row r="60" spans="1:10" ht="9" customHeight="1" x14ac:dyDescent="0.15">
      <c r="A60" s="209" t="s">
        <v>365</v>
      </c>
      <c r="B60" s="132"/>
      <c r="C60" s="132"/>
      <c r="D60" s="132"/>
      <c r="E60" s="132"/>
      <c r="F60" s="132"/>
      <c r="G60" s="132"/>
      <c r="H60" s="132"/>
    </row>
    <row r="61" spans="1:10" ht="13" x14ac:dyDescent="0.15">
      <c r="A61" s="132"/>
      <c r="B61" s="132"/>
      <c r="C61" s="132"/>
      <c r="D61" s="132"/>
      <c r="E61" s="132"/>
      <c r="F61" s="132"/>
      <c r="G61" s="132"/>
      <c r="H61" s="132"/>
    </row>
    <row r="62" spans="1:10" ht="13" x14ac:dyDescent="0.15">
      <c r="A62" s="132"/>
      <c r="B62" s="132"/>
      <c r="C62" s="132"/>
      <c r="D62" s="132"/>
      <c r="E62" s="132"/>
      <c r="F62" s="132"/>
      <c r="G62" s="132"/>
      <c r="H62" s="132"/>
    </row>
    <row r="63" spans="1:10" ht="13" x14ac:dyDescent="0.15">
      <c r="A63" s="132"/>
      <c r="B63" s="132"/>
      <c r="C63" s="132"/>
      <c r="D63" s="132"/>
      <c r="E63" s="132"/>
      <c r="F63" s="132"/>
      <c r="G63" s="132"/>
      <c r="H63" s="132"/>
    </row>
    <row r="64" spans="1:10" ht="13" x14ac:dyDescent="0.15">
      <c r="A64" s="132"/>
      <c r="B64" s="132"/>
      <c r="C64" s="132"/>
      <c r="D64" s="132"/>
      <c r="E64" s="132"/>
      <c r="F64" s="132"/>
      <c r="G64" s="132"/>
      <c r="H64" s="132"/>
    </row>
    <row r="65" spans="1:8" ht="13" x14ac:dyDescent="0.15">
      <c r="A65" s="132"/>
      <c r="B65" s="132"/>
      <c r="C65" s="132"/>
      <c r="D65" s="132"/>
      <c r="E65" s="132"/>
      <c r="F65" s="132"/>
      <c r="G65" s="132"/>
      <c r="H65" s="132"/>
    </row>
    <row r="66" spans="1:8" ht="13" x14ac:dyDescent="0.15">
      <c r="A66" s="132"/>
      <c r="B66" s="132"/>
      <c r="C66" s="132"/>
      <c r="D66" s="132"/>
      <c r="E66" s="132"/>
      <c r="F66" s="132"/>
      <c r="G66" s="132"/>
      <c r="H66" s="132"/>
    </row>
    <row r="67" spans="1:8" ht="13" x14ac:dyDescent="0.15">
      <c r="A67" s="132"/>
      <c r="B67" s="132"/>
      <c r="C67" s="132"/>
      <c r="D67" s="132"/>
      <c r="E67" s="132"/>
      <c r="F67" s="132"/>
      <c r="G67" s="132"/>
      <c r="H67" s="132"/>
    </row>
    <row r="68" spans="1:8" ht="13" x14ac:dyDescent="0.15">
      <c r="A68" s="132"/>
      <c r="B68" s="132"/>
      <c r="C68" s="132"/>
      <c r="D68" s="132"/>
      <c r="E68" s="132"/>
      <c r="F68" s="132"/>
      <c r="G68" s="132"/>
      <c r="H68" s="132"/>
    </row>
    <row r="69" spans="1:8" ht="13" x14ac:dyDescent="0.15">
      <c r="A69" s="132"/>
      <c r="B69" s="132"/>
      <c r="C69" s="132"/>
      <c r="D69" s="132"/>
      <c r="E69" s="132"/>
      <c r="F69" s="132"/>
      <c r="G69" s="132"/>
      <c r="H69" s="132"/>
    </row>
    <row r="70" spans="1:8" ht="13" x14ac:dyDescent="0.15">
      <c r="A70" s="132"/>
      <c r="B70" s="132"/>
      <c r="C70" s="132"/>
      <c r="D70" s="132"/>
      <c r="E70" s="132"/>
      <c r="F70" s="132"/>
      <c r="G70" s="132"/>
      <c r="H70" s="132"/>
    </row>
    <row r="71" spans="1:8" ht="13" x14ac:dyDescent="0.15">
      <c r="A71" s="132"/>
      <c r="B71" s="132"/>
      <c r="C71" s="132"/>
      <c r="D71" s="132"/>
      <c r="E71" s="132"/>
      <c r="F71" s="132"/>
      <c r="G71" s="132"/>
      <c r="H71" s="132"/>
    </row>
    <row r="72" spans="1:8" ht="13" x14ac:dyDescent="0.15">
      <c r="A72" s="132"/>
      <c r="B72" s="132"/>
      <c r="C72" s="132"/>
      <c r="D72" s="132"/>
      <c r="E72" s="132"/>
      <c r="F72" s="132"/>
      <c r="G72" s="132"/>
      <c r="H72" s="132"/>
    </row>
    <row r="73" spans="1:8" ht="13" x14ac:dyDescent="0.15">
      <c r="A73" s="132"/>
      <c r="B73" s="132"/>
      <c r="C73" s="132"/>
      <c r="D73" s="132"/>
      <c r="E73" s="132"/>
      <c r="F73" s="132"/>
      <c r="G73" s="132"/>
      <c r="H73" s="132"/>
    </row>
    <row r="74" spans="1:8" ht="13" x14ac:dyDescent="0.15">
      <c r="A74" s="132"/>
      <c r="B74" s="132"/>
      <c r="C74" s="132"/>
      <c r="D74" s="132"/>
      <c r="E74" s="132"/>
      <c r="F74" s="132"/>
      <c r="G74" s="132"/>
      <c r="H74" s="132"/>
    </row>
    <row r="75" spans="1:8" ht="13" x14ac:dyDescent="0.15">
      <c r="A75" s="132"/>
      <c r="B75" s="132"/>
      <c r="C75" s="132"/>
      <c r="D75" s="132"/>
      <c r="E75" s="132"/>
      <c r="F75" s="132"/>
      <c r="G75" s="132"/>
      <c r="H75" s="132"/>
    </row>
    <row r="76" spans="1:8" ht="13" x14ac:dyDescent="0.15">
      <c r="A76" s="132"/>
      <c r="B76" s="132"/>
      <c r="C76" s="132"/>
      <c r="D76" s="132"/>
      <c r="E76" s="132"/>
      <c r="F76" s="132"/>
      <c r="G76" s="132"/>
      <c r="H76" s="132"/>
    </row>
    <row r="77" spans="1:8" ht="13" x14ac:dyDescent="0.15">
      <c r="A77" s="132"/>
      <c r="B77" s="132"/>
      <c r="C77" s="132"/>
      <c r="D77" s="132"/>
      <c r="E77" s="132"/>
      <c r="F77" s="132"/>
      <c r="G77" s="132"/>
      <c r="H77" s="132"/>
    </row>
    <row r="78" spans="1:8" ht="13" x14ac:dyDescent="0.15">
      <c r="A78" s="132"/>
      <c r="B78" s="132"/>
      <c r="C78" s="132"/>
      <c r="D78" s="132"/>
      <c r="E78" s="132"/>
      <c r="F78" s="132"/>
      <c r="G78" s="132"/>
      <c r="H78" s="132"/>
    </row>
    <row r="79" spans="1:8" ht="13" x14ac:dyDescent="0.15">
      <c r="A79" s="132"/>
      <c r="B79" s="132"/>
      <c r="C79" s="132"/>
      <c r="D79" s="132"/>
      <c r="E79" s="132"/>
      <c r="F79" s="132"/>
      <c r="G79" s="132"/>
      <c r="H79" s="132"/>
    </row>
    <row r="80" spans="1:8" s="132" customFormat="1" ht="13" x14ac:dyDescent="0.15"/>
    <row r="81" s="132" customFormat="1" ht="13" x14ac:dyDescent="0.15"/>
    <row r="82" s="132" customFormat="1" ht="13" x14ac:dyDescent="0.15"/>
    <row r="83" s="132" customFormat="1" ht="13" x14ac:dyDescent="0.15"/>
    <row r="84" s="132" customFormat="1" ht="13" x14ac:dyDescent="0.15"/>
    <row r="85" s="132" customFormat="1" ht="13" x14ac:dyDescent="0.15"/>
    <row r="86" s="132" customFormat="1" ht="13" x14ac:dyDescent="0.15"/>
    <row r="87" s="132" customFormat="1" ht="13" x14ac:dyDescent="0.15"/>
    <row r="88" s="132" customFormat="1" ht="13" x14ac:dyDescent="0.15"/>
    <row r="89" s="132" customFormat="1" ht="13" x14ac:dyDescent="0.15"/>
    <row r="90" s="132" customFormat="1" ht="13" x14ac:dyDescent="0.15"/>
    <row r="91" s="132" customFormat="1" ht="13" x14ac:dyDescent="0.15"/>
    <row r="92" s="132" customFormat="1" ht="13" x14ac:dyDescent="0.15"/>
    <row r="93" s="132" customFormat="1" ht="13" x14ac:dyDescent="0.15"/>
    <row r="94" s="132" customFormat="1" ht="13" x14ac:dyDescent="0.15"/>
    <row r="95" s="132" customFormat="1" ht="13" x14ac:dyDescent="0.15"/>
    <row r="96" s="132" customFormat="1" ht="13" x14ac:dyDescent="0.15"/>
    <row r="97" s="132" customFormat="1" ht="13" x14ac:dyDescent="0.15"/>
    <row r="98" s="132" customFormat="1" ht="13" x14ac:dyDescent="0.15"/>
    <row r="99" s="132" customFormat="1" ht="13" x14ac:dyDescent="0.15"/>
    <row r="100" s="132" customFormat="1" ht="13" x14ac:dyDescent="0.15"/>
    <row r="101" s="132" customFormat="1" ht="13" x14ac:dyDescent="0.15"/>
    <row r="102" s="132" customFormat="1" ht="13" x14ac:dyDescent="0.15"/>
    <row r="103" s="132" customFormat="1" ht="13" x14ac:dyDescent="0.15"/>
    <row r="104" s="132" customFormat="1" ht="13" x14ac:dyDescent="0.15"/>
    <row r="105" s="132" customFormat="1" ht="13" x14ac:dyDescent="0.15"/>
    <row r="106" s="132" customFormat="1" ht="13" x14ac:dyDescent="0.15"/>
    <row r="107" s="132" customFormat="1" ht="13" x14ac:dyDescent="0.15"/>
    <row r="108" s="132" customFormat="1" ht="13" x14ac:dyDescent="0.15"/>
    <row r="109" s="132" customFormat="1" ht="13" x14ac:dyDescent="0.15"/>
    <row r="110" s="132" customFormat="1" ht="13" x14ac:dyDescent="0.15"/>
    <row r="111" s="132" customFormat="1" ht="13" x14ac:dyDescent="0.15"/>
    <row r="112" s="132" customFormat="1" ht="13" x14ac:dyDescent="0.15"/>
    <row r="113" s="132" customFormat="1" ht="13" x14ac:dyDescent="0.15"/>
    <row r="114" s="132" customFormat="1" ht="13" x14ac:dyDescent="0.15"/>
    <row r="115" s="132" customFormat="1" ht="13" x14ac:dyDescent="0.15"/>
    <row r="116" s="132" customFormat="1" ht="13" x14ac:dyDescent="0.15"/>
    <row r="117" s="132" customFormat="1" ht="13" x14ac:dyDescent="0.15"/>
    <row r="118" s="132" customFormat="1" ht="13" x14ac:dyDescent="0.15"/>
    <row r="119" s="132" customFormat="1" ht="13" x14ac:dyDescent="0.15"/>
    <row r="120" s="132" customFormat="1" ht="13" x14ac:dyDescent="0.15"/>
    <row r="121" s="132" customFormat="1" ht="13" x14ac:dyDescent="0.15"/>
    <row r="122" s="132" customFormat="1" ht="13" x14ac:dyDescent="0.15"/>
    <row r="123" s="132" customFormat="1" ht="13" x14ac:dyDescent="0.15"/>
    <row r="124" s="132" customFormat="1" ht="13" x14ac:dyDescent="0.15"/>
    <row r="125" s="132" customFormat="1" ht="13" x14ac:dyDescent="0.15"/>
    <row r="126" s="132" customFormat="1" ht="13" x14ac:dyDescent="0.15"/>
    <row r="127" s="132" customFormat="1" ht="13" x14ac:dyDescent="0.15"/>
    <row r="128" s="132" customFormat="1" ht="13" x14ac:dyDescent="0.15"/>
    <row r="129" s="132" customFormat="1" ht="13" x14ac:dyDescent="0.15"/>
    <row r="130" s="132" customFormat="1" ht="13" x14ac:dyDescent="0.15"/>
    <row r="131" s="132" customFormat="1" ht="13" x14ac:dyDescent="0.15"/>
    <row r="132" s="132" customFormat="1" ht="13" x14ac:dyDescent="0.15"/>
    <row r="133" s="132" customFormat="1" ht="13" x14ac:dyDescent="0.15"/>
    <row r="134" s="132" customFormat="1" ht="13" x14ac:dyDescent="0.15"/>
    <row r="135" s="132" customFormat="1" ht="13" x14ac:dyDescent="0.15"/>
    <row r="136" s="132" customFormat="1" ht="13" x14ac:dyDescent="0.15"/>
    <row r="137" s="132" customFormat="1" ht="13" x14ac:dyDescent="0.15"/>
    <row r="138" s="132" customFormat="1" ht="13" x14ac:dyDescent="0.15"/>
    <row r="139" s="132" customFormat="1" ht="13" x14ac:dyDescent="0.15"/>
    <row r="140" s="132" customFormat="1" ht="13" x14ac:dyDescent="0.15"/>
    <row r="141" s="132" customFormat="1" ht="13" x14ac:dyDescent="0.15"/>
    <row r="142" s="132" customFormat="1" ht="13" x14ac:dyDescent="0.15"/>
    <row r="143" s="132" customFormat="1" ht="13" x14ac:dyDescent="0.15"/>
    <row r="144" s="132" customFormat="1" ht="13" x14ac:dyDescent="0.15"/>
    <row r="145" s="132" customFormat="1" ht="13" x14ac:dyDescent="0.15"/>
    <row r="146" s="132" customFormat="1" ht="13" x14ac:dyDescent="0.15"/>
    <row r="147" s="132" customFormat="1" ht="13" x14ac:dyDescent="0.15"/>
    <row r="148" s="132" customFormat="1" ht="13" x14ac:dyDescent="0.15"/>
    <row r="149" s="132" customFormat="1" ht="13" x14ac:dyDescent="0.15"/>
    <row r="150" s="132" customFormat="1" ht="13" x14ac:dyDescent="0.15"/>
    <row r="151" s="132" customFormat="1" ht="13" x14ac:dyDescent="0.15"/>
    <row r="152" s="132" customFormat="1" ht="13" x14ac:dyDescent="0.15"/>
    <row r="153" s="132" customFormat="1" ht="13" x14ac:dyDescent="0.15"/>
    <row r="154" s="132" customFormat="1" ht="13" x14ac:dyDescent="0.15"/>
    <row r="155" s="132" customFormat="1" ht="13" x14ac:dyDescent="0.15"/>
    <row r="156" s="132" customFormat="1" ht="13" x14ac:dyDescent="0.15"/>
    <row r="157" s="132" customFormat="1" ht="13" x14ac:dyDescent="0.15"/>
    <row r="158" s="132" customFormat="1" ht="13" x14ac:dyDescent="0.15"/>
    <row r="159" s="132" customFormat="1" ht="13" x14ac:dyDescent="0.15"/>
    <row r="160" s="132" customFormat="1" ht="13" x14ac:dyDescent="0.15"/>
    <row r="161" s="132" customFormat="1" ht="13" x14ac:dyDescent="0.15"/>
    <row r="162" s="132" customFormat="1" ht="13" x14ac:dyDescent="0.15"/>
    <row r="163" s="132" customFormat="1" ht="13" x14ac:dyDescent="0.15"/>
    <row r="164" s="132" customFormat="1" ht="13" x14ac:dyDescent="0.15"/>
    <row r="165" s="132" customFormat="1" ht="13" x14ac:dyDescent="0.15"/>
    <row r="166" s="132" customFormat="1" ht="13" x14ac:dyDescent="0.15"/>
    <row r="167" s="132" customFormat="1" ht="13" x14ac:dyDescent="0.15"/>
    <row r="168" s="132" customFormat="1" ht="13" x14ac:dyDescent="0.15"/>
    <row r="169" s="132" customFormat="1" ht="13" x14ac:dyDescent="0.15"/>
    <row r="170" s="132" customFormat="1" ht="13" x14ac:dyDescent="0.15"/>
    <row r="171" s="132" customFormat="1" ht="13" x14ac:dyDescent="0.15"/>
    <row r="172" s="132" customFormat="1" ht="13" x14ac:dyDescent="0.15"/>
    <row r="173" s="132" customFormat="1" ht="13" x14ac:dyDescent="0.15"/>
    <row r="174" s="132" customFormat="1" ht="13" x14ac:dyDescent="0.15"/>
    <row r="175" s="132" customFormat="1" ht="13" x14ac:dyDescent="0.15"/>
    <row r="176" s="132" customFormat="1" ht="13" x14ac:dyDescent="0.15"/>
    <row r="177" s="132" customFormat="1" ht="13" x14ac:dyDescent="0.15"/>
    <row r="178" s="132" customFormat="1" ht="13" x14ac:dyDescent="0.15"/>
    <row r="179" s="132" customFormat="1" ht="13" x14ac:dyDescent="0.15"/>
    <row r="180" s="132" customFormat="1" ht="13" x14ac:dyDescent="0.15"/>
    <row r="181" s="132" customFormat="1" ht="13" x14ac:dyDescent="0.15"/>
    <row r="182" s="132" customFormat="1" ht="13" x14ac:dyDescent="0.15"/>
    <row r="183" s="132" customFormat="1" ht="13" x14ac:dyDescent="0.15"/>
    <row r="184" s="132" customFormat="1" ht="13" x14ac:dyDescent="0.15"/>
    <row r="185" s="132" customFormat="1" ht="13" x14ac:dyDescent="0.15"/>
    <row r="186" s="132" customFormat="1" ht="13" x14ac:dyDescent="0.15"/>
    <row r="187" s="132" customFormat="1" ht="13" x14ac:dyDescent="0.15"/>
    <row r="188" s="132" customFormat="1" ht="13" x14ac:dyDescent="0.15"/>
    <row r="189" s="132" customFormat="1" ht="13" x14ac:dyDescent="0.15"/>
    <row r="190" s="132" customFormat="1" ht="13" x14ac:dyDescent="0.15"/>
    <row r="191" s="132" customFormat="1" ht="13" x14ac:dyDescent="0.15"/>
    <row r="192" s="132" customFormat="1" ht="13" x14ac:dyDescent="0.15"/>
    <row r="193" s="132" customFormat="1" ht="13" x14ac:dyDescent="0.15"/>
    <row r="194" s="132" customFormat="1" ht="13" x14ac:dyDescent="0.15"/>
    <row r="195" s="132" customFormat="1" ht="13" x14ac:dyDescent="0.15"/>
    <row r="196" s="132" customFormat="1" ht="13" x14ac:dyDescent="0.15"/>
    <row r="197" s="132" customFormat="1" ht="13" x14ac:dyDescent="0.15"/>
    <row r="198" s="132" customFormat="1" ht="13" x14ac:dyDescent="0.15"/>
    <row r="199" s="132" customFormat="1" ht="13" x14ac:dyDescent="0.15"/>
    <row r="200" s="132" customFormat="1" ht="13" x14ac:dyDescent="0.15"/>
    <row r="201" s="132" customFormat="1" ht="13" x14ac:dyDescent="0.15"/>
    <row r="202" s="132" customFormat="1" ht="13" x14ac:dyDescent="0.15"/>
    <row r="203" s="132" customFormat="1" ht="13" x14ac:dyDescent="0.15"/>
    <row r="204" s="132" customFormat="1" ht="13" x14ac:dyDescent="0.15"/>
    <row r="205" s="132" customFormat="1" ht="13" x14ac:dyDescent="0.15"/>
    <row r="206" s="132" customFormat="1" ht="13" x14ac:dyDescent="0.15"/>
    <row r="207" s="132" customFormat="1" ht="13" x14ac:dyDescent="0.15"/>
    <row r="208" s="132" customFormat="1" ht="13" x14ac:dyDescent="0.15"/>
    <row r="209" s="132" customFormat="1" ht="13" x14ac:dyDescent="0.15"/>
    <row r="210" s="132" customFormat="1" ht="13" x14ac:dyDescent="0.15"/>
    <row r="211" s="132" customFormat="1" ht="13" x14ac:dyDescent="0.15"/>
    <row r="212" s="132" customFormat="1" ht="13" x14ac:dyDescent="0.15"/>
    <row r="213" s="132" customFormat="1" ht="13" x14ac:dyDescent="0.15"/>
    <row r="214" s="132" customFormat="1" ht="13" x14ac:dyDescent="0.15"/>
    <row r="215" s="132" customFormat="1" ht="13" x14ac:dyDescent="0.15"/>
    <row r="216" s="132" customFormat="1" ht="13" x14ac:dyDescent="0.15"/>
    <row r="217" s="132" customFormat="1" ht="13" x14ac:dyDescent="0.15"/>
    <row r="218" s="132" customFormat="1" ht="13" x14ac:dyDescent="0.15"/>
    <row r="219" s="132" customFormat="1" ht="13" x14ac:dyDescent="0.15"/>
    <row r="220" s="132" customFormat="1" ht="13" x14ac:dyDescent="0.15"/>
    <row r="221" s="132" customFormat="1" ht="13" x14ac:dyDescent="0.15"/>
    <row r="222" s="132" customFormat="1" ht="13" x14ac:dyDescent="0.15"/>
    <row r="223" s="132" customFormat="1" ht="13" x14ac:dyDescent="0.15"/>
    <row r="224" s="132" customFormat="1" ht="13" x14ac:dyDescent="0.15"/>
    <row r="225" s="132" customFormat="1" ht="13" x14ac:dyDescent="0.15"/>
    <row r="226" s="132" customFormat="1" ht="13" x14ac:dyDescent="0.15"/>
    <row r="227" s="132" customFormat="1" ht="13" x14ac:dyDescent="0.15"/>
    <row r="228" s="132" customFormat="1" ht="13" x14ac:dyDescent="0.15"/>
    <row r="229" s="132" customFormat="1" ht="13" x14ac:dyDescent="0.15"/>
    <row r="230" s="132" customFormat="1" ht="13" x14ac:dyDescent="0.15"/>
    <row r="231" s="132" customFormat="1" ht="13" x14ac:dyDescent="0.15"/>
    <row r="232" s="132" customFormat="1" ht="13" x14ac:dyDescent="0.15"/>
    <row r="233" s="132" customFormat="1" ht="13" x14ac:dyDescent="0.15"/>
    <row r="234" s="132" customFormat="1" ht="13" x14ac:dyDescent="0.15"/>
    <row r="235" s="132" customFormat="1" ht="13" x14ac:dyDescent="0.15"/>
    <row r="236" s="132" customFormat="1" ht="13" x14ac:dyDescent="0.15"/>
    <row r="237" s="132" customFormat="1" ht="13" x14ac:dyDescent="0.15"/>
    <row r="238" s="132" customFormat="1" ht="13" x14ac:dyDescent="0.15"/>
    <row r="239" s="132" customFormat="1" ht="13" x14ac:dyDescent="0.15"/>
    <row r="240" s="132" customFormat="1" ht="13" x14ac:dyDescent="0.15"/>
    <row r="241" s="132" customFormat="1" ht="13" x14ac:dyDescent="0.15"/>
    <row r="242" s="132" customFormat="1" ht="13" x14ac:dyDescent="0.15"/>
    <row r="243" s="132" customFormat="1" ht="13" x14ac:dyDescent="0.15"/>
    <row r="244" s="132" customFormat="1" ht="13" x14ac:dyDescent="0.15"/>
    <row r="245" s="132" customFormat="1" ht="13" x14ac:dyDescent="0.15"/>
    <row r="246" s="132" customFormat="1" ht="13" x14ac:dyDescent="0.15"/>
    <row r="247" s="132" customFormat="1" ht="13" x14ac:dyDescent="0.15"/>
    <row r="248" s="132" customFormat="1" ht="13" x14ac:dyDescent="0.15"/>
    <row r="249" s="132" customFormat="1" ht="13" x14ac:dyDescent="0.15"/>
    <row r="250" s="132" customFormat="1" ht="13" x14ac:dyDescent="0.15"/>
    <row r="251" s="132" customFormat="1" ht="13" x14ac:dyDescent="0.15"/>
    <row r="252" s="132" customFormat="1" ht="13" x14ac:dyDescent="0.15"/>
    <row r="253" s="132" customFormat="1" ht="13" x14ac:dyDescent="0.15"/>
    <row r="254" s="132" customFormat="1" ht="13" x14ac:dyDescent="0.15"/>
    <row r="255" s="132" customFormat="1" ht="13" x14ac:dyDescent="0.15"/>
    <row r="256" s="132" customFormat="1" ht="13" x14ac:dyDescent="0.15"/>
    <row r="257" s="132" customFormat="1" ht="13" x14ac:dyDescent="0.15"/>
    <row r="258" s="132" customFormat="1" ht="13" x14ac:dyDescent="0.15"/>
    <row r="259" s="132" customFormat="1" ht="13" x14ac:dyDescent="0.15"/>
    <row r="260" s="132" customFormat="1" ht="13" x14ac:dyDescent="0.15"/>
    <row r="261" s="132" customFormat="1" ht="13" x14ac:dyDescent="0.15"/>
    <row r="262" s="132" customFormat="1" ht="13" x14ac:dyDescent="0.15"/>
    <row r="263" s="132" customFormat="1" ht="13" x14ac:dyDescent="0.15"/>
    <row r="264" s="132" customFormat="1" ht="13" x14ac:dyDescent="0.15"/>
    <row r="265" s="132" customFormat="1" ht="13" x14ac:dyDescent="0.15"/>
    <row r="266" s="132" customFormat="1" ht="13" x14ac:dyDescent="0.15"/>
    <row r="267" s="132" customFormat="1" ht="13" x14ac:dyDescent="0.15"/>
    <row r="268" s="132" customFormat="1" ht="13" x14ac:dyDescent="0.15"/>
    <row r="269" s="132" customFormat="1" ht="13" x14ac:dyDescent="0.15"/>
    <row r="270" s="132" customFormat="1" ht="13" x14ac:dyDescent="0.15"/>
    <row r="271" s="132" customFormat="1" ht="13" x14ac:dyDescent="0.15"/>
    <row r="272" s="132" customFormat="1" ht="13" x14ac:dyDescent="0.15"/>
    <row r="273" s="132" customFormat="1" ht="13" x14ac:dyDescent="0.15"/>
    <row r="274" s="132" customFormat="1" ht="13" x14ac:dyDescent="0.15"/>
    <row r="275" s="132" customFormat="1" ht="13" x14ac:dyDescent="0.15"/>
    <row r="276" s="132" customFormat="1" ht="13" x14ac:dyDescent="0.15"/>
    <row r="277" s="132" customFormat="1" ht="13" x14ac:dyDescent="0.15"/>
    <row r="278" s="132" customFormat="1" ht="13" x14ac:dyDescent="0.15"/>
    <row r="279" s="132" customFormat="1" ht="13" x14ac:dyDescent="0.15"/>
    <row r="280" s="132" customFormat="1" ht="13" x14ac:dyDescent="0.15"/>
    <row r="281" s="132" customFormat="1" ht="13" x14ac:dyDescent="0.15"/>
    <row r="282" s="132" customFormat="1" ht="13" x14ac:dyDescent="0.15"/>
    <row r="283" s="132" customFormat="1" ht="13" x14ac:dyDescent="0.15"/>
    <row r="284" s="132" customFormat="1" ht="13" x14ac:dyDescent="0.15"/>
    <row r="285" s="132" customFormat="1" ht="13" x14ac:dyDescent="0.15"/>
    <row r="286" s="132" customFormat="1" ht="13" x14ac:dyDescent="0.15"/>
    <row r="287" s="132" customFormat="1" ht="13" x14ac:dyDescent="0.15"/>
    <row r="288" s="132" customFormat="1" ht="13" x14ac:dyDescent="0.15"/>
    <row r="289" s="132" customFormat="1" ht="13" x14ac:dyDescent="0.15"/>
    <row r="290" s="132" customFormat="1" ht="13" x14ac:dyDescent="0.15"/>
    <row r="291" s="132" customFormat="1" ht="13" x14ac:dyDescent="0.15"/>
    <row r="292" s="132" customFormat="1" ht="13" x14ac:dyDescent="0.15"/>
    <row r="293" s="132" customFormat="1" ht="13" x14ac:dyDescent="0.15"/>
    <row r="294" s="132" customFormat="1" ht="13" x14ac:dyDescent="0.15"/>
    <row r="295" s="132" customFormat="1" ht="13" x14ac:dyDescent="0.15"/>
    <row r="296" s="132" customFormat="1" ht="13" x14ac:dyDescent="0.15"/>
    <row r="297" s="132" customFormat="1" ht="13" x14ac:dyDescent="0.15"/>
    <row r="298" s="132" customFormat="1" ht="13" x14ac:dyDescent="0.15"/>
    <row r="299" s="132" customFormat="1" ht="13" x14ac:dyDescent="0.15"/>
    <row r="300" s="132" customFormat="1" ht="13" x14ac:dyDescent="0.15"/>
    <row r="301" s="132" customFormat="1" ht="13" x14ac:dyDescent="0.15"/>
    <row r="302" s="132" customFormat="1" ht="13" x14ac:dyDescent="0.15"/>
    <row r="303" s="132" customFormat="1" ht="13" x14ac:dyDescent="0.15"/>
    <row r="304" s="132" customFormat="1" ht="13" x14ac:dyDescent="0.15"/>
    <row r="305" s="132" customFormat="1" ht="13" x14ac:dyDescent="0.15"/>
    <row r="306" s="132" customFormat="1" ht="13" x14ac:dyDescent="0.15"/>
    <row r="307" s="132" customFormat="1" ht="13" x14ac:dyDescent="0.15"/>
    <row r="308" s="132" customFormat="1" ht="13" x14ac:dyDescent="0.15"/>
    <row r="309" s="132" customFormat="1" ht="13" x14ac:dyDescent="0.15"/>
    <row r="310" s="132" customFormat="1" ht="13" x14ac:dyDescent="0.15"/>
    <row r="311" s="132" customFormat="1" ht="13" x14ac:dyDescent="0.15"/>
    <row r="312" s="132" customFormat="1" ht="13" x14ac:dyDescent="0.15"/>
    <row r="313" s="132" customFormat="1" ht="13" x14ac:dyDescent="0.15"/>
    <row r="314" s="132" customFormat="1" ht="13" x14ac:dyDescent="0.15"/>
    <row r="315" s="132" customFormat="1" ht="13" x14ac:dyDescent="0.15"/>
    <row r="316" s="132" customFormat="1" ht="13" x14ac:dyDescent="0.15"/>
    <row r="317" s="132" customFormat="1" ht="13" x14ac:dyDescent="0.15"/>
    <row r="318" s="132" customFormat="1" ht="13" x14ac:dyDescent="0.15"/>
    <row r="319" s="132" customFormat="1" ht="13" x14ac:dyDescent="0.15"/>
    <row r="320" s="132" customFormat="1" ht="13" x14ac:dyDescent="0.15"/>
    <row r="321" s="132" customFormat="1" ht="13" x14ac:dyDescent="0.15"/>
    <row r="322" s="132" customFormat="1" ht="13" x14ac:dyDescent="0.15"/>
    <row r="323" s="132" customFormat="1" ht="13" x14ac:dyDescent="0.15"/>
    <row r="324" s="132" customFormat="1" ht="13" x14ac:dyDescent="0.15"/>
    <row r="325" s="132" customFormat="1" ht="13" x14ac:dyDescent="0.15"/>
    <row r="326" s="132" customFormat="1" ht="13" x14ac:dyDescent="0.15"/>
    <row r="327" s="132" customFormat="1" ht="13" x14ac:dyDescent="0.15"/>
    <row r="328" s="132" customFormat="1" ht="13" x14ac:dyDescent="0.15"/>
    <row r="329" s="132" customFormat="1" ht="13" x14ac:dyDescent="0.15"/>
    <row r="330" s="132" customFormat="1" ht="13" x14ac:dyDescent="0.15"/>
    <row r="331" s="132" customFormat="1" ht="13" x14ac:dyDescent="0.15"/>
    <row r="332" s="132" customFormat="1" ht="13" x14ac:dyDescent="0.15"/>
    <row r="333" s="132" customFormat="1" ht="13" x14ac:dyDescent="0.15"/>
    <row r="334" s="132" customFormat="1" ht="13" x14ac:dyDescent="0.15"/>
    <row r="335" s="132" customFormat="1" ht="13" x14ac:dyDescent="0.15"/>
    <row r="336" s="132" customFormat="1" ht="13" x14ac:dyDescent="0.15"/>
    <row r="337" s="132" customFormat="1" ht="13" x14ac:dyDescent="0.15"/>
    <row r="338" s="132" customFormat="1" ht="13" x14ac:dyDescent="0.15"/>
    <row r="339" s="132" customFormat="1" ht="13" x14ac:dyDescent="0.15"/>
    <row r="340" s="132" customFormat="1" ht="13" x14ac:dyDescent="0.15"/>
    <row r="341" s="132" customFormat="1" ht="13" x14ac:dyDescent="0.15"/>
    <row r="342" s="132" customFormat="1" ht="13" x14ac:dyDescent="0.15"/>
    <row r="343" s="132" customFormat="1" ht="13" x14ac:dyDescent="0.15"/>
    <row r="344" s="132" customFormat="1" ht="13" x14ac:dyDescent="0.15"/>
    <row r="345" s="132" customFormat="1" ht="13" x14ac:dyDescent="0.15"/>
    <row r="346" s="132" customFormat="1" ht="13" x14ac:dyDescent="0.15"/>
    <row r="347" s="132" customFormat="1" ht="13" x14ac:dyDescent="0.15"/>
    <row r="348" s="132" customFormat="1" ht="13" x14ac:dyDescent="0.15"/>
    <row r="349" s="132" customFormat="1" ht="13" x14ac:dyDescent="0.15"/>
    <row r="350" s="132" customFormat="1" ht="13" x14ac:dyDescent="0.15"/>
    <row r="351" s="132" customFormat="1" ht="13" x14ac:dyDescent="0.15"/>
    <row r="352" s="132" customFormat="1" ht="13" x14ac:dyDescent="0.15"/>
    <row r="353" s="132" customFormat="1" ht="13" x14ac:dyDescent="0.15"/>
    <row r="354" s="132" customFormat="1" ht="13" x14ac:dyDescent="0.15"/>
    <row r="355" s="132" customFormat="1" ht="13" x14ac:dyDescent="0.15"/>
    <row r="356" s="132" customFormat="1" ht="13" x14ac:dyDescent="0.15"/>
    <row r="357" s="132" customFormat="1" ht="13" x14ac:dyDescent="0.15"/>
    <row r="358" s="132" customFormat="1" ht="13" x14ac:dyDescent="0.15"/>
    <row r="359" s="132" customFormat="1" ht="13" x14ac:dyDescent="0.15"/>
    <row r="360" s="132" customFormat="1" ht="13" x14ac:dyDescent="0.15"/>
    <row r="361" s="132" customFormat="1" ht="13" x14ac:dyDescent="0.15"/>
    <row r="362" s="132" customFormat="1" ht="13" x14ac:dyDescent="0.15"/>
    <row r="363" s="132" customFormat="1" ht="13" x14ac:dyDescent="0.15"/>
    <row r="364" s="132" customFormat="1" ht="13" x14ac:dyDescent="0.15"/>
    <row r="365" s="132" customFormat="1" ht="13" x14ac:dyDescent="0.15"/>
    <row r="366" s="132" customFormat="1" ht="13" x14ac:dyDescent="0.15"/>
    <row r="367" s="132" customFormat="1" ht="13" x14ac:dyDescent="0.15"/>
    <row r="368" s="132" customFormat="1" ht="13" x14ac:dyDescent="0.15"/>
    <row r="369" s="132" customFormat="1" ht="13" x14ac:dyDescent="0.15"/>
    <row r="370" s="132" customFormat="1" ht="13" x14ac:dyDescent="0.15"/>
    <row r="371" s="132" customFormat="1" ht="13" x14ac:dyDescent="0.15"/>
    <row r="372" s="132" customFormat="1" ht="13" x14ac:dyDescent="0.15"/>
    <row r="373" s="132" customFormat="1" ht="13" x14ac:dyDescent="0.15"/>
    <row r="374" s="132" customFormat="1" ht="13" x14ac:dyDescent="0.15"/>
    <row r="375" s="132" customFormat="1" ht="13" x14ac:dyDescent="0.15"/>
    <row r="376" s="132" customFormat="1" ht="13" x14ac:dyDescent="0.15"/>
    <row r="377" s="132" customFormat="1" ht="13" x14ac:dyDescent="0.15"/>
    <row r="378" s="132" customFormat="1" ht="13" x14ac:dyDescent="0.15"/>
    <row r="379" s="132" customFormat="1" ht="13" x14ac:dyDescent="0.15"/>
    <row r="380" s="132" customFormat="1" ht="13" x14ac:dyDescent="0.15"/>
    <row r="381" s="132" customFormat="1" ht="13" x14ac:dyDescent="0.15"/>
    <row r="382" s="132" customFormat="1" ht="13" x14ac:dyDescent="0.15"/>
    <row r="383" s="132" customFormat="1" ht="13" x14ac:dyDescent="0.15"/>
    <row r="384" s="132" customFormat="1" ht="13" x14ac:dyDescent="0.15"/>
    <row r="385" s="132" customFormat="1" ht="13" x14ac:dyDescent="0.15"/>
    <row r="386" s="132" customFormat="1" ht="13" x14ac:dyDescent="0.15"/>
    <row r="387" s="132" customFormat="1" ht="13" x14ac:dyDescent="0.15"/>
    <row r="388" s="132" customFormat="1" ht="13" x14ac:dyDescent="0.15"/>
    <row r="389" s="132" customFormat="1" ht="13" x14ac:dyDescent="0.15"/>
    <row r="390" s="132" customFormat="1" ht="13" x14ac:dyDescent="0.15"/>
    <row r="391" s="132" customFormat="1" ht="13" x14ac:dyDescent="0.15"/>
    <row r="392" s="132" customFormat="1" ht="13" x14ac:dyDescent="0.15"/>
    <row r="393" s="132" customFormat="1" ht="13" x14ac:dyDescent="0.15"/>
    <row r="394" s="132" customFormat="1" ht="13" x14ac:dyDescent="0.15"/>
    <row r="395" s="132" customFormat="1" ht="13" x14ac:dyDescent="0.15"/>
    <row r="396" s="132" customFormat="1" ht="13" x14ac:dyDescent="0.15"/>
    <row r="397" s="132" customFormat="1" ht="13" x14ac:dyDescent="0.15"/>
    <row r="398" s="132" customFormat="1" ht="13" x14ac:dyDescent="0.15"/>
    <row r="399" s="132" customFormat="1" ht="13" x14ac:dyDescent="0.15"/>
    <row r="400" s="132" customFormat="1" ht="13" x14ac:dyDescent="0.15"/>
    <row r="401" s="132" customFormat="1" ht="13" x14ac:dyDescent="0.15"/>
    <row r="402" s="132" customFormat="1" ht="13" x14ac:dyDescent="0.15"/>
    <row r="403" s="132" customFormat="1" ht="13" x14ac:dyDescent="0.15"/>
    <row r="404" s="132" customFormat="1" ht="13" x14ac:dyDescent="0.15"/>
    <row r="405" s="132" customFormat="1" ht="13" x14ac:dyDescent="0.15"/>
    <row r="406" s="132" customFormat="1" ht="13" x14ac:dyDescent="0.15"/>
    <row r="407" s="132" customFormat="1" ht="13" x14ac:dyDescent="0.15"/>
    <row r="408" s="132" customFormat="1" ht="13" x14ac:dyDescent="0.15"/>
    <row r="409" s="132" customFormat="1" ht="13" x14ac:dyDescent="0.15"/>
    <row r="410" s="132" customFormat="1" ht="13" x14ac:dyDescent="0.15"/>
    <row r="411" s="132" customFormat="1" ht="13" x14ac:dyDescent="0.15"/>
    <row r="412" s="132" customFormat="1" ht="13" x14ac:dyDescent="0.15"/>
    <row r="413" s="132" customFormat="1" ht="13" x14ac:dyDescent="0.15"/>
    <row r="414" s="132" customFormat="1" ht="13" x14ac:dyDescent="0.15"/>
    <row r="415" s="132" customFormat="1" ht="13" x14ac:dyDescent="0.15"/>
    <row r="416" s="132" customFormat="1" ht="13" x14ac:dyDescent="0.15"/>
    <row r="417" s="132" customFormat="1" ht="13" x14ac:dyDescent="0.15"/>
    <row r="418" s="132" customFormat="1" ht="13" x14ac:dyDescent="0.15"/>
    <row r="419" s="132" customFormat="1" ht="13" x14ac:dyDescent="0.15"/>
    <row r="420" s="132" customFormat="1" ht="13" x14ac:dyDescent="0.15"/>
    <row r="421" s="132" customFormat="1" ht="13" x14ac:dyDescent="0.15"/>
    <row r="422" s="132" customFormat="1" ht="13" x14ac:dyDescent="0.15"/>
    <row r="423" s="132" customFormat="1" ht="13" x14ac:dyDescent="0.15"/>
    <row r="424" s="132" customFormat="1" ht="13" x14ac:dyDescent="0.15"/>
    <row r="425" s="132" customFormat="1" ht="13" x14ac:dyDescent="0.15"/>
    <row r="426" s="132" customFormat="1" ht="13" x14ac:dyDescent="0.15"/>
    <row r="427" s="132" customFormat="1" ht="13" x14ac:dyDescent="0.15"/>
    <row r="428" s="132" customFormat="1" ht="13" x14ac:dyDescent="0.15"/>
    <row r="429" s="132" customFormat="1" ht="13" x14ac:dyDescent="0.15"/>
    <row r="430" s="132" customFormat="1" ht="13" x14ac:dyDescent="0.15"/>
    <row r="431" s="132" customFormat="1" ht="13" x14ac:dyDescent="0.15"/>
    <row r="432" s="132" customFormat="1" ht="13" x14ac:dyDescent="0.15"/>
    <row r="433" s="132" customFormat="1" ht="13" x14ac:dyDescent="0.15"/>
    <row r="434" s="132" customFormat="1" ht="13" x14ac:dyDescent="0.15"/>
    <row r="435" s="132" customFormat="1" ht="13" x14ac:dyDescent="0.15"/>
    <row r="436" s="132" customFormat="1" ht="13" x14ac:dyDescent="0.15"/>
    <row r="437" s="132" customFormat="1" ht="13" x14ac:dyDescent="0.15"/>
    <row r="438" s="132" customFormat="1" ht="13" x14ac:dyDescent="0.15"/>
    <row r="439" s="132" customFormat="1" ht="13" x14ac:dyDescent="0.15"/>
    <row r="440" s="132" customFormat="1" ht="13" x14ac:dyDescent="0.15"/>
    <row r="441" s="132" customFormat="1" ht="13" x14ac:dyDescent="0.15"/>
    <row r="442" s="132" customFormat="1" ht="13" x14ac:dyDescent="0.15"/>
    <row r="443" s="132" customFormat="1" ht="13" x14ac:dyDescent="0.15"/>
    <row r="444" s="132" customFormat="1" ht="13" x14ac:dyDescent="0.15"/>
    <row r="445" s="132" customFormat="1" ht="13" x14ac:dyDescent="0.15"/>
    <row r="446" s="132" customFormat="1" ht="13" x14ac:dyDescent="0.15"/>
    <row r="447" s="132" customFormat="1" ht="13" x14ac:dyDescent="0.15"/>
    <row r="448" s="132" customFormat="1" ht="13" x14ac:dyDescent="0.15"/>
    <row r="449" s="132" customFormat="1" ht="13" x14ac:dyDescent="0.15"/>
    <row r="450" s="132" customFormat="1" ht="13" x14ac:dyDescent="0.15"/>
    <row r="451" s="132" customFormat="1" ht="13" x14ac:dyDescent="0.15"/>
    <row r="452" s="132" customFormat="1" ht="13" x14ac:dyDescent="0.15"/>
    <row r="453" s="132" customFormat="1" ht="13" x14ac:dyDescent="0.15"/>
    <row r="454" s="132" customFormat="1" ht="13" x14ac:dyDescent="0.15"/>
    <row r="455" s="132" customFormat="1" ht="13" x14ac:dyDescent="0.15"/>
    <row r="456" s="132" customFormat="1" ht="13" x14ac:dyDescent="0.15"/>
    <row r="457" s="132" customFormat="1" ht="13" x14ac:dyDescent="0.15"/>
    <row r="458" s="132" customFormat="1" ht="13" x14ac:dyDescent="0.15"/>
    <row r="459" s="132" customFormat="1" ht="13" x14ac:dyDescent="0.15"/>
    <row r="460" s="132" customFormat="1" ht="13" x14ac:dyDescent="0.15"/>
    <row r="461" s="132" customFormat="1" ht="13" x14ac:dyDescent="0.15"/>
    <row r="462" s="132" customFormat="1" ht="13" x14ac:dyDescent="0.15"/>
    <row r="463" s="132" customFormat="1" ht="13" x14ac:dyDescent="0.15"/>
    <row r="464" s="132" customFormat="1" ht="13" x14ac:dyDescent="0.15"/>
    <row r="465" s="132" customFormat="1" ht="13" x14ac:dyDescent="0.15"/>
    <row r="466" s="132" customFormat="1" ht="13" x14ac:dyDescent="0.15"/>
    <row r="467" s="132" customFormat="1" ht="13" x14ac:dyDescent="0.15"/>
    <row r="468" s="132" customFormat="1" ht="13" x14ac:dyDescent="0.15"/>
    <row r="469" s="132" customFormat="1" ht="13" x14ac:dyDescent="0.15"/>
    <row r="470" s="132" customFormat="1" ht="13" x14ac:dyDescent="0.15"/>
    <row r="471" s="132" customFormat="1" ht="13" x14ac:dyDescent="0.15"/>
    <row r="472" s="132" customFormat="1" ht="13" x14ac:dyDescent="0.15"/>
    <row r="473" s="132" customFormat="1" ht="13" x14ac:dyDescent="0.15"/>
    <row r="474" s="132" customFormat="1" ht="13" x14ac:dyDescent="0.15"/>
    <row r="475" s="132" customFormat="1" ht="13" x14ac:dyDescent="0.15"/>
    <row r="476" s="132" customFormat="1" ht="13" x14ac:dyDescent="0.15"/>
    <row r="477" s="132" customFormat="1" ht="13" x14ac:dyDescent="0.15"/>
    <row r="478" s="132" customFormat="1" ht="13" x14ac:dyDescent="0.15"/>
    <row r="479" s="132" customFormat="1" ht="13" x14ac:dyDescent="0.15"/>
    <row r="480" s="132" customFormat="1" ht="13" x14ac:dyDescent="0.15"/>
    <row r="481" s="132" customFormat="1" ht="13" x14ac:dyDescent="0.15"/>
    <row r="482" s="132" customFormat="1" ht="13" x14ac:dyDescent="0.15"/>
    <row r="483" s="132" customFormat="1" ht="13" x14ac:dyDescent="0.15"/>
    <row r="484" s="132" customFormat="1" ht="13" x14ac:dyDescent="0.15"/>
    <row r="485" s="132" customFormat="1" ht="13" x14ac:dyDescent="0.15"/>
    <row r="486" s="132" customFormat="1" ht="13" x14ac:dyDescent="0.15"/>
    <row r="487" s="132" customFormat="1" ht="13" x14ac:dyDescent="0.15"/>
    <row r="488" s="132" customFormat="1" ht="13" x14ac:dyDescent="0.15"/>
    <row r="489" s="132" customFormat="1" ht="13" x14ac:dyDescent="0.15"/>
    <row r="490" s="132" customFormat="1" ht="13" x14ac:dyDescent="0.15"/>
    <row r="491" s="132" customFormat="1" ht="13" x14ac:dyDescent="0.15"/>
    <row r="492" s="132" customFormat="1" ht="13" x14ac:dyDescent="0.15"/>
    <row r="493" s="132" customFormat="1" ht="13" x14ac:dyDescent="0.15"/>
    <row r="494" s="132" customFormat="1" ht="13" x14ac:dyDescent="0.15"/>
    <row r="495" s="132" customFormat="1" ht="13" x14ac:dyDescent="0.15"/>
    <row r="496" s="132" customFormat="1" ht="13" x14ac:dyDescent="0.15"/>
    <row r="497" s="132" customFormat="1" ht="13" x14ac:dyDescent="0.15"/>
    <row r="498" s="132" customFormat="1" ht="13" x14ac:dyDescent="0.15"/>
    <row r="499" s="132" customFormat="1" ht="13" x14ac:dyDescent="0.15"/>
    <row r="500" s="132" customFormat="1" ht="13" x14ac:dyDescent="0.15"/>
    <row r="501" s="132" customFormat="1" ht="13" x14ac:dyDescent="0.15"/>
    <row r="502" s="132" customFormat="1" ht="13" x14ac:dyDescent="0.15"/>
    <row r="503" s="132" customFormat="1" ht="13" x14ac:dyDescent="0.15"/>
    <row r="504" s="132" customFormat="1" ht="13" x14ac:dyDescent="0.15"/>
    <row r="505" s="132" customFormat="1" ht="13" x14ac:dyDescent="0.15"/>
    <row r="506" s="132" customFormat="1" ht="13" x14ac:dyDescent="0.15"/>
    <row r="507" s="132" customFormat="1" ht="13" x14ac:dyDescent="0.15"/>
    <row r="508" s="132" customFormat="1" ht="13" x14ac:dyDescent="0.15"/>
    <row r="509" s="132" customFormat="1" ht="13" x14ac:dyDescent="0.15"/>
    <row r="510" s="132" customFormat="1" ht="13" x14ac:dyDescent="0.15"/>
    <row r="511" s="132" customFormat="1" ht="13" x14ac:dyDescent="0.15"/>
    <row r="512" s="132" customFormat="1" ht="13" x14ac:dyDescent="0.15"/>
    <row r="513" s="132" customFormat="1" ht="13" x14ac:dyDescent="0.15"/>
    <row r="514" s="132" customFormat="1" ht="13" x14ac:dyDescent="0.15"/>
    <row r="515" s="132" customFormat="1" ht="13" x14ac:dyDescent="0.15"/>
    <row r="516" s="132" customFormat="1" ht="13" x14ac:dyDescent="0.15"/>
    <row r="517" s="132" customFormat="1" ht="13" x14ac:dyDescent="0.15"/>
    <row r="518" s="132" customFormat="1" ht="13" x14ac:dyDescent="0.15"/>
    <row r="519" s="132" customFormat="1" ht="13" x14ac:dyDescent="0.15"/>
    <row r="520" s="132" customFormat="1" ht="13" x14ac:dyDescent="0.15"/>
    <row r="521" s="132" customFormat="1" ht="13" x14ac:dyDescent="0.15"/>
    <row r="522" s="132" customFormat="1" ht="13" x14ac:dyDescent="0.15"/>
    <row r="523" s="132" customFormat="1" ht="13" x14ac:dyDescent="0.15"/>
    <row r="524" s="132" customFormat="1" ht="13" x14ac:dyDescent="0.15"/>
    <row r="525" s="132" customFormat="1" ht="13" x14ac:dyDescent="0.15"/>
    <row r="526" s="132" customFormat="1" ht="13" x14ac:dyDescent="0.15"/>
    <row r="527" s="132" customFormat="1" ht="13" x14ac:dyDescent="0.15"/>
    <row r="528" s="132" customFormat="1" ht="13" x14ac:dyDescent="0.15"/>
    <row r="529" s="132" customFormat="1" ht="13" x14ac:dyDescent="0.15"/>
    <row r="530" s="132" customFormat="1" ht="13" x14ac:dyDescent="0.15"/>
    <row r="531" s="132" customFormat="1" ht="13" x14ac:dyDescent="0.15"/>
    <row r="532" s="132" customFormat="1" ht="13" x14ac:dyDescent="0.15"/>
    <row r="533" s="132" customFormat="1" ht="13" x14ac:dyDescent="0.15"/>
    <row r="534" s="132" customFormat="1" ht="13" x14ac:dyDescent="0.15"/>
    <row r="535" s="132" customFormat="1" ht="13" x14ac:dyDescent="0.15"/>
    <row r="536" s="132" customFormat="1" ht="13" x14ac:dyDescent="0.15"/>
    <row r="537" s="132" customFormat="1" ht="13" x14ac:dyDescent="0.15"/>
    <row r="538" s="132" customFormat="1" ht="13" x14ac:dyDescent="0.15"/>
    <row r="539" s="132" customFormat="1" ht="13" x14ac:dyDescent="0.15"/>
    <row r="540" s="132" customFormat="1" ht="13" x14ac:dyDescent="0.15"/>
    <row r="541" s="132" customFormat="1" ht="13" x14ac:dyDescent="0.15"/>
    <row r="542" s="132" customFormat="1" ht="13" x14ac:dyDescent="0.15"/>
    <row r="543" s="132" customFormat="1" ht="13" x14ac:dyDescent="0.15"/>
    <row r="544" s="132" customFormat="1" ht="13" x14ac:dyDescent="0.15"/>
    <row r="545" s="132" customFormat="1" ht="13" x14ac:dyDescent="0.15"/>
    <row r="546" s="132" customFormat="1" ht="13" x14ac:dyDescent="0.15"/>
    <row r="547" s="132" customFormat="1" ht="13" x14ac:dyDescent="0.15"/>
    <row r="548" s="132" customFormat="1" ht="13" x14ac:dyDescent="0.15"/>
    <row r="549" s="132" customFormat="1" ht="13" x14ac:dyDescent="0.15"/>
    <row r="550" s="132" customFormat="1" ht="13" x14ac:dyDescent="0.15"/>
    <row r="551" s="132" customFormat="1" ht="13" x14ac:dyDescent="0.15"/>
    <row r="552" s="132" customFormat="1" ht="13" x14ac:dyDescent="0.15"/>
    <row r="553" s="132" customFormat="1" ht="13" x14ac:dyDescent="0.15"/>
    <row r="554" s="132" customFormat="1" ht="13" x14ac:dyDescent="0.15"/>
    <row r="555" s="132" customFormat="1" ht="13" x14ac:dyDescent="0.15"/>
    <row r="556" s="132" customFormat="1" ht="13" x14ac:dyDescent="0.15"/>
    <row r="557" s="132" customFormat="1" ht="13" x14ac:dyDescent="0.15"/>
    <row r="558" s="132" customFormat="1" ht="13" x14ac:dyDescent="0.15"/>
    <row r="559" s="132" customFormat="1" ht="13" x14ac:dyDescent="0.15"/>
    <row r="560" s="132" customFormat="1" ht="13" x14ac:dyDescent="0.15"/>
    <row r="561" s="132" customFormat="1" ht="13" x14ac:dyDescent="0.15"/>
    <row r="562" s="132" customFormat="1" ht="13" x14ac:dyDescent="0.15"/>
    <row r="563" s="132" customFormat="1" ht="13" x14ac:dyDescent="0.15"/>
    <row r="564" s="132" customFormat="1" ht="13" x14ac:dyDescent="0.15"/>
    <row r="565" s="132" customFormat="1" ht="13" x14ac:dyDescent="0.15"/>
    <row r="566" s="132" customFormat="1" ht="13" x14ac:dyDescent="0.15"/>
    <row r="567" s="132" customFormat="1" ht="13" x14ac:dyDescent="0.15"/>
    <row r="568" s="132" customFormat="1" ht="13" x14ac:dyDescent="0.15"/>
    <row r="569" s="132" customFormat="1" ht="13" x14ac:dyDescent="0.15"/>
    <row r="570" s="132" customFormat="1" ht="13" x14ac:dyDescent="0.15"/>
    <row r="571" s="132" customFormat="1" ht="13" x14ac:dyDescent="0.15"/>
    <row r="572" s="132" customFormat="1" ht="13" x14ac:dyDescent="0.15"/>
    <row r="573" s="132" customFormat="1" ht="13" x14ac:dyDescent="0.15"/>
    <row r="574" s="132" customFormat="1" ht="13" x14ac:dyDescent="0.15"/>
    <row r="575" s="132" customFormat="1" ht="13" x14ac:dyDescent="0.15"/>
    <row r="576" s="132" customFormat="1" ht="13" x14ac:dyDescent="0.15"/>
    <row r="577" s="132" customFormat="1" ht="13" x14ac:dyDescent="0.15"/>
    <row r="578" s="132" customFormat="1" ht="13" x14ac:dyDescent="0.15"/>
    <row r="579" s="132" customFormat="1" ht="13" x14ac:dyDescent="0.15"/>
    <row r="580" s="132" customFormat="1" ht="13" x14ac:dyDescent="0.15"/>
    <row r="581" s="132" customFormat="1" ht="13" x14ac:dyDescent="0.15"/>
    <row r="582" s="132" customFormat="1" ht="13" x14ac:dyDescent="0.15"/>
    <row r="583" s="132" customFormat="1" ht="13" x14ac:dyDescent="0.15"/>
    <row r="584" s="132" customFormat="1" ht="13" x14ac:dyDescent="0.15"/>
    <row r="585" s="132" customFormat="1" ht="13" x14ac:dyDescent="0.15"/>
    <row r="586" s="132" customFormat="1" ht="13" x14ac:dyDescent="0.15"/>
    <row r="587" s="132" customFormat="1" ht="13" x14ac:dyDescent="0.15"/>
    <row r="588" s="132" customFormat="1" ht="13" x14ac:dyDescent="0.15"/>
    <row r="589" s="132" customFormat="1" ht="13" x14ac:dyDescent="0.15"/>
    <row r="590" s="132" customFormat="1" ht="13" x14ac:dyDescent="0.15"/>
    <row r="591" s="132" customFormat="1" ht="13" x14ac:dyDescent="0.15"/>
    <row r="592" s="132" customFormat="1" ht="13" x14ac:dyDescent="0.15"/>
    <row r="593" s="132" customFormat="1" ht="13" x14ac:dyDescent="0.15"/>
    <row r="594" s="132" customFormat="1" ht="13" x14ac:dyDescent="0.15"/>
    <row r="595" s="132" customFormat="1" ht="13" x14ac:dyDescent="0.15"/>
    <row r="596" s="132" customFormat="1" ht="13" x14ac:dyDescent="0.15"/>
    <row r="597" s="132" customFormat="1" ht="13" x14ac:dyDescent="0.15"/>
    <row r="598" s="132" customFormat="1" ht="13" x14ac:dyDescent="0.15"/>
    <row r="599" s="132" customFormat="1" ht="13" x14ac:dyDescent="0.15"/>
    <row r="600" s="132" customFormat="1" ht="13" x14ac:dyDescent="0.15"/>
    <row r="601" s="132" customFormat="1" ht="13" x14ac:dyDescent="0.15"/>
    <row r="602" s="132" customFormat="1" ht="13" x14ac:dyDescent="0.15"/>
    <row r="603" s="132" customFormat="1" ht="13" x14ac:dyDescent="0.15"/>
    <row r="604" s="132" customFormat="1" ht="13" x14ac:dyDescent="0.15"/>
    <row r="605" s="132" customFormat="1" ht="13" x14ac:dyDescent="0.15"/>
    <row r="606" s="132" customFormat="1" ht="13" x14ac:dyDescent="0.15"/>
    <row r="607" s="132" customFormat="1" ht="13" x14ac:dyDescent="0.15"/>
    <row r="608" s="132" customFormat="1" ht="13" x14ac:dyDescent="0.15"/>
    <row r="609" s="132" customFormat="1" ht="13" x14ac:dyDescent="0.15"/>
    <row r="610" s="132" customFormat="1" ht="13" x14ac:dyDescent="0.15"/>
    <row r="611" s="132" customFormat="1" ht="13" x14ac:dyDescent="0.15"/>
    <row r="612" s="132" customFormat="1" ht="13" x14ac:dyDescent="0.15"/>
    <row r="613" s="132" customFormat="1" ht="13" x14ac:dyDescent="0.15"/>
    <row r="614" s="132" customFormat="1" ht="13" x14ac:dyDescent="0.15"/>
    <row r="615" s="132" customFormat="1" ht="13" x14ac:dyDescent="0.15"/>
    <row r="616" s="132" customFormat="1" ht="13" x14ac:dyDescent="0.15"/>
    <row r="617" s="132" customFormat="1" ht="13" x14ac:dyDescent="0.15"/>
    <row r="618" s="132" customFormat="1" ht="13" x14ac:dyDescent="0.15"/>
    <row r="619" s="132" customFormat="1" ht="13" x14ac:dyDescent="0.15"/>
    <row r="620" s="132" customFormat="1" ht="13" x14ac:dyDescent="0.15"/>
    <row r="621" s="132" customFormat="1" ht="13" x14ac:dyDescent="0.15"/>
    <row r="622" s="132" customFormat="1" ht="13" x14ac:dyDescent="0.15"/>
    <row r="623" s="132" customFormat="1" ht="13" x14ac:dyDescent="0.15"/>
    <row r="624" s="132" customFormat="1" ht="13" x14ac:dyDescent="0.15"/>
    <row r="625" s="132" customFormat="1" ht="13" x14ac:dyDescent="0.15"/>
    <row r="626" s="132" customFormat="1" ht="13" x14ac:dyDescent="0.15"/>
    <row r="627" s="132" customFormat="1" ht="13" x14ac:dyDescent="0.15"/>
    <row r="628" s="132" customFormat="1" ht="13" x14ac:dyDescent="0.15"/>
    <row r="629" s="132" customFormat="1" ht="13" x14ac:dyDescent="0.15"/>
    <row r="630" s="132" customFormat="1" ht="13" x14ac:dyDescent="0.15"/>
    <row r="631" s="132" customFormat="1" ht="13" x14ac:dyDescent="0.15"/>
    <row r="632" s="132" customFormat="1" ht="13" x14ac:dyDescent="0.15"/>
    <row r="633" s="132" customFormat="1" ht="13" x14ac:dyDescent="0.15"/>
    <row r="634" s="132" customFormat="1" ht="13" x14ac:dyDescent="0.15"/>
    <row r="635" s="132" customFormat="1" ht="13" x14ac:dyDescent="0.15"/>
    <row r="636" s="132" customFormat="1" ht="13" x14ac:dyDescent="0.15"/>
    <row r="637" s="132" customFormat="1" ht="13" x14ac:dyDescent="0.15"/>
    <row r="638" s="132" customFormat="1" ht="13" x14ac:dyDescent="0.15"/>
    <row r="639" s="132" customFormat="1" ht="13" x14ac:dyDescent="0.15"/>
    <row r="640" s="132" customFormat="1" ht="13" x14ac:dyDescent="0.15"/>
    <row r="641" s="132" customFormat="1" ht="13" x14ac:dyDescent="0.15"/>
    <row r="642" s="132" customFormat="1" ht="13" x14ac:dyDescent="0.15"/>
    <row r="643" s="132" customFormat="1" ht="13" x14ac:dyDescent="0.15"/>
    <row r="644" s="132" customFormat="1" ht="13" x14ac:dyDescent="0.15"/>
    <row r="645" s="132" customFormat="1" ht="13" x14ac:dyDescent="0.15"/>
    <row r="646" s="132" customFormat="1" ht="13" x14ac:dyDescent="0.15"/>
    <row r="647" s="132" customFormat="1" ht="13" x14ac:dyDescent="0.15"/>
    <row r="648" s="132" customFormat="1" ht="13" x14ac:dyDescent="0.15"/>
    <row r="649" s="132" customFormat="1" ht="13" x14ac:dyDescent="0.15"/>
    <row r="650" s="132" customFormat="1" ht="13" x14ac:dyDescent="0.15"/>
    <row r="651" s="132" customFormat="1" ht="13" x14ac:dyDescent="0.15"/>
    <row r="652" s="132" customFormat="1" ht="13" x14ac:dyDescent="0.15"/>
    <row r="653" s="132" customFormat="1" ht="13" x14ac:dyDescent="0.15"/>
    <row r="654" s="132" customFormat="1" ht="13" x14ac:dyDescent="0.15"/>
    <row r="655" s="132" customFormat="1" ht="13" x14ac:dyDescent="0.15"/>
    <row r="656" s="132" customFormat="1" ht="13" x14ac:dyDescent="0.15"/>
    <row r="657" s="132" customFormat="1" ht="13" x14ac:dyDescent="0.15"/>
    <row r="658" s="132" customFormat="1" ht="13" x14ac:dyDescent="0.15"/>
    <row r="659" s="132" customFormat="1" ht="13" x14ac:dyDescent="0.15"/>
    <row r="660" s="132" customFormat="1" ht="13" x14ac:dyDescent="0.15"/>
    <row r="661" s="132" customFormat="1" ht="13" x14ac:dyDescent="0.15"/>
    <row r="662" s="132" customFormat="1" ht="13" x14ac:dyDescent="0.15"/>
    <row r="663" s="132" customFormat="1" ht="13" x14ac:dyDescent="0.15"/>
    <row r="664" s="132" customFormat="1" ht="13" x14ac:dyDescent="0.15"/>
    <row r="665" s="132" customFormat="1" ht="13" x14ac:dyDescent="0.15"/>
    <row r="666" s="132" customFormat="1" ht="13" x14ac:dyDescent="0.15"/>
    <row r="667" s="132" customFormat="1" ht="13" x14ac:dyDescent="0.15"/>
    <row r="668" s="132" customFormat="1" ht="13" x14ac:dyDescent="0.15"/>
    <row r="669" s="132" customFormat="1" ht="13" x14ac:dyDescent="0.15"/>
    <row r="670" s="132" customFormat="1" ht="13" x14ac:dyDescent="0.15"/>
    <row r="671" s="132" customFormat="1" ht="13" x14ac:dyDescent="0.15"/>
    <row r="672" s="132" customFormat="1" ht="13" x14ac:dyDescent="0.15"/>
    <row r="673" s="132" customFormat="1" ht="13" x14ac:dyDescent="0.15"/>
    <row r="674" s="132" customFormat="1" ht="13" x14ac:dyDescent="0.15"/>
    <row r="675" s="132" customFormat="1" ht="13" x14ac:dyDescent="0.15"/>
    <row r="676" s="132" customFormat="1" ht="13" x14ac:dyDescent="0.15"/>
    <row r="677" s="132" customFormat="1" ht="13" x14ac:dyDescent="0.15"/>
    <row r="678" s="132" customFormat="1" ht="13" x14ac:dyDescent="0.15"/>
    <row r="679" s="132" customFormat="1" ht="13" x14ac:dyDescent="0.15"/>
    <row r="680" s="132" customFormat="1" ht="13" x14ac:dyDescent="0.15"/>
    <row r="681" s="132" customFormat="1" ht="13" x14ac:dyDescent="0.15"/>
    <row r="682" s="132" customFormat="1" ht="13" x14ac:dyDescent="0.15"/>
    <row r="683" s="132" customFormat="1" ht="13" x14ac:dyDescent="0.15"/>
    <row r="684" s="132" customFormat="1" ht="13" x14ac:dyDescent="0.15"/>
    <row r="685" s="132" customFormat="1" ht="13" x14ac:dyDescent="0.15"/>
    <row r="686" s="132" customFormat="1" ht="13" x14ac:dyDescent="0.15"/>
    <row r="687" s="132" customFormat="1" ht="13" x14ac:dyDescent="0.15"/>
    <row r="688" s="132" customFormat="1" ht="13" x14ac:dyDescent="0.15"/>
    <row r="689" s="132" customFormat="1" ht="13" x14ac:dyDescent="0.15"/>
    <row r="690" s="132" customFormat="1" ht="13" x14ac:dyDescent="0.15"/>
    <row r="691" s="132" customFormat="1" ht="13" x14ac:dyDescent="0.15"/>
    <row r="692" s="132" customFormat="1" ht="13" x14ac:dyDescent="0.15"/>
    <row r="693" s="132" customFormat="1" ht="13" x14ac:dyDescent="0.15"/>
    <row r="694" s="132" customFormat="1" ht="13" x14ac:dyDescent="0.15"/>
    <row r="695" s="132" customFormat="1" ht="13" x14ac:dyDescent="0.15"/>
    <row r="696" s="132" customFormat="1" ht="13" x14ac:dyDescent="0.15"/>
    <row r="697" s="132" customFormat="1" ht="13" x14ac:dyDescent="0.15"/>
    <row r="698" s="132" customFormat="1" ht="13" x14ac:dyDescent="0.15"/>
    <row r="699" s="132" customFormat="1" ht="13" x14ac:dyDescent="0.15"/>
    <row r="700" s="132" customFormat="1" ht="13" x14ac:dyDescent="0.15"/>
    <row r="701" s="132" customFormat="1" ht="13" x14ac:dyDescent="0.15"/>
    <row r="702" s="132" customFormat="1" ht="13" x14ac:dyDescent="0.15"/>
    <row r="703" s="132" customFormat="1" ht="13" x14ac:dyDescent="0.15"/>
    <row r="704" s="132" customFormat="1" ht="13" x14ac:dyDescent="0.15"/>
    <row r="705" s="132" customFormat="1" ht="13" x14ac:dyDescent="0.15"/>
    <row r="706" s="132" customFormat="1" ht="13" x14ac:dyDescent="0.15"/>
    <row r="707" s="132" customFormat="1" ht="13" x14ac:dyDescent="0.15"/>
    <row r="708" s="132" customFormat="1" ht="13" x14ac:dyDescent="0.15"/>
    <row r="709" s="132" customFormat="1" ht="13" x14ac:dyDescent="0.15"/>
    <row r="710" s="132" customFormat="1" ht="13" x14ac:dyDescent="0.15"/>
    <row r="711" s="132" customFormat="1" ht="13" x14ac:dyDescent="0.15"/>
    <row r="712" s="132" customFormat="1" ht="13" x14ac:dyDescent="0.15"/>
    <row r="713" s="132" customFormat="1" ht="13" x14ac:dyDescent="0.15"/>
    <row r="714" s="132" customFormat="1" ht="13" x14ac:dyDescent="0.15"/>
    <row r="715" s="132" customFormat="1" ht="13" x14ac:dyDescent="0.15"/>
    <row r="716" s="132" customFormat="1" ht="13" x14ac:dyDescent="0.15"/>
    <row r="717" s="132" customFormat="1" ht="13" x14ac:dyDescent="0.15"/>
    <row r="718" s="132" customFormat="1" ht="13" x14ac:dyDescent="0.15"/>
    <row r="719" s="132" customFormat="1" ht="13" x14ac:dyDescent="0.15"/>
    <row r="720" s="132" customFormat="1" ht="13" x14ac:dyDescent="0.15"/>
    <row r="721" s="132" customFormat="1" ht="13" x14ac:dyDescent="0.15"/>
    <row r="722" s="132" customFormat="1" ht="13" x14ac:dyDescent="0.15"/>
    <row r="723" s="132" customFormat="1" ht="13" x14ac:dyDescent="0.15"/>
    <row r="724" s="132" customFormat="1" ht="13" x14ac:dyDescent="0.15"/>
    <row r="725" s="132" customFormat="1" ht="13" x14ac:dyDescent="0.15"/>
    <row r="726" s="132" customFormat="1" ht="13" x14ac:dyDescent="0.15"/>
    <row r="727" s="132" customFormat="1" ht="13" x14ac:dyDescent="0.15"/>
    <row r="728" s="132" customFormat="1" ht="13" x14ac:dyDescent="0.15"/>
    <row r="729" s="132" customFormat="1" ht="13" x14ac:dyDescent="0.15"/>
    <row r="730" s="132" customFormat="1" ht="13" x14ac:dyDescent="0.15"/>
    <row r="731" s="132" customFormat="1" ht="13" x14ac:dyDescent="0.15"/>
    <row r="732" s="132" customFormat="1" ht="13" x14ac:dyDescent="0.15"/>
    <row r="733" s="132" customFormat="1" ht="13" x14ac:dyDescent="0.15"/>
    <row r="734" s="132" customFormat="1" ht="13" x14ac:dyDescent="0.15"/>
    <row r="735" s="132" customFormat="1" ht="13" x14ac:dyDescent="0.15"/>
    <row r="736" s="132" customFormat="1" ht="13" x14ac:dyDescent="0.15"/>
    <row r="737" s="132" customFormat="1" ht="13" x14ac:dyDescent="0.15"/>
    <row r="738" s="132" customFormat="1" ht="13" x14ac:dyDescent="0.15"/>
    <row r="739" s="132" customFormat="1" ht="13" x14ac:dyDescent="0.15"/>
    <row r="740" s="132" customFormat="1" ht="13" x14ac:dyDescent="0.15"/>
    <row r="741" s="132" customFormat="1" ht="13" x14ac:dyDescent="0.15"/>
    <row r="742" s="132" customFormat="1" ht="13" x14ac:dyDescent="0.15"/>
    <row r="743" s="132" customFormat="1" ht="13" x14ac:dyDescent="0.15"/>
    <row r="744" s="132" customFormat="1" ht="13" x14ac:dyDescent="0.15"/>
    <row r="745" s="132" customFormat="1" ht="13" x14ac:dyDescent="0.15"/>
    <row r="746" s="132" customFormat="1" ht="13" x14ac:dyDescent="0.15"/>
    <row r="747" s="132" customFormat="1" ht="13" x14ac:dyDescent="0.15"/>
    <row r="748" s="132" customFormat="1" ht="13" x14ac:dyDescent="0.15"/>
    <row r="749" s="132" customFormat="1" ht="13" x14ac:dyDescent="0.15"/>
    <row r="750" s="132" customFormat="1" ht="13" x14ac:dyDescent="0.15"/>
    <row r="751" s="132" customFormat="1" ht="13" x14ac:dyDescent="0.15"/>
    <row r="752" s="132" customFormat="1" ht="13" x14ac:dyDescent="0.15"/>
    <row r="753" s="132" customFormat="1" ht="13" x14ac:dyDescent="0.15"/>
    <row r="754" s="132" customFormat="1" ht="13" x14ac:dyDescent="0.15"/>
    <row r="755" s="132" customFormat="1" ht="13" x14ac:dyDescent="0.15"/>
    <row r="756" s="132" customFormat="1" ht="13" x14ac:dyDescent="0.15"/>
    <row r="757" s="132" customFormat="1" ht="13" x14ac:dyDescent="0.15"/>
    <row r="758" s="132" customFormat="1" ht="13" x14ac:dyDescent="0.15"/>
    <row r="759" s="132" customFormat="1" ht="13" x14ac:dyDescent="0.15"/>
    <row r="760" s="132" customFormat="1" ht="13" x14ac:dyDescent="0.15"/>
    <row r="761" s="132" customFormat="1" ht="13" x14ac:dyDescent="0.15"/>
    <row r="762" s="132" customFormat="1" ht="13" x14ac:dyDescent="0.15"/>
    <row r="763" s="132" customFormat="1" ht="13" x14ac:dyDescent="0.15"/>
    <row r="764" s="132" customFormat="1" ht="13" x14ac:dyDescent="0.15"/>
    <row r="765" s="132" customFormat="1" ht="13" x14ac:dyDescent="0.15"/>
    <row r="766" s="132" customFormat="1" ht="13" x14ac:dyDescent="0.15"/>
    <row r="767" s="132" customFormat="1" ht="13" x14ac:dyDescent="0.15"/>
    <row r="768" s="132" customFormat="1" ht="13" x14ac:dyDescent="0.15"/>
    <row r="769" s="132" customFormat="1" ht="13" x14ac:dyDescent="0.15"/>
    <row r="770" s="132" customFormat="1" ht="13" x14ac:dyDescent="0.15"/>
    <row r="771" s="132" customFormat="1" ht="13" x14ac:dyDescent="0.15"/>
    <row r="772" s="132" customFormat="1" ht="13" x14ac:dyDescent="0.15"/>
    <row r="773" s="132" customFormat="1" ht="13" x14ac:dyDescent="0.15"/>
    <row r="774" s="132" customFormat="1" ht="13" x14ac:dyDescent="0.15"/>
    <row r="775" s="132" customFormat="1" ht="13" x14ac:dyDescent="0.15"/>
    <row r="776" s="132" customFormat="1" ht="13" x14ac:dyDescent="0.15"/>
    <row r="777" s="132" customFormat="1" ht="13" x14ac:dyDescent="0.15"/>
    <row r="778" s="132" customFormat="1" ht="13" x14ac:dyDescent="0.15"/>
    <row r="779" s="132" customFormat="1" ht="13" x14ac:dyDescent="0.15"/>
    <row r="780" s="132" customFormat="1" ht="13" x14ac:dyDescent="0.15"/>
    <row r="781" s="132" customFormat="1" ht="13" x14ac:dyDescent="0.15"/>
    <row r="782" s="132" customFormat="1" ht="13" x14ac:dyDescent="0.15"/>
    <row r="783" s="132" customFormat="1" ht="13" x14ac:dyDescent="0.15"/>
    <row r="784" s="132" customFormat="1" ht="13" x14ac:dyDescent="0.15"/>
    <row r="785" s="132" customFormat="1" ht="13" x14ac:dyDescent="0.15"/>
    <row r="786" s="132" customFormat="1" ht="13" x14ac:dyDescent="0.15"/>
    <row r="787" s="132" customFormat="1" ht="13" x14ac:dyDescent="0.15"/>
    <row r="788" s="132" customFormat="1" ht="13" x14ac:dyDescent="0.15"/>
    <row r="789" s="132" customFormat="1" ht="13" x14ac:dyDescent="0.15"/>
    <row r="790" s="132" customFormat="1" ht="13" x14ac:dyDescent="0.15"/>
    <row r="791" s="132" customFormat="1" ht="13" x14ac:dyDescent="0.15"/>
    <row r="792" s="132" customFormat="1" ht="13" x14ac:dyDescent="0.15"/>
    <row r="793" s="132" customFormat="1" ht="13" x14ac:dyDescent="0.15"/>
    <row r="794" s="132" customFormat="1" ht="13" x14ac:dyDescent="0.15"/>
    <row r="795" s="132" customFormat="1" ht="13" x14ac:dyDescent="0.15"/>
    <row r="796" s="132" customFormat="1" ht="13" x14ac:dyDescent="0.15"/>
    <row r="797" s="132" customFormat="1" ht="13" x14ac:dyDescent="0.15"/>
    <row r="798" s="132" customFormat="1" ht="13" x14ac:dyDescent="0.15"/>
    <row r="799" s="132" customFormat="1" ht="13" x14ac:dyDescent="0.15"/>
    <row r="800" s="132" customFormat="1" ht="13" x14ac:dyDescent="0.15"/>
    <row r="801" s="132" customFormat="1" ht="13" x14ac:dyDescent="0.15"/>
    <row r="802" s="132" customFormat="1" ht="13" x14ac:dyDescent="0.15"/>
    <row r="803" s="132" customFormat="1" ht="13" x14ac:dyDescent="0.15"/>
    <row r="804" s="132" customFormat="1" ht="13" x14ac:dyDescent="0.15"/>
    <row r="805" s="132" customFormat="1" ht="13" x14ac:dyDescent="0.15"/>
    <row r="806" s="132" customFormat="1" ht="13" x14ac:dyDescent="0.15"/>
    <row r="807" s="132" customFormat="1" ht="13" x14ac:dyDescent="0.15"/>
    <row r="808" s="132" customFormat="1" ht="13" x14ac:dyDescent="0.15"/>
    <row r="809" s="132" customFormat="1" ht="13" x14ac:dyDescent="0.15"/>
    <row r="810" s="132" customFormat="1" ht="13" x14ac:dyDescent="0.15"/>
    <row r="811" s="132" customFormat="1" ht="13" x14ac:dyDescent="0.15"/>
    <row r="812" s="132" customFormat="1" ht="13" x14ac:dyDescent="0.15"/>
    <row r="813" s="132" customFormat="1" ht="13" x14ac:dyDescent="0.15"/>
    <row r="814" s="132" customFormat="1" ht="13" x14ac:dyDescent="0.15"/>
    <row r="815" s="132" customFormat="1" ht="13" x14ac:dyDescent="0.15"/>
    <row r="816" s="132" customFormat="1" ht="13" x14ac:dyDescent="0.15"/>
    <row r="817" s="132" customFormat="1" ht="13" x14ac:dyDescent="0.15"/>
    <row r="818" s="132" customFormat="1" ht="13" x14ac:dyDescent="0.15"/>
    <row r="819" s="132" customFormat="1" ht="13" x14ac:dyDescent="0.15"/>
    <row r="820" s="132" customFormat="1" ht="13" x14ac:dyDescent="0.15"/>
    <row r="821" s="132" customFormat="1" ht="13" x14ac:dyDescent="0.15"/>
    <row r="822" s="132" customFormat="1" ht="13" x14ac:dyDescent="0.15"/>
    <row r="823" s="132" customFormat="1" ht="13" x14ac:dyDescent="0.15"/>
    <row r="824" s="132" customFormat="1" ht="13" x14ac:dyDescent="0.15"/>
    <row r="825" s="132" customFormat="1" ht="13" x14ac:dyDescent="0.15"/>
    <row r="826" s="132" customFormat="1" ht="13" x14ac:dyDescent="0.15"/>
    <row r="827" s="132" customFormat="1" ht="13" x14ac:dyDescent="0.15"/>
    <row r="828" s="132" customFormat="1" ht="13" x14ac:dyDescent="0.15"/>
    <row r="829" s="132" customFormat="1" ht="13" x14ac:dyDescent="0.15"/>
    <row r="830" s="132" customFormat="1" ht="13" x14ac:dyDescent="0.15"/>
    <row r="831" s="132" customFormat="1" ht="13" x14ac:dyDescent="0.15"/>
    <row r="832" s="132" customFormat="1" ht="13" x14ac:dyDescent="0.15"/>
    <row r="833" s="132" customFormat="1" ht="13" x14ac:dyDescent="0.15"/>
    <row r="834" s="132" customFormat="1" ht="13" x14ac:dyDescent="0.15"/>
    <row r="835" s="132" customFormat="1" ht="13" x14ac:dyDescent="0.15"/>
    <row r="836" s="132" customFormat="1" ht="13" x14ac:dyDescent="0.15"/>
    <row r="837" s="132" customFormat="1" ht="13" x14ac:dyDescent="0.15"/>
    <row r="838" s="132" customFormat="1" ht="13" x14ac:dyDescent="0.15"/>
    <row r="839" s="132" customFormat="1" ht="13" x14ac:dyDescent="0.15"/>
    <row r="840" s="132" customFormat="1" ht="13" x14ac:dyDescent="0.15"/>
    <row r="841" s="132" customFormat="1" ht="13" x14ac:dyDescent="0.15"/>
    <row r="842" s="132" customFormat="1" ht="13" x14ac:dyDescent="0.15"/>
    <row r="843" s="132" customFormat="1" ht="13" x14ac:dyDescent="0.15"/>
    <row r="844" s="132" customFormat="1" ht="13" x14ac:dyDescent="0.15"/>
    <row r="845" s="132" customFormat="1" ht="13" x14ac:dyDescent="0.15"/>
    <row r="846" s="132" customFormat="1" ht="13" x14ac:dyDescent="0.15"/>
    <row r="847" s="132" customFormat="1" ht="13" x14ac:dyDescent="0.15"/>
    <row r="848" s="132" customFormat="1" ht="13" x14ac:dyDescent="0.15"/>
    <row r="849" s="132" customFormat="1" ht="13" x14ac:dyDescent="0.15"/>
    <row r="850" s="132" customFormat="1" ht="13" x14ac:dyDescent="0.15"/>
    <row r="851" s="132" customFormat="1" ht="13" x14ac:dyDescent="0.15"/>
    <row r="852" s="132" customFormat="1" ht="13" x14ac:dyDescent="0.15"/>
    <row r="853" s="132" customFormat="1" ht="13" x14ac:dyDescent="0.15"/>
    <row r="854" s="132" customFormat="1" ht="13" x14ac:dyDescent="0.15"/>
    <row r="855" s="132" customFormat="1" ht="13" x14ac:dyDescent="0.15"/>
    <row r="856" s="132" customFormat="1" ht="13" x14ac:dyDescent="0.15"/>
    <row r="857" s="132" customFormat="1" ht="13" x14ac:dyDescent="0.15"/>
    <row r="858" s="132" customFormat="1" ht="13" x14ac:dyDescent="0.15"/>
    <row r="859" s="132" customFormat="1" ht="13" x14ac:dyDescent="0.15"/>
    <row r="860" s="132" customFormat="1" ht="13" x14ac:dyDescent="0.15"/>
    <row r="861" s="132" customFormat="1" ht="13" x14ac:dyDescent="0.15"/>
    <row r="862" s="132" customFormat="1" ht="13" x14ac:dyDescent="0.15"/>
    <row r="863" s="132" customFormat="1" ht="13" x14ac:dyDescent="0.15"/>
    <row r="864" s="132" customFormat="1" ht="13" x14ac:dyDescent="0.15"/>
    <row r="865" s="132" customFormat="1" ht="13" x14ac:dyDescent="0.15"/>
    <row r="866" s="132" customFormat="1" ht="13" x14ac:dyDescent="0.15"/>
    <row r="867" s="132" customFormat="1" ht="13" x14ac:dyDescent="0.15"/>
    <row r="868" s="132" customFormat="1" ht="13" x14ac:dyDescent="0.15"/>
    <row r="869" s="132" customFormat="1" ht="13" x14ac:dyDescent="0.15"/>
    <row r="870" s="132" customFormat="1" ht="13" x14ac:dyDescent="0.15"/>
    <row r="871" s="132" customFormat="1" ht="13" x14ac:dyDescent="0.15"/>
    <row r="872" s="132" customFormat="1" ht="13" x14ac:dyDescent="0.15"/>
    <row r="873" s="132" customFormat="1" ht="13" x14ac:dyDescent="0.15"/>
    <row r="874" s="132" customFormat="1" ht="13" x14ac:dyDescent="0.15"/>
    <row r="875" s="132" customFormat="1" ht="13" x14ac:dyDescent="0.15"/>
    <row r="876" s="132" customFormat="1" ht="13" x14ac:dyDescent="0.15"/>
    <row r="877" s="132" customFormat="1" ht="13" x14ac:dyDescent="0.15"/>
    <row r="878" s="132" customFormat="1" ht="13" x14ac:dyDescent="0.15"/>
    <row r="879" s="132" customFormat="1" ht="13" x14ac:dyDescent="0.15"/>
    <row r="880" s="132" customFormat="1" ht="13" x14ac:dyDescent="0.15"/>
    <row r="881" s="132" customFormat="1" ht="13" x14ac:dyDescent="0.15"/>
    <row r="882" s="132" customFormat="1" ht="13" x14ac:dyDescent="0.15"/>
    <row r="883" s="132" customFormat="1" ht="13" x14ac:dyDescent="0.15"/>
    <row r="884" s="132" customFormat="1" ht="13" x14ac:dyDescent="0.15"/>
    <row r="885" s="132" customFormat="1" ht="13" x14ac:dyDescent="0.15"/>
    <row r="886" s="132" customFormat="1" ht="13" x14ac:dyDescent="0.15"/>
    <row r="887" s="132" customFormat="1" ht="13" x14ac:dyDescent="0.15"/>
    <row r="888" s="132" customFormat="1" ht="13" x14ac:dyDescent="0.15"/>
    <row r="889" s="132" customFormat="1" ht="13" x14ac:dyDescent="0.15"/>
    <row r="890" s="132" customFormat="1" ht="13" x14ac:dyDescent="0.15"/>
    <row r="891" s="132" customFormat="1" ht="13" x14ac:dyDescent="0.15"/>
    <row r="892" s="132" customFormat="1" ht="13" x14ac:dyDescent="0.15"/>
    <row r="893" s="132" customFormat="1" ht="13" x14ac:dyDescent="0.15"/>
    <row r="894" s="132" customFormat="1" ht="13" x14ac:dyDescent="0.15"/>
    <row r="895" s="132" customFormat="1" ht="13" x14ac:dyDescent="0.15"/>
    <row r="896" s="132" customFormat="1" ht="13" x14ac:dyDescent="0.15"/>
    <row r="897" s="132" customFormat="1" ht="13" x14ac:dyDescent="0.15"/>
    <row r="898" s="132" customFormat="1" ht="13" x14ac:dyDescent="0.15"/>
    <row r="899" s="132" customFormat="1" ht="13" x14ac:dyDescent="0.15"/>
    <row r="900" s="132" customFormat="1" ht="13" x14ac:dyDescent="0.15"/>
    <row r="901" s="132" customFormat="1" ht="13" x14ac:dyDescent="0.15"/>
    <row r="902" s="132" customFormat="1" ht="13" x14ac:dyDescent="0.15"/>
    <row r="903" s="132" customFormat="1" ht="13" x14ac:dyDescent="0.15"/>
    <row r="904" s="132" customFormat="1" ht="13" x14ac:dyDescent="0.15"/>
    <row r="905" s="132" customFormat="1" ht="13" x14ac:dyDescent="0.15"/>
    <row r="906" s="132" customFormat="1" ht="13" x14ac:dyDescent="0.15"/>
    <row r="907" s="132" customFormat="1" ht="13" x14ac:dyDescent="0.15"/>
    <row r="908" s="132" customFormat="1" ht="13" x14ac:dyDescent="0.15"/>
    <row r="909" s="132" customFormat="1" ht="13" x14ac:dyDescent="0.15"/>
    <row r="910" s="132" customFormat="1" ht="13" x14ac:dyDescent="0.15"/>
    <row r="911" s="132" customFormat="1" ht="13" x14ac:dyDescent="0.15"/>
    <row r="912" s="132" customFormat="1" ht="13" x14ac:dyDescent="0.15"/>
    <row r="913" s="132" customFormat="1" ht="13" x14ac:dyDescent="0.15"/>
    <row r="914" s="132" customFormat="1" ht="13" x14ac:dyDescent="0.15"/>
    <row r="915" s="132" customFormat="1" ht="13" x14ac:dyDescent="0.15"/>
    <row r="916" s="132" customFormat="1" ht="13" x14ac:dyDescent="0.15"/>
    <row r="917" s="132" customFormat="1" ht="13" x14ac:dyDescent="0.15"/>
    <row r="918" s="132" customFormat="1" ht="13" x14ac:dyDescent="0.15"/>
    <row r="919" s="132" customFormat="1" ht="13" x14ac:dyDescent="0.15"/>
    <row r="920" s="132" customFormat="1" ht="13" x14ac:dyDescent="0.15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72" priority="2">
      <formula>LEN(TRIM(C16))=0</formula>
    </cfRule>
  </conditionalFormatting>
  <conditionalFormatting sqref="E9:E13">
    <cfRule type="containsBlanks" dxfId="71" priority="1">
      <formula>LEN(TRIM(E9))=0</formula>
    </cfRule>
  </conditionalFormatting>
  <conditionalFormatting sqref="H9:H14">
    <cfRule type="containsBlanks" dxfId="70" priority="24">
      <formula>LEN(TRIM(H9))=0</formula>
    </cfRule>
  </conditionalFormatting>
  <conditionalFormatting sqref="H16:H56">
    <cfRule type="containsBlanks" dxfId="69" priority="10">
      <formula>LEN(TRIM(H16))=0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5"/>
  <sheetViews>
    <sheetView showGridLines="0" topLeftCell="A52" zoomScaleNormal="100" workbookViewId="0">
      <selection activeCell="B104" sqref="B104"/>
    </sheetView>
  </sheetViews>
  <sheetFormatPr baseColWidth="10" defaultColWidth="11.5" defaultRowHeight="11" x14ac:dyDescent="0.15"/>
  <cols>
    <col min="1" max="1" width="7.6640625" style="34" customWidth="1"/>
    <col min="2" max="2" width="47.1640625" style="34" customWidth="1"/>
    <col min="3" max="4" width="6.83203125" style="34" customWidth="1"/>
    <col min="5" max="5" width="5.83203125" style="34" customWidth="1"/>
    <col min="6" max="7" width="6.83203125" style="34" customWidth="1"/>
    <col min="8" max="8" width="5.83203125" style="34" customWidth="1"/>
    <col min="9" max="16384" width="11.5" style="34"/>
  </cols>
  <sheetData>
    <row r="1" spans="1:10" ht="15" customHeight="1" x14ac:dyDescent="0.15">
      <c r="A1" s="79" t="s">
        <v>322</v>
      </c>
      <c r="B1" s="79"/>
      <c r="C1" s="79"/>
      <c r="D1" s="79"/>
      <c r="E1" s="79"/>
    </row>
    <row r="2" spans="1:10" ht="12" x14ac:dyDescent="0.15">
      <c r="A2" s="234" t="s">
        <v>58</v>
      </c>
      <c r="B2" s="234"/>
      <c r="C2" s="234"/>
      <c r="D2" s="234"/>
      <c r="E2" s="234"/>
    </row>
    <row r="3" spans="1:10" ht="5" customHeight="1" x14ac:dyDescent="0.15">
      <c r="A3" s="47"/>
      <c r="B3" s="47"/>
      <c r="C3" s="47"/>
      <c r="D3" s="47"/>
      <c r="E3" s="47"/>
    </row>
    <row r="4" spans="1:10" ht="12" customHeight="1" x14ac:dyDescent="0.15">
      <c r="A4" s="235" t="s">
        <v>30</v>
      </c>
      <c r="B4" s="235" t="s">
        <v>4</v>
      </c>
      <c r="C4" s="232" t="s">
        <v>346</v>
      </c>
      <c r="D4" s="233"/>
      <c r="E4" s="164" t="s">
        <v>31</v>
      </c>
      <c r="F4" s="232" t="s">
        <v>310</v>
      </c>
      <c r="G4" s="233"/>
      <c r="H4" s="164" t="s">
        <v>31</v>
      </c>
    </row>
    <row r="5" spans="1:10" ht="12" x14ac:dyDescent="0.15">
      <c r="A5" s="236"/>
      <c r="B5" s="236"/>
      <c r="C5" s="159">
        <v>2023</v>
      </c>
      <c r="D5" s="160" t="s">
        <v>315</v>
      </c>
      <c r="E5" s="165" t="s">
        <v>32</v>
      </c>
      <c r="F5" s="159">
        <v>2023</v>
      </c>
      <c r="G5" s="160" t="s">
        <v>315</v>
      </c>
      <c r="H5" s="268" t="s">
        <v>32</v>
      </c>
    </row>
    <row r="6" spans="1:10" ht="4" customHeight="1" x14ac:dyDescent="0.15">
      <c r="A6" s="99"/>
      <c r="B6" s="99"/>
      <c r="C6" s="63"/>
      <c r="D6" s="63"/>
      <c r="E6" s="99"/>
      <c r="F6" s="63"/>
      <c r="G6" s="63"/>
      <c r="H6" s="99"/>
    </row>
    <row r="7" spans="1:10" ht="11" customHeight="1" x14ac:dyDescent="0.15">
      <c r="A7" s="93" t="s">
        <v>63</v>
      </c>
      <c r="B7" s="12" t="s">
        <v>235</v>
      </c>
      <c r="C7" s="134">
        <v>594785.22871299996</v>
      </c>
      <c r="D7" s="134">
        <v>562622.7440589997</v>
      </c>
      <c r="E7" s="191">
        <f>IFERROR(((D7/C7-1)),"")</f>
        <v>-5.4074114657476691E-2</v>
      </c>
      <c r="F7" s="134">
        <v>20704.150619999986</v>
      </c>
      <c r="G7" s="134">
        <v>21394.466000000008</v>
      </c>
      <c r="H7" s="202">
        <f>IFERROR(((G7/F7-1)),"")</f>
        <v>3.334188359957091E-2</v>
      </c>
    </row>
    <row r="8" spans="1:10" ht="11" customHeight="1" x14ac:dyDescent="0.15">
      <c r="A8" s="93" t="s">
        <v>68</v>
      </c>
      <c r="B8" s="12" t="s">
        <v>236</v>
      </c>
      <c r="C8" s="134">
        <v>91250.812033999988</v>
      </c>
      <c r="D8" s="134">
        <v>116561.36932300002</v>
      </c>
      <c r="E8" s="191">
        <f t="shared" ref="E8:E56" si="0">IFERROR(((D8/C8-1)),"")</f>
        <v>0.27737350194285759</v>
      </c>
      <c r="F8" s="134">
        <v>29937.395872000005</v>
      </c>
      <c r="G8" s="134">
        <v>44167.06002099999</v>
      </c>
      <c r="H8" s="202">
        <f t="shared" ref="H8:H57" si="1">IFERROR(((G8/F8-1)),"")</f>
        <v>0.47531402563670455</v>
      </c>
      <c r="I8" s="129"/>
      <c r="J8" s="129"/>
    </row>
    <row r="9" spans="1:10" ht="11" customHeight="1" x14ac:dyDescent="0.15">
      <c r="A9" s="93" t="s">
        <v>9</v>
      </c>
      <c r="B9" s="12" t="s">
        <v>288</v>
      </c>
      <c r="C9" s="134">
        <v>103480.10867400005</v>
      </c>
      <c r="D9" s="134">
        <v>174017.56797699991</v>
      </c>
      <c r="E9" s="191">
        <f t="shared" si="0"/>
        <v>0.68165235045527939</v>
      </c>
      <c r="F9" s="134">
        <v>31128.298346999996</v>
      </c>
      <c r="G9" s="134">
        <v>35220.059383999949</v>
      </c>
      <c r="H9" s="202">
        <f t="shared" si="1"/>
        <v>0.13144827228868738</v>
      </c>
      <c r="I9" s="129"/>
      <c r="J9" s="129"/>
    </row>
    <row r="10" spans="1:10" ht="11" customHeight="1" x14ac:dyDescent="0.15">
      <c r="A10" s="93" t="s">
        <v>69</v>
      </c>
      <c r="B10" s="12" t="s">
        <v>290</v>
      </c>
      <c r="C10" s="134">
        <v>51343.866301999995</v>
      </c>
      <c r="D10" s="134">
        <v>77213.168713000021</v>
      </c>
      <c r="E10" s="191">
        <f t="shared" si="0"/>
        <v>0.5038440669590234</v>
      </c>
      <c r="F10" s="134">
        <v>7644.3182999999999</v>
      </c>
      <c r="G10" s="134">
        <v>11837.044535000001</v>
      </c>
      <c r="H10" s="202">
        <f t="shared" si="1"/>
        <v>0.54847614534836953</v>
      </c>
      <c r="I10" s="129"/>
      <c r="J10" s="129"/>
    </row>
    <row r="11" spans="1:10" ht="11" customHeight="1" x14ac:dyDescent="0.15">
      <c r="A11" s="93" t="s">
        <v>10</v>
      </c>
      <c r="B11" s="12" t="s">
        <v>200</v>
      </c>
      <c r="C11" s="134">
        <v>294186.96126000024</v>
      </c>
      <c r="D11" s="134">
        <v>162206.56715800014</v>
      </c>
      <c r="E11" s="191">
        <f t="shared" si="0"/>
        <v>-0.44862761264717244</v>
      </c>
      <c r="F11" s="134">
        <v>12192.298099999998</v>
      </c>
      <c r="G11" s="134">
        <v>7191.5909999999949</v>
      </c>
      <c r="H11" s="202">
        <f t="shared" si="1"/>
        <v>-0.4101529554957325</v>
      </c>
      <c r="I11" s="129"/>
      <c r="J11" s="129"/>
    </row>
    <row r="12" spans="1:10" ht="11" customHeight="1" x14ac:dyDescent="0.15">
      <c r="A12" s="93" t="s">
        <v>12</v>
      </c>
      <c r="B12" s="12" t="s">
        <v>202</v>
      </c>
      <c r="C12" s="134">
        <v>65068.742828999995</v>
      </c>
      <c r="D12" s="134">
        <v>58513.633646000002</v>
      </c>
      <c r="E12" s="191">
        <f t="shared" si="0"/>
        <v>-0.10074129140971344</v>
      </c>
      <c r="F12" s="134">
        <v>9526.5641079999968</v>
      </c>
      <c r="G12" s="134">
        <v>9192.050709000001</v>
      </c>
      <c r="H12" s="202">
        <f t="shared" si="1"/>
        <v>-3.511375089777502E-2</v>
      </c>
      <c r="I12" s="129"/>
      <c r="J12" s="129"/>
    </row>
    <row r="13" spans="1:10" ht="11" customHeight="1" x14ac:dyDescent="0.15">
      <c r="A13" s="93" t="s">
        <v>67</v>
      </c>
      <c r="B13" s="12" t="s">
        <v>223</v>
      </c>
      <c r="C13" s="134">
        <v>137627.57016299991</v>
      </c>
      <c r="D13" s="134">
        <v>186035.31228999989</v>
      </c>
      <c r="E13" s="191">
        <f t="shared" si="0"/>
        <v>0.35172997728338884</v>
      </c>
      <c r="F13" s="134">
        <v>23742.523771999993</v>
      </c>
      <c r="G13" s="134">
        <v>25112.042899999982</v>
      </c>
      <c r="H13" s="202">
        <f t="shared" si="1"/>
        <v>5.7682120955274696E-2</v>
      </c>
      <c r="I13" s="129"/>
      <c r="J13" s="129"/>
    </row>
    <row r="14" spans="1:10" ht="11" customHeight="1" x14ac:dyDescent="0.15">
      <c r="A14" s="93" t="s">
        <v>11</v>
      </c>
      <c r="B14" s="12" t="s">
        <v>201</v>
      </c>
      <c r="C14" s="134">
        <v>180117.10583599986</v>
      </c>
      <c r="D14" s="134">
        <v>67562.241387999966</v>
      </c>
      <c r="E14" s="191">
        <f t="shared" si="0"/>
        <v>-0.62489825119932418</v>
      </c>
      <c r="F14" s="134">
        <v>160.40108000000001</v>
      </c>
      <c r="G14" s="134">
        <v>800.83523900000023</v>
      </c>
      <c r="H14" s="202">
        <f t="shared" si="1"/>
        <v>3.9927047810401293</v>
      </c>
      <c r="I14" s="129"/>
      <c r="J14" s="129"/>
    </row>
    <row r="15" spans="1:10" ht="11" customHeight="1" x14ac:dyDescent="0.15">
      <c r="A15" s="93" t="s">
        <v>34</v>
      </c>
      <c r="B15" s="12" t="s">
        <v>289</v>
      </c>
      <c r="C15" s="134">
        <v>158819.33520899998</v>
      </c>
      <c r="D15" s="134">
        <v>149740.41035300001</v>
      </c>
      <c r="E15" s="191">
        <f t="shared" si="0"/>
        <v>-5.7165110558185295E-2</v>
      </c>
      <c r="F15" s="134">
        <v>13016.722046999997</v>
      </c>
      <c r="G15" s="134">
        <v>14324.772107000004</v>
      </c>
      <c r="H15" s="202">
        <f t="shared" si="1"/>
        <v>0.10048997399475668</v>
      </c>
      <c r="I15" s="129"/>
      <c r="J15" s="129"/>
    </row>
    <row r="16" spans="1:10" ht="11" customHeight="1" x14ac:dyDescent="0.15">
      <c r="A16" s="93" t="s">
        <v>90</v>
      </c>
      <c r="B16" s="12" t="s">
        <v>239</v>
      </c>
      <c r="C16" s="134">
        <v>24885.874742000007</v>
      </c>
      <c r="D16" s="134">
        <v>26967.147182000004</v>
      </c>
      <c r="E16" s="191">
        <f t="shared" si="0"/>
        <v>8.3632681654843388E-2</v>
      </c>
      <c r="F16" s="134">
        <v>3051.2572500000015</v>
      </c>
      <c r="G16" s="134">
        <v>3494.0272609999988</v>
      </c>
      <c r="H16" s="202">
        <f t="shared" si="1"/>
        <v>0.14511067888490792</v>
      </c>
      <c r="I16" s="129"/>
      <c r="J16" s="129"/>
    </row>
    <row r="17" spans="1:10" ht="11" customHeight="1" x14ac:dyDescent="0.15">
      <c r="A17" s="93" t="s">
        <v>196</v>
      </c>
      <c r="B17" s="12" t="s">
        <v>291</v>
      </c>
      <c r="C17" s="134">
        <v>739.37203899999997</v>
      </c>
      <c r="D17" s="134">
        <v>979.27088600000002</v>
      </c>
      <c r="E17" s="191">
        <f t="shared" si="0"/>
        <v>0.32446296904121907</v>
      </c>
      <c r="F17" s="134">
        <v>54.000755000000005</v>
      </c>
      <c r="G17" s="134">
        <v>75.010559999999998</v>
      </c>
      <c r="H17" s="202">
        <f t="shared" si="1"/>
        <v>0.389065023257545</v>
      </c>
      <c r="J17" s="129"/>
    </row>
    <row r="18" spans="1:10" ht="11" customHeight="1" x14ac:dyDescent="0.15">
      <c r="A18" s="93" t="s">
        <v>64</v>
      </c>
      <c r="B18" s="12" t="s">
        <v>206</v>
      </c>
      <c r="C18" s="134">
        <v>31571.972817000002</v>
      </c>
      <c r="D18" s="134">
        <v>38305.262919000008</v>
      </c>
      <c r="E18" s="191">
        <f t="shared" si="0"/>
        <v>0.21326795576025748</v>
      </c>
      <c r="F18" s="134">
        <v>3721.9250410000009</v>
      </c>
      <c r="G18" s="134">
        <v>4941.7493150000009</v>
      </c>
      <c r="H18" s="202">
        <f t="shared" si="1"/>
        <v>0.32774015074528728</v>
      </c>
    </row>
    <row r="19" spans="1:10" ht="11" customHeight="1" x14ac:dyDescent="0.15">
      <c r="A19" s="93" t="s">
        <v>13</v>
      </c>
      <c r="B19" s="12" t="s">
        <v>203</v>
      </c>
      <c r="C19" s="134">
        <v>109193.21992000003</v>
      </c>
      <c r="D19" s="134">
        <v>115432.73816000002</v>
      </c>
      <c r="E19" s="191">
        <f t="shared" si="0"/>
        <v>5.7141993290163562E-2</v>
      </c>
      <c r="F19" s="134">
        <v>11835.841800000004</v>
      </c>
      <c r="G19" s="134">
        <v>11343.419400000002</v>
      </c>
      <c r="H19" s="202">
        <f t="shared" si="1"/>
        <v>-4.1604341146229351E-2</v>
      </c>
    </row>
    <row r="20" spans="1:10" ht="11" customHeight="1" x14ac:dyDescent="0.15">
      <c r="A20" s="93" t="s">
        <v>88</v>
      </c>
      <c r="B20" s="12" t="s">
        <v>237</v>
      </c>
      <c r="C20" s="134">
        <v>44181.64463900002</v>
      </c>
      <c r="D20" s="134">
        <v>29760.705094000001</v>
      </c>
      <c r="E20" s="191">
        <f t="shared" si="0"/>
        <v>-0.32640114832371736</v>
      </c>
      <c r="F20" s="134">
        <v>1.1502109999999999</v>
      </c>
      <c r="G20" s="134">
        <v>2.1888030000000001</v>
      </c>
      <c r="H20" s="202">
        <f t="shared" si="1"/>
        <v>0.9029578051331455</v>
      </c>
    </row>
    <row r="21" spans="1:10" ht="11" customHeight="1" x14ac:dyDescent="0.15">
      <c r="A21" s="93" t="s">
        <v>91</v>
      </c>
      <c r="B21" s="12" t="s">
        <v>245</v>
      </c>
      <c r="C21" s="134">
        <v>26721.952734999995</v>
      </c>
      <c r="D21" s="134">
        <v>29610.943298000006</v>
      </c>
      <c r="E21" s="191">
        <f t="shared" si="0"/>
        <v>0.10811300325428896</v>
      </c>
      <c r="F21" s="134">
        <v>4074.554662</v>
      </c>
      <c r="G21" s="134">
        <v>3773.17506</v>
      </c>
      <c r="H21" s="202">
        <f t="shared" si="1"/>
        <v>-7.3966267972968458E-2</v>
      </c>
    </row>
    <row r="22" spans="1:10" ht="11" customHeight="1" x14ac:dyDescent="0.15">
      <c r="A22" s="93" t="s">
        <v>98</v>
      </c>
      <c r="B22" s="12" t="s">
        <v>240</v>
      </c>
      <c r="C22" s="134">
        <v>37409.302928999998</v>
      </c>
      <c r="D22" s="134">
        <v>38271.553347000001</v>
      </c>
      <c r="E22" s="191">
        <f t="shared" si="0"/>
        <v>2.304909074719963E-2</v>
      </c>
      <c r="F22" s="134">
        <v>4531.301469</v>
      </c>
      <c r="G22" s="134">
        <v>4367.8532919999998</v>
      </c>
      <c r="H22" s="202">
        <f t="shared" si="1"/>
        <v>-3.607091210289104E-2</v>
      </c>
    </row>
    <row r="23" spans="1:10" ht="11" customHeight="1" x14ac:dyDescent="0.15">
      <c r="A23" s="93" t="s">
        <v>101</v>
      </c>
      <c r="B23" s="12" t="s">
        <v>205</v>
      </c>
      <c r="C23" s="134">
        <v>152406.16808100001</v>
      </c>
      <c r="D23" s="134">
        <v>186495.24380299999</v>
      </c>
      <c r="E23" s="191">
        <f t="shared" si="0"/>
        <v>0.22367254653290991</v>
      </c>
      <c r="F23" s="134">
        <v>31554.71388599999</v>
      </c>
      <c r="G23" s="134">
        <v>41722.317425000008</v>
      </c>
      <c r="H23" s="202">
        <f t="shared" si="1"/>
        <v>0.32222138269842215</v>
      </c>
    </row>
    <row r="24" spans="1:10" ht="11" customHeight="1" x14ac:dyDescent="0.15">
      <c r="A24" s="93" t="s">
        <v>95</v>
      </c>
      <c r="B24" s="12" t="s">
        <v>204</v>
      </c>
      <c r="C24" s="134">
        <v>53705.243990999996</v>
      </c>
      <c r="D24" s="134">
        <v>32350.048879000002</v>
      </c>
      <c r="E24" s="191">
        <f t="shared" si="0"/>
        <v>-0.39763705599361454</v>
      </c>
      <c r="F24" s="134">
        <v>6349.5226639999983</v>
      </c>
      <c r="G24" s="134">
        <v>4088.3364179999999</v>
      </c>
      <c r="H24" s="202">
        <f t="shared" si="1"/>
        <v>-0.35611909204140435</v>
      </c>
    </row>
    <row r="25" spans="1:10" ht="11" customHeight="1" x14ac:dyDescent="0.15">
      <c r="A25" s="93" t="s">
        <v>93</v>
      </c>
      <c r="B25" s="12" t="s">
        <v>372</v>
      </c>
      <c r="C25" s="134">
        <v>83140.661999999997</v>
      </c>
      <c r="D25" s="134">
        <v>85655.313000000009</v>
      </c>
      <c r="E25" s="191">
        <f t="shared" si="0"/>
        <v>3.0245741848916374E-2</v>
      </c>
      <c r="F25" s="134">
        <v>6819.95</v>
      </c>
      <c r="G25" s="134">
        <v>13229.800000000001</v>
      </c>
      <c r="H25" s="202">
        <f t="shared" si="1"/>
        <v>0.93986759433720213</v>
      </c>
    </row>
    <row r="26" spans="1:10" ht="23" customHeight="1" x14ac:dyDescent="0.15">
      <c r="A26" s="93" t="s">
        <v>100</v>
      </c>
      <c r="B26" s="12" t="s">
        <v>373</v>
      </c>
      <c r="C26" s="134">
        <v>4714.9431789999999</v>
      </c>
      <c r="D26" s="134">
        <v>5365.2342829999989</v>
      </c>
      <c r="E26" s="191">
        <f t="shared" si="0"/>
        <v>0.13792130240218925</v>
      </c>
      <c r="F26" s="134">
        <v>362.34</v>
      </c>
      <c r="G26" s="134">
        <v>860.79061999999999</v>
      </c>
      <c r="H26" s="202">
        <f t="shared" si="1"/>
        <v>1.3756433736269802</v>
      </c>
    </row>
    <row r="27" spans="1:10" ht="11" customHeight="1" x14ac:dyDescent="0.15">
      <c r="A27" s="93" t="s">
        <v>92</v>
      </c>
      <c r="B27" s="12" t="s">
        <v>241</v>
      </c>
      <c r="C27" s="134">
        <v>25317.406022999996</v>
      </c>
      <c r="D27" s="134">
        <v>21627.859718000003</v>
      </c>
      <c r="E27" s="191">
        <f t="shared" si="0"/>
        <v>-0.14573160858771106</v>
      </c>
      <c r="F27" s="134">
        <v>4533.3695379999999</v>
      </c>
      <c r="G27" s="134">
        <v>4984.3721800000012</v>
      </c>
      <c r="H27" s="202">
        <f t="shared" si="1"/>
        <v>9.9485082391710611E-2</v>
      </c>
    </row>
    <row r="28" spans="1:10" ht="11" customHeight="1" x14ac:dyDescent="0.15">
      <c r="A28" s="93" t="s">
        <v>176</v>
      </c>
      <c r="B28" s="12" t="s">
        <v>374</v>
      </c>
      <c r="C28" s="134">
        <v>2299.6553509999999</v>
      </c>
      <c r="D28" s="134">
        <v>5701.6181670000005</v>
      </c>
      <c r="E28" s="191">
        <f t="shared" si="0"/>
        <v>1.4793359424579275</v>
      </c>
      <c r="F28" s="134">
        <v>12.04</v>
      </c>
      <c r="G28" s="134">
        <v>781.1</v>
      </c>
      <c r="H28" s="202">
        <f t="shared" si="1"/>
        <v>63.875415282392026</v>
      </c>
    </row>
    <row r="29" spans="1:10" ht="11" customHeight="1" x14ac:dyDescent="0.15">
      <c r="A29" s="93" t="s">
        <v>106</v>
      </c>
      <c r="B29" s="12" t="s">
        <v>211</v>
      </c>
      <c r="C29" s="134">
        <v>603.98104499999999</v>
      </c>
      <c r="D29" s="134">
        <v>498.005539</v>
      </c>
      <c r="E29" s="191">
        <f t="shared" si="0"/>
        <v>-0.17546164217786009</v>
      </c>
      <c r="F29" s="134">
        <v>62.411000000000001</v>
      </c>
      <c r="G29" s="134">
        <v>48.413560000000011</v>
      </c>
      <c r="H29" s="202">
        <f t="shared" si="1"/>
        <v>-0.22427841245934199</v>
      </c>
    </row>
    <row r="30" spans="1:10" ht="11" customHeight="1" x14ac:dyDescent="0.15">
      <c r="A30" s="93" t="s">
        <v>61</v>
      </c>
      <c r="B30" s="12" t="s">
        <v>238</v>
      </c>
      <c r="C30" s="134">
        <v>66429.585657999996</v>
      </c>
      <c r="D30" s="134">
        <v>18750.851295</v>
      </c>
      <c r="E30" s="191">
        <f t="shared" si="0"/>
        <v>-0.71773342992781608</v>
      </c>
      <c r="F30" s="134">
        <v>2679.6599889999998</v>
      </c>
      <c r="G30" s="134">
        <v>748.43900000000008</v>
      </c>
      <c r="H30" s="202">
        <f t="shared" si="1"/>
        <v>-0.72069628121763918</v>
      </c>
    </row>
    <row r="31" spans="1:10" ht="23" customHeight="1" x14ac:dyDescent="0.15">
      <c r="A31" s="93" t="s">
        <v>118</v>
      </c>
      <c r="B31" s="12" t="s">
        <v>249</v>
      </c>
      <c r="C31" s="134">
        <v>31544.169726</v>
      </c>
      <c r="D31" s="134">
        <v>46359.772809999995</v>
      </c>
      <c r="E31" s="191">
        <f t="shared" si="0"/>
        <v>0.46967801697403266</v>
      </c>
      <c r="F31" s="134">
        <v>5828.5076749999989</v>
      </c>
      <c r="G31" s="134">
        <v>5194.6502540000001</v>
      </c>
      <c r="H31" s="202">
        <f t="shared" si="1"/>
        <v>-0.10875123725388225</v>
      </c>
    </row>
    <row r="32" spans="1:10" ht="24" x14ac:dyDescent="0.15">
      <c r="A32" s="93" t="s">
        <v>96</v>
      </c>
      <c r="B32" s="12" t="s">
        <v>242</v>
      </c>
      <c r="C32" s="134">
        <v>24140.028077999996</v>
      </c>
      <c r="D32" s="134">
        <v>18794.744642999998</v>
      </c>
      <c r="E32" s="191">
        <f t="shared" si="0"/>
        <v>-0.2214282194589251</v>
      </c>
      <c r="F32" s="134">
        <v>2657.8042700000005</v>
      </c>
      <c r="G32" s="134">
        <v>3044.7108080000003</v>
      </c>
      <c r="H32" s="202">
        <f t="shared" si="1"/>
        <v>0.14557375137334683</v>
      </c>
    </row>
    <row r="33" spans="1:8" ht="11" customHeight="1" x14ac:dyDescent="0.15">
      <c r="A33" s="93" t="s">
        <v>110</v>
      </c>
      <c r="B33" s="12" t="s">
        <v>214</v>
      </c>
      <c r="C33" s="134">
        <v>849.2950340000001</v>
      </c>
      <c r="D33" s="134">
        <v>5101.4384140000002</v>
      </c>
      <c r="E33" s="191">
        <f t="shared" si="0"/>
        <v>5.0066740175946904</v>
      </c>
      <c r="F33" s="134">
        <v>82.633783999999991</v>
      </c>
      <c r="G33" s="134">
        <v>407.85502300000007</v>
      </c>
      <c r="H33" s="202">
        <f t="shared" si="1"/>
        <v>3.9356934084006143</v>
      </c>
    </row>
    <row r="34" spans="1:8" ht="23" customHeight="1" x14ac:dyDescent="0.15">
      <c r="A34" s="93" t="s">
        <v>99</v>
      </c>
      <c r="B34" s="12" t="s">
        <v>248</v>
      </c>
      <c r="C34" s="134">
        <v>11067.853343999999</v>
      </c>
      <c r="D34" s="134">
        <v>12062.36889</v>
      </c>
      <c r="E34" s="191">
        <f t="shared" si="0"/>
        <v>8.9856227317932191E-2</v>
      </c>
      <c r="F34" s="134">
        <v>922.16519999999991</v>
      </c>
      <c r="G34" s="134">
        <v>897.20902699999999</v>
      </c>
      <c r="H34" s="202">
        <f t="shared" si="1"/>
        <v>-2.7062583797349937E-2</v>
      </c>
    </row>
    <row r="35" spans="1:8" ht="11" customHeight="1" x14ac:dyDescent="0.15">
      <c r="A35" s="93" t="s">
        <v>114</v>
      </c>
      <c r="B35" s="12" t="s">
        <v>375</v>
      </c>
      <c r="C35" s="134">
        <v>1719.883323</v>
      </c>
      <c r="D35" s="134">
        <v>3129.8645880000004</v>
      </c>
      <c r="E35" s="191">
        <f t="shared" si="0"/>
        <v>0.81981216175790572</v>
      </c>
      <c r="F35" s="134">
        <v>458.476968</v>
      </c>
      <c r="G35" s="134">
        <v>396.01102300000002</v>
      </c>
      <c r="H35" s="202">
        <f t="shared" si="1"/>
        <v>-0.13624663693029826</v>
      </c>
    </row>
    <row r="36" spans="1:8" ht="11" customHeight="1" x14ac:dyDescent="0.15">
      <c r="A36" s="93" t="s">
        <v>111</v>
      </c>
      <c r="B36" s="12" t="s">
        <v>253</v>
      </c>
      <c r="C36" s="134">
        <v>6966.3985669999993</v>
      </c>
      <c r="D36" s="134">
        <v>7989.2705029999988</v>
      </c>
      <c r="E36" s="191">
        <f>IFERROR(((D36/C36-1)),"")</f>
        <v>0.14682937333579638</v>
      </c>
      <c r="F36" s="134">
        <v>840.61474999999996</v>
      </c>
      <c r="G36" s="134">
        <v>1430.794623</v>
      </c>
      <c r="H36" s="202">
        <f t="shared" si="1"/>
        <v>0.70208127206904236</v>
      </c>
    </row>
    <row r="37" spans="1:8" ht="11" customHeight="1" x14ac:dyDescent="0.15">
      <c r="A37" s="93" t="s">
        <v>103</v>
      </c>
      <c r="B37" s="12" t="s">
        <v>210</v>
      </c>
      <c r="C37" s="134">
        <v>63736.595179000004</v>
      </c>
      <c r="D37" s="134">
        <v>42341.752</v>
      </c>
      <c r="E37" s="191">
        <f t="shared" si="0"/>
        <v>-0.33567596635675323</v>
      </c>
      <c r="F37" s="134">
        <v>5735.0099999999993</v>
      </c>
      <c r="G37" s="134">
        <v>7811.71</v>
      </c>
      <c r="H37" s="202">
        <f t="shared" si="1"/>
        <v>0.36210922038496896</v>
      </c>
    </row>
    <row r="38" spans="1:8" ht="11" customHeight="1" x14ac:dyDescent="0.15">
      <c r="A38" s="93" t="s">
        <v>232</v>
      </c>
      <c r="B38" s="12" t="s">
        <v>250</v>
      </c>
      <c r="C38" s="134">
        <v>12987.241265000001</v>
      </c>
      <c r="D38" s="134">
        <v>16170.388268999999</v>
      </c>
      <c r="E38" s="191">
        <f t="shared" si="0"/>
        <v>0.24509801112099372</v>
      </c>
      <c r="F38" s="134">
        <v>2236.4980679999999</v>
      </c>
      <c r="G38" s="134">
        <v>3936.4984979999999</v>
      </c>
      <c r="H38" s="202">
        <f t="shared" si="1"/>
        <v>0.76011710196567894</v>
      </c>
    </row>
    <row r="39" spans="1:8" ht="23" customHeight="1" x14ac:dyDescent="0.15">
      <c r="A39" s="93" t="s">
        <v>168</v>
      </c>
      <c r="B39" s="12" t="s">
        <v>244</v>
      </c>
      <c r="C39" s="134">
        <v>30407.003178999999</v>
      </c>
      <c r="D39" s="134">
        <v>25706.694556999995</v>
      </c>
      <c r="E39" s="191">
        <f t="shared" si="0"/>
        <v>-0.15457980499854651</v>
      </c>
      <c r="F39" s="134">
        <v>3251.9068700000003</v>
      </c>
      <c r="G39" s="134">
        <v>4064.0496849999995</v>
      </c>
      <c r="H39" s="202">
        <f t="shared" si="1"/>
        <v>0.24974356507325157</v>
      </c>
    </row>
    <row r="40" spans="1:8" ht="11" customHeight="1" x14ac:dyDescent="0.15">
      <c r="A40" s="93" t="s">
        <v>107</v>
      </c>
      <c r="B40" s="12" t="s">
        <v>208</v>
      </c>
      <c r="C40" s="134">
        <v>17252.2752</v>
      </c>
      <c r="D40" s="134">
        <v>21591.901000000002</v>
      </c>
      <c r="E40" s="191">
        <f t="shared" si="0"/>
        <v>0.25153933320052779</v>
      </c>
      <c r="F40" s="134">
        <v>2921.2750000000001</v>
      </c>
      <c r="G40" s="134">
        <v>2741</v>
      </c>
      <c r="H40" s="202">
        <f t="shared" si="1"/>
        <v>-6.1711067941224274E-2</v>
      </c>
    </row>
    <row r="41" spans="1:8" ht="11" customHeight="1" x14ac:dyDescent="0.15">
      <c r="A41" s="93" t="s">
        <v>89</v>
      </c>
      <c r="B41" s="12" t="s">
        <v>207</v>
      </c>
      <c r="C41" s="134">
        <v>18721.600323000002</v>
      </c>
      <c r="D41" s="134">
        <v>10001.940262000002</v>
      </c>
      <c r="E41" s="191">
        <f t="shared" si="0"/>
        <v>-0.46575399060771838</v>
      </c>
      <c r="F41" s="134">
        <v>1323.0152510000003</v>
      </c>
      <c r="G41" s="134">
        <v>816.08024099999989</v>
      </c>
      <c r="H41" s="202">
        <f t="shared" si="1"/>
        <v>-0.38316641445881583</v>
      </c>
    </row>
    <row r="42" spans="1:8" ht="11" customHeight="1" x14ac:dyDescent="0.15">
      <c r="A42" s="93" t="s">
        <v>115</v>
      </c>
      <c r="B42" s="12" t="s">
        <v>215</v>
      </c>
      <c r="C42" s="134">
        <v>1986.600019</v>
      </c>
      <c r="D42" s="134">
        <v>4244.3375130000004</v>
      </c>
      <c r="E42" s="191">
        <f t="shared" si="0"/>
        <v>1.13648317346563</v>
      </c>
      <c r="F42" s="134">
        <v>216.17015000000001</v>
      </c>
      <c r="G42" s="134">
        <v>278.56866300000002</v>
      </c>
      <c r="H42" s="202">
        <f t="shared" si="1"/>
        <v>0.28865462229637173</v>
      </c>
    </row>
    <row r="43" spans="1:8" ht="11" customHeight="1" x14ac:dyDescent="0.15">
      <c r="A43" s="93" t="s">
        <v>102</v>
      </c>
      <c r="B43" s="12" t="s">
        <v>209</v>
      </c>
      <c r="C43" s="134">
        <v>18656.355792999999</v>
      </c>
      <c r="D43" s="134">
        <v>18182.499229000001</v>
      </c>
      <c r="E43" s="191">
        <f t="shared" si="0"/>
        <v>-2.5399202784168184E-2</v>
      </c>
      <c r="F43" s="134">
        <v>2201.2465349999998</v>
      </c>
      <c r="G43" s="134">
        <v>2026.1230350000001</v>
      </c>
      <c r="H43" s="202">
        <f t="shared" si="1"/>
        <v>-7.9556513646028115E-2</v>
      </c>
    </row>
    <row r="44" spans="1:8" ht="11" customHeight="1" x14ac:dyDescent="0.15">
      <c r="A44" s="93" t="s">
        <v>112</v>
      </c>
      <c r="B44" s="12" t="s">
        <v>224</v>
      </c>
      <c r="C44" s="134">
        <v>6997.8067759999994</v>
      </c>
      <c r="D44" s="134">
        <v>10500.295971000001</v>
      </c>
      <c r="E44" s="191">
        <f t="shared" si="0"/>
        <v>0.50051241869271101</v>
      </c>
      <c r="F44" s="134">
        <v>1652.7239300000001</v>
      </c>
      <c r="G44" s="134">
        <v>2347.3521080000005</v>
      </c>
      <c r="H44" s="202">
        <f t="shared" si="1"/>
        <v>0.42029292696209719</v>
      </c>
    </row>
    <row r="45" spans="1:8" ht="11" customHeight="1" x14ac:dyDescent="0.15">
      <c r="A45" s="93" t="s">
        <v>105</v>
      </c>
      <c r="B45" s="12" t="s">
        <v>212</v>
      </c>
      <c r="C45" s="134">
        <v>19632.756119000001</v>
      </c>
      <c r="D45" s="134">
        <v>11960.970458</v>
      </c>
      <c r="E45" s="191">
        <f t="shared" si="0"/>
        <v>-0.39076457806020792</v>
      </c>
      <c r="F45" s="134">
        <v>2368.5490379999997</v>
      </c>
      <c r="G45" s="134">
        <v>1283.563766</v>
      </c>
      <c r="H45" s="202">
        <f t="shared" si="1"/>
        <v>-0.45808013876552889</v>
      </c>
    </row>
    <row r="46" spans="1:8" ht="11" customHeight="1" x14ac:dyDescent="0.15">
      <c r="A46" s="93" t="s">
        <v>104</v>
      </c>
      <c r="B46" s="12" t="s">
        <v>292</v>
      </c>
      <c r="C46" s="134">
        <v>4203.5510489999997</v>
      </c>
      <c r="D46" s="134">
        <v>4230.4897919999994</v>
      </c>
      <c r="E46" s="191">
        <f t="shared" si="0"/>
        <v>6.4085680620931118E-3</v>
      </c>
      <c r="F46" s="134">
        <v>511.63594700000004</v>
      </c>
      <c r="G46" s="134">
        <v>424.84977099999986</v>
      </c>
      <c r="H46" s="202">
        <f t="shared" si="1"/>
        <v>-0.16962486023289558</v>
      </c>
    </row>
    <row r="47" spans="1:8" ht="11" customHeight="1" x14ac:dyDescent="0.15">
      <c r="A47" s="93" t="s">
        <v>175</v>
      </c>
      <c r="B47" s="12" t="s">
        <v>247</v>
      </c>
      <c r="C47" s="134">
        <v>22135.16905</v>
      </c>
      <c r="D47" s="134">
        <v>29837.204077999999</v>
      </c>
      <c r="E47" s="191">
        <f t="shared" si="0"/>
        <v>0.3479546512882854</v>
      </c>
      <c r="F47" s="134">
        <v>538.94399999999996</v>
      </c>
      <c r="G47" s="134">
        <v>1476.0967999999998</v>
      </c>
      <c r="H47" s="202">
        <f t="shared" si="1"/>
        <v>1.7388686023037643</v>
      </c>
    </row>
    <row r="48" spans="1:8" ht="11" customHeight="1" x14ac:dyDescent="0.15">
      <c r="A48" s="93" t="s">
        <v>116</v>
      </c>
      <c r="B48" s="12" t="s">
        <v>257</v>
      </c>
      <c r="C48" s="134">
        <v>377.43088799999998</v>
      </c>
      <c r="D48" s="134">
        <v>709.24026400000002</v>
      </c>
      <c r="E48" s="191">
        <f t="shared" si="0"/>
        <v>0.87912618322854397</v>
      </c>
      <c r="F48" s="134">
        <v>56.0411</v>
      </c>
      <c r="G48" s="134">
        <v>128.01502199999999</v>
      </c>
      <c r="H48" s="202">
        <f t="shared" si="1"/>
        <v>1.2843060182615971</v>
      </c>
    </row>
    <row r="49" spans="1:8" ht="11" customHeight="1" x14ac:dyDescent="0.15">
      <c r="A49" s="93" t="s">
        <v>97</v>
      </c>
      <c r="B49" s="12" t="s">
        <v>213</v>
      </c>
      <c r="C49" s="134">
        <v>12467.854831000001</v>
      </c>
      <c r="D49" s="134">
        <v>16409.854982999997</v>
      </c>
      <c r="E49" s="191">
        <f t="shared" si="0"/>
        <v>0.31617308714556347</v>
      </c>
      <c r="F49" s="134">
        <v>1897.8032529999996</v>
      </c>
      <c r="G49" s="134">
        <v>1579.2418809999999</v>
      </c>
      <c r="H49" s="202">
        <f t="shared" si="1"/>
        <v>-0.16785795445150908</v>
      </c>
    </row>
    <row r="50" spans="1:8" ht="23" customHeight="1" x14ac:dyDescent="0.15">
      <c r="A50" s="93" t="s">
        <v>109</v>
      </c>
      <c r="B50" s="12" t="s">
        <v>376</v>
      </c>
      <c r="C50" s="134">
        <v>1893.1524169999998</v>
      </c>
      <c r="D50" s="134">
        <v>1942.0545589999999</v>
      </c>
      <c r="E50" s="191">
        <f t="shared" si="0"/>
        <v>2.5831064398657011E-2</v>
      </c>
      <c r="F50" s="134">
        <v>218.25009399999999</v>
      </c>
      <c r="G50" s="134">
        <v>320.11565900000005</v>
      </c>
      <c r="H50" s="202">
        <f t="shared" si="1"/>
        <v>0.46673778293997015</v>
      </c>
    </row>
    <row r="51" spans="1:8" ht="33" customHeight="1" x14ac:dyDescent="0.15">
      <c r="A51" s="93" t="s">
        <v>108</v>
      </c>
      <c r="B51" s="12" t="s">
        <v>255</v>
      </c>
      <c r="C51" s="134">
        <v>5891.1522859999995</v>
      </c>
      <c r="D51" s="134">
        <v>7095.6614739999995</v>
      </c>
      <c r="E51" s="191">
        <f t="shared" si="0"/>
        <v>0.20446071150841738</v>
      </c>
      <c r="F51" s="134">
        <v>688.000676</v>
      </c>
      <c r="G51" s="134">
        <v>784.65993499999979</v>
      </c>
      <c r="H51" s="202">
        <f t="shared" si="1"/>
        <v>0.14049297096911539</v>
      </c>
    </row>
    <row r="52" spans="1:8" ht="11" customHeight="1" x14ac:dyDescent="0.15">
      <c r="A52" s="93" t="s">
        <v>66</v>
      </c>
      <c r="B52" s="12" t="s">
        <v>246</v>
      </c>
      <c r="C52" s="134">
        <v>69081.752004000009</v>
      </c>
      <c r="D52" s="134">
        <v>34777.258198000003</v>
      </c>
      <c r="E52" s="191">
        <f t="shared" si="0"/>
        <v>-0.49657822523108108</v>
      </c>
      <c r="F52" s="134">
        <v>2496.5191480000003</v>
      </c>
      <c r="G52" s="134">
        <v>4088.3783000000003</v>
      </c>
      <c r="H52" s="202">
        <f t="shared" si="1"/>
        <v>0.6376314610986511</v>
      </c>
    </row>
    <row r="53" spans="1:8" ht="11" customHeight="1" x14ac:dyDescent="0.15">
      <c r="A53" s="93" t="s">
        <v>94</v>
      </c>
      <c r="B53" s="12" t="s">
        <v>258</v>
      </c>
      <c r="C53" s="134">
        <v>10455.036644</v>
      </c>
      <c r="D53" s="134">
        <v>13691.462046000001</v>
      </c>
      <c r="E53" s="191">
        <f t="shared" si="0"/>
        <v>0.30955658140685149</v>
      </c>
      <c r="F53" s="134">
        <v>2961.3658360000004</v>
      </c>
      <c r="G53" s="134">
        <v>4008.5984400000011</v>
      </c>
      <c r="H53" s="202">
        <f t="shared" si="1"/>
        <v>0.35363162202699239</v>
      </c>
    </row>
    <row r="54" spans="1:8" ht="11" customHeight="1" x14ac:dyDescent="0.15">
      <c r="A54" s="93" t="s">
        <v>191</v>
      </c>
      <c r="B54" s="12" t="s">
        <v>252</v>
      </c>
      <c r="C54" s="134">
        <v>364.23767600000002</v>
      </c>
      <c r="D54" s="134">
        <v>540.67123599999991</v>
      </c>
      <c r="E54" s="191">
        <f t="shared" si="0"/>
        <v>0.48439129619309318</v>
      </c>
      <c r="F54" s="134">
        <v>91.005639000000016</v>
      </c>
      <c r="G54" s="134">
        <v>80.439059999999998</v>
      </c>
      <c r="H54" s="202">
        <f t="shared" si="1"/>
        <v>-0.11610905781343961</v>
      </c>
    </row>
    <row r="55" spans="1:8" ht="23" customHeight="1" x14ac:dyDescent="0.15">
      <c r="A55" s="93" t="s">
        <v>195</v>
      </c>
      <c r="B55" s="12" t="s">
        <v>267</v>
      </c>
      <c r="C55" s="134">
        <v>6303.2959609999998</v>
      </c>
      <c r="D55" s="134">
        <v>8240.7704010000016</v>
      </c>
      <c r="E55" s="191">
        <f t="shared" si="0"/>
        <v>0.30737481660192056</v>
      </c>
      <c r="F55" s="134">
        <v>641.00606100000005</v>
      </c>
      <c r="G55" s="134">
        <v>1797.8286870000002</v>
      </c>
      <c r="H55" s="202">
        <f t="shared" si="1"/>
        <v>1.8046984207845114</v>
      </c>
    </row>
    <row r="56" spans="1:8" ht="11" customHeight="1" x14ac:dyDescent="0.15">
      <c r="A56" s="93" t="s">
        <v>233</v>
      </c>
      <c r="B56" s="12" t="s">
        <v>256</v>
      </c>
      <c r="C56" s="134">
        <v>9656.9963429999989</v>
      </c>
      <c r="D56" s="134">
        <v>13925.86723</v>
      </c>
      <c r="E56" s="191">
        <f t="shared" si="0"/>
        <v>0.44204954991976853</v>
      </c>
      <c r="F56" s="134">
        <v>1243.430222</v>
      </c>
      <c r="G56" s="134">
        <v>1784.0893140000001</v>
      </c>
      <c r="H56" s="202">
        <f t="shared" si="1"/>
        <v>0.43481257125178674</v>
      </c>
    </row>
    <row r="57" spans="1:8" ht="11" customHeight="1" x14ac:dyDescent="0.15">
      <c r="A57" s="116"/>
      <c r="B57" s="112" t="s">
        <v>18</v>
      </c>
      <c r="C57" s="135">
        <v>722683.64872399915</v>
      </c>
      <c r="D57" s="135">
        <v>678741.78072400007</v>
      </c>
      <c r="E57" s="195">
        <f>IFERROR(((D57/C57-1)),"")</f>
        <v>-6.0803739060077966E-2</v>
      </c>
      <c r="F57" s="135">
        <v>88110.418984999938</v>
      </c>
      <c r="G57" s="135">
        <v>86582.591536999971</v>
      </c>
      <c r="H57" s="203">
        <f t="shared" si="1"/>
        <v>-1.7339918089142925E-2</v>
      </c>
    </row>
    <row r="58" spans="1:8" ht="8" customHeight="1" x14ac:dyDescent="0.15">
      <c r="A58" s="8" t="s">
        <v>52</v>
      </c>
      <c r="B58" s="33"/>
      <c r="C58" s="20"/>
      <c r="D58" s="20"/>
      <c r="E58" s="20"/>
    </row>
    <row r="59" spans="1:8" ht="9" customHeight="1" x14ac:dyDescent="0.15">
      <c r="A59" s="210" t="s">
        <v>363</v>
      </c>
      <c r="B59" s="33"/>
    </row>
    <row r="60" spans="1:8" ht="9" customHeight="1" x14ac:dyDescent="0.15">
      <c r="A60" s="209" t="s">
        <v>364</v>
      </c>
      <c r="B60" s="33"/>
    </row>
    <row r="61" spans="1:8" ht="9" customHeight="1" x14ac:dyDescent="0.15">
      <c r="A61" s="209" t="s">
        <v>365</v>
      </c>
    </row>
    <row r="62" spans="1:8" ht="9" customHeight="1" x14ac:dyDescent="0.15">
      <c r="A62" s="209"/>
    </row>
    <row r="63" spans="1:8" ht="9" customHeight="1" x14ac:dyDescent="0.15">
      <c r="A63" s="209"/>
    </row>
    <row r="64" spans="1:8" ht="15" customHeight="1" x14ac:dyDescent="0.15">
      <c r="A64" s="234" t="s">
        <v>323</v>
      </c>
      <c r="B64" s="234"/>
      <c r="C64" s="234"/>
      <c r="D64" s="234"/>
      <c r="E64" s="234"/>
    </row>
    <row r="65" spans="1:8" ht="12" x14ac:dyDescent="0.15">
      <c r="A65" s="234" t="s">
        <v>59</v>
      </c>
      <c r="B65" s="234"/>
      <c r="C65" s="234"/>
      <c r="D65" s="234"/>
      <c r="E65" s="234"/>
    </row>
    <row r="66" spans="1:8" ht="5" customHeight="1" x14ac:dyDescent="0.15">
      <c r="A66" s="47"/>
      <c r="B66" s="47"/>
      <c r="C66" s="47"/>
      <c r="D66" s="47"/>
      <c r="E66" s="47"/>
    </row>
    <row r="67" spans="1:8" ht="13.25" customHeight="1" x14ac:dyDescent="0.15">
      <c r="A67" s="235" t="s">
        <v>30</v>
      </c>
      <c r="B67" s="235" t="s">
        <v>4</v>
      </c>
      <c r="C67" s="232" t="s">
        <v>346</v>
      </c>
      <c r="D67" s="233"/>
      <c r="E67" s="164" t="s">
        <v>31</v>
      </c>
      <c r="F67" s="232" t="s">
        <v>310</v>
      </c>
      <c r="G67" s="233"/>
      <c r="H67" s="164" t="s">
        <v>31</v>
      </c>
    </row>
    <row r="68" spans="1:8" ht="12" x14ac:dyDescent="0.15">
      <c r="A68" s="236"/>
      <c r="B68" s="236"/>
      <c r="C68" s="159">
        <v>2023</v>
      </c>
      <c r="D68" s="160" t="s">
        <v>315</v>
      </c>
      <c r="E68" s="165" t="s">
        <v>32</v>
      </c>
      <c r="F68" s="159">
        <v>2023</v>
      </c>
      <c r="G68" s="160" t="s">
        <v>315</v>
      </c>
      <c r="H68" s="165" t="s">
        <v>32</v>
      </c>
    </row>
    <row r="69" spans="1:8" ht="14" customHeight="1" x14ac:dyDescent="0.15">
      <c r="A69" s="231" t="s">
        <v>44</v>
      </c>
      <c r="B69" s="231"/>
      <c r="C69" s="166">
        <f>SUM(C71:C121)</f>
        <v>6659908.3963400032</v>
      </c>
      <c r="D69" s="166">
        <f>SUM(D71:D121)</f>
        <v>8037368.349249999</v>
      </c>
      <c r="E69" s="188">
        <f>(D69/C69-1)</f>
        <v>0.20682866353942475</v>
      </c>
      <c r="F69" s="166">
        <f>SUM(F71:F121)</f>
        <v>926969.92638999969</v>
      </c>
      <c r="G69" s="166">
        <f>SUM(G71:G121)</f>
        <v>1259586.7177200003</v>
      </c>
      <c r="H69" s="188">
        <f>(G69/F69-1)</f>
        <v>0.3588215559757657</v>
      </c>
    </row>
    <row r="70" spans="1:8" ht="4" customHeight="1" x14ac:dyDescent="0.15">
      <c r="A70" s="100"/>
      <c r="B70" s="100"/>
      <c r="C70" s="101"/>
      <c r="D70" s="101"/>
      <c r="E70" s="102"/>
      <c r="F70" s="101"/>
      <c r="G70" s="101"/>
      <c r="H70" s="102"/>
    </row>
    <row r="71" spans="1:8" ht="11" customHeight="1" x14ac:dyDescent="0.15">
      <c r="A71" s="93" t="s">
        <v>63</v>
      </c>
      <c r="B71" s="12" t="s">
        <v>235</v>
      </c>
      <c r="C71" s="134">
        <v>953116.72086000023</v>
      </c>
      <c r="D71" s="134">
        <v>1220476.8722699995</v>
      </c>
      <c r="E71" s="191">
        <f>IFERROR(((D71/C71-1)),"")</f>
        <v>0.28051144792503413</v>
      </c>
      <c r="F71" s="134">
        <v>44406.016779999976</v>
      </c>
      <c r="G71" s="134">
        <v>52129.110949999995</v>
      </c>
      <c r="H71" s="202">
        <f>IFERROR(((G71/F71-1)),"")</f>
        <v>0.173919993956279</v>
      </c>
    </row>
    <row r="72" spans="1:8" ht="11" customHeight="1" x14ac:dyDescent="0.15">
      <c r="A72" s="93" t="s">
        <v>68</v>
      </c>
      <c r="B72" s="12" t="s">
        <v>236</v>
      </c>
      <c r="C72" s="134">
        <v>662191.71199999971</v>
      </c>
      <c r="D72" s="134">
        <v>967120.57386000024</v>
      </c>
      <c r="E72" s="191">
        <f t="shared" ref="E72:E120" si="2">IFERROR(((D72/C72-1)),"")</f>
        <v>0.46048426208632565</v>
      </c>
      <c r="F72" s="134">
        <v>279229.71166999982</v>
      </c>
      <c r="G72" s="134">
        <v>404741.57849000022</v>
      </c>
      <c r="H72" s="202">
        <f t="shared" ref="H72:H121" si="3">IFERROR(((G72/F72-1)),"")</f>
        <v>0.4494932364802684</v>
      </c>
    </row>
    <row r="73" spans="1:8" ht="11" customHeight="1" x14ac:dyDescent="0.15">
      <c r="A73" s="93" t="s">
        <v>9</v>
      </c>
      <c r="B73" s="12" t="s">
        <v>288</v>
      </c>
      <c r="C73" s="134">
        <v>436742.08962000004</v>
      </c>
      <c r="D73" s="134">
        <v>728309.77606000006</v>
      </c>
      <c r="E73" s="191">
        <f t="shared" si="2"/>
        <v>0.66759694879347853</v>
      </c>
      <c r="F73" s="134">
        <v>120407.29972000005</v>
      </c>
      <c r="G73" s="134">
        <v>181252.38999000003</v>
      </c>
      <c r="H73" s="202">
        <f t="shared" si="3"/>
        <v>0.50532725517050525</v>
      </c>
    </row>
    <row r="74" spans="1:8" ht="11" customHeight="1" x14ac:dyDescent="0.15">
      <c r="A74" s="93" t="s">
        <v>69</v>
      </c>
      <c r="B74" s="12" t="s">
        <v>290</v>
      </c>
      <c r="C74" s="134">
        <v>149886.09276</v>
      </c>
      <c r="D74" s="134">
        <v>589677.32431000005</v>
      </c>
      <c r="E74" s="191">
        <f t="shared" si="2"/>
        <v>2.9341696981467171</v>
      </c>
      <c r="F74" s="134">
        <v>25696.830020000001</v>
      </c>
      <c r="G74" s="134">
        <v>92450.716930000024</v>
      </c>
      <c r="H74" s="202">
        <f t="shared" si="3"/>
        <v>2.5977479268082897</v>
      </c>
    </row>
    <row r="75" spans="1:8" ht="11" customHeight="1" x14ac:dyDescent="0.15">
      <c r="A75" s="93" t="s">
        <v>10</v>
      </c>
      <c r="B75" s="12" t="s">
        <v>200</v>
      </c>
      <c r="C75" s="134">
        <v>687510.65371000022</v>
      </c>
      <c r="D75" s="134">
        <v>517193.98884000018</v>
      </c>
      <c r="E75" s="191">
        <f t="shared" si="2"/>
        <v>-0.24772949182812454</v>
      </c>
      <c r="F75" s="134">
        <v>31966.83269000001</v>
      </c>
      <c r="G75" s="134">
        <v>18862.148570000001</v>
      </c>
      <c r="H75" s="202">
        <f t="shared" si="3"/>
        <v>-0.40994627922895432</v>
      </c>
    </row>
    <row r="76" spans="1:8" ht="11" customHeight="1" x14ac:dyDescent="0.15">
      <c r="A76" s="93" t="s">
        <v>12</v>
      </c>
      <c r="B76" s="12" t="s">
        <v>202</v>
      </c>
      <c r="C76" s="134">
        <v>256128.45507000003</v>
      </c>
      <c r="D76" s="134">
        <v>255552.26318000004</v>
      </c>
      <c r="E76" s="191">
        <f t="shared" si="2"/>
        <v>-2.2496207609674634E-3</v>
      </c>
      <c r="F76" s="134">
        <v>39189.150499999974</v>
      </c>
      <c r="G76" s="134">
        <v>43435.013380000011</v>
      </c>
      <c r="H76" s="202">
        <f t="shared" si="3"/>
        <v>0.10834281493292486</v>
      </c>
    </row>
    <row r="77" spans="1:8" ht="11" customHeight="1" x14ac:dyDescent="0.15">
      <c r="A77" s="93" t="s">
        <v>67</v>
      </c>
      <c r="B77" s="12" t="s">
        <v>223</v>
      </c>
      <c r="C77" s="134">
        <v>162818.59645000001</v>
      </c>
      <c r="D77" s="134">
        <v>239562.25563999999</v>
      </c>
      <c r="E77" s="191">
        <f t="shared" si="2"/>
        <v>0.47134455684592025</v>
      </c>
      <c r="F77" s="134">
        <v>29147.854970000015</v>
      </c>
      <c r="G77" s="134">
        <v>31439.054199999995</v>
      </c>
      <c r="H77" s="202">
        <f t="shared" si="3"/>
        <v>7.8606100941498447E-2</v>
      </c>
    </row>
    <row r="78" spans="1:8" ht="11" customHeight="1" x14ac:dyDescent="0.15">
      <c r="A78" s="93" t="s">
        <v>11</v>
      </c>
      <c r="B78" s="12" t="s">
        <v>201</v>
      </c>
      <c r="C78" s="134">
        <v>207560.40588000009</v>
      </c>
      <c r="D78" s="134">
        <v>189024.95183000001</v>
      </c>
      <c r="E78" s="191">
        <f t="shared" si="2"/>
        <v>-8.9301492601224997E-2</v>
      </c>
      <c r="F78" s="134">
        <v>610.32318000000009</v>
      </c>
      <c r="G78" s="134">
        <v>1746.9813799999999</v>
      </c>
      <c r="H78" s="202">
        <f t="shared" si="3"/>
        <v>1.8623873994102595</v>
      </c>
    </row>
    <row r="79" spans="1:8" ht="11" customHeight="1" x14ac:dyDescent="0.15">
      <c r="A79" s="93" t="s">
        <v>34</v>
      </c>
      <c r="B79" s="12" t="s">
        <v>289</v>
      </c>
      <c r="C79" s="134">
        <v>184612.87749000004</v>
      </c>
      <c r="D79" s="134">
        <v>165440.71266000002</v>
      </c>
      <c r="E79" s="191">
        <f t="shared" si="2"/>
        <v>-0.10385063648140436</v>
      </c>
      <c r="F79" s="134">
        <v>14760.826349999999</v>
      </c>
      <c r="G79" s="134">
        <v>14676.215200000004</v>
      </c>
      <c r="H79" s="202">
        <f t="shared" si="3"/>
        <v>-5.7321418187400441E-3</v>
      </c>
    </row>
    <row r="80" spans="1:8" ht="11" customHeight="1" x14ac:dyDescent="0.15">
      <c r="A80" s="93" t="s">
        <v>90</v>
      </c>
      <c r="B80" s="12" t="s">
        <v>239</v>
      </c>
      <c r="C80" s="134">
        <v>104241.53932000001</v>
      </c>
      <c r="D80" s="134">
        <v>103371.11164999998</v>
      </c>
      <c r="E80" s="191">
        <f t="shared" si="2"/>
        <v>-8.3501037655248078E-3</v>
      </c>
      <c r="F80" s="134">
        <v>12392.236159999999</v>
      </c>
      <c r="G80" s="134">
        <v>13360.718780000001</v>
      </c>
      <c r="H80" s="202">
        <f t="shared" si="3"/>
        <v>7.8152369555875456E-2</v>
      </c>
    </row>
    <row r="81" spans="1:8" ht="11" customHeight="1" x14ac:dyDescent="0.15">
      <c r="A81" s="93" t="s">
        <v>196</v>
      </c>
      <c r="B81" s="12" t="s">
        <v>291</v>
      </c>
      <c r="C81" s="134">
        <v>67569.444230000008</v>
      </c>
      <c r="D81" s="134">
        <v>101784.18469000001</v>
      </c>
      <c r="E81" s="191">
        <f t="shared" si="2"/>
        <v>0.50636409474578858</v>
      </c>
      <c r="F81" s="134">
        <v>5345.6270199999999</v>
      </c>
      <c r="G81" s="134">
        <v>6208.8347800000001</v>
      </c>
      <c r="H81" s="202">
        <f t="shared" si="3"/>
        <v>0.16147923466609537</v>
      </c>
    </row>
    <row r="82" spans="1:8" ht="11" customHeight="1" x14ac:dyDescent="0.15">
      <c r="A82" s="93" t="s">
        <v>64</v>
      </c>
      <c r="B82" s="12" t="s">
        <v>206</v>
      </c>
      <c r="C82" s="134">
        <v>66960.430110000016</v>
      </c>
      <c r="D82" s="134">
        <v>94481.121660000004</v>
      </c>
      <c r="E82" s="191">
        <f t="shared" si="2"/>
        <v>0.41099932459797617</v>
      </c>
      <c r="F82" s="134">
        <v>8188.2355199999993</v>
      </c>
      <c r="G82" s="134">
        <v>12058.24395</v>
      </c>
      <c r="H82" s="202">
        <f t="shared" si="3"/>
        <v>0.47263032683261175</v>
      </c>
    </row>
    <row r="83" spans="1:8" ht="11" customHeight="1" x14ac:dyDescent="0.15">
      <c r="A83" s="93" t="s">
        <v>13</v>
      </c>
      <c r="B83" s="12" t="s">
        <v>203</v>
      </c>
      <c r="C83" s="134">
        <v>82919.449970000001</v>
      </c>
      <c r="D83" s="134">
        <v>88118.238269999987</v>
      </c>
      <c r="E83" s="191">
        <f t="shared" si="2"/>
        <v>6.2696849796771259E-2</v>
      </c>
      <c r="F83" s="134">
        <v>8886.938110000001</v>
      </c>
      <c r="G83" s="134">
        <v>8715.7095300000019</v>
      </c>
      <c r="H83" s="202">
        <f t="shared" si="3"/>
        <v>-1.9267443733778755E-2</v>
      </c>
    </row>
    <row r="84" spans="1:8" ht="11" customHeight="1" x14ac:dyDescent="0.15">
      <c r="A84" s="93" t="s">
        <v>88</v>
      </c>
      <c r="B84" s="12" t="s">
        <v>237</v>
      </c>
      <c r="C84" s="134">
        <v>86407.668870000009</v>
      </c>
      <c r="D84" s="134">
        <v>84042.441859999992</v>
      </c>
      <c r="E84" s="191">
        <f t="shared" si="2"/>
        <v>-2.7372882996745229E-2</v>
      </c>
      <c r="F84" s="134">
        <v>5.0045500000000001</v>
      </c>
      <c r="G84" s="134">
        <v>9.0733000000000015</v>
      </c>
      <c r="H84" s="202">
        <f t="shared" si="3"/>
        <v>0.81301016075371435</v>
      </c>
    </row>
    <row r="85" spans="1:8" ht="11" customHeight="1" x14ac:dyDescent="0.15">
      <c r="A85" s="93" t="s">
        <v>91</v>
      </c>
      <c r="B85" s="12" t="s">
        <v>245</v>
      </c>
      <c r="C85" s="134">
        <v>67292.488799999992</v>
      </c>
      <c r="D85" s="134">
        <v>82747.694199999998</v>
      </c>
      <c r="E85" s="191">
        <f t="shared" si="2"/>
        <v>0.22967207299962444</v>
      </c>
      <c r="F85" s="134">
        <v>10347.558510000003</v>
      </c>
      <c r="G85" s="134">
        <v>11069.43324</v>
      </c>
      <c r="H85" s="202">
        <f t="shared" si="3"/>
        <v>6.9762807265343785E-2</v>
      </c>
    </row>
    <row r="86" spans="1:8" ht="11" customHeight="1" x14ac:dyDescent="0.15">
      <c r="A86" s="93" t="s">
        <v>98</v>
      </c>
      <c r="B86" s="12" t="s">
        <v>240</v>
      </c>
      <c r="C86" s="134">
        <v>76533.130670000013</v>
      </c>
      <c r="D86" s="134">
        <v>82676.874800000005</v>
      </c>
      <c r="E86" s="191">
        <f t="shared" si="2"/>
        <v>8.0275614968515319E-2</v>
      </c>
      <c r="F86" s="134">
        <v>9707.3801400000011</v>
      </c>
      <c r="G86" s="134">
        <v>9275.8719899999996</v>
      </c>
      <c r="H86" s="202">
        <f t="shared" si="3"/>
        <v>-4.4451555803603382E-2</v>
      </c>
    </row>
    <row r="87" spans="1:8" ht="11" customHeight="1" x14ac:dyDescent="0.15">
      <c r="A87" s="93" t="s">
        <v>101</v>
      </c>
      <c r="B87" s="12" t="s">
        <v>205</v>
      </c>
      <c r="C87" s="134">
        <v>60561.588479999991</v>
      </c>
      <c r="D87" s="134">
        <v>76909.126740000007</v>
      </c>
      <c r="E87" s="191">
        <f t="shared" si="2"/>
        <v>0.2699324550477844</v>
      </c>
      <c r="F87" s="134">
        <v>14522.043299999994</v>
      </c>
      <c r="G87" s="134">
        <v>16707.040980000002</v>
      </c>
      <c r="H87" s="202">
        <f t="shared" si="3"/>
        <v>0.15046076057354885</v>
      </c>
    </row>
    <row r="88" spans="1:8" ht="11" customHeight="1" x14ac:dyDescent="0.15">
      <c r="A88" s="93" t="s">
        <v>95</v>
      </c>
      <c r="B88" s="12" t="s">
        <v>204</v>
      </c>
      <c r="C88" s="134">
        <v>76560.384829999981</v>
      </c>
      <c r="D88" s="134">
        <v>70324.906929999983</v>
      </c>
      <c r="E88" s="191">
        <f t="shared" si="2"/>
        <v>-8.1445226716737262E-2</v>
      </c>
      <c r="F88" s="134">
        <v>11981.564710000002</v>
      </c>
      <c r="G88" s="134">
        <v>8318.3114899999928</v>
      </c>
      <c r="H88" s="202">
        <f t="shared" si="3"/>
        <v>-0.30574080336457232</v>
      </c>
    </row>
    <row r="89" spans="1:8" ht="11" customHeight="1" x14ac:dyDescent="0.15">
      <c r="A89" s="93" t="s">
        <v>93</v>
      </c>
      <c r="B89" s="12" t="s">
        <v>372</v>
      </c>
      <c r="C89" s="134">
        <v>83739.209750000009</v>
      </c>
      <c r="D89" s="134">
        <v>69189.975090000007</v>
      </c>
      <c r="E89" s="191">
        <f t="shared" si="2"/>
        <v>-0.17374458994103414</v>
      </c>
      <c r="F89" s="134">
        <v>6369.6117099999983</v>
      </c>
      <c r="G89" s="134">
        <v>10394.816339999999</v>
      </c>
      <c r="H89" s="202">
        <f t="shared" si="3"/>
        <v>0.63193877637480078</v>
      </c>
    </row>
    <row r="90" spans="1:8" ht="23" customHeight="1" x14ac:dyDescent="0.15">
      <c r="A90" s="93" t="s">
        <v>100</v>
      </c>
      <c r="B90" s="12" t="s">
        <v>373</v>
      </c>
      <c r="C90" s="134">
        <v>21929.255290000001</v>
      </c>
      <c r="D90" s="134">
        <v>64442.527159999998</v>
      </c>
      <c r="E90" s="191">
        <f t="shared" si="2"/>
        <v>1.9386555223964468</v>
      </c>
      <c r="F90" s="134">
        <v>1792.1562300000001</v>
      </c>
      <c r="G90" s="134">
        <v>13993.81927</v>
      </c>
      <c r="H90" s="202">
        <f t="shared" si="3"/>
        <v>6.8083701832177876</v>
      </c>
    </row>
    <row r="91" spans="1:8" ht="11" customHeight="1" x14ac:dyDescent="0.15">
      <c r="A91" s="93" t="s">
        <v>92</v>
      </c>
      <c r="B91" s="12" t="s">
        <v>241</v>
      </c>
      <c r="C91" s="134">
        <v>71535.412840000005</v>
      </c>
      <c r="D91" s="134">
        <v>59822.433289999994</v>
      </c>
      <c r="E91" s="191">
        <f t="shared" si="2"/>
        <v>-0.16373679950932696</v>
      </c>
      <c r="F91" s="134">
        <v>12611.385650000002</v>
      </c>
      <c r="G91" s="134">
        <v>13296.375989999999</v>
      </c>
      <c r="H91" s="202">
        <f t="shared" si="3"/>
        <v>5.431523220447998E-2</v>
      </c>
    </row>
    <row r="92" spans="1:8" ht="11" customHeight="1" x14ac:dyDescent="0.15">
      <c r="A92" s="93" t="s">
        <v>176</v>
      </c>
      <c r="B92" s="12" t="s">
        <v>374</v>
      </c>
      <c r="C92" s="134">
        <v>11789.83354</v>
      </c>
      <c r="D92" s="134">
        <v>57700.332039999994</v>
      </c>
      <c r="E92" s="191">
        <f t="shared" si="2"/>
        <v>3.8940752084613397</v>
      </c>
      <c r="F92" s="134">
        <v>87.864999999999995</v>
      </c>
      <c r="G92" s="134">
        <v>9463.398720000001</v>
      </c>
      <c r="H92" s="202">
        <f t="shared" si="3"/>
        <v>106.70384931428899</v>
      </c>
    </row>
    <row r="93" spans="1:8" ht="11" customHeight="1" x14ac:dyDescent="0.15">
      <c r="A93" s="93" t="s">
        <v>106</v>
      </c>
      <c r="B93" s="12" t="s">
        <v>211</v>
      </c>
      <c r="C93" s="134">
        <v>51519.478350000005</v>
      </c>
      <c r="D93" s="134">
        <v>53094.675940000001</v>
      </c>
      <c r="E93" s="191">
        <f t="shared" si="2"/>
        <v>3.0574796959293993E-2</v>
      </c>
      <c r="F93" s="134">
        <v>5317.4301400000004</v>
      </c>
      <c r="G93" s="134">
        <v>8507.5910299999978</v>
      </c>
      <c r="H93" s="202">
        <f t="shared" si="3"/>
        <v>0.59994410946788612</v>
      </c>
    </row>
    <row r="94" spans="1:8" ht="11" customHeight="1" x14ac:dyDescent="0.15">
      <c r="A94" s="93" t="s">
        <v>61</v>
      </c>
      <c r="B94" s="12" t="s">
        <v>238</v>
      </c>
      <c r="C94" s="134">
        <v>110962.38950999999</v>
      </c>
      <c r="D94" s="134">
        <v>52714.662620000003</v>
      </c>
      <c r="E94" s="191">
        <f t="shared" si="2"/>
        <v>-0.52493216077282367</v>
      </c>
      <c r="F94" s="134">
        <v>4494.7129099999993</v>
      </c>
      <c r="G94" s="134">
        <v>1737.2086300000005</v>
      </c>
      <c r="H94" s="202">
        <f t="shared" si="3"/>
        <v>-0.61349953494582576</v>
      </c>
    </row>
    <row r="95" spans="1:8" ht="23" customHeight="1" x14ac:dyDescent="0.15">
      <c r="A95" s="93" t="s">
        <v>118</v>
      </c>
      <c r="B95" s="12" t="s">
        <v>249</v>
      </c>
      <c r="C95" s="134">
        <v>34479.481390000001</v>
      </c>
      <c r="D95" s="134">
        <v>49985.096149999998</v>
      </c>
      <c r="E95" s="191">
        <f t="shared" si="2"/>
        <v>0.44970556791776617</v>
      </c>
      <c r="F95" s="134">
        <v>5815.2313100000001</v>
      </c>
      <c r="G95" s="134">
        <v>5963.4653699999999</v>
      </c>
      <c r="H95" s="202">
        <f t="shared" si="3"/>
        <v>2.5490655848047439E-2</v>
      </c>
    </row>
    <row r="96" spans="1:8" ht="23" customHeight="1" x14ac:dyDescent="0.15">
      <c r="A96" s="93" t="s">
        <v>96</v>
      </c>
      <c r="B96" s="12" t="s">
        <v>242</v>
      </c>
      <c r="C96" s="134">
        <v>60080.016660000001</v>
      </c>
      <c r="D96" s="134">
        <v>48851.347769999993</v>
      </c>
      <c r="E96" s="191">
        <f t="shared" si="2"/>
        <v>-0.18689523595747959</v>
      </c>
      <c r="F96" s="134">
        <v>6698.3420100000003</v>
      </c>
      <c r="G96" s="134">
        <v>9463.1302099999994</v>
      </c>
      <c r="H96" s="202">
        <f t="shared" si="3"/>
        <v>0.41275709658784643</v>
      </c>
    </row>
    <row r="97" spans="1:8" ht="11" customHeight="1" x14ac:dyDescent="0.15">
      <c r="A97" s="93" t="s">
        <v>110</v>
      </c>
      <c r="B97" s="12" t="s">
        <v>214</v>
      </c>
      <c r="C97" s="134">
        <v>4209.1127200000001</v>
      </c>
      <c r="D97" s="134">
        <v>46199.836760000006</v>
      </c>
      <c r="E97" s="191">
        <f t="shared" si="2"/>
        <v>9.9761462411013806</v>
      </c>
      <c r="F97" s="134">
        <v>448.32754999999997</v>
      </c>
      <c r="G97" s="134">
        <v>4125.3691099999996</v>
      </c>
      <c r="H97" s="202">
        <f t="shared" si="3"/>
        <v>8.2016854864261628</v>
      </c>
    </row>
    <row r="98" spans="1:8" ht="23" customHeight="1" x14ac:dyDescent="0.15">
      <c r="A98" s="93" t="s">
        <v>99</v>
      </c>
      <c r="B98" s="12" t="s">
        <v>248</v>
      </c>
      <c r="C98" s="134">
        <v>44484.956340000004</v>
      </c>
      <c r="D98" s="134">
        <v>43294.100889999994</v>
      </c>
      <c r="E98" s="191">
        <f t="shared" si="2"/>
        <v>-2.6769846437484701E-2</v>
      </c>
      <c r="F98" s="134">
        <v>3537.9215000000004</v>
      </c>
      <c r="G98" s="134">
        <v>3697.2894099999999</v>
      </c>
      <c r="H98" s="202">
        <f t="shared" si="3"/>
        <v>4.5045632018686499E-2</v>
      </c>
    </row>
    <row r="99" spans="1:8" ht="11" customHeight="1" x14ac:dyDescent="0.15">
      <c r="A99" s="93" t="s">
        <v>114</v>
      </c>
      <c r="B99" s="12" t="s">
        <v>375</v>
      </c>
      <c r="C99" s="134">
        <v>9310.018610000001</v>
      </c>
      <c r="D99" s="134">
        <v>42351.087460000002</v>
      </c>
      <c r="E99" s="191">
        <f t="shared" si="2"/>
        <v>3.5489798929628558</v>
      </c>
      <c r="F99" s="134">
        <v>2761.9657200000001</v>
      </c>
      <c r="G99" s="134">
        <v>8337.6444499999998</v>
      </c>
      <c r="H99" s="202">
        <f t="shared" si="3"/>
        <v>2.0187356742429081</v>
      </c>
    </row>
    <row r="100" spans="1:8" ht="11" customHeight="1" x14ac:dyDescent="0.15">
      <c r="A100" s="93" t="s">
        <v>111</v>
      </c>
      <c r="B100" s="12" t="s">
        <v>253</v>
      </c>
      <c r="C100" s="134">
        <v>24113.163239999998</v>
      </c>
      <c r="D100" s="134">
        <v>41265.023519999995</v>
      </c>
      <c r="E100" s="191">
        <f>IFERROR(((D100/C100-1)),"")</f>
        <v>0.71130693676670842</v>
      </c>
      <c r="F100" s="134">
        <v>3157.0224199999998</v>
      </c>
      <c r="G100" s="134">
        <v>7920.6762499999995</v>
      </c>
      <c r="H100" s="202">
        <f t="shared" si="3"/>
        <v>1.508907190465882</v>
      </c>
    </row>
    <row r="101" spans="1:8" ht="11" customHeight="1" x14ac:dyDescent="0.15">
      <c r="A101" s="93" t="s">
        <v>103</v>
      </c>
      <c r="B101" s="12" t="s">
        <v>210</v>
      </c>
      <c r="C101" s="134">
        <v>60732.600249999996</v>
      </c>
      <c r="D101" s="134">
        <v>39209.317589999999</v>
      </c>
      <c r="E101" s="191">
        <f t="shared" si="2"/>
        <v>-0.35439422273048482</v>
      </c>
      <c r="F101" s="134">
        <v>5303.0843500000001</v>
      </c>
      <c r="G101" s="134">
        <v>7539.0818499999996</v>
      </c>
      <c r="H101" s="202">
        <f t="shared" si="3"/>
        <v>0.42164094561309384</v>
      </c>
    </row>
    <row r="102" spans="1:8" ht="11" customHeight="1" x14ac:dyDescent="0.15">
      <c r="A102" s="93" t="s">
        <v>232</v>
      </c>
      <c r="B102" s="12" t="s">
        <v>250</v>
      </c>
      <c r="C102" s="134">
        <v>28979.668570000002</v>
      </c>
      <c r="D102" s="134">
        <v>39047.545689999999</v>
      </c>
      <c r="E102" s="191">
        <f t="shared" si="2"/>
        <v>0.34741174129307839</v>
      </c>
      <c r="F102" s="134">
        <v>4914.4664899999998</v>
      </c>
      <c r="G102" s="134">
        <v>9530.1904100000011</v>
      </c>
      <c r="H102" s="202">
        <f t="shared" si="3"/>
        <v>0.93921159690316691</v>
      </c>
    </row>
    <row r="103" spans="1:8" ht="23" customHeight="1" x14ac:dyDescent="0.15">
      <c r="A103" s="93" t="s">
        <v>168</v>
      </c>
      <c r="B103" s="12" t="s">
        <v>244</v>
      </c>
      <c r="C103" s="134">
        <v>45444.344440000001</v>
      </c>
      <c r="D103" s="134">
        <v>38774.472420000006</v>
      </c>
      <c r="E103" s="191">
        <f t="shared" si="2"/>
        <v>-0.14677012293149483</v>
      </c>
      <c r="F103" s="134">
        <v>5007.1323299999995</v>
      </c>
      <c r="G103" s="134">
        <v>6003.4659600000005</v>
      </c>
      <c r="H103" s="202">
        <f t="shared" si="3"/>
        <v>0.19898288368184613</v>
      </c>
    </row>
    <row r="104" spans="1:8" ht="11" customHeight="1" x14ac:dyDescent="0.15">
      <c r="A104" s="93" t="s">
        <v>107</v>
      </c>
      <c r="B104" s="12" t="s">
        <v>208</v>
      </c>
      <c r="C104" s="134">
        <v>28519.828029999997</v>
      </c>
      <c r="D104" s="134">
        <v>37952.361799999999</v>
      </c>
      <c r="E104" s="191">
        <f t="shared" si="2"/>
        <v>0.33073599742880377</v>
      </c>
      <c r="F104" s="134">
        <v>5139.2894900000001</v>
      </c>
      <c r="G104" s="134">
        <v>4364.0561400000006</v>
      </c>
      <c r="H104" s="202">
        <f t="shared" si="3"/>
        <v>-0.15084446040808641</v>
      </c>
    </row>
    <row r="105" spans="1:8" ht="11" customHeight="1" x14ac:dyDescent="0.15">
      <c r="A105" s="93" t="s">
        <v>89</v>
      </c>
      <c r="B105" s="12" t="s">
        <v>207</v>
      </c>
      <c r="C105" s="134">
        <v>65923.406310000006</v>
      </c>
      <c r="D105" s="134">
        <v>36698.99048</v>
      </c>
      <c r="E105" s="191">
        <f t="shared" si="2"/>
        <v>-0.44330864355786359</v>
      </c>
      <c r="F105" s="134">
        <v>4499.9202299999988</v>
      </c>
      <c r="G105" s="134">
        <v>2792.7485099999994</v>
      </c>
      <c r="H105" s="202">
        <f t="shared" si="3"/>
        <v>-0.37937821844455222</v>
      </c>
    </row>
    <row r="106" spans="1:8" ht="11" customHeight="1" x14ac:dyDescent="0.15">
      <c r="A106" s="93" t="s">
        <v>115</v>
      </c>
      <c r="B106" s="12" t="s">
        <v>215</v>
      </c>
      <c r="C106" s="134">
        <v>9639.2615900000001</v>
      </c>
      <c r="D106" s="134">
        <v>36635.756889999997</v>
      </c>
      <c r="E106" s="191">
        <f t="shared" si="2"/>
        <v>2.800680845512773</v>
      </c>
      <c r="F106" s="134">
        <v>1230.6341600000001</v>
      </c>
      <c r="G106" s="134">
        <v>3517.6083399999998</v>
      </c>
      <c r="H106" s="202">
        <f t="shared" si="3"/>
        <v>1.8583704681170232</v>
      </c>
    </row>
    <row r="107" spans="1:8" ht="11" customHeight="1" x14ac:dyDescent="0.15">
      <c r="A107" s="93" t="s">
        <v>102</v>
      </c>
      <c r="B107" s="12" t="s">
        <v>209</v>
      </c>
      <c r="C107" s="134">
        <v>40403.118699999999</v>
      </c>
      <c r="D107" s="134">
        <v>36575.509099999996</v>
      </c>
      <c r="E107" s="191">
        <f t="shared" si="2"/>
        <v>-9.4735498722775646E-2</v>
      </c>
      <c r="F107" s="134">
        <v>4685.4287999999997</v>
      </c>
      <c r="G107" s="134">
        <v>4111.8968699999996</v>
      </c>
      <c r="H107" s="202">
        <f t="shared" si="3"/>
        <v>-0.122407564917004</v>
      </c>
    </row>
    <row r="108" spans="1:8" ht="11" customHeight="1" x14ac:dyDescent="0.15">
      <c r="A108" s="93" t="s">
        <v>112</v>
      </c>
      <c r="B108" s="12" t="s">
        <v>224</v>
      </c>
      <c r="C108" s="134">
        <v>24737.030989999999</v>
      </c>
      <c r="D108" s="134">
        <v>35227.168599999997</v>
      </c>
      <c r="E108" s="191">
        <f t="shared" si="2"/>
        <v>0.42406615467477327</v>
      </c>
      <c r="F108" s="134">
        <v>6194.0700199999992</v>
      </c>
      <c r="G108" s="134">
        <v>7481.2260299999998</v>
      </c>
      <c r="H108" s="202">
        <f t="shared" si="3"/>
        <v>0.207804562403058</v>
      </c>
    </row>
    <row r="109" spans="1:8" ht="11" customHeight="1" x14ac:dyDescent="0.15">
      <c r="A109" s="93" t="s">
        <v>105</v>
      </c>
      <c r="B109" s="12" t="s">
        <v>212</v>
      </c>
      <c r="C109" s="134">
        <v>30170.457280000002</v>
      </c>
      <c r="D109" s="134">
        <v>33174.081190000004</v>
      </c>
      <c r="E109" s="191">
        <f t="shared" si="2"/>
        <v>9.955513375632874E-2</v>
      </c>
      <c r="F109" s="134">
        <v>3882.0036499999997</v>
      </c>
      <c r="G109" s="134">
        <v>3969.2786099999994</v>
      </c>
      <c r="H109" s="202">
        <f t="shared" si="3"/>
        <v>2.2481936615386777E-2</v>
      </c>
    </row>
    <row r="110" spans="1:8" ht="11" customHeight="1" x14ac:dyDescent="0.15">
      <c r="A110" s="93" t="s">
        <v>104</v>
      </c>
      <c r="B110" s="12" t="s">
        <v>292</v>
      </c>
      <c r="C110" s="134">
        <v>23103.69255</v>
      </c>
      <c r="D110" s="134">
        <v>30940.019659999998</v>
      </c>
      <c r="E110" s="191">
        <f t="shared" si="2"/>
        <v>0.33918072156824985</v>
      </c>
      <c r="F110" s="134">
        <v>3229.2411499999998</v>
      </c>
      <c r="G110" s="134">
        <v>3714.2865199999987</v>
      </c>
      <c r="H110" s="202">
        <f t="shared" si="3"/>
        <v>0.15020413387213249</v>
      </c>
    </row>
    <row r="111" spans="1:8" ht="11" customHeight="1" x14ac:dyDescent="0.15">
      <c r="A111" s="93" t="s">
        <v>175</v>
      </c>
      <c r="B111" s="12" t="s">
        <v>247</v>
      </c>
      <c r="C111" s="134">
        <v>22845.532560000003</v>
      </c>
      <c r="D111" s="134">
        <v>30383.653530000003</v>
      </c>
      <c r="E111" s="191">
        <f t="shared" si="2"/>
        <v>0.32996039598562099</v>
      </c>
      <c r="F111" s="134">
        <v>703.67768000000001</v>
      </c>
      <c r="G111" s="134">
        <v>1503.1643500000002</v>
      </c>
      <c r="H111" s="202">
        <f t="shared" si="3"/>
        <v>1.136154652510792</v>
      </c>
    </row>
    <row r="112" spans="1:8" ht="11" customHeight="1" x14ac:dyDescent="0.15">
      <c r="A112" s="93" t="s">
        <v>116</v>
      </c>
      <c r="B112" s="12" t="s">
        <v>257</v>
      </c>
      <c r="C112" s="134">
        <v>14504.341490000001</v>
      </c>
      <c r="D112" s="134">
        <v>30153.151449999998</v>
      </c>
      <c r="E112" s="191">
        <f t="shared" si="2"/>
        <v>1.0789052347387882</v>
      </c>
      <c r="F112" s="134">
        <v>2108.1232099999997</v>
      </c>
      <c r="G112" s="134">
        <v>5184.6640100000004</v>
      </c>
      <c r="H112" s="202">
        <f t="shared" si="3"/>
        <v>1.4593742839157873</v>
      </c>
    </row>
    <row r="113" spans="1:8" ht="11" customHeight="1" x14ac:dyDescent="0.15">
      <c r="A113" s="93" t="s">
        <v>97</v>
      </c>
      <c r="B113" s="12" t="s">
        <v>213</v>
      </c>
      <c r="C113" s="134">
        <v>23455.921509999996</v>
      </c>
      <c r="D113" s="134">
        <v>29753.280249999996</v>
      </c>
      <c r="E113" s="191">
        <f t="shared" si="2"/>
        <v>0.26847628805865664</v>
      </c>
      <c r="F113" s="134">
        <v>3582.4725200000003</v>
      </c>
      <c r="G113" s="134">
        <v>2966.7317600000001</v>
      </c>
      <c r="H113" s="202">
        <f t="shared" si="3"/>
        <v>-0.17187591993029439</v>
      </c>
    </row>
    <row r="114" spans="1:8" ht="23" customHeight="1" x14ac:dyDescent="0.15">
      <c r="A114" s="93" t="s">
        <v>109</v>
      </c>
      <c r="B114" s="12" t="s">
        <v>376</v>
      </c>
      <c r="C114" s="134">
        <v>24858.972809999999</v>
      </c>
      <c r="D114" s="134">
        <v>28522.579969999999</v>
      </c>
      <c r="E114" s="191">
        <f t="shared" si="2"/>
        <v>0.14737564532538694</v>
      </c>
      <c r="F114" s="134">
        <v>3198.60403</v>
      </c>
      <c r="G114" s="134">
        <v>4592.7537799999991</v>
      </c>
      <c r="H114" s="202">
        <f t="shared" si="3"/>
        <v>0.43586193755905422</v>
      </c>
    </row>
    <row r="115" spans="1:8" ht="33" customHeight="1" x14ac:dyDescent="0.15">
      <c r="A115" s="93" t="s">
        <v>108</v>
      </c>
      <c r="B115" s="12" t="s">
        <v>255</v>
      </c>
      <c r="C115" s="134">
        <v>22016.7608</v>
      </c>
      <c r="D115" s="134">
        <v>27609.835440000003</v>
      </c>
      <c r="E115" s="191">
        <f t="shared" si="2"/>
        <v>0.25403712611530049</v>
      </c>
      <c r="F115" s="134">
        <v>2656.70426</v>
      </c>
      <c r="G115" s="134">
        <v>3323.5283300000001</v>
      </c>
      <c r="H115" s="202">
        <f t="shared" si="3"/>
        <v>0.2509967255444534</v>
      </c>
    </row>
    <row r="116" spans="1:8" ht="11" customHeight="1" x14ac:dyDescent="0.15">
      <c r="A116" s="93" t="s">
        <v>66</v>
      </c>
      <c r="B116" s="12" t="s">
        <v>246</v>
      </c>
      <c r="C116" s="134">
        <v>51718.929700000001</v>
      </c>
      <c r="D116" s="134">
        <v>26442.279200000004</v>
      </c>
      <c r="E116" s="191">
        <f t="shared" si="2"/>
        <v>-0.48873112120879791</v>
      </c>
      <c r="F116" s="134">
        <v>2063.1891699999996</v>
      </c>
      <c r="G116" s="134">
        <v>3097.0933000000005</v>
      </c>
      <c r="H116" s="202">
        <f t="shared" si="3"/>
        <v>0.50111940535244326</v>
      </c>
    </row>
    <row r="117" spans="1:8" ht="11" customHeight="1" x14ac:dyDescent="0.15">
      <c r="A117" s="93" t="s">
        <v>94</v>
      </c>
      <c r="B117" s="12" t="s">
        <v>258</v>
      </c>
      <c r="C117" s="134">
        <v>19961.536269999997</v>
      </c>
      <c r="D117" s="134">
        <v>26063.695359999998</v>
      </c>
      <c r="E117" s="191">
        <f t="shared" si="2"/>
        <v>0.30569586466002008</v>
      </c>
      <c r="F117" s="134">
        <v>5971.2385099999992</v>
      </c>
      <c r="G117" s="134">
        <v>7155.9959299999991</v>
      </c>
      <c r="H117" s="202">
        <f t="shared" si="3"/>
        <v>0.19841066773934646</v>
      </c>
    </row>
    <row r="118" spans="1:8" ht="11" customHeight="1" x14ac:dyDescent="0.15">
      <c r="A118" s="93" t="s">
        <v>191</v>
      </c>
      <c r="B118" s="12" t="s">
        <v>252</v>
      </c>
      <c r="C118" s="134">
        <v>20732.02058</v>
      </c>
      <c r="D118" s="134">
        <v>23613.612290000001</v>
      </c>
      <c r="E118" s="191">
        <f t="shared" si="2"/>
        <v>0.13899232343903067</v>
      </c>
      <c r="F118" s="134">
        <v>1851.8018700000002</v>
      </c>
      <c r="G118" s="134">
        <v>3379.8148200000001</v>
      </c>
      <c r="H118" s="202">
        <f t="shared" si="3"/>
        <v>0.8251492639436635</v>
      </c>
    </row>
    <row r="119" spans="1:8" ht="23" customHeight="1" x14ac:dyDescent="0.15">
      <c r="A119" s="93" t="s">
        <v>195</v>
      </c>
      <c r="B119" s="12" t="s">
        <v>267</v>
      </c>
      <c r="C119" s="134">
        <v>20894.254650000003</v>
      </c>
      <c r="D119" s="134">
        <v>23359.512269999999</v>
      </c>
      <c r="E119" s="191">
        <f t="shared" si="2"/>
        <v>0.11798734443011094</v>
      </c>
      <c r="F119" s="134">
        <v>3488.1815699999997</v>
      </c>
      <c r="G119" s="134">
        <v>6474.4561300000005</v>
      </c>
      <c r="H119" s="202">
        <f t="shared" si="3"/>
        <v>0.8561121318005247</v>
      </c>
    </row>
    <row r="120" spans="1:8" ht="11" customHeight="1" x14ac:dyDescent="0.15">
      <c r="A120" s="93" t="s">
        <v>233</v>
      </c>
      <c r="B120" s="12" t="s">
        <v>256</v>
      </c>
      <c r="C120" s="134">
        <v>16323.1173</v>
      </c>
      <c r="D120" s="134">
        <v>22612.351909999998</v>
      </c>
      <c r="E120" s="191">
        <f t="shared" si="2"/>
        <v>0.38529617195117494</v>
      </c>
      <c r="F120" s="134">
        <v>1895.39357</v>
      </c>
      <c r="G120" s="134">
        <v>2967.4114399999999</v>
      </c>
      <c r="H120" s="202">
        <f t="shared" si="3"/>
        <v>0.5655911716530726</v>
      </c>
    </row>
    <row r="121" spans="1:8" ht="11" customHeight="1" x14ac:dyDescent="0.15">
      <c r="A121" s="112"/>
      <c r="B121" s="112" t="s">
        <v>18</v>
      </c>
      <c r="C121" s="135">
        <v>1147177.5426000003</v>
      </c>
      <c r="D121" s="135">
        <v>1118893.6560200006</v>
      </c>
      <c r="E121" s="195">
        <f>IFERROR(((D121/C121-1)),"")</f>
        <v>-2.4655195494758586E-2</v>
      </c>
      <c r="F121" s="135">
        <v>135481.86327999987</v>
      </c>
      <c r="G121" s="135">
        <v>142560.03272000002</v>
      </c>
      <c r="H121" s="203">
        <f t="shared" si="3"/>
        <v>5.2244405772392755E-2</v>
      </c>
    </row>
    <row r="122" spans="1:8" ht="9" customHeight="1" x14ac:dyDescent="0.15">
      <c r="A122" s="8" t="s">
        <v>52</v>
      </c>
    </row>
    <row r="123" spans="1:8" ht="9" customHeight="1" x14ac:dyDescent="0.15">
      <c r="A123" s="210" t="s">
        <v>363</v>
      </c>
    </row>
    <row r="124" spans="1:8" ht="9" customHeight="1" x14ac:dyDescent="0.15">
      <c r="A124" s="209" t="s">
        <v>364</v>
      </c>
    </row>
    <row r="125" spans="1:8" ht="9" customHeight="1" x14ac:dyDescent="0.15">
      <c r="A125" s="209" t="s">
        <v>365</v>
      </c>
    </row>
  </sheetData>
  <mergeCells count="12">
    <mergeCell ref="A2:E2"/>
    <mergeCell ref="A4:A5"/>
    <mergeCell ref="B4:B5"/>
    <mergeCell ref="C4:D4"/>
    <mergeCell ref="A65:E65"/>
    <mergeCell ref="A69:B69"/>
    <mergeCell ref="F4:G4"/>
    <mergeCell ref="F67:G67"/>
    <mergeCell ref="A64:E64"/>
    <mergeCell ref="A67:A68"/>
    <mergeCell ref="B67:B68"/>
    <mergeCell ref="C67:D67"/>
  </mergeCells>
  <phoneticPr fontId="11" type="noConversion"/>
  <conditionalFormatting sqref="C7:H57">
    <cfRule type="containsBlanks" dxfId="68" priority="2">
      <formula>LEN(TRIM(C7))=0</formula>
    </cfRule>
  </conditionalFormatting>
  <conditionalFormatting sqref="C71:H121">
    <cfRule type="containsBlanks" dxfId="67" priority="1">
      <formula>LEN(TRIM(C71))=0</formula>
    </cfRule>
  </conditionalFormatting>
  <pageMargins left="0.75" right="0.75" top="1" bottom="1" header="0" footer="0"/>
  <ignoredErrors>
    <ignoredError sqref="A514:A15106 A15874:A29442 BPP13058:BPP15106 AMB13058:AMB15106 AVX258:BFT15106 IN15618:ACF29442 AMB15618:AMB28162 BPP15618:BPP28162 E64:E66 A2:E3 B61 A5:B5 A4:B4 A68:B68 A67:B67 A69:B69 A58:B58 B1:E1 A65:D66 B64:D64" numberStoredAsText="1"/>
    <ignoredError sqref="E6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I62"/>
  <sheetViews>
    <sheetView showGridLines="0" zoomScaleNormal="100" zoomScalePageLayoutView="120" workbookViewId="0">
      <selection activeCell="B18" sqref="B18"/>
    </sheetView>
  </sheetViews>
  <sheetFormatPr baseColWidth="10" defaultColWidth="11.5" defaultRowHeight="12" x14ac:dyDescent="0.15"/>
  <cols>
    <col min="1" max="1" width="8.83203125" style="14" customWidth="1"/>
    <col min="2" max="2" width="47.1640625" style="14" customWidth="1"/>
    <col min="3" max="5" width="7.1640625" style="14" customWidth="1"/>
    <col min="6" max="6" width="5.83203125" style="14" customWidth="1"/>
    <col min="7" max="7" width="7.83203125" style="14" customWidth="1"/>
    <col min="8" max="16384" width="11.5" style="14"/>
  </cols>
  <sheetData>
    <row r="1" spans="1:9" ht="15" customHeight="1" x14ac:dyDescent="0.15">
      <c r="A1" s="79" t="s">
        <v>370</v>
      </c>
      <c r="B1" s="79"/>
      <c r="C1" s="79"/>
      <c r="D1" s="79"/>
      <c r="E1" s="79"/>
      <c r="F1" s="79"/>
      <c r="G1" s="79"/>
    </row>
    <row r="2" spans="1:9" ht="11.25" customHeight="1" x14ac:dyDescent="0.15">
      <c r="A2" s="234" t="s">
        <v>332</v>
      </c>
      <c r="B2" s="234"/>
      <c r="C2" s="234"/>
      <c r="D2" s="234"/>
      <c r="E2" s="234"/>
      <c r="F2" s="79"/>
      <c r="G2" s="79"/>
    </row>
    <row r="3" spans="1:9" ht="5" customHeight="1" x14ac:dyDescent="0.15">
      <c r="A3" s="44"/>
    </row>
    <row r="4" spans="1:9" s="34" customFormat="1" ht="14" customHeight="1" x14ac:dyDescent="0.15">
      <c r="A4" s="235" t="s">
        <v>30</v>
      </c>
      <c r="B4" s="235" t="s">
        <v>4</v>
      </c>
      <c r="C4" s="232" t="s">
        <v>346</v>
      </c>
      <c r="D4" s="233"/>
      <c r="E4" s="184" t="s">
        <v>28</v>
      </c>
      <c r="F4" s="185" t="s">
        <v>378</v>
      </c>
      <c r="G4" s="237" t="s">
        <v>377</v>
      </c>
    </row>
    <row r="5" spans="1:9" s="34" customFormat="1" ht="14" customHeight="1" x14ac:dyDescent="0.15">
      <c r="A5" s="236"/>
      <c r="B5" s="236"/>
      <c r="C5" s="159">
        <v>2023</v>
      </c>
      <c r="D5" s="160" t="s">
        <v>315</v>
      </c>
      <c r="E5" s="186" t="s">
        <v>335</v>
      </c>
      <c r="F5" s="187">
        <v>2023</v>
      </c>
      <c r="G5" s="238"/>
    </row>
    <row r="6" spans="1:9" s="34" customFormat="1" ht="16" customHeight="1" x14ac:dyDescent="0.15">
      <c r="A6" s="231" t="s">
        <v>44</v>
      </c>
      <c r="B6" s="231"/>
      <c r="C6" s="166">
        <f>SUM(C8:C58)</f>
        <v>6659908.3963399995</v>
      </c>
      <c r="D6" s="166">
        <f>SUM(D8:D58)</f>
        <v>8037368.3492499981</v>
      </c>
      <c r="E6" s="188">
        <f>(D6/C6-1)</f>
        <v>0.20682866353942519</v>
      </c>
      <c r="F6" s="188">
        <f>SUM(F7:F58)</f>
        <v>0.99999999999999989</v>
      </c>
      <c r="G6" s="189">
        <f>SUM(G7:G58)</f>
        <v>20.682866353942561</v>
      </c>
    </row>
    <row r="7" spans="1:9" ht="4" customHeight="1" x14ac:dyDescent="0.15">
      <c r="A7" s="38"/>
      <c r="B7" s="38"/>
      <c r="C7" s="103"/>
      <c r="D7" s="103"/>
      <c r="E7" s="103"/>
      <c r="F7" s="103"/>
      <c r="G7" s="190"/>
    </row>
    <row r="8" spans="1:9" ht="11" customHeight="1" x14ac:dyDescent="0.15">
      <c r="A8" s="94" t="s">
        <v>63</v>
      </c>
      <c r="B8" s="264" t="s">
        <v>235</v>
      </c>
      <c r="C8" s="134">
        <v>953116.72085999942</v>
      </c>
      <c r="D8" s="134">
        <v>1220476.8722700013</v>
      </c>
      <c r="E8" s="191">
        <f>IFERROR(((D8/C8-1)),"")</f>
        <v>0.28051144792503724</v>
      </c>
      <c r="F8" s="269">
        <f>C8/$C$6</f>
        <v>0.14311258716167802</v>
      </c>
      <c r="G8" s="193">
        <f>F8*E8*100</f>
        <v>4.0144719041020398</v>
      </c>
    </row>
    <row r="9" spans="1:9" ht="11" customHeight="1" x14ac:dyDescent="0.15">
      <c r="A9" s="94" t="s">
        <v>68</v>
      </c>
      <c r="B9" s="264" t="s">
        <v>236</v>
      </c>
      <c r="C9" s="134">
        <v>662191.71199999866</v>
      </c>
      <c r="D9" s="134">
        <v>967120.57386000082</v>
      </c>
      <c r="E9" s="191">
        <f t="shared" ref="E9:E58" si="0">IFERROR(((D9/C9-1)),"")</f>
        <v>0.46048426208632876</v>
      </c>
      <c r="F9" s="269">
        <f t="shared" ref="F9:F58" si="1">C9/$C$6</f>
        <v>9.9429552569208143E-2</v>
      </c>
      <c r="G9" s="193">
        <f t="shared" ref="G9:G58" si="2">F9*E9*100</f>
        <v>4.5785744144405642</v>
      </c>
    </row>
    <row r="10" spans="1:9" ht="11" customHeight="1" x14ac:dyDescent="0.15">
      <c r="A10" s="94" t="s">
        <v>9</v>
      </c>
      <c r="B10" s="264" t="s">
        <v>288</v>
      </c>
      <c r="C10" s="134">
        <v>436742.08961999969</v>
      </c>
      <c r="D10" s="134">
        <v>728309.77605999843</v>
      </c>
      <c r="E10" s="191">
        <f t="shared" si="0"/>
        <v>0.66759694879347631</v>
      </c>
      <c r="F10" s="269">
        <f t="shared" si="1"/>
        <v>6.5577792310178684E-2</v>
      </c>
      <c r="G10" s="193">
        <f t="shared" si="2"/>
        <v>4.3779534054887579</v>
      </c>
      <c r="I10" s="34"/>
    </row>
    <row r="11" spans="1:9" ht="11" customHeight="1" x14ac:dyDescent="0.15">
      <c r="A11" s="94" t="s">
        <v>69</v>
      </c>
      <c r="B11" s="264" t="s">
        <v>290</v>
      </c>
      <c r="C11" s="134">
        <v>149886.09275999994</v>
      </c>
      <c r="D11" s="134">
        <v>589677.32430999912</v>
      </c>
      <c r="E11" s="191">
        <f t="shared" si="0"/>
        <v>2.9341696981467127</v>
      </c>
      <c r="F11" s="269">
        <f t="shared" si="1"/>
        <v>2.2505728883954457E-2</v>
      </c>
      <c r="G11" s="193">
        <f t="shared" si="2"/>
        <v>6.6035627726004407</v>
      </c>
      <c r="I11" s="34"/>
    </row>
    <row r="12" spans="1:9" ht="11" customHeight="1" x14ac:dyDescent="0.15">
      <c r="A12" s="94" t="s">
        <v>10</v>
      </c>
      <c r="B12" s="264" t="s">
        <v>200</v>
      </c>
      <c r="C12" s="134">
        <v>687510.6537100008</v>
      </c>
      <c r="D12" s="134">
        <v>517193.98883999971</v>
      </c>
      <c r="E12" s="191">
        <f t="shared" si="0"/>
        <v>-0.24772949182812587</v>
      </c>
      <c r="F12" s="269">
        <f t="shared" si="1"/>
        <v>0.10323124775827655</v>
      </c>
      <c r="G12" s="193">
        <f t="shared" si="2"/>
        <v>-2.5573424547941208</v>
      </c>
    </row>
    <row r="13" spans="1:9" ht="11" customHeight="1" x14ac:dyDescent="0.15">
      <c r="A13" s="94" t="s">
        <v>12</v>
      </c>
      <c r="B13" s="264" t="s">
        <v>202</v>
      </c>
      <c r="C13" s="134">
        <v>256128.45507000005</v>
      </c>
      <c r="D13" s="134">
        <v>255552.26317999981</v>
      </c>
      <c r="E13" s="191">
        <f t="shared" si="0"/>
        <v>-2.2496207609684626E-3</v>
      </c>
      <c r="F13" s="269">
        <f t="shared" si="1"/>
        <v>3.8458254952989636E-2</v>
      </c>
      <c r="G13" s="193">
        <f t="shared" si="2"/>
        <v>-8.6516488772863699E-3</v>
      </c>
    </row>
    <row r="14" spans="1:9" ht="11" customHeight="1" x14ac:dyDescent="0.15">
      <c r="A14" s="94" t="s">
        <v>67</v>
      </c>
      <c r="B14" s="264" t="s">
        <v>223</v>
      </c>
      <c r="C14" s="134">
        <v>162818.59645000001</v>
      </c>
      <c r="D14" s="134">
        <v>239562.25564000043</v>
      </c>
      <c r="E14" s="191">
        <f t="shared" si="0"/>
        <v>0.47134455684592291</v>
      </c>
      <c r="F14" s="269">
        <f t="shared" si="1"/>
        <v>2.4447572963537778E-2</v>
      </c>
      <c r="G14" s="193">
        <f t="shared" si="2"/>
        <v>1.1523230444457082</v>
      </c>
    </row>
    <row r="15" spans="1:9" ht="11" customHeight="1" x14ac:dyDescent="0.15">
      <c r="A15" s="94" t="s">
        <v>11</v>
      </c>
      <c r="B15" s="264" t="s">
        <v>201</v>
      </c>
      <c r="C15" s="134">
        <v>207560.40587999971</v>
      </c>
      <c r="D15" s="134">
        <v>189024.95183000018</v>
      </c>
      <c r="E15" s="191">
        <f t="shared" si="0"/>
        <v>-8.9301492601222554E-2</v>
      </c>
      <c r="F15" s="269">
        <f t="shared" si="1"/>
        <v>3.116565476997642E-2</v>
      </c>
      <c r="G15" s="193">
        <f t="shared" si="2"/>
        <v>-0.27831394888533056</v>
      </c>
    </row>
    <row r="16" spans="1:9" ht="11" customHeight="1" x14ac:dyDescent="0.15">
      <c r="A16" s="94" t="s">
        <v>34</v>
      </c>
      <c r="B16" s="264" t="s">
        <v>289</v>
      </c>
      <c r="C16" s="134">
        <v>184612.87749000001</v>
      </c>
      <c r="D16" s="134">
        <v>165440.71265999999</v>
      </c>
      <c r="E16" s="191">
        <f t="shared" si="0"/>
        <v>-0.10385063648140436</v>
      </c>
      <c r="F16" s="269">
        <f t="shared" si="1"/>
        <v>2.7720032544509974E-2</v>
      </c>
      <c r="G16" s="193">
        <f t="shared" si="2"/>
        <v>-0.28787430230326039</v>
      </c>
    </row>
    <row r="17" spans="1:7" ht="11" customHeight="1" x14ac:dyDescent="0.15">
      <c r="A17" s="94" t="s">
        <v>90</v>
      </c>
      <c r="B17" s="264" t="s">
        <v>239</v>
      </c>
      <c r="C17" s="134">
        <v>104241.53931999991</v>
      </c>
      <c r="D17" s="134">
        <v>103371.11164999995</v>
      </c>
      <c r="E17" s="191">
        <f t="shared" si="0"/>
        <v>-8.3501037655241417E-3</v>
      </c>
      <c r="F17" s="269">
        <f t="shared" si="1"/>
        <v>1.5652098064484879E-2</v>
      </c>
      <c r="G17" s="193">
        <f t="shared" si="2"/>
        <v>-1.3069664298660832E-2</v>
      </c>
    </row>
    <row r="18" spans="1:7" ht="11" customHeight="1" x14ac:dyDescent="0.15">
      <c r="A18" s="94" t="s">
        <v>196</v>
      </c>
      <c r="B18" s="264" t="s">
        <v>291</v>
      </c>
      <c r="C18" s="134">
        <v>67569.444230000023</v>
      </c>
      <c r="D18" s="134">
        <v>101784.18469000001</v>
      </c>
      <c r="E18" s="191">
        <f t="shared" si="0"/>
        <v>0.50636409474578814</v>
      </c>
      <c r="F18" s="269">
        <f t="shared" si="1"/>
        <v>1.014570174375571E-2</v>
      </c>
      <c r="G18" s="193">
        <f t="shared" si="2"/>
        <v>0.5137419079037624</v>
      </c>
    </row>
    <row r="19" spans="1:7" ht="11" customHeight="1" x14ac:dyDescent="0.15">
      <c r="A19" s="94" t="s">
        <v>64</v>
      </c>
      <c r="B19" s="264" t="s">
        <v>206</v>
      </c>
      <c r="C19" s="134">
        <v>66960.430110000059</v>
      </c>
      <c r="D19" s="134">
        <v>94481.121660000033</v>
      </c>
      <c r="E19" s="191">
        <f t="shared" si="0"/>
        <v>0.4109993245979755</v>
      </c>
      <c r="F19" s="269">
        <f t="shared" si="1"/>
        <v>1.0054256924434372E-2</v>
      </c>
      <c r="G19" s="193">
        <f t="shared" si="2"/>
        <v>0.41322928052770458</v>
      </c>
    </row>
    <row r="20" spans="1:7" ht="11" customHeight="1" x14ac:dyDescent="0.15">
      <c r="A20" s="94" t="s">
        <v>13</v>
      </c>
      <c r="B20" s="264" t="s">
        <v>203</v>
      </c>
      <c r="C20" s="134">
        <v>82919.449969999987</v>
      </c>
      <c r="D20" s="134">
        <v>88118.238269999871</v>
      </c>
      <c r="E20" s="191">
        <f t="shared" si="0"/>
        <v>6.2696849796770149E-2</v>
      </c>
      <c r="F20" s="269">
        <f t="shared" si="1"/>
        <v>1.2450539111854597E-2</v>
      </c>
      <c r="G20" s="193">
        <f t="shared" si="2"/>
        <v>7.806095805847596E-2</v>
      </c>
    </row>
    <row r="21" spans="1:7" ht="11" customHeight="1" x14ac:dyDescent="0.15">
      <c r="A21" s="94" t="s">
        <v>88</v>
      </c>
      <c r="B21" s="264" t="s">
        <v>237</v>
      </c>
      <c r="C21" s="134">
        <v>86407.668869999892</v>
      </c>
      <c r="D21" s="134">
        <v>84042.441860000064</v>
      </c>
      <c r="E21" s="191">
        <f t="shared" si="0"/>
        <v>-2.737288299674312E-2</v>
      </c>
      <c r="F21" s="269">
        <f t="shared" si="1"/>
        <v>1.2974302907452278E-2</v>
      </c>
      <c r="G21" s="193">
        <f t="shared" si="2"/>
        <v>-3.5514407544999529E-2</v>
      </c>
    </row>
    <row r="22" spans="1:7" ht="11" customHeight="1" x14ac:dyDescent="0.15">
      <c r="A22" s="94" t="s">
        <v>91</v>
      </c>
      <c r="B22" s="264" t="s">
        <v>245</v>
      </c>
      <c r="C22" s="134">
        <v>67292.488799999919</v>
      </c>
      <c r="D22" s="134">
        <v>82747.694199999853</v>
      </c>
      <c r="E22" s="191">
        <f t="shared" si="0"/>
        <v>0.22967207299962356</v>
      </c>
      <c r="F22" s="269">
        <f t="shared" si="1"/>
        <v>1.0104116272377109E-2</v>
      </c>
      <c r="G22" s="193">
        <f t="shared" si="2"/>
        <v>0.23206333301060794</v>
      </c>
    </row>
    <row r="23" spans="1:7" ht="11" customHeight="1" x14ac:dyDescent="0.15">
      <c r="A23" s="94" t="s">
        <v>98</v>
      </c>
      <c r="B23" s="264" t="s">
        <v>240</v>
      </c>
      <c r="C23" s="134">
        <v>76533.130669999955</v>
      </c>
      <c r="D23" s="134">
        <v>82676.874800000049</v>
      </c>
      <c r="E23" s="191">
        <f t="shared" si="0"/>
        <v>8.0275614968516651E-2</v>
      </c>
      <c r="F23" s="269">
        <f t="shared" si="1"/>
        <v>1.1491619120776389E-2</v>
      </c>
      <c r="G23" s="193">
        <f t="shared" si="2"/>
        <v>9.2249679190428924E-2</v>
      </c>
    </row>
    <row r="24" spans="1:7" ht="11" customHeight="1" x14ac:dyDescent="0.15">
      <c r="A24" s="94" t="s">
        <v>101</v>
      </c>
      <c r="B24" s="264" t="s">
        <v>205</v>
      </c>
      <c r="C24" s="134">
        <v>60561.588480000035</v>
      </c>
      <c r="D24" s="134">
        <v>76909.126740000138</v>
      </c>
      <c r="E24" s="191">
        <f t="shared" si="0"/>
        <v>0.26993245504778574</v>
      </c>
      <c r="F24" s="269">
        <f t="shared" si="1"/>
        <v>9.0934566777648301E-3</v>
      </c>
      <c r="G24" s="193">
        <f t="shared" si="2"/>
        <v>0.24546190858997421</v>
      </c>
    </row>
    <row r="25" spans="1:7" ht="11" customHeight="1" x14ac:dyDescent="0.15">
      <c r="A25" s="94" t="s">
        <v>95</v>
      </c>
      <c r="B25" s="264" t="s">
        <v>204</v>
      </c>
      <c r="C25" s="134">
        <v>76560.384829999923</v>
      </c>
      <c r="D25" s="134">
        <v>70324.906929999968</v>
      </c>
      <c r="E25" s="191">
        <f t="shared" si="0"/>
        <v>-8.1445226716736707E-2</v>
      </c>
      <c r="F25" s="269">
        <f t="shared" si="1"/>
        <v>1.1495711393278957E-2</v>
      </c>
      <c r="G25" s="193">
        <f t="shared" si="2"/>
        <v>-9.3627082069577788E-2</v>
      </c>
    </row>
    <row r="26" spans="1:7" ht="11" customHeight="1" x14ac:dyDescent="0.15">
      <c r="A26" s="94" t="s">
        <v>93</v>
      </c>
      <c r="B26" s="264" t="s">
        <v>372</v>
      </c>
      <c r="C26" s="134">
        <v>83739.209749999995</v>
      </c>
      <c r="D26" s="134">
        <v>69189.975090000036</v>
      </c>
      <c r="E26" s="191">
        <f t="shared" si="0"/>
        <v>-0.1737445899410337</v>
      </c>
      <c r="F26" s="269">
        <f t="shared" si="1"/>
        <v>1.2573627858908611E-2</v>
      </c>
      <c r="G26" s="193">
        <f t="shared" si="2"/>
        <v>-0.21845998164172342</v>
      </c>
    </row>
    <row r="27" spans="1:7" ht="23" customHeight="1" x14ac:dyDescent="0.15">
      <c r="A27" s="94" t="s">
        <v>100</v>
      </c>
      <c r="B27" s="264" t="s">
        <v>373</v>
      </c>
      <c r="C27" s="134">
        <v>21929.255290000001</v>
      </c>
      <c r="D27" s="134">
        <v>64442.527160000005</v>
      </c>
      <c r="E27" s="191">
        <f t="shared" si="0"/>
        <v>1.9386555223964472</v>
      </c>
      <c r="F27" s="269">
        <f t="shared" si="1"/>
        <v>3.2927262636301994E-3</v>
      </c>
      <c r="G27" s="193">
        <f t="shared" si="2"/>
        <v>0.63834619547265059</v>
      </c>
    </row>
    <row r="28" spans="1:7" ht="11" customHeight="1" x14ac:dyDescent="0.15">
      <c r="A28" s="94" t="s">
        <v>92</v>
      </c>
      <c r="B28" s="264" t="s">
        <v>241</v>
      </c>
      <c r="C28" s="134">
        <v>71535.41283999999</v>
      </c>
      <c r="D28" s="134">
        <v>59822.433289999979</v>
      </c>
      <c r="E28" s="191">
        <f t="shared" si="0"/>
        <v>-0.16373679950932696</v>
      </c>
      <c r="F28" s="269">
        <f t="shared" si="1"/>
        <v>1.0741200716711478E-2</v>
      </c>
      <c r="G28" s="193">
        <f t="shared" si="2"/>
        <v>-0.17587298282416261</v>
      </c>
    </row>
    <row r="29" spans="1:7" ht="11" customHeight="1" x14ac:dyDescent="0.15">
      <c r="A29" s="94" t="s">
        <v>176</v>
      </c>
      <c r="B29" s="264" t="s">
        <v>374</v>
      </c>
      <c r="C29" s="134">
        <v>11789.833540000001</v>
      </c>
      <c r="D29" s="134">
        <v>57700.332040000008</v>
      </c>
      <c r="E29" s="191">
        <f t="shared" si="0"/>
        <v>3.8940752084613406</v>
      </c>
      <c r="F29" s="269">
        <f t="shared" si="1"/>
        <v>1.770269625101629E-3</v>
      </c>
      <c r="G29" s="193">
        <f t="shared" si="2"/>
        <v>0.68935630594004049</v>
      </c>
    </row>
    <row r="30" spans="1:7" ht="11" customHeight="1" x14ac:dyDescent="0.15">
      <c r="A30" s="94" t="s">
        <v>106</v>
      </c>
      <c r="B30" s="264" t="s">
        <v>211</v>
      </c>
      <c r="C30" s="134">
        <v>51519.478350000019</v>
      </c>
      <c r="D30" s="134">
        <v>53094.675939999965</v>
      </c>
      <c r="E30" s="191">
        <f t="shared" si="0"/>
        <v>3.0574796959293105E-2</v>
      </c>
      <c r="F30" s="269">
        <f t="shared" si="1"/>
        <v>7.7357638099516384E-3</v>
      </c>
      <c r="G30" s="193">
        <f t="shared" si="2"/>
        <v>2.3651940781431898E-2</v>
      </c>
    </row>
    <row r="31" spans="1:7" ht="11" customHeight="1" x14ac:dyDescent="0.15">
      <c r="A31" s="94" t="s">
        <v>61</v>
      </c>
      <c r="B31" s="264" t="s">
        <v>238</v>
      </c>
      <c r="C31" s="134">
        <v>110962.38951000015</v>
      </c>
      <c r="D31" s="134">
        <v>52714.662619999996</v>
      </c>
      <c r="E31" s="191">
        <f t="shared" si="0"/>
        <v>-0.52493216077282434</v>
      </c>
      <c r="F31" s="269">
        <f t="shared" si="1"/>
        <v>1.6661248609812763E-2</v>
      </c>
      <c r="G31" s="193">
        <f t="shared" si="2"/>
        <v>-0.874602523392223</v>
      </c>
    </row>
    <row r="32" spans="1:7" ht="23" customHeight="1" x14ac:dyDescent="0.15">
      <c r="A32" s="94" t="s">
        <v>118</v>
      </c>
      <c r="B32" s="264" t="s">
        <v>249</v>
      </c>
      <c r="C32" s="134">
        <v>34479.481390000001</v>
      </c>
      <c r="D32" s="134">
        <v>49985.096150000012</v>
      </c>
      <c r="E32" s="191">
        <f t="shared" si="0"/>
        <v>0.44970556791776639</v>
      </c>
      <c r="F32" s="269">
        <f t="shared" si="1"/>
        <v>5.1771705161813408E-3</v>
      </c>
      <c r="G32" s="193">
        <f t="shared" si="2"/>
        <v>0.23282024071864457</v>
      </c>
    </row>
    <row r="33" spans="1:7" ht="23" customHeight="1" x14ac:dyDescent="0.15">
      <c r="A33" s="94" t="s">
        <v>96</v>
      </c>
      <c r="B33" s="264" t="s">
        <v>242</v>
      </c>
      <c r="C33" s="134">
        <v>60080.016660000008</v>
      </c>
      <c r="D33" s="134">
        <v>48851.347769999964</v>
      </c>
      <c r="E33" s="191">
        <f t="shared" si="0"/>
        <v>-0.18689523595748025</v>
      </c>
      <c r="F33" s="269">
        <f t="shared" si="1"/>
        <v>9.0211476021227876E-3</v>
      </c>
      <c r="G33" s="193">
        <f t="shared" si="2"/>
        <v>-0.16860095097059954</v>
      </c>
    </row>
    <row r="34" spans="1:7" ht="11" customHeight="1" x14ac:dyDescent="0.15">
      <c r="A34" s="94" t="s">
        <v>110</v>
      </c>
      <c r="B34" s="264" t="s">
        <v>214</v>
      </c>
      <c r="C34" s="134">
        <v>4209.1127199999992</v>
      </c>
      <c r="D34" s="134">
        <v>46199.83676000002</v>
      </c>
      <c r="E34" s="191">
        <f t="shared" si="0"/>
        <v>9.9761462411013859</v>
      </c>
      <c r="F34" s="269">
        <f t="shared" si="1"/>
        <v>6.3200759973112356E-4</v>
      </c>
      <c r="G34" s="193">
        <f t="shared" si="2"/>
        <v>0.63050002404051575</v>
      </c>
    </row>
    <row r="35" spans="1:7" ht="23" customHeight="1" x14ac:dyDescent="0.15">
      <c r="A35" s="94" t="s">
        <v>99</v>
      </c>
      <c r="B35" s="264" t="s">
        <v>248</v>
      </c>
      <c r="C35" s="134">
        <v>44484.956339999997</v>
      </c>
      <c r="D35" s="134">
        <v>43294.100890000002</v>
      </c>
      <c r="E35" s="191">
        <f t="shared" si="0"/>
        <v>-2.6769846437484368E-2</v>
      </c>
      <c r="F35" s="269">
        <f t="shared" si="1"/>
        <v>6.6795147459456083E-3</v>
      </c>
      <c r="G35" s="193">
        <f t="shared" si="2"/>
        <v>-1.7880958402587636E-2</v>
      </c>
    </row>
    <row r="36" spans="1:7" ht="11" customHeight="1" x14ac:dyDescent="0.15">
      <c r="A36" s="94" t="s">
        <v>114</v>
      </c>
      <c r="B36" s="264" t="s">
        <v>375</v>
      </c>
      <c r="C36" s="134">
        <v>9310.018610000001</v>
      </c>
      <c r="D36" s="134">
        <v>42351.087460000002</v>
      </c>
      <c r="E36" s="191">
        <f t="shared" si="0"/>
        <v>3.5489798929628558</v>
      </c>
      <c r="F36" s="269">
        <f t="shared" si="1"/>
        <v>1.3979199196067604E-3</v>
      </c>
      <c r="G36" s="193">
        <f t="shared" si="2"/>
        <v>0.49611896866566441</v>
      </c>
    </row>
    <row r="37" spans="1:7" ht="11" customHeight="1" x14ac:dyDescent="0.15">
      <c r="A37" s="94" t="s">
        <v>111</v>
      </c>
      <c r="B37" s="264" t="s">
        <v>253</v>
      </c>
      <c r="C37" s="134">
        <v>24113.163239999998</v>
      </c>
      <c r="D37" s="134">
        <v>41265.023520000032</v>
      </c>
      <c r="E37" s="191">
        <f t="shared" si="0"/>
        <v>0.71130693676670997</v>
      </c>
      <c r="F37" s="269">
        <f t="shared" si="1"/>
        <v>3.6206448805289216E-3</v>
      </c>
      <c r="G37" s="193">
        <f t="shared" si="2"/>
        <v>0.25753898190890978</v>
      </c>
    </row>
    <row r="38" spans="1:7" ht="11" customHeight="1" x14ac:dyDescent="0.15">
      <c r="A38" s="94" t="s">
        <v>103</v>
      </c>
      <c r="B38" s="264" t="s">
        <v>210</v>
      </c>
      <c r="C38" s="134">
        <v>60732.600249999996</v>
      </c>
      <c r="D38" s="134">
        <v>39209.317589999999</v>
      </c>
      <c r="E38" s="191">
        <f t="shared" si="0"/>
        <v>-0.35439422273048482</v>
      </c>
      <c r="F38" s="269">
        <f t="shared" si="1"/>
        <v>9.1191344738879646E-3</v>
      </c>
      <c r="G38" s="193">
        <f t="shared" si="2"/>
        <v>-0.32317685738482937</v>
      </c>
    </row>
    <row r="39" spans="1:7" ht="11" customHeight="1" x14ac:dyDescent="0.15">
      <c r="A39" s="94" t="s">
        <v>232</v>
      </c>
      <c r="B39" s="264" t="s">
        <v>250</v>
      </c>
      <c r="C39" s="134">
        <v>28979.668569999987</v>
      </c>
      <c r="D39" s="134">
        <v>39047.54568999997</v>
      </c>
      <c r="E39" s="191">
        <f t="shared" si="0"/>
        <v>0.34741174129307817</v>
      </c>
      <c r="F39" s="269">
        <f t="shared" si="1"/>
        <v>4.3513614370320726E-3</v>
      </c>
      <c r="G39" s="193">
        <f t="shared" si="2"/>
        <v>0.15117140538348633</v>
      </c>
    </row>
    <row r="40" spans="1:7" ht="24" x14ac:dyDescent="0.15">
      <c r="A40" s="94" t="s">
        <v>168</v>
      </c>
      <c r="B40" s="264" t="s">
        <v>244</v>
      </c>
      <c r="C40" s="134">
        <v>45444.344439999986</v>
      </c>
      <c r="D40" s="134">
        <v>38774.472419999998</v>
      </c>
      <c r="E40" s="191">
        <f t="shared" si="0"/>
        <v>-0.14677012293149472</v>
      </c>
      <c r="F40" s="269">
        <f t="shared" si="1"/>
        <v>6.8235689945787019E-3</v>
      </c>
      <c r="G40" s="193">
        <f t="shared" si="2"/>
        <v>-0.10014960601658518</v>
      </c>
    </row>
    <row r="41" spans="1:7" ht="11" customHeight="1" x14ac:dyDescent="0.15">
      <c r="A41" s="94" t="s">
        <v>107</v>
      </c>
      <c r="B41" s="264" t="s">
        <v>208</v>
      </c>
      <c r="C41" s="134">
        <v>28519.828030000022</v>
      </c>
      <c r="D41" s="134">
        <v>37952.361800000013</v>
      </c>
      <c r="E41" s="191">
        <f t="shared" si="0"/>
        <v>0.33073599742880289</v>
      </c>
      <c r="F41" s="269">
        <f t="shared" si="1"/>
        <v>4.2823153612252833E-3</v>
      </c>
      <c r="G41" s="193">
        <f t="shared" si="2"/>
        <v>0.14163158422995284</v>
      </c>
    </row>
    <row r="42" spans="1:7" ht="11" customHeight="1" x14ac:dyDescent="0.15">
      <c r="A42" s="94" t="s">
        <v>89</v>
      </c>
      <c r="B42" s="264" t="s">
        <v>207</v>
      </c>
      <c r="C42" s="134">
        <v>65923.406309999991</v>
      </c>
      <c r="D42" s="134">
        <v>36698.990479999993</v>
      </c>
      <c r="E42" s="191">
        <f t="shared" si="0"/>
        <v>-0.44330864355786359</v>
      </c>
      <c r="F42" s="269">
        <f t="shared" si="1"/>
        <v>9.8985455034529719E-3</v>
      </c>
      <c r="G42" s="193">
        <f t="shared" si="2"/>
        <v>-0.43881107803315267</v>
      </c>
    </row>
    <row r="43" spans="1:7" ht="11" customHeight="1" x14ac:dyDescent="0.15">
      <c r="A43" s="94" t="s">
        <v>115</v>
      </c>
      <c r="B43" s="264" t="s">
        <v>215</v>
      </c>
      <c r="C43" s="134">
        <v>9639.2615900000001</v>
      </c>
      <c r="D43" s="134">
        <v>36635.756890000004</v>
      </c>
      <c r="E43" s="191">
        <f t="shared" si="0"/>
        <v>2.8006808455127739</v>
      </c>
      <c r="F43" s="269">
        <f t="shared" si="1"/>
        <v>1.4473564824551228E-3</v>
      </c>
      <c r="G43" s="193">
        <f t="shared" si="2"/>
        <v>0.4053583577040808</v>
      </c>
    </row>
    <row r="44" spans="1:7" ht="11" customHeight="1" x14ac:dyDescent="0.15">
      <c r="A44" s="94" t="s">
        <v>102</v>
      </c>
      <c r="B44" s="264" t="s">
        <v>209</v>
      </c>
      <c r="C44" s="134">
        <v>40403.118700000014</v>
      </c>
      <c r="D44" s="134">
        <v>36575.509099999988</v>
      </c>
      <c r="E44" s="191">
        <f t="shared" si="0"/>
        <v>-9.4735498722776201E-2</v>
      </c>
      <c r="F44" s="269">
        <f t="shared" si="1"/>
        <v>6.0666177814403333E-3</v>
      </c>
      <c r="G44" s="193">
        <f t="shared" si="2"/>
        <v>-5.747240610852121E-2</v>
      </c>
    </row>
    <row r="45" spans="1:7" ht="11" customHeight="1" x14ac:dyDescent="0.15">
      <c r="A45" s="94" t="s">
        <v>112</v>
      </c>
      <c r="B45" s="264" t="s">
        <v>224</v>
      </c>
      <c r="C45" s="134">
        <v>24737.030989999999</v>
      </c>
      <c r="D45" s="134">
        <v>35227.16859999999</v>
      </c>
      <c r="E45" s="191">
        <f t="shared" si="0"/>
        <v>0.42406615467477282</v>
      </c>
      <c r="F45" s="269">
        <f t="shared" si="1"/>
        <v>3.7143200053013359E-3</v>
      </c>
      <c r="G45" s="193">
        <f t="shared" si="2"/>
        <v>0.15751174018797193</v>
      </c>
    </row>
    <row r="46" spans="1:7" ht="11" customHeight="1" x14ac:dyDescent="0.15">
      <c r="A46" s="94" t="s">
        <v>105</v>
      </c>
      <c r="B46" s="264" t="s">
        <v>212</v>
      </c>
      <c r="C46" s="134">
        <v>30170.45727999997</v>
      </c>
      <c r="D46" s="134">
        <v>33174.081190000004</v>
      </c>
      <c r="E46" s="191">
        <f t="shared" si="0"/>
        <v>9.955513375632985E-2</v>
      </c>
      <c r="F46" s="269">
        <f t="shared" si="1"/>
        <v>4.5301609998990916E-3</v>
      </c>
      <c r="G46" s="193">
        <f t="shared" si="2"/>
        <v>4.5100078428266299E-2</v>
      </c>
    </row>
    <row r="47" spans="1:7" ht="11" customHeight="1" x14ac:dyDescent="0.15">
      <c r="A47" s="94" t="s">
        <v>104</v>
      </c>
      <c r="B47" s="264" t="s">
        <v>292</v>
      </c>
      <c r="C47" s="134">
        <v>23103.69255</v>
      </c>
      <c r="D47" s="134">
        <v>30940.019659999994</v>
      </c>
      <c r="E47" s="191">
        <f t="shared" si="0"/>
        <v>0.33918072156824963</v>
      </c>
      <c r="F47" s="269">
        <f t="shared" si="1"/>
        <v>3.4690706200548945E-3</v>
      </c>
      <c r="G47" s="193">
        <f t="shared" si="2"/>
        <v>0.11766418760814344</v>
      </c>
    </row>
    <row r="48" spans="1:7" ht="11" customHeight="1" x14ac:dyDescent="0.15">
      <c r="A48" s="94" t="s">
        <v>175</v>
      </c>
      <c r="B48" s="264" t="s">
        <v>247</v>
      </c>
      <c r="C48" s="134">
        <v>22845.532560000014</v>
      </c>
      <c r="D48" s="134">
        <v>30383.653529999989</v>
      </c>
      <c r="E48" s="191">
        <f t="shared" si="0"/>
        <v>0.32996039598561988</v>
      </c>
      <c r="F48" s="269">
        <f t="shared" si="1"/>
        <v>3.430307325631527E-3</v>
      </c>
      <c r="G48" s="193">
        <f t="shared" si="2"/>
        <v>0.11318655635177514</v>
      </c>
    </row>
    <row r="49" spans="1:7" ht="11" customHeight="1" x14ac:dyDescent="0.15">
      <c r="A49" s="94" t="s">
        <v>116</v>
      </c>
      <c r="B49" s="264" t="s">
        <v>257</v>
      </c>
      <c r="C49" s="134">
        <v>14504.341489999999</v>
      </c>
      <c r="D49" s="134">
        <v>30153.15144999999</v>
      </c>
      <c r="E49" s="191">
        <f t="shared" si="0"/>
        <v>1.0789052347387882</v>
      </c>
      <c r="F49" s="269">
        <f t="shared" si="1"/>
        <v>2.1778590074858933E-3</v>
      </c>
      <c r="G49" s="193">
        <f t="shared" si="2"/>
        <v>0.2349703483699552</v>
      </c>
    </row>
    <row r="50" spans="1:7" ht="11" customHeight="1" x14ac:dyDescent="0.15">
      <c r="A50" s="94" t="s">
        <v>97</v>
      </c>
      <c r="B50" s="264" t="s">
        <v>213</v>
      </c>
      <c r="C50" s="134">
        <v>23455.921509999996</v>
      </c>
      <c r="D50" s="134">
        <v>29753.280249999982</v>
      </c>
      <c r="E50" s="191">
        <f t="shared" si="0"/>
        <v>0.26847628805865598</v>
      </c>
      <c r="F50" s="269">
        <f t="shared" si="1"/>
        <v>3.5219585787231496E-3</v>
      </c>
      <c r="G50" s="193">
        <f t="shared" si="2"/>
        <v>9.4556236591193096E-2</v>
      </c>
    </row>
    <row r="51" spans="1:7" ht="23" customHeight="1" x14ac:dyDescent="0.15">
      <c r="A51" s="94" t="s">
        <v>109</v>
      </c>
      <c r="B51" s="264" t="s">
        <v>376</v>
      </c>
      <c r="C51" s="134">
        <v>24858.972810000003</v>
      </c>
      <c r="D51" s="134">
        <v>28522.579969999995</v>
      </c>
      <c r="E51" s="191">
        <f t="shared" si="0"/>
        <v>0.14737564532538672</v>
      </c>
      <c r="F51" s="269">
        <f t="shared" si="1"/>
        <v>3.7326298397229352E-3</v>
      </c>
      <c r="G51" s="193">
        <f t="shared" si="2"/>
        <v>5.5009873138996232E-2</v>
      </c>
    </row>
    <row r="52" spans="1:7" ht="33" customHeight="1" x14ac:dyDescent="0.15">
      <c r="A52" s="94" t="s">
        <v>108</v>
      </c>
      <c r="B52" s="264" t="s">
        <v>255</v>
      </c>
      <c r="C52" s="134">
        <v>22016.760799999985</v>
      </c>
      <c r="D52" s="134">
        <v>27609.835440000003</v>
      </c>
      <c r="E52" s="191">
        <f>IFERROR(((D52/C52-1)),"")</f>
        <v>0.25403712611530116</v>
      </c>
      <c r="F52" s="269">
        <f t="shared" si="1"/>
        <v>3.3058654098154644E-3</v>
      </c>
      <c r="G52" s="193">
        <f t="shared" si="2"/>
        <v>8.3981254803350294E-2</v>
      </c>
    </row>
    <row r="53" spans="1:7" ht="11" customHeight="1" x14ac:dyDescent="0.15">
      <c r="A53" s="94" t="s">
        <v>66</v>
      </c>
      <c r="B53" s="264" t="s">
        <v>246</v>
      </c>
      <c r="C53" s="134">
        <v>51718.929699999986</v>
      </c>
      <c r="D53" s="134">
        <v>26442.279200000001</v>
      </c>
      <c r="E53" s="191">
        <f t="shared" si="0"/>
        <v>-0.4887311212087978</v>
      </c>
      <c r="F53" s="269">
        <f t="shared" si="1"/>
        <v>7.7657118720165126E-3</v>
      </c>
      <c r="G53" s="193">
        <f t="shared" si="2"/>
        <v>-0.37953450701951025</v>
      </c>
    </row>
    <row r="54" spans="1:7" ht="11" customHeight="1" x14ac:dyDescent="0.15">
      <c r="A54" s="94" t="s">
        <v>94</v>
      </c>
      <c r="B54" s="264" t="s">
        <v>258</v>
      </c>
      <c r="C54" s="134">
        <v>19961.536270000015</v>
      </c>
      <c r="D54" s="134">
        <v>26063.695359999994</v>
      </c>
      <c r="E54" s="191">
        <f t="shared" si="0"/>
        <v>0.30569586466001875</v>
      </c>
      <c r="F54" s="269">
        <f t="shared" si="1"/>
        <v>2.9972688935136138E-3</v>
      </c>
      <c r="G54" s="193">
        <f t="shared" si="2"/>
        <v>9.162527060212218E-2</v>
      </c>
    </row>
    <row r="55" spans="1:7" ht="11" customHeight="1" x14ac:dyDescent="0.15">
      <c r="A55" s="94" t="s">
        <v>191</v>
      </c>
      <c r="B55" s="264" t="s">
        <v>252</v>
      </c>
      <c r="C55" s="134">
        <v>20732.020580000004</v>
      </c>
      <c r="D55" s="134">
        <v>23613.612290000001</v>
      </c>
      <c r="E55" s="191">
        <f t="shared" si="0"/>
        <v>0.13899232343903045</v>
      </c>
      <c r="F55" s="269">
        <f t="shared" si="1"/>
        <v>3.1129588195827791E-3</v>
      </c>
      <c r="G55" s="193">
        <f t="shared" si="2"/>
        <v>4.3267737910383207E-2</v>
      </c>
    </row>
    <row r="56" spans="1:7" ht="23" customHeight="1" x14ac:dyDescent="0.15">
      <c r="A56" s="94" t="s">
        <v>195</v>
      </c>
      <c r="B56" s="264" t="s">
        <v>267</v>
      </c>
      <c r="C56" s="134">
        <v>20894.254649999995</v>
      </c>
      <c r="D56" s="134">
        <v>23359.512270000003</v>
      </c>
      <c r="E56" s="191">
        <f t="shared" si="0"/>
        <v>0.11798734443011138</v>
      </c>
      <c r="F56" s="269">
        <f t="shared" si="1"/>
        <v>3.1373186246048943E-3</v>
      </c>
      <c r="G56" s="193">
        <f t="shared" si="2"/>
        <v>3.7016389314826099E-2</v>
      </c>
    </row>
    <row r="57" spans="1:7" ht="11" customHeight="1" x14ac:dyDescent="0.15">
      <c r="A57" s="94" t="s">
        <v>233</v>
      </c>
      <c r="B57" s="264" t="s">
        <v>256</v>
      </c>
      <c r="C57" s="134">
        <v>16323.117299999994</v>
      </c>
      <c r="D57" s="134">
        <v>22612.35190999999</v>
      </c>
      <c r="E57" s="191">
        <f t="shared" si="0"/>
        <v>0.38529617195117494</v>
      </c>
      <c r="F57" s="269">
        <f t="shared" si="1"/>
        <v>2.4509522246537927E-3</v>
      </c>
      <c r="G57" s="193">
        <f t="shared" si="2"/>
        <v>9.4434250979432241E-2</v>
      </c>
    </row>
    <row r="58" spans="1:7" ht="11" customHeight="1" x14ac:dyDescent="0.15">
      <c r="A58" s="116"/>
      <c r="B58" s="270" t="s">
        <v>18</v>
      </c>
      <c r="C58" s="135">
        <v>1147177.5426000007</v>
      </c>
      <c r="D58" s="135">
        <v>1118893.6560200015</v>
      </c>
      <c r="E58" s="195">
        <f t="shared" si="0"/>
        <v>-2.4655195494758142E-2</v>
      </c>
      <c r="F58" s="271">
        <f t="shared" si="1"/>
        <v>0.17225124946619993</v>
      </c>
      <c r="G58" s="197">
        <f t="shared" si="2"/>
        <v>-0.42468882298055133</v>
      </c>
    </row>
    <row r="59" spans="1:7" ht="9" customHeight="1" x14ac:dyDescent="0.15">
      <c r="A59" s="211" t="s">
        <v>52</v>
      </c>
    </row>
    <row r="60" spans="1:7" ht="9" customHeight="1" x14ac:dyDescent="0.15">
      <c r="A60" s="210" t="s">
        <v>363</v>
      </c>
    </row>
    <row r="61" spans="1:7" ht="9" customHeight="1" x14ac:dyDescent="0.15">
      <c r="A61" s="209" t="s">
        <v>364</v>
      </c>
    </row>
    <row r="62" spans="1:7" ht="9" customHeight="1" x14ac:dyDescent="0.15">
      <c r="A62" s="209" t="s">
        <v>365</v>
      </c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66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2"/>
  <sheetViews>
    <sheetView showGridLines="0" zoomScaleNormal="100" zoomScalePageLayoutView="120" workbookViewId="0">
      <selection sqref="A1:F63"/>
    </sheetView>
  </sheetViews>
  <sheetFormatPr baseColWidth="10" defaultColWidth="11.5" defaultRowHeight="12" x14ac:dyDescent="0.15"/>
  <cols>
    <col min="1" max="1" width="16" style="14" customWidth="1"/>
    <col min="2" max="3" width="9.6640625" style="14" customWidth="1"/>
    <col min="4" max="4" width="9.33203125" style="14" customWidth="1"/>
    <col min="5" max="5" width="8" style="14" customWidth="1"/>
    <col min="6" max="6" width="9.33203125" style="14" customWidth="1"/>
    <col min="7" max="7" width="7.1640625" style="14" customWidth="1"/>
    <col min="8" max="16384" width="11.5" style="14"/>
  </cols>
  <sheetData>
    <row r="1" spans="1:6" ht="15" customHeight="1" x14ac:dyDescent="0.15">
      <c r="A1" s="79" t="s">
        <v>379</v>
      </c>
      <c r="B1" s="79"/>
      <c r="C1" s="79"/>
      <c r="D1" s="79"/>
      <c r="E1" s="79"/>
      <c r="F1" s="79"/>
    </row>
    <row r="2" spans="1:6" ht="11.25" customHeight="1" x14ac:dyDescent="0.15">
      <c r="A2" s="79" t="s">
        <v>380</v>
      </c>
      <c r="B2" s="79"/>
      <c r="C2" s="79"/>
      <c r="D2" s="79"/>
      <c r="E2" s="79"/>
      <c r="F2" s="79"/>
    </row>
    <row r="3" spans="1:6" ht="5" customHeight="1" x14ac:dyDescent="0.15"/>
    <row r="4" spans="1:6" s="34" customFormat="1" ht="14" customHeight="1" x14ac:dyDescent="0.15">
      <c r="A4" s="239" t="s">
        <v>336</v>
      </c>
      <c r="B4" s="232" t="s">
        <v>346</v>
      </c>
      <c r="C4" s="233"/>
      <c r="D4" s="184" t="s">
        <v>28</v>
      </c>
      <c r="E4" s="185" t="s">
        <v>333</v>
      </c>
      <c r="F4" s="237" t="s">
        <v>381</v>
      </c>
    </row>
    <row r="5" spans="1:6" s="34" customFormat="1" ht="14" customHeight="1" x14ac:dyDescent="0.15">
      <c r="A5" s="239"/>
      <c r="B5" s="159">
        <v>2023</v>
      </c>
      <c r="C5" s="160" t="s">
        <v>315</v>
      </c>
      <c r="D5" s="186" t="s">
        <v>335</v>
      </c>
      <c r="E5" s="187">
        <v>2023</v>
      </c>
      <c r="F5" s="238"/>
    </row>
    <row r="6" spans="1:6" s="34" customFormat="1" ht="16" customHeight="1" x14ac:dyDescent="0.15">
      <c r="A6" s="183"/>
      <c r="B6" s="272">
        <f>SUM(B8:B58)</f>
        <v>6659908.396340007</v>
      </c>
      <c r="C6" s="272">
        <f>SUM(C8:C58)</f>
        <v>8037368.3492499972</v>
      </c>
      <c r="D6" s="188">
        <f>(C6/B6-1)</f>
        <v>0.20682866353942364</v>
      </c>
      <c r="E6" s="188">
        <f>SUM(E7:E58)</f>
        <v>0.999999999999999</v>
      </c>
      <c r="F6" s="189">
        <f>SUM(F7:F58)</f>
        <v>20.682866353942465</v>
      </c>
    </row>
    <row r="7" spans="1:6" ht="4" customHeight="1" x14ac:dyDescent="0.15">
      <c r="A7" s="38"/>
      <c r="B7" s="273"/>
      <c r="C7" s="273"/>
      <c r="D7" s="103"/>
      <c r="E7" s="103"/>
      <c r="F7" s="190"/>
    </row>
    <row r="8" spans="1:6" ht="11" customHeight="1" x14ac:dyDescent="0.15">
      <c r="A8" s="12" t="s">
        <v>70</v>
      </c>
      <c r="B8" s="274">
        <v>1997495.1628800048</v>
      </c>
      <c r="C8" s="274">
        <v>2405100.1788900006</v>
      </c>
      <c r="D8" s="191">
        <f>IFERROR(((C8/B8-1)),"")</f>
        <v>0.20405807412434851</v>
      </c>
      <c r="E8" s="192">
        <f>B8/$B$6</f>
        <v>0.29992832393576768</v>
      </c>
      <c r="F8" s="193">
        <f>E8*D8*100</f>
        <v>6.1202796157676493</v>
      </c>
    </row>
    <row r="9" spans="1:6" ht="11" customHeight="1" x14ac:dyDescent="0.15">
      <c r="A9" s="12" t="s">
        <v>228</v>
      </c>
      <c r="B9" s="274">
        <v>974148.60132999951</v>
      </c>
      <c r="C9" s="274">
        <v>1193905.7865900004</v>
      </c>
      <c r="D9" s="191">
        <f t="shared" ref="D9:D58" si="0">IFERROR(((C9/B9-1)),"")</f>
        <v>0.22558897580920156</v>
      </c>
      <c r="E9" s="192">
        <f t="shared" ref="E9:E58" si="1">B9/$B$6</f>
        <v>0.14627057060805052</v>
      </c>
      <c r="F9" s="193">
        <f t="shared" ref="F9:F58" si="2">E9*D9*100</f>
        <v>3.2997028214497619</v>
      </c>
    </row>
    <row r="10" spans="1:6" ht="11" customHeight="1" x14ac:dyDescent="0.15">
      <c r="A10" s="12" t="s">
        <v>71</v>
      </c>
      <c r="B10" s="274">
        <v>437792.02295000112</v>
      </c>
      <c r="C10" s="274">
        <v>605759.11014000128</v>
      </c>
      <c r="D10" s="191">
        <f t="shared" si="0"/>
        <v>0.38366867915540603</v>
      </c>
      <c r="E10" s="192">
        <f t="shared" si="1"/>
        <v>6.5735442125689353E-2</v>
      </c>
      <c r="F10" s="193">
        <f t="shared" si="2"/>
        <v>2.5220630254059873</v>
      </c>
    </row>
    <row r="11" spans="1:6" ht="11" customHeight="1" x14ac:dyDescent="0.15">
      <c r="A11" s="12" t="s">
        <v>81</v>
      </c>
      <c r="B11" s="274">
        <v>306861.07954000012</v>
      </c>
      <c r="C11" s="274">
        <v>344178.96935999894</v>
      </c>
      <c r="D11" s="191">
        <f t="shared" si="0"/>
        <v>0.12161167482021562</v>
      </c>
      <c r="E11" s="192">
        <f t="shared" si="1"/>
        <v>4.6075870909671593E-2</v>
      </c>
      <c r="F11" s="193">
        <f t="shared" si="2"/>
        <v>0.56033638301252142</v>
      </c>
    </row>
    <row r="12" spans="1:6" ht="11" customHeight="1" x14ac:dyDescent="0.15">
      <c r="A12" s="12" t="s">
        <v>72</v>
      </c>
      <c r="B12" s="274">
        <v>254817.14355999953</v>
      </c>
      <c r="C12" s="274">
        <v>311383.80824999936</v>
      </c>
      <c r="D12" s="191">
        <f t="shared" si="0"/>
        <v>0.22198924255926511</v>
      </c>
      <c r="E12" s="192">
        <f t="shared" si="1"/>
        <v>3.8261358624697574E-2</v>
      </c>
      <c r="F12" s="193">
        <f t="shared" si="2"/>
        <v>0.84936100203850207</v>
      </c>
    </row>
    <row r="13" spans="1:6" ht="11" customHeight="1" x14ac:dyDescent="0.15">
      <c r="A13" s="12" t="s">
        <v>73</v>
      </c>
      <c r="B13" s="274">
        <v>337263.2331399995</v>
      </c>
      <c r="C13" s="274">
        <v>291832.84904999979</v>
      </c>
      <c r="D13" s="191">
        <f t="shared" si="0"/>
        <v>-0.13470304387179188</v>
      </c>
      <c r="E13" s="192">
        <f t="shared" si="1"/>
        <v>5.0640821625316135E-2</v>
      </c>
      <c r="F13" s="193">
        <f t="shared" si="2"/>
        <v>-0.68214728170985461</v>
      </c>
    </row>
    <row r="14" spans="1:6" ht="11" customHeight="1" x14ac:dyDescent="0.15">
      <c r="A14" s="12" t="s">
        <v>177</v>
      </c>
      <c r="B14" s="274">
        <v>240065.60189999983</v>
      </c>
      <c r="C14" s="274">
        <v>260873.27564000021</v>
      </c>
      <c r="D14" s="191">
        <f t="shared" si="0"/>
        <v>8.6674948744501545E-2</v>
      </c>
      <c r="E14" s="192">
        <f t="shared" si="1"/>
        <v>3.6046381964041627E-2</v>
      </c>
      <c r="F14" s="193">
        <f t="shared" si="2"/>
        <v>0.31243183091580329</v>
      </c>
    </row>
    <row r="15" spans="1:6" ht="11" customHeight="1" x14ac:dyDescent="0.15">
      <c r="A15" s="12" t="s">
        <v>74</v>
      </c>
      <c r="B15" s="274">
        <v>157813.07831999986</v>
      </c>
      <c r="C15" s="274">
        <v>236714.76424000011</v>
      </c>
      <c r="D15" s="191">
        <f t="shared" si="0"/>
        <v>0.49996924690873956</v>
      </c>
      <c r="E15" s="192">
        <f t="shared" si="1"/>
        <v>2.3695983327147112E-2</v>
      </c>
      <c r="F15" s="193">
        <f t="shared" si="2"/>
        <v>1.1847262938835792</v>
      </c>
    </row>
    <row r="16" spans="1:6" ht="11" customHeight="1" x14ac:dyDescent="0.15">
      <c r="A16" s="12" t="s">
        <v>78</v>
      </c>
      <c r="B16" s="274">
        <v>288293.21721999976</v>
      </c>
      <c r="C16" s="274">
        <v>207225.79088999983</v>
      </c>
      <c r="D16" s="191">
        <f t="shared" si="0"/>
        <v>-0.28119782737773003</v>
      </c>
      <c r="E16" s="192">
        <f t="shared" si="1"/>
        <v>4.3287865247280732E-2</v>
      </c>
      <c r="F16" s="193">
        <f t="shared" si="2"/>
        <v>-1.2172453659355285</v>
      </c>
    </row>
    <row r="17" spans="1:6" ht="11" customHeight="1" x14ac:dyDescent="0.15">
      <c r="A17" s="12" t="s">
        <v>76</v>
      </c>
      <c r="B17" s="274">
        <v>104134.06759000002</v>
      </c>
      <c r="C17" s="274">
        <v>197608.61365000001</v>
      </c>
      <c r="D17" s="191">
        <f t="shared" si="0"/>
        <v>0.8976365585567152</v>
      </c>
      <c r="E17" s="192">
        <f t="shared" si="1"/>
        <v>1.5635960946133662E-2</v>
      </c>
      <c r="F17" s="193">
        <f t="shared" si="2"/>
        <v>1.4035410173414622</v>
      </c>
    </row>
    <row r="18" spans="1:6" ht="11" customHeight="1" x14ac:dyDescent="0.15">
      <c r="A18" s="12" t="s">
        <v>119</v>
      </c>
      <c r="B18" s="274">
        <v>177542.89978000004</v>
      </c>
      <c r="C18" s="274">
        <v>187445.37294000029</v>
      </c>
      <c r="D18" s="191">
        <f t="shared" si="0"/>
        <v>5.5775100960222979E-2</v>
      </c>
      <c r="E18" s="192">
        <f t="shared" si="1"/>
        <v>2.6658459728600745E-2</v>
      </c>
      <c r="F18" s="193">
        <f t="shared" si="2"/>
        <v>0.14868782828067448</v>
      </c>
    </row>
    <row r="19" spans="1:6" ht="11" customHeight="1" x14ac:dyDescent="0.15">
      <c r="A19" s="12" t="s">
        <v>85</v>
      </c>
      <c r="B19" s="274">
        <v>142639.39392999999</v>
      </c>
      <c r="C19" s="274">
        <v>175813.90986000013</v>
      </c>
      <c r="D19" s="191">
        <f t="shared" si="0"/>
        <v>0.23257611390497401</v>
      </c>
      <c r="E19" s="192">
        <f t="shared" si="1"/>
        <v>2.1417621000371166E-2</v>
      </c>
      <c r="F19" s="193">
        <f t="shared" si="2"/>
        <v>0.49812270613558879</v>
      </c>
    </row>
    <row r="20" spans="1:6" ht="11" customHeight="1" x14ac:dyDescent="0.15">
      <c r="A20" s="12" t="s">
        <v>75</v>
      </c>
      <c r="B20" s="274">
        <v>132116.80275999993</v>
      </c>
      <c r="C20" s="274">
        <v>136022.76224000001</v>
      </c>
      <c r="D20" s="191">
        <f t="shared" si="0"/>
        <v>2.956444145182302E-2</v>
      </c>
      <c r="E20" s="192">
        <f t="shared" si="1"/>
        <v>1.9837630624560169E-2</v>
      </c>
      <c r="F20" s="193">
        <f t="shared" si="2"/>
        <v>5.8648846914270053E-2</v>
      </c>
    </row>
    <row r="21" spans="1:6" ht="11" customHeight="1" x14ac:dyDescent="0.15">
      <c r="A21" s="12" t="s">
        <v>225</v>
      </c>
      <c r="B21" s="274">
        <v>42398.506519999995</v>
      </c>
      <c r="C21" s="274">
        <v>133300.67309999993</v>
      </c>
      <c r="D21" s="191">
        <f t="shared" si="0"/>
        <v>2.1439945422870035</v>
      </c>
      <c r="E21" s="192">
        <f t="shared" si="1"/>
        <v>6.3662296831740739E-3</v>
      </c>
      <c r="F21" s="193">
        <f t="shared" si="2"/>
        <v>1.3649161695670735</v>
      </c>
    </row>
    <row r="22" spans="1:6" ht="11" customHeight="1" x14ac:dyDescent="0.15">
      <c r="A22" s="12" t="s">
        <v>122</v>
      </c>
      <c r="B22" s="274">
        <v>82644.552129999865</v>
      </c>
      <c r="C22" s="274">
        <v>130175.83304000007</v>
      </c>
      <c r="D22" s="191">
        <f t="shared" si="0"/>
        <v>0.57512902768513419</v>
      </c>
      <c r="E22" s="192">
        <f t="shared" si="1"/>
        <v>1.2409262592172841E-2</v>
      </c>
      <c r="F22" s="193">
        <f t="shared" si="2"/>
        <v>0.7136927128925874</v>
      </c>
    </row>
    <row r="23" spans="1:6" ht="11" customHeight="1" x14ac:dyDescent="0.15">
      <c r="A23" s="12" t="s">
        <v>124</v>
      </c>
      <c r="B23" s="274">
        <v>27890.11430999999</v>
      </c>
      <c r="C23" s="274">
        <v>127837.88506999997</v>
      </c>
      <c r="D23" s="191">
        <f t="shared" si="0"/>
        <v>3.5836271464890963</v>
      </c>
      <c r="E23" s="192">
        <f t="shared" si="1"/>
        <v>4.1877624511062602E-3</v>
      </c>
      <c r="F23" s="193">
        <f t="shared" si="2"/>
        <v>1.5007379202832112</v>
      </c>
    </row>
    <row r="24" spans="1:6" ht="11" customHeight="1" x14ac:dyDescent="0.15">
      <c r="A24" s="12" t="s">
        <v>77</v>
      </c>
      <c r="B24" s="274">
        <v>113242.08593999989</v>
      </c>
      <c r="C24" s="274">
        <v>100529.56954000003</v>
      </c>
      <c r="D24" s="191">
        <f t="shared" si="0"/>
        <v>-0.1122596452942014</v>
      </c>
      <c r="E24" s="192">
        <f t="shared" si="1"/>
        <v>1.7003550079192194E-2</v>
      </c>
      <c r="F24" s="193">
        <f t="shared" si="2"/>
        <v>-0.19088125006323059</v>
      </c>
    </row>
    <row r="25" spans="1:6" ht="11" customHeight="1" x14ac:dyDescent="0.15">
      <c r="A25" s="12" t="s">
        <v>84</v>
      </c>
      <c r="B25" s="274">
        <v>52044.752199999981</v>
      </c>
      <c r="C25" s="274">
        <v>86070.305759999887</v>
      </c>
      <c r="D25" s="191">
        <f t="shared" si="0"/>
        <v>0.65377491719520409</v>
      </c>
      <c r="E25" s="192">
        <f t="shared" si="1"/>
        <v>7.81463484221517E-3</v>
      </c>
      <c r="F25" s="193">
        <f t="shared" si="2"/>
        <v>0.51090122468799792</v>
      </c>
    </row>
    <row r="26" spans="1:6" ht="11" customHeight="1" x14ac:dyDescent="0.15">
      <c r="A26" s="12" t="s">
        <v>178</v>
      </c>
      <c r="B26" s="274">
        <v>83250.063420000064</v>
      </c>
      <c r="C26" s="274">
        <v>79335.826459999851</v>
      </c>
      <c r="D26" s="191">
        <f t="shared" si="0"/>
        <v>-4.701782556311962E-2</v>
      </c>
      <c r="E26" s="192">
        <f t="shared" si="1"/>
        <v>1.2500181453809581E-2</v>
      </c>
      <c r="F26" s="193">
        <f t="shared" si="2"/>
        <v>-5.877313511025619E-2</v>
      </c>
    </row>
    <row r="27" spans="1:6" ht="11" customHeight="1" x14ac:dyDescent="0.15">
      <c r="A27" s="12" t="s">
        <v>121</v>
      </c>
      <c r="B27" s="274">
        <v>91632.760609999939</v>
      </c>
      <c r="C27" s="274">
        <v>76545.27203000008</v>
      </c>
      <c r="D27" s="191">
        <f t="shared" si="0"/>
        <v>-0.16465168657543805</v>
      </c>
      <c r="E27" s="192">
        <f t="shared" si="1"/>
        <v>1.3758862007825405E-2</v>
      </c>
      <c r="F27" s="193">
        <f t="shared" si="2"/>
        <v>-0.22654198349471708</v>
      </c>
    </row>
    <row r="28" spans="1:6" ht="11" customHeight="1" x14ac:dyDescent="0.15">
      <c r="A28" s="12" t="s">
        <v>181</v>
      </c>
      <c r="B28" s="274">
        <v>43312.403109999992</v>
      </c>
      <c r="C28" s="274">
        <v>67291.486739999949</v>
      </c>
      <c r="D28" s="191">
        <f t="shared" si="0"/>
        <v>0.55363087495054386</v>
      </c>
      <c r="E28" s="192">
        <f t="shared" si="1"/>
        <v>6.5034532807992651E-3</v>
      </c>
      <c r="F28" s="193">
        <f t="shared" si="2"/>
        <v>0.36005125300488822</v>
      </c>
    </row>
    <row r="29" spans="1:6" ht="11" customHeight="1" x14ac:dyDescent="0.15">
      <c r="A29" s="12" t="s">
        <v>86</v>
      </c>
      <c r="B29" s="274">
        <v>47596.204709999962</v>
      </c>
      <c r="C29" s="274">
        <v>47744.525140000027</v>
      </c>
      <c r="D29" s="191">
        <f t="shared" si="0"/>
        <v>3.1162238859960834E-3</v>
      </c>
      <c r="E29" s="192">
        <f t="shared" si="1"/>
        <v>7.1466755813273265E-3</v>
      </c>
      <c r="F29" s="193">
        <f t="shared" si="2"/>
        <v>2.227064115199716E-3</v>
      </c>
    </row>
    <row r="30" spans="1:6" ht="11" customHeight="1" x14ac:dyDescent="0.15">
      <c r="A30" s="12" t="s">
        <v>120</v>
      </c>
      <c r="B30" s="274">
        <v>45767.802940000009</v>
      </c>
      <c r="C30" s="274">
        <v>47438.750200000031</v>
      </c>
      <c r="D30" s="191">
        <f t="shared" si="0"/>
        <v>3.650923034672604E-2</v>
      </c>
      <c r="E30" s="192">
        <f t="shared" si="1"/>
        <v>6.8721370049401858E-3</v>
      </c>
      <c r="F30" s="193">
        <f t="shared" si="2"/>
        <v>2.5089643288762124E-2</v>
      </c>
    </row>
    <row r="31" spans="1:6" ht="11" customHeight="1" x14ac:dyDescent="0.15">
      <c r="A31" s="12" t="s">
        <v>179</v>
      </c>
      <c r="B31" s="274">
        <v>42849.978300000002</v>
      </c>
      <c r="C31" s="274">
        <v>47164.701939999955</v>
      </c>
      <c r="D31" s="191">
        <f t="shared" si="0"/>
        <v>0.10069371820428552</v>
      </c>
      <c r="E31" s="192">
        <f t="shared" si="1"/>
        <v>6.4340191711268081E-3</v>
      </c>
      <c r="F31" s="193">
        <f t="shared" si="2"/>
        <v>6.4786531333841352E-2</v>
      </c>
    </row>
    <row r="32" spans="1:6" ht="11" customHeight="1" x14ac:dyDescent="0.15">
      <c r="A32" s="12" t="s">
        <v>180</v>
      </c>
      <c r="B32" s="274">
        <v>43597.792380000021</v>
      </c>
      <c r="C32" s="274">
        <v>36749.785880000025</v>
      </c>
      <c r="D32" s="191">
        <f t="shared" si="0"/>
        <v>-0.15707232238532887</v>
      </c>
      <c r="E32" s="192">
        <f t="shared" si="1"/>
        <v>6.5463051119380939E-3</v>
      </c>
      <c r="F32" s="193">
        <f t="shared" si="2"/>
        <v>-0.10282433469750665</v>
      </c>
    </row>
    <row r="33" spans="1:6" ht="11" customHeight="1" x14ac:dyDescent="0.15">
      <c r="A33" s="12" t="s">
        <v>126</v>
      </c>
      <c r="B33" s="274">
        <v>19510.760410000003</v>
      </c>
      <c r="C33" s="274">
        <v>36202.084150000017</v>
      </c>
      <c r="D33" s="191">
        <f t="shared" si="0"/>
        <v>0.85549324522713532</v>
      </c>
      <c r="E33" s="192">
        <f t="shared" si="1"/>
        <v>2.9295838994906087E-3</v>
      </c>
      <c r="F33" s="193">
        <f t="shared" si="2"/>
        <v>0.25062392373403863</v>
      </c>
    </row>
    <row r="34" spans="1:6" ht="11" customHeight="1" x14ac:dyDescent="0.15">
      <c r="A34" s="12" t="s">
        <v>79</v>
      </c>
      <c r="B34" s="274">
        <v>30065.680489999995</v>
      </c>
      <c r="C34" s="274">
        <v>32664.82934</v>
      </c>
      <c r="D34" s="191">
        <f t="shared" si="0"/>
        <v>8.6449027849693882E-2</v>
      </c>
      <c r="E34" s="192">
        <f t="shared" si="1"/>
        <v>4.5144285327592152E-3</v>
      </c>
      <c r="F34" s="193">
        <f t="shared" si="2"/>
        <v>3.9026795795395405E-2</v>
      </c>
    </row>
    <row r="35" spans="1:6" ht="11" customHeight="1" x14ac:dyDescent="0.15">
      <c r="A35" s="12" t="s">
        <v>129</v>
      </c>
      <c r="B35" s="274">
        <v>19949.294500000011</v>
      </c>
      <c r="C35" s="274">
        <v>30956.895510000006</v>
      </c>
      <c r="D35" s="191">
        <f t="shared" si="0"/>
        <v>0.55177896190764986</v>
      </c>
      <c r="E35" s="192">
        <f t="shared" si="1"/>
        <v>2.9954307646278236E-3</v>
      </c>
      <c r="F35" s="193">
        <f t="shared" si="2"/>
        <v>0.16528156777725783</v>
      </c>
    </row>
    <row r="36" spans="1:6" ht="11" customHeight="1" x14ac:dyDescent="0.15">
      <c r="A36" s="12" t="s">
        <v>230</v>
      </c>
      <c r="B36" s="274">
        <v>24277.598799999992</v>
      </c>
      <c r="C36" s="274">
        <v>26324.399920000011</v>
      </c>
      <c r="D36" s="191">
        <f t="shared" si="0"/>
        <v>8.4308219147274821E-2</v>
      </c>
      <c r="E36" s="192">
        <f t="shared" si="1"/>
        <v>3.6453352441516906E-3</v>
      </c>
      <c r="F36" s="193">
        <f t="shared" si="2"/>
        <v>3.0733172262922527E-2</v>
      </c>
    </row>
    <row r="37" spans="1:6" ht="11" customHeight="1" x14ac:dyDescent="0.15">
      <c r="A37" s="12" t="s">
        <v>123</v>
      </c>
      <c r="B37" s="274">
        <v>21608.840660000002</v>
      </c>
      <c r="C37" s="274">
        <v>24748.284410000029</v>
      </c>
      <c r="D37" s="191">
        <f t="shared" si="0"/>
        <v>0.14528515432164912</v>
      </c>
      <c r="E37" s="192">
        <f t="shared" si="1"/>
        <v>3.2446152970925651E-3</v>
      </c>
      <c r="F37" s="193">
        <f t="shared" si="2"/>
        <v>4.7139443415247673E-2</v>
      </c>
    </row>
    <row r="38" spans="1:6" ht="11" customHeight="1" x14ac:dyDescent="0.15">
      <c r="A38" s="12" t="s">
        <v>87</v>
      </c>
      <c r="B38" s="274">
        <v>26938.769940000013</v>
      </c>
      <c r="C38" s="274">
        <v>24512.137639999994</v>
      </c>
      <c r="D38" s="191">
        <f t="shared" si="0"/>
        <v>-9.0079550974479949E-2</v>
      </c>
      <c r="E38" s="192">
        <f t="shared" si="1"/>
        <v>4.0449159863526615E-3</v>
      </c>
      <c r="F38" s="193">
        <f t="shared" si="2"/>
        <v>-3.6436421578014341E-2</v>
      </c>
    </row>
    <row r="39" spans="1:6" ht="11" customHeight="1" x14ac:dyDescent="0.15">
      <c r="A39" s="12" t="s">
        <v>139</v>
      </c>
      <c r="B39" s="274">
        <v>6682.6565499999979</v>
      </c>
      <c r="C39" s="274">
        <v>21178.481909999991</v>
      </c>
      <c r="D39" s="191">
        <f t="shared" si="0"/>
        <v>2.1691710851128505</v>
      </c>
      <c r="E39" s="192">
        <f t="shared" si="1"/>
        <v>1.003415685668063E-3</v>
      </c>
      <c r="F39" s="193">
        <f t="shared" si="2"/>
        <v>0.2176580291699847</v>
      </c>
    </row>
    <row r="40" spans="1:6" ht="11" customHeight="1" x14ac:dyDescent="0.15">
      <c r="A40" s="12" t="s">
        <v>226</v>
      </c>
      <c r="B40" s="274">
        <v>9141.1638800000055</v>
      </c>
      <c r="C40" s="274">
        <v>20394.929250000005</v>
      </c>
      <c r="D40" s="191">
        <f t="shared" si="0"/>
        <v>1.2311085894239535</v>
      </c>
      <c r="E40" s="192">
        <f t="shared" si="1"/>
        <v>1.3725660078183039E-3</v>
      </c>
      <c r="F40" s="193">
        <f t="shared" si="2"/>
        <v>0.16897778017764592</v>
      </c>
    </row>
    <row r="41" spans="1:6" ht="11" customHeight="1" x14ac:dyDescent="0.15">
      <c r="A41" s="12" t="s">
        <v>190</v>
      </c>
      <c r="B41" s="274">
        <v>8982.0699399999976</v>
      </c>
      <c r="C41" s="274">
        <v>17553.530219999993</v>
      </c>
      <c r="D41" s="191">
        <f t="shared" si="0"/>
        <v>0.95428563095780095</v>
      </c>
      <c r="E41" s="192">
        <f t="shared" si="1"/>
        <v>1.3486777002722963E-3</v>
      </c>
      <c r="F41" s="193">
        <f t="shared" si="2"/>
        <v>0.12870237501630644</v>
      </c>
    </row>
    <row r="42" spans="1:6" ht="11" customHeight="1" x14ac:dyDescent="0.15">
      <c r="A42" s="12" t="s">
        <v>128</v>
      </c>
      <c r="B42" s="274">
        <v>14907.921979999999</v>
      </c>
      <c r="C42" s="274">
        <v>16021.043080000003</v>
      </c>
      <c r="D42" s="191">
        <f t="shared" si="0"/>
        <v>7.4666415714633727E-2</v>
      </c>
      <c r="E42" s="192">
        <f t="shared" si="1"/>
        <v>2.2384575121472748E-3</v>
      </c>
      <c r="F42" s="193">
        <f t="shared" si="2"/>
        <v>1.6713759916153318E-2</v>
      </c>
    </row>
    <row r="43" spans="1:6" ht="11" customHeight="1" x14ac:dyDescent="0.15">
      <c r="A43" s="12" t="s">
        <v>127</v>
      </c>
      <c r="B43" s="274">
        <v>11400.040449999999</v>
      </c>
      <c r="C43" s="274">
        <v>15754.556969999996</v>
      </c>
      <c r="D43" s="191">
        <f t="shared" si="0"/>
        <v>0.38197377799655063</v>
      </c>
      <c r="E43" s="192">
        <f t="shared" si="1"/>
        <v>1.7117413290947004E-3</v>
      </c>
      <c r="F43" s="193">
        <f t="shared" si="2"/>
        <v>6.5384030242713956E-2</v>
      </c>
    </row>
    <row r="44" spans="1:6" ht="11" customHeight="1" x14ac:dyDescent="0.15">
      <c r="A44" s="12" t="s">
        <v>131</v>
      </c>
      <c r="B44" s="274">
        <v>11971.836290000007</v>
      </c>
      <c r="C44" s="274">
        <v>15615.232259999997</v>
      </c>
      <c r="D44" s="191">
        <f t="shared" si="0"/>
        <v>0.30433058736722729</v>
      </c>
      <c r="E44" s="192">
        <f t="shared" si="1"/>
        <v>1.7975977412210658E-3</v>
      </c>
      <c r="F44" s="193">
        <f t="shared" si="2"/>
        <v>5.4706397643580804E-2</v>
      </c>
    </row>
    <row r="45" spans="1:6" ht="11" customHeight="1" x14ac:dyDescent="0.15">
      <c r="A45" s="12" t="s">
        <v>227</v>
      </c>
      <c r="B45" s="274">
        <v>9253.419700000004</v>
      </c>
      <c r="C45" s="274">
        <v>14836.474489999995</v>
      </c>
      <c r="D45" s="191">
        <f t="shared" si="0"/>
        <v>0.60335043378611575</v>
      </c>
      <c r="E45" s="192">
        <f t="shared" si="1"/>
        <v>1.3894214678816419E-3</v>
      </c>
      <c r="F45" s="193">
        <f t="shared" si="2"/>
        <v>8.3830804535813028E-2</v>
      </c>
    </row>
    <row r="46" spans="1:6" ht="11" customHeight="1" x14ac:dyDescent="0.15">
      <c r="A46" s="12" t="s">
        <v>307</v>
      </c>
      <c r="B46" s="274">
        <v>8001.6496700000089</v>
      </c>
      <c r="C46" s="274">
        <v>13853.831539999994</v>
      </c>
      <c r="D46" s="191">
        <f t="shared" si="0"/>
        <v>0.73137191846090643</v>
      </c>
      <c r="E46" s="192">
        <f t="shared" si="1"/>
        <v>1.2014654247192594E-3</v>
      </c>
      <c r="F46" s="193">
        <f t="shared" si="2"/>
        <v>8.787180726413725E-2</v>
      </c>
    </row>
    <row r="47" spans="1:6" ht="11" customHeight="1" x14ac:dyDescent="0.15">
      <c r="A47" s="12" t="s">
        <v>338</v>
      </c>
      <c r="B47" s="274">
        <v>3037.4049999999997</v>
      </c>
      <c r="C47" s="274">
        <v>12432.1608</v>
      </c>
      <c r="D47" s="191">
        <f t="shared" si="0"/>
        <v>3.0930204566068733</v>
      </c>
      <c r="E47" s="192">
        <f t="shared" si="1"/>
        <v>4.5607308978442169E-4</v>
      </c>
      <c r="F47" s="193">
        <f t="shared" si="2"/>
        <v>0.14106433964111195</v>
      </c>
    </row>
    <row r="48" spans="1:6" ht="11" customHeight="1" x14ac:dyDescent="0.15">
      <c r="A48" s="12" t="s">
        <v>130</v>
      </c>
      <c r="B48" s="274">
        <v>11538.794540000004</v>
      </c>
      <c r="C48" s="274">
        <v>12119.249720000005</v>
      </c>
      <c r="D48" s="191">
        <f t="shared" si="0"/>
        <v>5.0304663800695426E-2</v>
      </c>
      <c r="E48" s="192">
        <f t="shared" si="1"/>
        <v>1.7325755631025224E-3</v>
      </c>
      <c r="F48" s="193">
        <f t="shared" si="2"/>
        <v>8.7156631211172952E-3</v>
      </c>
    </row>
    <row r="49" spans="1:6" ht="11" customHeight="1" x14ac:dyDescent="0.15">
      <c r="A49" s="12" t="s">
        <v>82</v>
      </c>
      <c r="B49" s="274">
        <v>6960.1375200000002</v>
      </c>
      <c r="C49" s="274">
        <v>11862.517640000005</v>
      </c>
      <c r="D49" s="191">
        <f t="shared" si="0"/>
        <v>0.70435104276502924</v>
      </c>
      <c r="E49" s="192">
        <f t="shared" si="1"/>
        <v>1.0450800680419246E-3</v>
      </c>
      <c r="F49" s="193">
        <f t="shared" si="2"/>
        <v>7.3610323569827732E-2</v>
      </c>
    </row>
    <row r="50" spans="1:6" ht="11" customHeight="1" x14ac:dyDescent="0.15">
      <c r="A50" s="12" t="s">
        <v>324</v>
      </c>
      <c r="B50" s="274">
        <v>6790.2389100000019</v>
      </c>
      <c r="C50" s="274">
        <v>11353.553610000001</v>
      </c>
      <c r="D50" s="191">
        <f t="shared" si="0"/>
        <v>0.67204037449692589</v>
      </c>
      <c r="E50" s="192">
        <f t="shared" si="1"/>
        <v>1.0195694153588687E-3</v>
      </c>
      <c r="F50" s="193">
        <f t="shared" si="2"/>
        <v>6.8519181172338586E-2</v>
      </c>
    </row>
    <row r="51" spans="1:6" ht="11" customHeight="1" x14ac:dyDescent="0.15">
      <c r="A51" s="12" t="s">
        <v>143</v>
      </c>
      <c r="B51" s="274">
        <v>5151.7572800000007</v>
      </c>
      <c r="C51" s="274">
        <v>11130.635770000003</v>
      </c>
      <c r="D51" s="191">
        <f t="shared" si="0"/>
        <v>1.1605512769809687</v>
      </c>
      <c r="E51" s="192">
        <f t="shared" si="1"/>
        <v>7.7354776873975932E-4</v>
      </c>
      <c r="F51" s="193">
        <f t="shared" si="2"/>
        <v>8.9774185081670677E-2</v>
      </c>
    </row>
    <row r="52" spans="1:6" ht="11" customHeight="1" x14ac:dyDescent="0.15">
      <c r="A52" s="12" t="s">
        <v>132</v>
      </c>
      <c r="B52" s="274">
        <v>9848.2299699999967</v>
      </c>
      <c r="C52" s="274">
        <v>9419.5169600000027</v>
      </c>
      <c r="D52" s="191">
        <f>IFERROR(((C52/B52-1)),"")</f>
        <v>-4.3531986083382823E-2</v>
      </c>
      <c r="E52" s="192">
        <f t="shared" si="1"/>
        <v>1.4787335476584259E-3</v>
      </c>
      <c r="F52" s="193">
        <f t="shared" si="2"/>
        <v>-6.4372208217697915E-3</v>
      </c>
    </row>
    <row r="53" spans="1:6" ht="11" customHeight="1" x14ac:dyDescent="0.15">
      <c r="A53" s="12" t="s">
        <v>133</v>
      </c>
      <c r="B53" s="274">
        <v>7627.3497699999989</v>
      </c>
      <c r="C53" s="274">
        <v>9174.027689999999</v>
      </c>
      <c r="D53" s="191">
        <f t="shared" si="0"/>
        <v>0.20278051572820432</v>
      </c>
      <c r="E53" s="192">
        <f t="shared" si="1"/>
        <v>1.1452634655142787E-3</v>
      </c>
      <c r="F53" s="193">
        <f t="shared" si="2"/>
        <v>2.3223711618165596E-2</v>
      </c>
    </row>
    <row r="54" spans="1:6" ht="11" customHeight="1" x14ac:dyDescent="0.15">
      <c r="A54" s="12" t="s">
        <v>199</v>
      </c>
      <c r="B54" s="274">
        <v>11168.601330000001</v>
      </c>
      <c r="C54" s="274">
        <v>8765.1886100000029</v>
      </c>
      <c r="D54" s="191">
        <f t="shared" si="0"/>
        <v>-0.21519370680231797</v>
      </c>
      <c r="E54" s="192">
        <f t="shared" si="1"/>
        <v>1.6769902324989595E-3</v>
      </c>
      <c r="F54" s="193">
        <f t="shared" si="2"/>
        <v>-3.608777444027321E-2</v>
      </c>
    </row>
    <row r="55" spans="1:6" ht="11" customHeight="1" x14ac:dyDescent="0.15">
      <c r="A55" s="12" t="s">
        <v>125</v>
      </c>
      <c r="B55" s="274">
        <v>12893.854810000003</v>
      </c>
      <c r="C55" s="274">
        <v>8399.4266500000049</v>
      </c>
      <c r="D55" s="191">
        <f t="shared" si="0"/>
        <v>-0.34857133310623933</v>
      </c>
      <c r="E55" s="192">
        <f t="shared" si="1"/>
        <v>1.9360408646289938E-3</v>
      </c>
      <c r="F55" s="193">
        <f t="shared" si="2"/>
        <v>-6.7484834513188457E-2</v>
      </c>
    </row>
    <row r="56" spans="1:6" ht="11" customHeight="1" x14ac:dyDescent="0.15">
      <c r="A56" s="12" t="s">
        <v>80</v>
      </c>
      <c r="B56" s="274">
        <v>8693.4089699999968</v>
      </c>
      <c r="C56" s="274">
        <v>8283.079499999998</v>
      </c>
      <c r="D56" s="191">
        <f t="shared" si="0"/>
        <v>-4.7200065177653627E-2</v>
      </c>
      <c r="E56" s="192">
        <f t="shared" si="1"/>
        <v>1.3053346161303828E-3</v>
      </c>
      <c r="F56" s="193">
        <f t="shared" si="2"/>
        <v>-6.1611878960001545E-3</v>
      </c>
    </row>
    <row r="57" spans="1:6" ht="11" customHeight="1" x14ac:dyDescent="0.15">
      <c r="A57" s="12" t="s">
        <v>135</v>
      </c>
      <c r="B57" s="274">
        <v>7166.3358400000016</v>
      </c>
      <c r="C57" s="274">
        <v>7298.2811800000009</v>
      </c>
      <c r="D57" s="191">
        <f t="shared" si="0"/>
        <v>1.8411827598634911E-2</v>
      </c>
      <c r="E57" s="192">
        <f t="shared" si="1"/>
        <v>1.0760412025994689E-3</v>
      </c>
      <c r="F57" s="193">
        <f t="shared" si="2"/>
        <v>1.9811885111289201E-3</v>
      </c>
    </row>
    <row r="58" spans="1:6" ht="11" customHeight="1" x14ac:dyDescent="0.15">
      <c r="A58" s="194" t="s">
        <v>18</v>
      </c>
      <c r="B58" s="275">
        <v>79131.257669999992</v>
      </c>
      <c r="C58" s="275">
        <v>82464.193789999961</v>
      </c>
      <c r="D58" s="195">
        <f t="shared" si="0"/>
        <v>4.2119084393922757E-2</v>
      </c>
      <c r="E58" s="196">
        <f t="shared" si="1"/>
        <v>1.1881733645689039E-2</v>
      </c>
      <c r="F58" s="197">
        <f t="shared" si="2"/>
        <v>5.0044774216888806E-2</v>
      </c>
    </row>
    <row r="59" spans="1:6" ht="9" customHeight="1" x14ac:dyDescent="0.15">
      <c r="A59" s="8" t="s">
        <v>52</v>
      </c>
    </row>
    <row r="60" spans="1:6" ht="9" customHeight="1" x14ac:dyDescent="0.15">
      <c r="A60" s="210" t="s">
        <v>363</v>
      </c>
    </row>
    <row r="61" spans="1:6" ht="9" customHeight="1" x14ac:dyDescent="0.15">
      <c r="A61" s="209" t="s">
        <v>364</v>
      </c>
    </row>
    <row r="62" spans="1:6" ht="9" customHeight="1" x14ac:dyDescent="0.15">
      <c r="A62" s="209" t="s">
        <v>365</v>
      </c>
    </row>
  </sheetData>
  <mergeCells count="3">
    <mergeCell ref="A4:A5"/>
    <mergeCell ref="B4:C4"/>
    <mergeCell ref="F4:F5"/>
  </mergeCells>
  <phoneticPr fontId="11" type="noConversion"/>
  <conditionalFormatting sqref="B8:F58">
    <cfRule type="containsBlanks" dxfId="65" priority="3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09"/>
  <sheetViews>
    <sheetView showGridLines="0" zoomScaleNormal="100" zoomScalePageLayoutView="150" workbookViewId="0">
      <selection sqref="A1:H62"/>
    </sheetView>
  </sheetViews>
  <sheetFormatPr baseColWidth="10" defaultColWidth="11.5" defaultRowHeight="12" x14ac:dyDescent="0.15"/>
  <cols>
    <col min="1" max="1" width="14.1640625" style="22" customWidth="1"/>
    <col min="2" max="3" width="6.83203125" style="22" customWidth="1"/>
    <col min="4" max="4" width="7.5" style="22" customWidth="1"/>
    <col min="5" max="6" width="7.83203125" style="22" customWidth="1"/>
    <col min="7" max="7" width="7.33203125" style="22" customWidth="1"/>
    <col min="8" max="8" width="6.83203125" style="22" customWidth="1"/>
    <col min="9" max="16384" width="11.5" style="22"/>
  </cols>
  <sheetData>
    <row r="1" spans="1:9" ht="15" customHeight="1" x14ac:dyDescent="0.15">
      <c r="A1" s="79" t="s">
        <v>369</v>
      </c>
      <c r="B1" s="43"/>
      <c r="C1" s="43"/>
      <c r="D1" s="43"/>
      <c r="E1" s="43"/>
      <c r="F1" s="43"/>
    </row>
    <row r="2" spans="1:9" ht="5" customHeight="1" x14ac:dyDescent="0.15"/>
    <row r="3" spans="1:9" ht="14" customHeight="1" x14ac:dyDescent="0.15">
      <c r="A3" s="239" t="s">
        <v>8</v>
      </c>
      <c r="B3" s="239" t="s">
        <v>14</v>
      </c>
      <c r="C3" s="239"/>
      <c r="D3" s="239"/>
      <c r="E3" s="239" t="s">
        <v>56</v>
      </c>
      <c r="F3" s="239"/>
      <c r="G3" s="239"/>
      <c r="H3" s="239"/>
    </row>
    <row r="4" spans="1:9" ht="24" customHeight="1" x14ac:dyDescent="0.15">
      <c r="A4" s="239"/>
      <c r="B4" s="159">
        <v>2023</v>
      </c>
      <c r="C4" s="160" t="s">
        <v>315</v>
      </c>
      <c r="D4" s="170" t="s">
        <v>321</v>
      </c>
      <c r="E4" s="159">
        <v>2023</v>
      </c>
      <c r="F4" s="160" t="s">
        <v>315</v>
      </c>
      <c r="G4" s="170" t="s">
        <v>321</v>
      </c>
      <c r="H4" s="170" t="s">
        <v>325</v>
      </c>
    </row>
    <row r="5" spans="1:9" ht="16" customHeight="1" x14ac:dyDescent="0.15">
      <c r="A5" s="240" t="s">
        <v>44</v>
      </c>
      <c r="B5" s="240"/>
      <c r="C5" s="240"/>
      <c r="D5" s="240"/>
      <c r="E5" s="278">
        <f>SUM($E$7:$E$57)</f>
        <v>6659908.3963400079</v>
      </c>
      <c r="F5" s="278">
        <f>SUM($F$7:$F$57)</f>
        <v>8037368.3492499972</v>
      </c>
      <c r="G5" s="281">
        <f>(F5/E5-1)*100</f>
        <v>20.682866353942366</v>
      </c>
      <c r="H5" s="282">
        <f>SUM($H$7:$H$57)</f>
        <v>1.0000000000000004</v>
      </c>
      <c r="I5" s="5"/>
    </row>
    <row r="6" spans="1:9" ht="3" customHeight="1" x14ac:dyDescent="0.15">
      <c r="A6" s="104"/>
      <c r="B6" s="66"/>
      <c r="C6" s="66"/>
      <c r="D6" s="66"/>
      <c r="E6" s="279"/>
      <c r="F6" s="279"/>
      <c r="G6" s="283"/>
      <c r="H6" s="283"/>
      <c r="I6" s="5"/>
    </row>
    <row r="7" spans="1:9" ht="13" customHeight="1" x14ac:dyDescent="0.15">
      <c r="A7" s="3" t="s">
        <v>70</v>
      </c>
      <c r="B7" s="276">
        <v>864249.25684999977</v>
      </c>
      <c r="C7" s="276">
        <v>814563.47785399412</v>
      </c>
      <c r="D7" s="286">
        <f>IFERROR(((C7/B7-1)),"")</f>
        <v>-5.7490103233758583E-2</v>
      </c>
      <c r="E7" s="153">
        <v>1997495.1628800048</v>
      </c>
      <c r="F7" s="153">
        <v>2405100.1788900006</v>
      </c>
      <c r="G7" s="284">
        <f>IFERROR(((F7/E7-1)),"")</f>
        <v>0.20405807412434851</v>
      </c>
      <c r="H7" s="284">
        <f>(F7/$F$5)</f>
        <v>0.29923976037684413</v>
      </c>
    </row>
    <row r="8" spans="1:9" ht="13" customHeight="1" x14ac:dyDescent="0.15">
      <c r="A8" s="3" t="s">
        <v>228</v>
      </c>
      <c r="B8" s="276">
        <v>549120.90491099958</v>
      </c>
      <c r="C8" s="276">
        <v>487646.32080799964</v>
      </c>
      <c r="D8" s="286">
        <f t="shared" ref="D8:D57" si="0">IFERROR(((C8/B8-1)),"")</f>
        <v>-0.11195090835772059</v>
      </c>
      <c r="E8" s="153">
        <v>974148.60132999951</v>
      </c>
      <c r="F8" s="153">
        <v>1193905.7865900004</v>
      </c>
      <c r="G8" s="284">
        <f t="shared" ref="G8:G57" si="1">IFERROR(((F8/E8-1)),"")</f>
        <v>0.22558897580920156</v>
      </c>
      <c r="H8" s="284">
        <f t="shared" ref="H8:H57" si="2">(F8/$F$5)</f>
        <v>0.14854436610478466</v>
      </c>
    </row>
    <row r="9" spans="1:9" ht="13" customHeight="1" x14ac:dyDescent="0.15">
      <c r="A9" s="3" t="s">
        <v>71</v>
      </c>
      <c r="B9" s="276">
        <v>240506.19201699988</v>
      </c>
      <c r="C9" s="276">
        <v>241817.41579600013</v>
      </c>
      <c r="D9" s="286">
        <f t="shared" si="0"/>
        <v>5.4519335573179895E-3</v>
      </c>
      <c r="E9" s="153">
        <v>437792.02295000112</v>
      </c>
      <c r="F9" s="153">
        <v>605759.11014000128</v>
      </c>
      <c r="G9" s="284">
        <f t="shared" si="1"/>
        <v>0.38366867915540603</v>
      </c>
      <c r="H9" s="284">
        <f t="shared" si="2"/>
        <v>7.5367842285905359E-2</v>
      </c>
    </row>
    <row r="10" spans="1:9" ht="13" customHeight="1" x14ac:dyDescent="0.15">
      <c r="A10" s="3" t="s">
        <v>73</v>
      </c>
      <c r="B10" s="276">
        <v>339939.49624699994</v>
      </c>
      <c r="C10" s="276">
        <v>290852.819265</v>
      </c>
      <c r="D10" s="286">
        <f t="shared" si="0"/>
        <v>-0.14439827535172189</v>
      </c>
      <c r="E10" s="153">
        <v>337263.2331399995</v>
      </c>
      <c r="F10" s="153">
        <v>291832.84904999979</v>
      </c>
      <c r="G10" s="284">
        <f t="shared" si="1"/>
        <v>-0.13470304387179188</v>
      </c>
      <c r="H10" s="284">
        <f t="shared" si="2"/>
        <v>3.6309502858262309E-2</v>
      </c>
    </row>
    <row r="11" spans="1:9" ht="13" customHeight="1" x14ac:dyDescent="0.15">
      <c r="A11" s="3" t="s">
        <v>81</v>
      </c>
      <c r="B11" s="276">
        <v>241005.53196900006</v>
      </c>
      <c r="C11" s="276">
        <v>236986.93511500044</v>
      </c>
      <c r="D11" s="286">
        <f t="shared" si="0"/>
        <v>-1.6674292997210238E-2</v>
      </c>
      <c r="E11" s="153">
        <v>306861.07954000012</v>
      </c>
      <c r="F11" s="153">
        <v>344178.96935999894</v>
      </c>
      <c r="G11" s="284">
        <f t="shared" si="1"/>
        <v>0.12161167482021562</v>
      </c>
      <c r="H11" s="284">
        <f t="shared" si="2"/>
        <v>4.2822346121801899E-2</v>
      </c>
    </row>
    <row r="12" spans="1:9" ht="13" customHeight="1" x14ac:dyDescent="0.15">
      <c r="A12" s="3" t="s">
        <v>78</v>
      </c>
      <c r="B12" s="276">
        <v>138796.85968099977</v>
      </c>
      <c r="C12" s="276">
        <v>95351.04544999986</v>
      </c>
      <c r="D12" s="286">
        <f t="shared" si="0"/>
        <v>-0.31301727092999432</v>
      </c>
      <c r="E12" s="153">
        <v>288293.21721999976</v>
      </c>
      <c r="F12" s="153">
        <v>207225.79088999983</v>
      </c>
      <c r="G12" s="284">
        <f t="shared" si="1"/>
        <v>-0.28119782737773003</v>
      </c>
      <c r="H12" s="284">
        <f t="shared" si="2"/>
        <v>2.5782791317426307E-2</v>
      </c>
    </row>
    <row r="13" spans="1:9" ht="13" customHeight="1" x14ac:dyDescent="0.15">
      <c r="A13" s="3" t="s">
        <v>72</v>
      </c>
      <c r="B13" s="276">
        <v>119280.52244900007</v>
      </c>
      <c r="C13" s="276">
        <v>104501.51162099998</v>
      </c>
      <c r="D13" s="286">
        <f t="shared" si="0"/>
        <v>-0.12390129188375276</v>
      </c>
      <c r="E13" s="153">
        <v>254817.14355999953</v>
      </c>
      <c r="F13" s="153">
        <v>311383.80824999936</v>
      </c>
      <c r="G13" s="284">
        <f t="shared" si="1"/>
        <v>0.22198924255926511</v>
      </c>
      <c r="H13" s="284">
        <f t="shared" si="2"/>
        <v>3.8742010409297215E-2</v>
      </c>
    </row>
    <row r="14" spans="1:9" ht="13" customHeight="1" x14ac:dyDescent="0.15">
      <c r="A14" s="3" t="s">
        <v>177</v>
      </c>
      <c r="B14" s="276">
        <v>113444.83701900004</v>
      </c>
      <c r="C14" s="276">
        <v>106292.32888600003</v>
      </c>
      <c r="D14" s="286">
        <f t="shared" si="0"/>
        <v>-6.3048335393192767E-2</v>
      </c>
      <c r="E14" s="153">
        <v>240065.60189999983</v>
      </c>
      <c r="F14" s="153">
        <v>260873.27564000021</v>
      </c>
      <c r="G14" s="284">
        <f t="shared" si="1"/>
        <v>8.6674948744501545E-2</v>
      </c>
      <c r="H14" s="284">
        <f t="shared" si="2"/>
        <v>3.2457548827452144E-2</v>
      </c>
    </row>
    <row r="15" spans="1:9" ht="13" customHeight="1" x14ac:dyDescent="0.15">
      <c r="A15" s="3" t="s">
        <v>119</v>
      </c>
      <c r="B15" s="276">
        <v>143195.32911600001</v>
      </c>
      <c r="C15" s="276">
        <v>141817.02453400014</v>
      </c>
      <c r="D15" s="286">
        <f t="shared" si="0"/>
        <v>-9.6253459558259813E-3</v>
      </c>
      <c r="E15" s="153">
        <v>177542.89978000004</v>
      </c>
      <c r="F15" s="153">
        <v>187445.37294000029</v>
      </c>
      <c r="G15" s="284">
        <f t="shared" si="1"/>
        <v>5.5775100960222979E-2</v>
      </c>
      <c r="H15" s="284">
        <f t="shared" si="2"/>
        <v>2.3321734776220834E-2</v>
      </c>
    </row>
    <row r="16" spans="1:9" ht="13" customHeight="1" x14ac:dyDescent="0.15">
      <c r="A16" s="3" t="s">
        <v>74</v>
      </c>
      <c r="B16" s="276">
        <v>48241.378606999984</v>
      </c>
      <c r="C16" s="276">
        <v>54188.724785999912</v>
      </c>
      <c r="D16" s="286">
        <f t="shared" si="0"/>
        <v>0.12328308913910169</v>
      </c>
      <c r="E16" s="153">
        <v>157813.07831999986</v>
      </c>
      <c r="F16" s="153">
        <v>236714.76424000011</v>
      </c>
      <c r="G16" s="284">
        <f t="shared" si="1"/>
        <v>0.49996924690873956</v>
      </c>
      <c r="H16" s="284">
        <f t="shared" si="2"/>
        <v>2.9451775003205997E-2</v>
      </c>
    </row>
    <row r="17" spans="1:8" ht="13" customHeight="1" x14ac:dyDescent="0.15">
      <c r="A17" s="3" t="s">
        <v>85</v>
      </c>
      <c r="B17" s="276">
        <v>70075.541268000103</v>
      </c>
      <c r="C17" s="276">
        <v>57505.708773000006</v>
      </c>
      <c r="D17" s="286">
        <f t="shared" si="0"/>
        <v>-0.17937546064649657</v>
      </c>
      <c r="E17" s="153">
        <v>142639.39392999999</v>
      </c>
      <c r="F17" s="153">
        <v>175813.90986000013</v>
      </c>
      <c r="G17" s="284">
        <f t="shared" si="1"/>
        <v>0.23257611390497401</v>
      </c>
      <c r="H17" s="284">
        <f t="shared" si="2"/>
        <v>2.1874561699838743E-2</v>
      </c>
    </row>
    <row r="18" spans="1:8" ht="13" customHeight="1" x14ac:dyDescent="0.15">
      <c r="A18" s="3" t="s">
        <v>75</v>
      </c>
      <c r="B18" s="276">
        <v>40320.735691000031</v>
      </c>
      <c r="C18" s="276">
        <v>30014.275039999993</v>
      </c>
      <c r="D18" s="286">
        <f t="shared" si="0"/>
        <v>-0.25561191963321583</v>
      </c>
      <c r="E18" s="153">
        <v>132116.80275999993</v>
      </c>
      <c r="F18" s="153">
        <v>136022.76224000001</v>
      </c>
      <c r="G18" s="284">
        <f t="shared" si="1"/>
        <v>2.956444145182302E-2</v>
      </c>
      <c r="H18" s="284">
        <f t="shared" si="2"/>
        <v>1.6923793501724092E-2</v>
      </c>
    </row>
    <row r="19" spans="1:8" ht="13" customHeight="1" x14ac:dyDescent="0.15">
      <c r="A19" s="3" t="s">
        <v>77</v>
      </c>
      <c r="B19" s="276">
        <v>45399.172931000008</v>
      </c>
      <c r="C19" s="276">
        <v>34539.355166999994</v>
      </c>
      <c r="D19" s="286">
        <f t="shared" si="0"/>
        <v>-0.23920739218102771</v>
      </c>
      <c r="E19" s="153">
        <v>113242.08593999989</v>
      </c>
      <c r="F19" s="153">
        <v>100529.56954000003</v>
      </c>
      <c r="G19" s="284">
        <f t="shared" si="1"/>
        <v>-0.1122596452942014</v>
      </c>
      <c r="H19" s="284">
        <f t="shared" si="2"/>
        <v>1.2507771844173459E-2</v>
      </c>
    </row>
    <row r="20" spans="1:8" ht="13" customHeight="1" x14ac:dyDescent="0.15">
      <c r="A20" s="3" t="s">
        <v>76</v>
      </c>
      <c r="B20" s="276">
        <v>47495.35110300003</v>
      </c>
      <c r="C20" s="276">
        <v>50319.526588000081</v>
      </c>
      <c r="D20" s="286">
        <f t="shared" si="0"/>
        <v>5.9462145650327924E-2</v>
      </c>
      <c r="E20" s="153">
        <v>104134.06759000002</v>
      </c>
      <c r="F20" s="153">
        <v>197608.61365000001</v>
      </c>
      <c r="G20" s="284">
        <f t="shared" si="1"/>
        <v>0.8976365585567152</v>
      </c>
      <c r="H20" s="284">
        <f t="shared" si="2"/>
        <v>2.4586233336990181E-2</v>
      </c>
    </row>
    <row r="21" spans="1:8" ht="13" customHeight="1" x14ac:dyDescent="0.15">
      <c r="A21" s="3" t="s">
        <v>121</v>
      </c>
      <c r="B21" s="276">
        <v>29963.476892999985</v>
      </c>
      <c r="C21" s="276">
        <v>25054.726695999994</v>
      </c>
      <c r="D21" s="286">
        <f t="shared" si="0"/>
        <v>-0.16382445250026256</v>
      </c>
      <c r="E21" s="153">
        <v>91632.760609999939</v>
      </c>
      <c r="F21" s="153">
        <v>76545.27203000008</v>
      </c>
      <c r="G21" s="284">
        <f t="shared" si="1"/>
        <v>-0.16465168657543805</v>
      </c>
      <c r="H21" s="284">
        <f t="shared" si="2"/>
        <v>9.5236735090215019E-3</v>
      </c>
    </row>
    <row r="22" spans="1:8" ht="13" customHeight="1" x14ac:dyDescent="0.15">
      <c r="A22" s="3" t="s">
        <v>178</v>
      </c>
      <c r="B22" s="276">
        <v>34823.264317999972</v>
      </c>
      <c r="C22" s="276">
        <v>28849.345544000011</v>
      </c>
      <c r="D22" s="286">
        <f t="shared" si="0"/>
        <v>-0.17154964909226134</v>
      </c>
      <c r="E22" s="153">
        <v>83250.063420000064</v>
      </c>
      <c r="F22" s="153">
        <v>79335.826459999851</v>
      </c>
      <c r="G22" s="284">
        <f t="shared" si="1"/>
        <v>-4.701782556311962E-2</v>
      </c>
      <c r="H22" s="284">
        <f t="shared" si="2"/>
        <v>9.8708710379564763E-3</v>
      </c>
    </row>
    <row r="23" spans="1:8" ht="13" customHeight="1" x14ac:dyDescent="0.15">
      <c r="A23" s="3" t="s">
        <v>122</v>
      </c>
      <c r="B23" s="276">
        <v>40371.903513999961</v>
      </c>
      <c r="C23" s="276">
        <v>42572.559641999949</v>
      </c>
      <c r="D23" s="286">
        <f t="shared" si="0"/>
        <v>5.45095954476571E-2</v>
      </c>
      <c r="E23" s="153">
        <v>82644.552129999865</v>
      </c>
      <c r="F23" s="153">
        <v>130175.83304000007</v>
      </c>
      <c r="G23" s="284">
        <f t="shared" si="1"/>
        <v>0.57512902768513419</v>
      </c>
      <c r="H23" s="284">
        <f t="shared" si="2"/>
        <v>1.6196325387046292E-2</v>
      </c>
    </row>
    <row r="24" spans="1:8" ht="13" customHeight="1" x14ac:dyDescent="0.15">
      <c r="A24" s="3" t="s">
        <v>84</v>
      </c>
      <c r="B24" s="276">
        <v>28202.337677000047</v>
      </c>
      <c r="C24" s="276">
        <v>36659.769620000028</v>
      </c>
      <c r="D24" s="286">
        <f t="shared" si="0"/>
        <v>0.2998840748544509</v>
      </c>
      <c r="E24" s="153">
        <v>52044.752199999981</v>
      </c>
      <c r="F24" s="153">
        <v>86070.305759999887</v>
      </c>
      <c r="G24" s="284">
        <f t="shared" si="1"/>
        <v>0.65377491719520409</v>
      </c>
      <c r="H24" s="284">
        <f t="shared" si="2"/>
        <v>1.07087671013649E-2</v>
      </c>
    </row>
    <row r="25" spans="1:8" ht="13" customHeight="1" x14ac:dyDescent="0.15">
      <c r="A25" s="3" t="s">
        <v>86</v>
      </c>
      <c r="B25" s="276">
        <v>22377.505831000013</v>
      </c>
      <c r="C25" s="276">
        <v>20924.059767999992</v>
      </c>
      <c r="D25" s="286">
        <f t="shared" si="0"/>
        <v>-6.4951209217719574E-2</v>
      </c>
      <c r="E25" s="153">
        <v>47596.204709999962</v>
      </c>
      <c r="F25" s="153">
        <v>47744.525140000027</v>
      </c>
      <c r="G25" s="284">
        <f t="shared" si="1"/>
        <v>3.1162238859960834E-3</v>
      </c>
      <c r="H25" s="284">
        <f t="shared" si="2"/>
        <v>5.9403181570563809E-3</v>
      </c>
    </row>
    <row r="26" spans="1:8" ht="13" customHeight="1" x14ac:dyDescent="0.15">
      <c r="A26" s="3" t="s">
        <v>120</v>
      </c>
      <c r="B26" s="276">
        <v>24734.513579999999</v>
      </c>
      <c r="C26" s="276">
        <v>21536.285001</v>
      </c>
      <c r="D26" s="286">
        <f t="shared" si="0"/>
        <v>-0.12930226295559921</v>
      </c>
      <c r="E26" s="153">
        <v>45767.802940000009</v>
      </c>
      <c r="F26" s="153">
        <v>47438.750200000031</v>
      </c>
      <c r="G26" s="284">
        <f t="shared" si="1"/>
        <v>3.650923034672604E-2</v>
      </c>
      <c r="H26" s="284">
        <f t="shared" si="2"/>
        <v>5.9022739954958953E-3</v>
      </c>
    </row>
    <row r="27" spans="1:8" ht="13" customHeight="1" x14ac:dyDescent="0.15">
      <c r="A27" s="3" t="s">
        <v>180</v>
      </c>
      <c r="B27" s="276">
        <v>30122.525030000001</v>
      </c>
      <c r="C27" s="276">
        <v>26864.609887999992</v>
      </c>
      <c r="D27" s="286">
        <f t="shared" si="0"/>
        <v>-0.10815544642274666</v>
      </c>
      <c r="E27" s="153">
        <v>43597.792380000021</v>
      </c>
      <c r="F27" s="153">
        <v>36749.785880000025</v>
      </c>
      <c r="G27" s="284">
        <f t="shared" si="1"/>
        <v>-0.15707232238532887</v>
      </c>
      <c r="H27" s="284">
        <f t="shared" si="2"/>
        <v>4.5723655160621463E-3</v>
      </c>
    </row>
    <row r="28" spans="1:8" ht="13" customHeight="1" x14ac:dyDescent="0.15">
      <c r="A28" s="3" t="s">
        <v>181</v>
      </c>
      <c r="B28" s="276">
        <v>26731.274058000017</v>
      </c>
      <c r="C28" s="276">
        <v>47824.156652000005</v>
      </c>
      <c r="D28" s="286">
        <f t="shared" si="0"/>
        <v>0.78907135321099298</v>
      </c>
      <c r="E28" s="153">
        <v>43312.403109999992</v>
      </c>
      <c r="F28" s="153">
        <v>67291.486739999949</v>
      </c>
      <c r="G28" s="284">
        <f t="shared" si="1"/>
        <v>0.55363087495054386</v>
      </c>
      <c r="H28" s="284">
        <f t="shared" si="2"/>
        <v>8.3723283313597557E-3</v>
      </c>
    </row>
    <row r="29" spans="1:8" ht="13" customHeight="1" x14ac:dyDescent="0.15">
      <c r="A29" s="3" t="s">
        <v>179</v>
      </c>
      <c r="B29" s="276">
        <v>34518.106916000026</v>
      </c>
      <c r="C29" s="276">
        <v>32999.10373900002</v>
      </c>
      <c r="D29" s="286">
        <f t="shared" si="0"/>
        <v>-4.4005981576466735E-2</v>
      </c>
      <c r="E29" s="153">
        <v>42849.978300000002</v>
      </c>
      <c r="F29" s="153">
        <v>47164.701939999955</v>
      </c>
      <c r="G29" s="284">
        <f t="shared" si="1"/>
        <v>0.10069371820428552</v>
      </c>
      <c r="H29" s="284">
        <f t="shared" si="2"/>
        <v>5.868177230473841E-3</v>
      </c>
    </row>
    <row r="30" spans="1:8" ht="13" customHeight="1" x14ac:dyDescent="0.15">
      <c r="A30" s="3" t="s">
        <v>225</v>
      </c>
      <c r="B30" s="276">
        <v>15091.455279999993</v>
      </c>
      <c r="C30" s="276">
        <v>19229.685359999999</v>
      </c>
      <c r="D30" s="286">
        <f t="shared" si="0"/>
        <v>0.27421014098515806</v>
      </c>
      <c r="E30" s="153">
        <v>42398.506519999995</v>
      </c>
      <c r="F30" s="153">
        <v>133300.67309999993</v>
      </c>
      <c r="G30" s="284">
        <f t="shared" si="1"/>
        <v>2.1439945422870035</v>
      </c>
      <c r="H30" s="284">
        <f t="shared" si="2"/>
        <v>1.6585114344353624E-2</v>
      </c>
    </row>
    <row r="31" spans="1:8" ht="13" customHeight="1" x14ac:dyDescent="0.15">
      <c r="A31" s="3" t="s">
        <v>79</v>
      </c>
      <c r="B31" s="276">
        <v>18732.368618999997</v>
      </c>
      <c r="C31" s="276">
        <v>16154.026371999991</v>
      </c>
      <c r="D31" s="286">
        <f t="shared" si="0"/>
        <v>-0.13764101590360689</v>
      </c>
      <c r="E31" s="153">
        <v>30065.680489999995</v>
      </c>
      <c r="F31" s="153">
        <v>32664.82934</v>
      </c>
      <c r="G31" s="284">
        <f t="shared" si="1"/>
        <v>8.6449027849693882E-2</v>
      </c>
      <c r="H31" s="284">
        <f t="shared" si="2"/>
        <v>4.0641199856229189E-3</v>
      </c>
    </row>
    <row r="32" spans="1:8" ht="13" customHeight="1" x14ac:dyDescent="0.15">
      <c r="A32" s="3" t="s">
        <v>124</v>
      </c>
      <c r="B32" s="276">
        <v>9467.4236799999981</v>
      </c>
      <c r="C32" s="276">
        <v>16453.529880000002</v>
      </c>
      <c r="D32" s="286">
        <f t="shared" si="0"/>
        <v>0.73790995693561334</v>
      </c>
      <c r="E32" s="153">
        <v>27890.11430999999</v>
      </c>
      <c r="F32" s="153">
        <v>127837.88506999997</v>
      </c>
      <c r="G32" s="284">
        <f t="shared" si="1"/>
        <v>3.5836271464890963</v>
      </c>
      <c r="H32" s="284">
        <f t="shared" si="2"/>
        <v>1.5905440626213067E-2</v>
      </c>
    </row>
    <row r="33" spans="1:8" ht="13" customHeight="1" x14ac:dyDescent="0.15">
      <c r="A33" s="3" t="s">
        <v>87</v>
      </c>
      <c r="B33" s="276">
        <v>8220.6918019999994</v>
      </c>
      <c r="C33" s="276">
        <v>7400.1302760000044</v>
      </c>
      <c r="D33" s="286">
        <f t="shared" si="0"/>
        <v>-9.9816602515175434E-2</v>
      </c>
      <c r="E33" s="153">
        <v>26938.769940000013</v>
      </c>
      <c r="F33" s="153">
        <v>24512.137639999994</v>
      </c>
      <c r="G33" s="284">
        <f t="shared" si="1"/>
        <v>-9.0079550974479949E-2</v>
      </c>
      <c r="H33" s="284">
        <f t="shared" si="2"/>
        <v>3.0497715887672773E-3</v>
      </c>
    </row>
    <row r="34" spans="1:8" ht="13" customHeight="1" x14ac:dyDescent="0.15">
      <c r="A34" s="3" t="s">
        <v>230</v>
      </c>
      <c r="B34" s="276">
        <v>6772.9856870000012</v>
      </c>
      <c r="C34" s="276">
        <v>5949.6535399999993</v>
      </c>
      <c r="D34" s="286">
        <f t="shared" si="0"/>
        <v>-0.12156118218000922</v>
      </c>
      <c r="E34" s="153">
        <v>24277.598799999992</v>
      </c>
      <c r="F34" s="153">
        <v>26324.399920000011</v>
      </c>
      <c r="G34" s="284">
        <f t="shared" si="1"/>
        <v>8.4308219147274821E-2</v>
      </c>
      <c r="H34" s="284">
        <f t="shared" si="2"/>
        <v>3.2752511488983154E-3</v>
      </c>
    </row>
    <row r="35" spans="1:8" ht="13" customHeight="1" x14ac:dyDescent="0.15">
      <c r="A35" s="3" t="s">
        <v>123</v>
      </c>
      <c r="B35" s="276">
        <v>5419.7472279999974</v>
      </c>
      <c r="C35" s="276">
        <v>5826.3826180000051</v>
      </c>
      <c r="D35" s="286">
        <f t="shared" si="0"/>
        <v>7.5028478800489129E-2</v>
      </c>
      <c r="E35" s="153">
        <v>21608.840660000002</v>
      </c>
      <c r="F35" s="153">
        <v>24748.284410000029</v>
      </c>
      <c r="G35" s="284">
        <f t="shared" si="1"/>
        <v>0.14528515432164912</v>
      </c>
      <c r="H35" s="284">
        <f t="shared" si="2"/>
        <v>3.0791526945893183E-3</v>
      </c>
    </row>
    <row r="36" spans="1:8" ht="13" customHeight="1" x14ac:dyDescent="0.15">
      <c r="A36" s="3" t="s">
        <v>129</v>
      </c>
      <c r="B36" s="276">
        <v>9068.5669679999992</v>
      </c>
      <c r="C36" s="276">
        <v>15561.388084</v>
      </c>
      <c r="D36" s="286">
        <f t="shared" si="0"/>
        <v>0.71596991442099278</v>
      </c>
      <c r="E36" s="153">
        <v>19949.294500000011</v>
      </c>
      <c r="F36" s="153">
        <v>30956.895510000006</v>
      </c>
      <c r="G36" s="284">
        <f t="shared" si="1"/>
        <v>0.55177896190764986</v>
      </c>
      <c r="H36" s="284">
        <f>(F36/$F$5)</f>
        <v>3.8516208496141317E-3</v>
      </c>
    </row>
    <row r="37" spans="1:8" ht="13" customHeight="1" x14ac:dyDescent="0.15">
      <c r="A37" s="3" t="s">
        <v>126</v>
      </c>
      <c r="B37" s="276">
        <v>6343.7370919999967</v>
      </c>
      <c r="C37" s="276">
        <v>9370.7858460000025</v>
      </c>
      <c r="D37" s="286">
        <f t="shared" si="0"/>
        <v>0.47717121786421091</v>
      </c>
      <c r="E37" s="153">
        <v>19510.760410000003</v>
      </c>
      <c r="F37" s="153">
        <v>36202.084150000017</v>
      </c>
      <c r="G37" s="284">
        <f t="shared" si="1"/>
        <v>0.85549324522713532</v>
      </c>
      <c r="H37" s="284">
        <f t="shared" si="2"/>
        <v>4.5042211053296062E-3</v>
      </c>
    </row>
    <row r="38" spans="1:8" ht="13" customHeight="1" x14ac:dyDescent="0.15">
      <c r="A38" s="3" t="s">
        <v>128</v>
      </c>
      <c r="B38" s="276">
        <v>7649.0344890000033</v>
      </c>
      <c r="C38" s="276">
        <v>8713.0595489999978</v>
      </c>
      <c r="D38" s="286">
        <f t="shared" si="0"/>
        <v>0.13910579976206905</v>
      </c>
      <c r="E38" s="153">
        <v>14907.921979999999</v>
      </c>
      <c r="F38" s="153">
        <v>16021.043080000003</v>
      </c>
      <c r="G38" s="284">
        <f t="shared" si="1"/>
        <v>7.4666415714633727E-2</v>
      </c>
      <c r="H38" s="284">
        <f t="shared" si="2"/>
        <v>1.9933195025825831E-3</v>
      </c>
    </row>
    <row r="39" spans="1:8" ht="13" customHeight="1" x14ac:dyDescent="0.15">
      <c r="A39" s="3" t="s">
        <v>125</v>
      </c>
      <c r="B39" s="276">
        <v>6883.6387930000037</v>
      </c>
      <c r="C39" s="276">
        <v>2978.4254909999991</v>
      </c>
      <c r="D39" s="286">
        <f t="shared" si="0"/>
        <v>-0.56731816114047562</v>
      </c>
      <c r="E39" s="153">
        <v>12893.854810000003</v>
      </c>
      <c r="F39" s="153">
        <v>8399.4266500000049</v>
      </c>
      <c r="G39" s="284">
        <f t="shared" si="1"/>
        <v>-0.34857133310623933</v>
      </c>
      <c r="H39" s="284">
        <f t="shared" si="2"/>
        <v>1.0450468716895118E-3</v>
      </c>
    </row>
    <row r="40" spans="1:8" ht="13" customHeight="1" x14ac:dyDescent="0.15">
      <c r="A40" s="3" t="s">
        <v>131</v>
      </c>
      <c r="B40" s="276">
        <v>7035.4720610000022</v>
      </c>
      <c r="C40" s="276">
        <v>8454.888708000004</v>
      </c>
      <c r="D40" s="286">
        <f t="shared" si="0"/>
        <v>0.20175144392489419</v>
      </c>
      <c r="E40" s="153">
        <v>11971.836290000007</v>
      </c>
      <c r="F40" s="153">
        <v>15615.232259999997</v>
      </c>
      <c r="G40" s="284">
        <f t="shared" si="1"/>
        <v>0.30433058736722729</v>
      </c>
      <c r="H40" s="284">
        <f t="shared" si="2"/>
        <v>1.9428289934549439E-3</v>
      </c>
    </row>
    <row r="41" spans="1:8" ht="13" customHeight="1" x14ac:dyDescent="0.15">
      <c r="A41" s="3" t="s">
        <v>130</v>
      </c>
      <c r="B41" s="276">
        <v>2585.6847079999989</v>
      </c>
      <c r="C41" s="276">
        <v>2472.0895129999999</v>
      </c>
      <c r="D41" s="286">
        <f t="shared" si="0"/>
        <v>-4.3932345907658488E-2</v>
      </c>
      <c r="E41" s="153">
        <v>11538.794540000004</v>
      </c>
      <c r="F41" s="153">
        <v>12119.249720000005</v>
      </c>
      <c r="G41" s="284">
        <f t="shared" si="1"/>
        <v>5.0304663800695426E-2</v>
      </c>
      <c r="H41" s="284">
        <f t="shared" si="2"/>
        <v>1.507862921466192E-3</v>
      </c>
    </row>
    <row r="42" spans="1:8" ht="13" customHeight="1" x14ac:dyDescent="0.15">
      <c r="A42" s="3" t="s">
        <v>127</v>
      </c>
      <c r="B42" s="276">
        <v>4018.594572</v>
      </c>
      <c r="C42" s="276">
        <v>8089.0086570000012</v>
      </c>
      <c r="D42" s="286">
        <f t="shared" si="0"/>
        <v>1.0128949343039131</v>
      </c>
      <c r="E42" s="153">
        <v>11400.040449999999</v>
      </c>
      <c r="F42" s="153">
        <v>15754.556969999996</v>
      </c>
      <c r="G42" s="284">
        <f t="shared" si="1"/>
        <v>0.38197377799655063</v>
      </c>
      <c r="H42" s="284">
        <f t="shared" si="2"/>
        <v>1.9601636114475363E-3</v>
      </c>
    </row>
    <row r="43" spans="1:8" ht="13" customHeight="1" x14ac:dyDescent="0.15">
      <c r="A43" s="3" t="s">
        <v>199</v>
      </c>
      <c r="B43" s="276">
        <v>6477.926290000004</v>
      </c>
      <c r="C43" s="276">
        <v>2609.0039899999983</v>
      </c>
      <c r="D43" s="286">
        <f t="shared" si="0"/>
        <v>-0.59724703968497972</v>
      </c>
      <c r="E43" s="153">
        <v>11168.601330000001</v>
      </c>
      <c r="F43" s="153">
        <v>8765.1886100000029</v>
      </c>
      <c r="G43" s="284">
        <f t="shared" si="1"/>
        <v>-0.21519370680231797</v>
      </c>
      <c r="H43" s="284">
        <f t="shared" si="2"/>
        <v>1.0905545483451584E-3</v>
      </c>
    </row>
    <row r="44" spans="1:8" ht="13" customHeight="1" x14ac:dyDescent="0.15">
      <c r="A44" s="3" t="s">
        <v>132</v>
      </c>
      <c r="B44" s="276">
        <v>5115.0606109999999</v>
      </c>
      <c r="C44" s="276">
        <v>3291.8995399999994</v>
      </c>
      <c r="D44" s="286">
        <f t="shared" si="0"/>
        <v>-0.3564300034058776</v>
      </c>
      <c r="E44" s="153">
        <v>9848.2299699999967</v>
      </c>
      <c r="F44" s="153">
        <v>9419.5169600000027</v>
      </c>
      <c r="G44" s="284">
        <f t="shared" si="1"/>
        <v>-4.3531986083382823E-2</v>
      </c>
      <c r="H44" s="284">
        <f t="shared" si="2"/>
        <v>1.1719653188321248E-3</v>
      </c>
    </row>
    <row r="45" spans="1:8" ht="13" customHeight="1" x14ac:dyDescent="0.15">
      <c r="A45" s="3" t="s">
        <v>227</v>
      </c>
      <c r="B45" s="276">
        <v>12416.661580000002</v>
      </c>
      <c r="C45" s="276">
        <v>16295.657743000007</v>
      </c>
      <c r="D45" s="286">
        <f t="shared" si="0"/>
        <v>0.31240250352381782</v>
      </c>
      <c r="E45" s="153">
        <v>9253.419700000004</v>
      </c>
      <c r="F45" s="153">
        <v>14836.474489999995</v>
      </c>
      <c r="G45" s="284">
        <f t="shared" si="1"/>
        <v>0.60335043378611575</v>
      </c>
      <c r="H45" s="284">
        <f t="shared" si="2"/>
        <v>1.845936859592164E-3</v>
      </c>
    </row>
    <row r="46" spans="1:8" ht="13" customHeight="1" x14ac:dyDescent="0.15">
      <c r="A46" s="3" t="s">
        <v>226</v>
      </c>
      <c r="B46" s="276">
        <v>3145.5416299999993</v>
      </c>
      <c r="C46" s="276">
        <v>2503.2814999999996</v>
      </c>
      <c r="D46" s="286">
        <f t="shared" si="0"/>
        <v>-0.20418109360708092</v>
      </c>
      <c r="E46" s="153">
        <v>9141.1638800000055</v>
      </c>
      <c r="F46" s="153">
        <v>20394.929250000005</v>
      </c>
      <c r="G46" s="284">
        <f t="shared" si="1"/>
        <v>1.2311085894239535</v>
      </c>
      <c r="H46" s="284">
        <f t="shared" si="2"/>
        <v>2.53751332075046E-3</v>
      </c>
    </row>
    <row r="47" spans="1:8" ht="13" customHeight="1" x14ac:dyDescent="0.15">
      <c r="A47" s="3" t="s">
        <v>190</v>
      </c>
      <c r="B47" s="276">
        <v>2119.98227</v>
      </c>
      <c r="C47" s="276">
        <v>3571.6290239999998</v>
      </c>
      <c r="D47" s="286">
        <f t="shared" si="0"/>
        <v>0.68474476156821806</v>
      </c>
      <c r="E47" s="153">
        <v>8982.0699399999976</v>
      </c>
      <c r="F47" s="153">
        <v>17553.530219999993</v>
      </c>
      <c r="G47" s="284">
        <f t="shared" si="1"/>
        <v>0.95428563095780095</v>
      </c>
      <c r="H47" s="284">
        <f t="shared" si="2"/>
        <v>2.1839897659584051E-3</v>
      </c>
    </row>
    <row r="48" spans="1:8" ht="13" customHeight="1" x14ac:dyDescent="0.15">
      <c r="A48" s="3" t="s">
        <v>80</v>
      </c>
      <c r="B48" s="276">
        <v>3205.8700649999996</v>
      </c>
      <c r="C48" s="276">
        <v>1903.1729599999999</v>
      </c>
      <c r="D48" s="286">
        <f t="shared" si="0"/>
        <v>-0.40634744346695784</v>
      </c>
      <c r="E48" s="153">
        <v>8693.4089699999968</v>
      </c>
      <c r="F48" s="153">
        <v>8283.079499999998</v>
      </c>
      <c r="G48" s="284">
        <f t="shared" si="1"/>
        <v>-4.7200065177653627E-2</v>
      </c>
      <c r="H48" s="284">
        <f t="shared" si="2"/>
        <v>1.0305710949247372E-3</v>
      </c>
    </row>
    <row r="49" spans="1:8" ht="13" customHeight="1" x14ac:dyDescent="0.15">
      <c r="A49" s="3" t="s">
        <v>307</v>
      </c>
      <c r="B49" s="276">
        <v>3377.950435999996</v>
      </c>
      <c r="C49" s="276">
        <v>4329.0375310000009</v>
      </c>
      <c r="D49" s="286">
        <f t="shared" si="0"/>
        <v>0.28155744526738413</v>
      </c>
      <c r="E49" s="153">
        <v>8001.6496700000089</v>
      </c>
      <c r="F49" s="153">
        <v>13853.831539999994</v>
      </c>
      <c r="G49" s="284">
        <f t="shared" si="1"/>
        <v>0.73137191846090643</v>
      </c>
      <c r="H49" s="284">
        <f t="shared" si="2"/>
        <v>1.7236775693243867E-3</v>
      </c>
    </row>
    <row r="50" spans="1:8" ht="13" customHeight="1" x14ac:dyDescent="0.15">
      <c r="A50" s="3" t="s">
        <v>133</v>
      </c>
      <c r="B50" s="276">
        <v>3519.7271650000002</v>
      </c>
      <c r="C50" s="276">
        <v>4489.4821620000002</v>
      </c>
      <c r="D50" s="286">
        <f t="shared" si="0"/>
        <v>0.27551993422762933</v>
      </c>
      <c r="E50" s="153">
        <v>7627.3497699999989</v>
      </c>
      <c r="F50" s="153">
        <v>9174.027689999999</v>
      </c>
      <c r="G50" s="284">
        <f t="shared" si="1"/>
        <v>0.20278051572820432</v>
      </c>
      <c r="H50" s="284">
        <f t="shared" si="2"/>
        <v>1.1414218300516323E-3</v>
      </c>
    </row>
    <row r="51" spans="1:8" ht="13" customHeight="1" x14ac:dyDescent="0.15">
      <c r="A51" s="3" t="s">
        <v>135</v>
      </c>
      <c r="B51" s="276">
        <v>4309.4181069999986</v>
      </c>
      <c r="C51" s="276">
        <v>4504.2742710000002</v>
      </c>
      <c r="D51" s="286">
        <f t="shared" si="0"/>
        <v>4.5216351526320198E-2</v>
      </c>
      <c r="E51" s="153">
        <v>7166.3358400000016</v>
      </c>
      <c r="F51" s="153">
        <v>7298.2811800000009</v>
      </c>
      <c r="G51" s="284">
        <f t="shared" si="1"/>
        <v>1.8411827598634911E-2</v>
      </c>
      <c r="H51" s="284">
        <f t="shared" si="2"/>
        <v>9.080436360343042E-4</v>
      </c>
    </row>
    <row r="52" spans="1:8" ht="13" customHeight="1" x14ac:dyDescent="0.15">
      <c r="A52" s="3" t="s">
        <v>82</v>
      </c>
      <c r="B52" s="276">
        <v>2123.6436139999992</v>
      </c>
      <c r="C52" s="276">
        <v>2043.79072</v>
      </c>
      <c r="D52" s="286">
        <f t="shared" si="0"/>
        <v>-3.7601833694492548E-2</v>
      </c>
      <c r="E52" s="153">
        <v>6960.1375200000002</v>
      </c>
      <c r="F52" s="153">
        <v>11862.517640000005</v>
      </c>
      <c r="G52" s="284">
        <f t="shared" si="1"/>
        <v>0.70435104276502924</v>
      </c>
      <c r="H52" s="284">
        <f t="shared" si="2"/>
        <v>1.4759206153724372E-3</v>
      </c>
    </row>
    <row r="53" spans="1:8" ht="13" customHeight="1" x14ac:dyDescent="0.15">
      <c r="A53" s="3" t="s">
        <v>324</v>
      </c>
      <c r="B53" s="276">
        <v>2353.3735159999992</v>
      </c>
      <c r="C53" s="276">
        <v>2565.352057999999</v>
      </c>
      <c r="D53" s="286">
        <f t="shared" si="0"/>
        <v>9.007432970534035E-2</v>
      </c>
      <c r="E53" s="153">
        <v>6790.2389100000019</v>
      </c>
      <c r="F53" s="153">
        <v>11353.553610000001</v>
      </c>
      <c r="G53" s="284">
        <f t="shared" si="1"/>
        <v>0.67204037449692589</v>
      </c>
      <c r="H53" s="284">
        <f t="shared" si="2"/>
        <v>1.4125959041132476E-3</v>
      </c>
    </row>
    <row r="54" spans="1:8" ht="13" customHeight="1" x14ac:dyDescent="0.15">
      <c r="A54" s="3" t="s">
        <v>139</v>
      </c>
      <c r="B54" s="276">
        <v>1587.9758639999993</v>
      </c>
      <c r="C54" s="276">
        <v>4531.5351400000027</v>
      </c>
      <c r="D54" s="286">
        <f t="shared" si="0"/>
        <v>1.853654921797983</v>
      </c>
      <c r="E54" s="153">
        <v>6682.6565499999979</v>
      </c>
      <c r="F54" s="153">
        <v>21178.481909999991</v>
      </c>
      <c r="G54" s="284">
        <f t="shared" si="1"/>
        <v>2.1691710851128505</v>
      </c>
      <c r="H54" s="284">
        <f t="shared" si="2"/>
        <v>2.6350020292371257E-3</v>
      </c>
    </row>
    <row r="55" spans="1:8" ht="13" customHeight="1" x14ac:dyDescent="0.15">
      <c r="A55" s="3" t="s">
        <v>134</v>
      </c>
      <c r="B55" s="276">
        <v>3576.3707899999995</v>
      </c>
      <c r="C55" s="276">
        <v>1589.976114999999</v>
      </c>
      <c r="D55" s="286">
        <f t="shared" si="0"/>
        <v>-0.55542190439375583</v>
      </c>
      <c r="E55" s="153">
        <v>6183.5424800000028</v>
      </c>
      <c r="F55" s="153">
        <v>5652.9089099999983</v>
      </c>
      <c r="G55" s="284">
        <f t="shared" si="1"/>
        <v>-8.581384727545438E-2</v>
      </c>
      <c r="H55" s="284">
        <f t="shared" si="2"/>
        <v>7.0332833638606302E-4</v>
      </c>
    </row>
    <row r="56" spans="1:8" ht="13" customHeight="1" x14ac:dyDescent="0.15">
      <c r="A56" s="3" t="s">
        <v>143</v>
      </c>
      <c r="B56" s="276">
        <v>1528.6797330000002</v>
      </c>
      <c r="C56" s="276">
        <v>8273.2098049999986</v>
      </c>
      <c r="D56" s="286">
        <f t="shared" si="0"/>
        <v>4.4119967880806579</v>
      </c>
      <c r="E56" s="153">
        <v>5151.7572800000007</v>
      </c>
      <c r="F56" s="153">
        <v>11130.635770000003</v>
      </c>
      <c r="G56" s="284">
        <f t="shared" si="1"/>
        <v>1.1605512769809687</v>
      </c>
      <c r="H56" s="284">
        <f t="shared" si="2"/>
        <v>1.3848607263394431E-3</v>
      </c>
    </row>
    <row r="57" spans="1:8" ht="13" customHeight="1" x14ac:dyDescent="0.15">
      <c r="A57" s="113" t="s">
        <v>18</v>
      </c>
      <c r="B57" s="277">
        <v>37116.255640999996</v>
      </c>
      <c r="C57" s="277">
        <v>35689.921883000003</v>
      </c>
      <c r="D57" s="285">
        <f t="shared" si="0"/>
        <v>-3.8428815982838871E-2</v>
      </c>
      <c r="E57" s="280">
        <v>75985.120190000001</v>
      </c>
      <c r="F57" s="280">
        <v>89243.445679999946</v>
      </c>
      <c r="G57" s="285">
        <f t="shared" si="1"/>
        <v>0.17448581323353363</v>
      </c>
      <c r="H57" s="285">
        <f t="shared" si="2"/>
        <v>1.1103565470945181E-2</v>
      </c>
    </row>
    <row r="58" spans="1:8" ht="9" customHeight="1" x14ac:dyDescent="0.15">
      <c r="A58" s="8" t="s">
        <v>52</v>
      </c>
      <c r="B58" s="27"/>
      <c r="C58" s="27"/>
      <c r="D58" s="32"/>
      <c r="E58" s="27"/>
      <c r="F58" s="27"/>
      <c r="G58" s="32"/>
    </row>
    <row r="59" spans="1:8" ht="9" customHeight="1" x14ac:dyDescent="0.15">
      <c r="A59" s="210" t="s">
        <v>363</v>
      </c>
      <c r="B59" s="27"/>
      <c r="C59" s="27"/>
      <c r="D59" s="27"/>
      <c r="E59" s="27"/>
      <c r="F59" s="27"/>
      <c r="G59" s="32"/>
    </row>
    <row r="60" spans="1:8" ht="9" customHeight="1" x14ac:dyDescent="0.15">
      <c r="A60" s="209" t="s">
        <v>364</v>
      </c>
      <c r="B60" s="27"/>
      <c r="C60" s="27"/>
      <c r="D60" s="27"/>
      <c r="E60" s="27"/>
      <c r="F60" s="27"/>
      <c r="G60" s="32"/>
    </row>
    <row r="61" spans="1:8" ht="9" customHeight="1" x14ac:dyDescent="0.15">
      <c r="A61" s="209" t="s">
        <v>365</v>
      </c>
      <c r="B61" s="27"/>
      <c r="C61" s="27"/>
      <c r="D61" s="32"/>
      <c r="E61" s="27"/>
      <c r="F61" s="27"/>
      <c r="G61" s="32"/>
    </row>
    <row r="62" spans="1:8" ht="9" customHeight="1" x14ac:dyDescent="0.15">
      <c r="A62" s="14"/>
      <c r="B62" s="27"/>
      <c r="C62" s="27"/>
      <c r="D62" s="32"/>
      <c r="E62" s="27"/>
      <c r="F62" s="27"/>
      <c r="G62" s="32"/>
    </row>
    <row r="63" spans="1:8" x14ac:dyDescent="0.15">
      <c r="B63" s="27"/>
      <c r="C63" s="27"/>
      <c r="D63" s="32"/>
      <c r="E63" s="27"/>
      <c r="F63" s="27"/>
      <c r="G63" s="32"/>
    </row>
    <row r="64" spans="1:8" x14ac:dyDescent="0.15">
      <c r="B64" s="27"/>
      <c r="C64" s="27"/>
      <c r="D64" s="32"/>
      <c r="E64" s="27"/>
      <c r="F64" s="27"/>
      <c r="G64" s="32"/>
    </row>
    <row r="65" spans="2:7" x14ac:dyDescent="0.15">
      <c r="B65" s="27"/>
      <c r="C65" s="27"/>
      <c r="D65" s="32"/>
      <c r="E65" s="27"/>
      <c r="F65" s="27"/>
      <c r="G65" s="32"/>
    </row>
    <row r="66" spans="2:7" x14ac:dyDescent="0.15">
      <c r="B66" s="27"/>
      <c r="C66" s="27"/>
      <c r="D66" s="32"/>
      <c r="E66" s="27"/>
      <c r="F66" s="27"/>
      <c r="G66" s="32"/>
    </row>
    <row r="67" spans="2:7" x14ac:dyDescent="0.15">
      <c r="B67" s="27"/>
      <c r="C67" s="27"/>
      <c r="D67" s="32"/>
      <c r="E67" s="27"/>
      <c r="F67" s="27"/>
      <c r="G67" s="32"/>
    </row>
    <row r="68" spans="2:7" x14ac:dyDescent="0.15">
      <c r="B68" s="27"/>
      <c r="C68" s="27"/>
      <c r="D68" s="32"/>
      <c r="E68" s="27"/>
      <c r="F68" s="27"/>
      <c r="G68" s="32"/>
    </row>
    <row r="69" spans="2:7" x14ac:dyDescent="0.15">
      <c r="B69" s="27"/>
      <c r="C69" s="27"/>
      <c r="D69" s="32"/>
      <c r="E69" s="27"/>
      <c r="F69" s="27"/>
      <c r="G69" s="32"/>
    </row>
    <row r="70" spans="2:7" x14ac:dyDescent="0.15">
      <c r="B70" s="27"/>
      <c r="C70" s="27"/>
      <c r="D70" s="32"/>
      <c r="E70" s="27"/>
      <c r="F70" s="27"/>
      <c r="G70" s="32"/>
    </row>
    <row r="71" spans="2:7" x14ac:dyDescent="0.15">
      <c r="B71" s="27"/>
      <c r="C71" s="27"/>
      <c r="D71" s="32"/>
      <c r="E71" s="27"/>
      <c r="F71" s="27"/>
      <c r="G71" s="32"/>
    </row>
    <row r="72" spans="2:7" x14ac:dyDescent="0.15">
      <c r="B72" s="27"/>
      <c r="C72" s="27"/>
      <c r="D72" s="32"/>
      <c r="E72" s="27"/>
      <c r="F72" s="27"/>
      <c r="G72" s="32"/>
    </row>
    <row r="73" spans="2:7" x14ac:dyDescent="0.15">
      <c r="B73" s="27"/>
      <c r="C73" s="27"/>
      <c r="D73" s="32"/>
      <c r="E73" s="27"/>
      <c r="F73" s="27"/>
      <c r="G73" s="32"/>
    </row>
    <row r="74" spans="2:7" x14ac:dyDescent="0.15">
      <c r="B74" s="27"/>
      <c r="C74" s="27"/>
      <c r="D74" s="32"/>
      <c r="E74" s="27"/>
      <c r="F74" s="27"/>
      <c r="G74" s="32"/>
    </row>
    <row r="75" spans="2:7" x14ac:dyDescent="0.15">
      <c r="B75" s="27"/>
      <c r="C75" s="27"/>
      <c r="D75" s="32"/>
      <c r="E75" s="27"/>
      <c r="F75" s="27"/>
      <c r="G75" s="32"/>
    </row>
    <row r="76" spans="2:7" x14ac:dyDescent="0.15">
      <c r="B76" s="27"/>
      <c r="C76" s="27"/>
      <c r="D76" s="32"/>
      <c r="E76" s="27"/>
      <c r="F76" s="27"/>
      <c r="G76" s="32"/>
    </row>
    <row r="77" spans="2:7" x14ac:dyDescent="0.15">
      <c r="B77" s="27"/>
      <c r="C77" s="27"/>
      <c r="D77" s="32"/>
      <c r="E77" s="27"/>
      <c r="F77" s="27"/>
      <c r="G77" s="32"/>
    </row>
    <row r="78" spans="2:7" x14ac:dyDescent="0.15">
      <c r="B78" s="27"/>
      <c r="C78" s="27"/>
      <c r="D78" s="32"/>
      <c r="E78" s="27"/>
      <c r="F78" s="27"/>
      <c r="G78" s="32"/>
    </row>
    <row r="79" spans="2:7" x14ac:dyDescent="0.15">
      <c r="B79" s="27"/>
      <c r="C79" s="27"/>
      <c r="D79" s="32"/>
      <c r="E79" s="27"/>
      <c r="F79" s="27"/>
      <c r="G79" s="32"/>
    </row>
    <row r="80" spans="2:7" x14ac:dyDescent="0.15">
      <c r="B80" s="27"/>
      <c r="C80" s="27"/>
      <c r="D80" s="32"/>
      <c r="E80" s="27"/>
      <c r="F80" s="27"/>
      <c r="G80" s="32"/>
    </row>
    <row r="81" spans="2:7" x14ac:dyDescent="0.15">
      <c r="B81" s="27"/>
      <c r="C81" s="27"/>
      <c r="D81" s="32"/>
      <c r="E81" s="27"/>
      <c r="F81" s="27"/>
      <c r="G81" s="32"/>
    </row>
    <row r="82" spans="2:7" x14ac:dyDescent="0.15">
      <c r="B82" s="27"/>
      <c r="C82" s="27"/>
      <c r="D82" s="32"/>
      <c r="E82" s="27"/>
      <c r="F82" s="27"/>
      <c r="G82" s="32"/>
    </row>
    <row r="83" spans="2:7" x14ac:dyDescent="0.15">
      <c r="B83" s="27"/>
      <c r="C83" s="27"/>
      <c r="D83" s="32"/>
      <c r="E83" s="27"/>
      <c r="F83" s="27"/>
      <c r="G83" s="32"/>
    </row>
    <row r="84" spans="2:7" x14ac:dyDescent="0.15">
      <c r="B84" s="27"/>
      <c r="C84" s="27"/>
      <c r="D84" s="32"/>
      <c r="E84" s="27"/>
      <c r="F84" s="27"/>
      <c r="G84" s="32"/>
    </row>
    <row r="85" spans="2:7" x14ac:dyDescent="0.15">
      <c r="B85" s="27"/>
      <c r="C85" s="27"/>
      <c r="D85" s="32"/>
      <c r="E85" s="27"/>
      <c r="F85" s="27"/>
      <c r="G85" s="32"/>
    </row>
    <row r="86" spans="2:7" x14ac:dyDescent="0.15">
      <c r="B86" s="27"/>
      <c r="C86" s="27"/>
      <c r="D86" s="32"/>
      <c r="E86" s="27"/>
      <c r="F86" s="27"/>
      <c r="G86" s="32"/>
    </row>
    <row r="87" spans="2:7" x14ac:dyDescent="0.15">
      <c r="B87" s="27"/>
      <c r="C87" s="27"/>
      <c r="D87" s="32"/>
      <c r="E87" s="27"/>
      <c r="F87" s="27"/>
      <c r="G87" s="32"/>
    </row>
    <row r="88" spans="2:7" x14ac:dyDescent="0.15">
      <c r="B88" s="27"/>
      <c r="C88" s="27"/>
      <c r="D88" s="32"/>
      <c r="E88" s="27"/>
      <c r="F88" s="27"/>
      <c r="G88" s="32"/>
    </row>
    <row r="89" spans="2:7" x14ac:dyDescent="0.15">
      <c r="B89" s="27"/>
      <c r="C89" s="27"/>
      <c r="D89" s="32"/>
      <c r="E89" s="27"/>
      <c r="F89" s="27"/>
      <c r="G89" s="32"/>
    </row>
    <row r="90" spans="2:7" x14ac:dyDescent="0.15">
      <c r="B90" s="27"/>
      <c r="C90" s="27"/>
      <c r="D90" s="32"/>
      <c r="E90" s="27"/>
      <c r="F90" s="27"/>
      <c r="G90" s="32"/>
    </row>
    <row r="91" spans="2:7" x14ac:dyDescent="0.15">
      <c r="B91" s="27"/>
      <c r="C91" s="27"/>
      <c r="D91" s="32"/>
      <c r="E91" s="27"/>
      <c r="F91" s="27"/>
      <c r="G91" s="32"/>
    </row>
    <row r="92" spans="2:7" x14ac:dyDescent="0.15">
      <c r="B92" s="27"/>
      <c r="C92" s="27"/>
      <c r="D92" s="32"/>
      <c r="E92" s="27"/>
      <c r="F92" s="27"/>
      <c r="G92" s="32"/>
    </row>
    <row r="93" spans="2:7" x14ac:dyDescent="0.15">
      <c r="B93" s="27"/>
      <c r="C93" s="27"/>
      <c r="D93" s="32"/>
      <c r="E93" s="27"/>
      <c r="F93" s="27"/>
      <c r="G93" s="32"/>
    </row>
    <row r="94" spans="2:7" x14ac:dyDescent="0.15">
      <c r="B94" s="27"/>
      <c r="C94" s="27"/>
      <c r="D94" s="32"/>
      <c r="E94" s="27"/>
      <c r="F94" s="27"/>
      <c r="G94" s="32"/>
    </row>
    <row r="95" spans="2:7" x14ac:dyDescent="0.15">
      <c r="B95" s="27"/>
      <c r="C95" s="27"/>
      <c r="D95" s="32"/>
      <c r="E95" s="27"/>
      <c r="F95" s="27"/>
      <c r="G95" s="32"/>
    </row>
    <row r="96" spans="2:7" x14ac:dyDescent="0.15">
      <c r="B96" s="27"/>
      <c r="C96" s="27"/>
      <c r="D96" s="32"/>
      <c r="E96" s="27"/>
      <c r="F96" s="27"/>
      <c r="G96" s="32"/>
    </row>
    <row r="97" spans="2:7" x14ac:dyDescent="0.15">
      <c r="B97" s="27"/>
      <c r="C97" s="27"/>
      <c r="D97" s="32"/>
      <c r="E97" s="27"/>
      <c r="F97" s="27"/>
      <c r="G97" s="32"/>
    </row>
    <row r="98" spans="2:7" x14ac:dyDescent="0.15">
      <c r="B98" s="27"/>
      <c r="C98" s="27"/>
      <c r="D98" s="32"/>
      <c r="E98" s="27"/>
      <c r="F98" s="27"/>
      <c r="G98" s="32"/>
    </row>
    <row r="99" spans="2:7" x14ac:dyDescent="0.15">
      <c r="B99" s="27"/>
      <c r="C99" s="27"/>
      <c r="D99" s="32"/>
      <c r="E99" s="27"/>
      <c r="F99" s="27"/>
      <c r="G99" s="32"/>
    </row>
    <row r="100" spans="2:7" x14ac:dyDescent="0.15">
      <c r="B100" s="27"/>
      <c r="C100" s="27"/>
      <c r="D100" s="32"/>
      <c r="E100" s="27"/>
      <c r="F100" s="27"/>
      <c r="G100" s="32"/>
    </row>
    <row r="101" spans="2:7" x14ac:dyDescent="0.15">
      <c r="B101" s="27"/>
      <c r="C101" s="27"/>
      <c r="D101" s="32"/>
      <c r="E101" s="27"/>
      <c r="F101" s="27"/>
      <c r="G101" s="32"/>
    </row>
    <row r="102" spans="2:7" x14ac:dyDescent="0.15">
      <c r="B102" s="27"/>
      <c r="C102" s="27"/>
      <c r="D102" s="32"/>
      <c r="E102" s="27"/>
      <c r="F102" s="27"/>
      <c r="G102" s="32"/>
    </row>
    <row r="103" spans="2:7" x14ac:dyDescent="0.15">
      <c r="B103" s="27"/>
      <c r="C103" s="27"/>
      <c r="D103" s="32"/>
      <c r="E103" s="27"/>
      <c r="F103" s="27"/>
      <c r="G103" s="32"/>
    </row>
    <row r="104" spans="2:7" x14ac:dyDescent="0.15">
      <c r="B104" s="27"/>
      <c r="C104" s="27"/>
      <c r="D104" s="32"/>
      <c r="E104" s="27"/>
      <c r="F104" s="27"/>
      <c r="G104" s="32"/>
    </row>
    <row r="105" spans="2:7" x14ac:dyDescent="0.15">
      <c r="B105" s="27"/>
      <c r="C105" s="27"/>
      <c r="D105" s="32"/>
      <c r="E105" s="27"/>
      <c r="F105" s="27"/>
      <c r="G105" s="32"/>
    </row>
    <row r="106" spans="2:7" x14ac:dyDescent="0.15">
      <c r="B106" s="27"/>
      <c r="C106" s="27"/>
      <c r="D106" s="32"/>
      <c r="E106" s="27"/>
      <c r="F106" s="27"/>
      <c r="G106" s="32"/>
    </row>
    <row r="107" spans="2:7" x14ac:dyDescent="0.15">
      <c r="B107" s="27"/>
      <c r="C107" s="27"/>
      <c r="D107" s="32"/>
      <c r="E107" s="27"/>
      <c r="F107" s="27"/>
      <c r="G107" s="32"/>
    </row>
    <row r="108" spans="2:7" x14ac:dyDescent="0.15">
      <c r="B108" s="27"/>
      <c r="C108" s="27"/>
      <c r="D108" s="32"/>
      <c r="E108" s="27"/>
      <c r="F108" s="27"/>
      <c r="G108" s="32"/>
    </row>
    <row r="109" spans="2:7" x14ac:dyDescent="0.15">
      <c r="B109" s="27"/>
      <c r="C109" s="27"/>
      <c r="D109" s="32"/>
      <c r="E109" s="27"/>
      <c r="F109" s="27"/>
      <c r="G109" s="32"/>
    </row>
    <row r="110" spans="2:7" x14ac:dyDescent="0.15">
      <c r="B110" s="27"/>
      <c r="C110" s="27"/>
      <c r="D110" s="32"/>
      <c r="E110" s="27"/>
      <c r="F110" s="27"/>
      <c r="G110" s="32"/>
    </row>
    <row r="111" spans="2:7" x14ac:dyDescent="0.15">
      <c r="B111" s="27"/>
      <c r="C111" s="27"/>
      <c r="D111" s="32"/>
      <c r="E111" s="27"/>
      <c r="F111" s="27"/>
      <c r="G111" s="32"/>
    </row>
    <row r="112" spans="2:7" x14ac:dyDescent="0.15">
      <c r="B112" s="27"/>
      <c r="C112" s="27"/>
      <c r="D112" s="32"/>
      <c r="E112" s="27"/>
      <c r="F112" s="27"/>
      <c r="G112" s="32"/>
    </row>
    <row r="113" spans="2:7" x14ac:dyDescent="0.15">
      <c r="B113" s="27"/>
      <c r="C113" s="27"/>
      <c r="D113" s="32"/>
      <c r="E113" s="27"/>
      <c r="F113" s="27"/>
      <c r="G113" s="32"/>
    </row>
    <row r="114" spans="2:7" x14ac:dyDescent="0.15">
      <c r="B114" s="27"/>
      <c r="C114" s="27"/>
      <c r="D114" s="32"/>
      <c r="E114" s="27"/>
      <c r="F114" s="27"/>
      <c r="G114" s="32"/>
    </row>
    <row r="115" spans="2:7" x14ac:dyDescent="0.15">
      <c r="B115" s="27"/>
      <c r="C115" s="27"/>
      <c r="D115" s="32"/>
      <c r="E115" s="27"/>
      <c r="F115" s="27"/>
      <c r="G115" s="32"/>
    </row>
    <row r="116" spans="2:7" x14ac:dyDescent="0.15">
      <c r="B116" s="27"/>
      <c r="C116" s="27"/>
      <c r="D116" s="32"/>
      <c r="E116" s="27"/>
      <c r="F116" s="27"/>
      <c r="G116" s="32"/>
    </row>
    <row r="117" spans="2:7" x14ac:dyDescent="0.15">
      <c r="B117" s="27"/>
      <c r="C117" s="27"/>
      <c r="D117" s="32"/>
      <c r="E117" s="27"/>
      <c r="F117" s="27"/>
      <c r="G117" s="32"/>
    </row>
    <row r="118" spans="2:7" x14ac:dyDescent="0.15">
      <c r="B118" s="27"/>
      <c r="C118" s="27"/>
      <c r="D118" s="32"/>
      <c r="E118" s="27"/>
      <c r="F118" s="27"/>
      <c r="G118" s="32"/>
    </row>
    <row r="119" spans="2:7" x14ac:dyDescent="0.15">
      <c r="B119" s="27"/>
      <c r="C119" s="27"/>
      <c r="D119" s="32"/>
      <c r="E119" s="27"/>
      <c r="F119" s="27"/>
      <c r="G119" s="32"/>
    </row>
    <row r="120" spans="2:7" x14ac:dyDescent="0.15">
      <c r="B120" s="27"/>
      <c r="C120" s="27"/>
      <c r="D120" s="32"/>
      <c r="E120" s="27"/>
      <c r="F120" s="27"/>
      <c r="G120" s="32"/>
    </row>
    <row r="121" spans="2:7" x14ac:dyDescent="0.15">
      <c r="B121" s="27"/>
      <c r="C121" s="27"/>
      <c r="D121" s="32"/>
      <c r="E121" s="27"/>
      <c r="F121" s="27"/>
      <c r="G121" s="32"/>
    </row>
    <row r="122" spans="2:7" x14ac:dyDescent="0.15">
      <c r="B122" s="27"/>
      <c r="C122" s="27"/>
      <c r="D122" s="32"/>
      <c r="E122" s="27"/>
      <c r="F122" s="27"/>
      <c r="G122" s="32"/>
    </row>
    <row r="123" spans="2:7" x14ac:dyDescent="0.15">
      <c r="B123" s="27"/>
      <c r="C123" s="27"/>
      <c r="D123" s="32"/>
      <c r="E123" s="27"/>
      <c r="F123" s="27"/>
      <c r="G123" s="32"/>
    </row>
    <row r="124" spans="2:7" x14ac:dyDescent="0.15">
      <c r="B124" s="27"/>
      <c r="C124" s="27"/>
      <c r="D124" s="32"/>
      <c r="E124" s="27"/>
      <c r="F124" s="27"/>
      <c r="G124" s="32"/>
    </row>
    <row r="125" spans="2:7" x14ac:dyDescent="0.15">
      <c r="B125" s="27"/>
      <c r="C125" s="27"/>
      <c r="D125" s="32"/>
      <c r="E125" s="27"/>
      <c r="F125" s="27"/>
      <c r="G125" s="32"/>
    </row>
    <row r="126" spans="2:7" x14ac:dyDescent="0.15">
      <c r="B126" s="27"/>
      <c r="C126" s="27"/>
      <c r="D126" s="32"/>
      <c r="E126" s="27"/>
      <c r="F126" s="27"/>
      <c r="G126" s="32"/>
    </row>
    <row r="127" spans="2:7" x14ac:dyDescent="0.15">
      <c r="B127" s="27"/>
      <c r="C127" s="27"/>
      <c r="D127" s="32"/>
      <c r="E127" s="27"/>
      <c r="F127" s="27"/>
      <c r="G127" s="32"/>
    </row>
    <row r="128" spans="2:7" x14ac:dyDescent="0.15">
      <c r="B128" s="27"/>
      <c r="C128" s="27"/>
      <c r="D128" s="32"/>
      <c r="E128" s="27"/>
      <c r="F128" s="27"/>
      <c r="G128" s="32"/>
    </row>
    <row r="129" spans="2:7" x14ac:dyDescent="0.15">
      <c r="B129" s="27"/>
      <c r="C129" s="27"/>
      <c r="D129" s="32"/>
      <c r="E129" s="27"/>
      <c r="F129" s="27"/>
      <c r="G129" s="32"/>
    </row>
    <row r="130" spans="2:7" x14ac:dyDescent="0.15">
      <c r="B130" s="27"/>
      <c r="C130" s="27"/>
      <c r="D130" s="32"/>
      <c r="E130" s="27"/>
      <c r="F130" s="27"/>
      <c r="G130" s="32"/>
    </row>
    <row r="131" spans="2:7" x14ac:dyDescent="0.15">
      <c r="B131" s="27"/>
      <c r="C131" s="27"/>
      <c r="D131" s="32"/>
      <c r="E131" s="27"/>
      <c r="F131" s="27"/>
      <c r="G131" s="32"/>
    </row>
    <row r="132" spans="2:7" x14ac:dyDescent="0.15">
      <c r="B132" s="27"/>
      <c r="C132" s="27"/>
      <c r="D132" s="32"/>
      <c r="E132" s="27"/>
      <c r="F132" s="27"/>
      <c r="G132" s="32"/>
    </row>
    <row r="133" spans="2:7" x14ac:dyDescent="0.15">
      <c r="B133" s="27"/>
      <c r="C133" s="27"/>
      <c r="D133" s="32"/>
      <c r="E133" s="27"/>
      <c r="F133" s="27"/>
      <c r="G133" s="32"/>
    </row>
    <row r="134" spans="2:7" x14ac:dyDescent="0.15">
      <c r="B134" s="27"/>
      <c r="C134" s="27"/>
      <c r="D134" s="32"/>
      <c r="E134" s="27"/>
      <c r="F134" s="27"/>
      <c r="G134" s="32"/>
    </row>
    <row r="135" spans="2:7" x14ac:dyDescent="0.15">
      <c r="B135" s="27"/>
      <c r="C135" s="27"/>
      <c r="D135" s="32"/>
      <c r="E135" s="27"/>
      <c r="F135" s="27"/>
      <c r="G135" s="32"/>
    </row>
    <row r="136" spans="2:7" x14ac:dyDescent="0.15">
      <c r="B136" s="27"/>
      <c r="C136" s="27"/>
      <c r="D136" s="32"/>
      <c r="E136" s="27"/>
      <c r="F136" s="27"/>
      <c r="G136" s="32"/>
    </row>
    <row r="137" spans="2:7" x14ac:dyDescent="0.15">
      <c r="B137" s="27"/>
      <c r="C137" s="27"/>
      <c r="D137" s="32"/>
      <c r="E137" s="27"/>
      <c r="F137" s="27"/>
      <c r="G137" s="32"/>
    </row>
    <row r="138" spans="2:7" x14ac:dyDescent="0.15">
      <c r="B138" s="27"/>
      <c r="C138" s="27"/>
      <c r="D138" s="32"/>
      <c r="E138" s="27"/>
      <c r="F138" s="27"/>
      <c r="G138" s="32"/>
    </row>
    <row r="139" spans="2:7" x14ac:dyDescent="0.15">
      <c r="B139" s="27"/>
      <c r="C139" s="27"/>
      <c r="D139" s="32"/>
      <c r="E139" s="27"/>
      <c r="F139" s="27"/>
      <c r="G139" s="32"/>
    </row>
    <row r="140" spans="2:7" x14ac:dyDescent="0.15">
      <c r="B140" s="27"/>
      <c r="C140" s="27"/>
      <c r="D140" s="32"/>
      <c r="E140" s="27"/>
      <c r="F140" s="27"/>
      <c r="G140" s="32"/>
    </row>
    <row r="141" spans="2:7" x14ac:dyDescent="0.15">
      <c r="B141" s="27"/>
      <c r="C141" s="27"/>
      <c r="D141" s="32"/>
      <c r="E141" s="27"/>
      <c r="F141" s="27"/>
      <c r="G141" s="32"/>
    </row>
    <row r="142" spans="2:7" x14ac:dyDescent="0.15">
      <c r="B142" s="27"/>
      <c r="C142" s="27"/>
      <c r="D142" s="32"/>
      <c r="E142" s="27"/>
      <c r="F142" s="27"/>
      <c r="G142" s="32"/>
    </row>
    <row r="143" spans="2:7" x14ac:dyDescent="0.15">
      <c r="B143" s="27"/>
      <c r="C143" s="27"/>
      <c r="D143" s="32"/>
      <c r="E143" s="27"/>
      <c r="F143" s="27"/>
      <c r="G143" s="32"/>
    </row>
    <row r="144" spans="2:7" x14ac:dyDescent="0.15">
      <c r="B144" s="27"/>
      <c r="C144" s="27"/>
      <c r="D144" s="32"/>
      <c r="E144" s="27"/>
      <c r="F144" s="27"/>
      <c r="G144" s="32"/>
    </row>
    <row r="145" spans="2:7" x14ac:dyDescent="0.15">
      <c r="B145" s="27"/>
      <c r="C145" s="27"/>
      <c r="D145" s="32"/>
      <c r="E145" s="27"/>
      <c r="F145" s="27"/>
      <c r="G145" s="32"/>
    </row>
    <row r="146" spans="2:7" x14ac:dyDescent="0.15">
      <c r="B146" s="27"/>
      <c r="C146" s="27"/>
      <c r="D146" s="32"/>
      <c r="E146" s="27"/>
      <c r="F146" s="27"/>
      <c r="G146" s="32"/>
    </row>
    <row r="147" spans="2:7" x14ac:dyDescent="0.15">
      <c r="B147" s="27"/>
      <c r="C147" s="27"/>
      <c r="D147" s="32"/>
      <c r="E147" s="27"/>
      <c r="F147" s="27"/>
      <c r="G147" s="32"/>
    </row>
    <row r="148" spans="2:7" x14ac:dyDescent="0.15">
      <c r="B148" s="27"/>
      <c r="C148" s="27"/>
      <c r="D148" s="32"/>
      <c r="E148" s="27"/>
      <c r="F148" s="27"/>
      <c r="G148" s="32"/>
    </row>
    <row r="149" spans="2:7" x14ac:dyDescent="0.15">
      <c r="B149" s="27"/>
      <c r="C149" s="27"/>
      <c r="D149" s="32"/>
      <c r="E149" s="27"/>
      <c r="F149" s="27"/>
      <c r="G149" s="32"/>
    </row>
    <row r="150" spans="2:7" x14ac:dyDescent="0.15">
      <c r="B150" s="27"/>
      <c r="C150" s="27"/>
      <c r="D150" s="32"/>
      <c r="E150" s="27"/>
      <c r="F150" s="27"/>
      <c r="G150" s="32"/>
    </row>
    <row r="151" spans="2:7" x14ac:dyDescent="0.15">
      <c r="B151" s="27"/>
      <c r="C151" s="27"/>
      <c r="D151" s="32"/>
      <c r="E151" s="27"/>
      <c r="F151" s="27"/>
      <c r="G151" s="32"/>
    </row>
    <row r="152" spans="2:7" x14ac:dyDescent="0.15">
      <c r="B152" s="27"/>
      <c r="C152" s="27"/>
      <c r="D152" s="32"/>
      <c r="E152" s="27"/>
      <c r="F152" s="27"/>
      <c r="G152" s="32"/>
    </row>
    <row r="153" spans="2:7" x14ac:dyDescent="0.15">
      <c r="B153" s="27"/>
      <c r="C153" s="27"/>
      <c r="D153" s="32"/>
      <c r="E153" s="27"/>
      <c r="F153" s="27"/>
      <c r="G153" s="32"/>
    </row>
    <row r="154" spans="2:7" x14ac:dyDescent="0.15">
      <c r="B154" s="27"/>
      <c r="C154" s="27"/>
      <c r="D154" s="32"/>
      <c r="E154" s="27"/>
      <c r="F154" s="27"/>
      <c r="G154" s="32"/>
    </row>
    <row r="155" spans="2:7" x14ac:dyDescent="0.15">
      <c r="B155" s="27"/>
      <c r="C155" s="27"/>
      <c r="D155" s="32"/>
      <c r="E155" s="27"/>
      <c r="F155" s="27"/>
      <c r="G155" s="32"/>
    </row>
    <row r="156" spans="2:7" x14ac:dyDescent="0.15">
      <c r="B156" s="27"/>
      <c r="C156" s="27"/>
      <c r="D156" s="32"/>
      <c r="E156" s="27"/>
      <c r="F156" s="27"/>
      <c r="G156" s="32"/>
    </row>
    <row r="157" spans="2:7" x14ac:dyDescent="0.15">
      <c r="B157" s="27"/>
      <c r="C157" s="27"/>
      <c r="D157" s="32"/>
      <c r="E157" s="27"/>
      <c r="F157" s="27"/>
      <c r="G157" s="32"/>
    </row>
    <row r="158" spans="2:7" x14ac:dyDescent="0.15">
      <c r="B158" s="27"/>
      <c r="C158" s="27"/>
      <c r="D158" s="32"/>
      <c r="E158" s="27"/>
      <c r="F158" s="27"/>
      <c r="G158" s="32"/>
    </row>
    <row r="159" spans="2:7" x14ac:dyDescent="0.15">
      <c r="B159" s="27"/>
      <c r="C159" s="27"/>
      <c r="D159" s="32"/>
      <c r="E159" s="27"/>
      <c r="F159" s="27"/>
      <c r="G159" s="32"/>
    </row>
    <row r="160" spans="2:7" x14ac:dyDescent="0.15">
      <c r="B160" s="27"/>
      <c r="C160" s="27"/>
      <c r="D160" s="32"/>
      <c r="E160" s="27"/>
      <c r="F160" s="27"/>
      <c r="G160" s="32"/>
    </row>
    <row r="161" spans="2:7" x14ac:dyDescent="0.15">
      <c r="B161" s="27"/>
      <c r="C161" s="27"/>
      <c r="D161" s="32"/>
      <c r="E161" s="27"/>
      <c r="F161" s="27"/>
      <c r="G161" s="32"/>
    </row>
    <row r="162" spans="2:7" x14ac:dyDescent="0.15">
      <c r="B162" s="27"/>
      <c r="C162" s="27"/>
      <c r="D162" s="32"/>
      <c r="E162" s="27"/>
      <c r="F162" s="27"/>
      <c r="G162" s="32"/>
    </row>
    <row r="163" spans="2:7" x14ac:dyDescent="0.15">
      <c r="B163" s="27"/>
      <c r="C163" s="27"/>
      <c r="D163" s="32"/>
      <c r="E163" s="27"/>
      <c r="F163" s="27"/>
      <c r="G163" s="32"/>
    </row>
    <row r="164" spans="2:7" x14ac:dyDescent="0.15">
      <c r="B164" s="27"/>
      <c r="C164" s="27"/>
      <c r="D164" s="32"/>
      <c r="E164" s="27"/>
      <c r="F164" s="27"/>
      <c r="G164" s="32"/>
    </row>
    <row r="165" spans="2:7" x14ac:dyDescent="0.15">
      <c r="B165" s="27"/>
      <c r="C165" s="27"/>
      <c r="D165" s="32"/>
      <c r="E165" s="27"/>
      <c r="F165" s="27"/>
      <c r="G165" s="32"/>
    </row>
    <row r="166" spans="2:7" x14ac:dyDescent="0.15">
      <c r="B166" s="27"/>
      <c r="C166" s="27"/>
      <c r="D166" s="32"/>
      <c r="E166" s="27"/>
      <c r="F166" s="27"/>
      <c r="G166" s="32"/>
    </row>
    <row r="167" spans="2:7" x14ac:dyDescent="0.15">
      <c r="B167" s="27"/>
      <c r="C167" s="27"/>
      <c r="D167" s="32"/>
      <c r="E167" s="27"/>
      <c r="F167" s="27"/>
      <c r="G167" s="32"/>
    </row>
    <row r="168" spans="2:7" x14ac:dyDescent="0.15">
      <c r="B168" s="27"/>
      <c r="C168" s="27"/>
      <c r="D168" s="32"/>
      <c r="E168" s="27"/>
      <c r="F168" s="27"/>
      <c r="G168" s="32"/>
    </row>
    <row r="169" spans="2:7" x14ac:dyDescent="0.15">
      <c r="B169" s="27"/>
      <c r="C169" s="27"/>
      <c r="D169" s="32"/>
      <c r="E169" s="27"/>
      <c r="F169" s="27"/>
      <c r="G169" s="32"/>
    </row>
    <row r="170" spans="2:7" x14ac:dyDescent="0.15">
      <c r="B170" s="27"/>
      <c r="C170" s="27"/>
      <c r="D170" s="32"/>
      <c r="E170" s="27"/>
      <c r="F170" s="27"/>
      <c r="G170" s="32"/>
    </row>
    <row r="171" spans="2:7" x14ac:dyDescent="0.15">
      <c r="B171" s="27"/>
      <c r="C171" s="27"/>
      <c r="D171" s="32"/>
      <c r="E171" s="27"/>
      <c r="F171" s="27"/>
      <c r="G171" s="32"/>
    </row>
    <row r="172" spans="2:7" x14ac:dyDescent="0.15">
      <c r="B172" s="27"/>
      <c r="C172" s="27"/>
      <c r="D172" s="32"/>
      <c r="E172" s="27"/>
      <c r="F172" s="27"/>
      <c r="G172" s="32"/>
    </row>
    <row r="173" spans="2:7" x14ac:dyDescent="0.15">
      <c r="B173" s="27"/>
      <c r="C173" s="27"/>
      <c r="D173" s="32"/>
      <c r="E173" s="27"/>
      <c r="F173" s="27"/>
      <c r="G173" s="32"/>
    </row>
    <row r="174" spans="2:7" x14ac:dyDescent="0.15">
      <c r="B174" s="27"/>
      <c r="C174" s="27"/>
      <c r="D174" s="32"/>
      <c r="E174" s="27"/>
      <c r="F174" s="27"/>
      <c r="G174" s="32"/>
    </row>
    <row r="175" spans="2:7" x14ac:dyDescent="0.15">
      <c r="B175" s="27"/>
      <c r="C175" s="27"/>
      <c r="D175" s="32"/>
      <c r="E175" s="27"/>
      <c r="F175" s="27"/>
      <c r="G175" s="32"/>
    </row>
    <row r="176" spans="2:7" x14ac:dyDescent="0.15">
      <c r="B176" s="27"/>
      <c r="C176" s="27"/>
      <c r="D176" s="32"/>
      <c r="E176" s="27"/>
      <c r="F176" s="27"/>
      <c r="G176" s="32"/>
    </row>
    <row r="177" spans="2:7" x14ac:dyDescent="0.15">
      <c r="B177" s="27"/>
      <c r="C177" s="27"/>
      <c r="D177" s="32"/>
      <c r="E177" s="27"/>
      <c r="F177" s="27"/>
      <c r="G177" s="32"/>
    </row>
    <row r="178" spans="2:7" x14ac:dyDescent="0.15">
      <c r="B178" s="27"/>
      <c r="C178" s="27"/>
      <c r="D178" s="32"/>
      <c r="E178" s="27"/>
      <c r="F178" s="27"/>
      <c r="G178" s="32"/>
    </row>
    <row r="179" spans="2:7" x14ac:dyDescent="0.15">
      <c r="B179" s="27"/>
      <c r="C179" s="27"/>
      <c r="D179" s="32"/>
      <c r="E179" s="27"/>
      <c r="F179" s="27"/>
      <c r="G179" s="32"/>
    </row>
    <row r="180" spans="2:7" x14ac:dyDescent="0.15">
      <c r="B180" s="27"/>
      <c r="C180" s="27"/>
      <c r="D180" s="32"/>
      <c r="E180" s="27"/>
      <c r="F180" s="27"/>
      <c r="G180" s="32"/>
    </row>
    <row r="181" spans="2:7" x14ac:dyDescent="0.15">
      <c r="B181" s="27"/>
      <c r="C181" s="27"/>
      <c r="D181" s="32"/>
      <c r="E181" s="27"/>
      <c r="F181" s="27"/>
      <c r="G181" s="32"/>
    </row>
    <row r="182" spans="2:7" x14ac:dyDescent="0.15">
      <c r="B182" s="27"/>
      <c r="C182" s="27"/>
      <c r="D182" s="32"/>
      <c r="E182" s="27"/>
      <c r="F182" s="27"/>
      <c r="G182" s="32"/>
    </row>
    <row r="183" spans="2:7" x14ac:dyDescent="0.15">
      <c r="B183" s="27"/>
      <c r="C183" s="27"/>
      <c r="D183" s="32"/>
      <c r="E183" s="27"/>
      <c r="F183" s="27"/>
      <c r="G183" s="32"/>
    </row>
    <row r="184" spans="2:7" x14ac:dyDescent="0.15">
      <c r="B184" s="27"/>
      <c r="C184" s="27"/>
      <c r="D184" s="32"/>
      <c r="E184" s="27"/>
      <c r="F184" s="27"/>
      <c r="G184" s="32"/>
    </row>
    <row r="185" spans="2:7" x14ac:dyDescent="0.15">
      <c r="B185" s="27"/>
      <c r="C185" s="27"/>
      <c r="D185" s="32"/>
      <c r="E185" s="27"/>
      <c r="F185" s="27"/>
      <c r="G185" s="32"/>
    </row>
    <row r="186" spans="2:7" x14ac:dyDescent="0.15">
      <c r="B186" s="27"/>
      <c r="C186" s="27"/>
      <c r="D186" s="32"/>
      <c r="E186" s="27"/>
      <c r="F186" s="27"/>
      <c r="G186" s="32"/>
    </row>
    <row r="187" spans="2:7" x14ac:dyDescent="0.15">
      <c r="B187" s="27"/>
      <c r="C187" s="27"/>
      <c r="D187" s="32"/>
      <c r="E187" s="27"/>
      <c r="F187" s="27"/>
      <c r="G187" s="32"/>
    </row>
    <row r="188" spans="2:7" x14ac:dyDescent="0.15">
      <c r="B188" s="27"/>
      <c r="C188" s="27"/>
      <c r="D188" s="32"/>
      <c r="E188" s="27"/>
      <c r="F188" s="27"/>
      <c r="G188" s="32"/>
    </row>
    <row r="189" spans="2:7" x14ac:dyDescent="0.15">
      <c r="B189" s="27"/>
      <c r="C189" s="27"/>
      <c r="D189" s="32"/>
      <c r="E189" s="27"/>
      <c r="F189" s="27"/>
      <c r="G189" s="32"/>
    </row>
    <row r="190" spans="2:7" x14ac:dyDescent="0.15">
      <c r="B190" s="27"/>
      <c r="C190" s="27"/>
      <c r="D190" s="32"/>
      <c r="E190" s="27"/>
      <c r="F190" s="27"/>
      <c r="G190" s="32"/>
    </row>
    <row r="191" spans="2:7" x14ac:dyDescent="0.15">
      <c r="B191" s="27"/>
      <c r="C191" s="27"/>
      <c r="D191" s="32"/>
      <c r="E191" s="27"/>
      <c r="F191" s="27"/>
      <c r="G191" s="32"/>
    </row>
    <row r="192" spans="2:7" x14ac:dyDescent="0.15">
      <c r="B192" s="27"/>
      <c r="C192" s="27"/>
      <c r="D192" s="32"/>
      <c r="E192" s="27"/>
      <c r="F192" s="27"/>
      <c r="G192" s="32"/>
    </row>
    <row r="193" spans="2:7" x14ac:dyDescent="0.15">
      <c r="B193" s="27"/>
      <c r="C193" s="27"/>
      <c r="D193" s="32"/>
      <c r="E193" s="27"/>
      <c r="F193" s="27"/>
      <c r="G193" s="32"/>
    </row>
    <row r="194" spans="2:7" x14ac:dyDescent="0.15">
      <c r="B194" s="27"/>
      <c r="C194" s="27"/>
      <c r="D194" s="32"/>
      <c r="E194" s="27"/>
      <c r="F194" s="27"/>
      <c r="G194" s="32"/>
    </row>
    <row r="195" spans="2:7" x14ac:dyDescent="0.15">
      <c r="B195" s="27"/>
      <c r="C195" s="27"/>
      <c r="D195" s="32"/>
      <c r="E195" s="27"/>
      <c r="F195" s="27"/>
      <c r="G195" s="32"/>
    </row>
    <row r="196" spans="2:7" x14ac:dyDescent="0.15">
      <c r="B196" s="27"/>
      <c r="C196" s="27"/>
      <c r="D196" s="32"/>
      <c r="E196" s="27"/>
      <c r="F196" s="27"/>
      <c r="G196" s="32"/>
    </row>
    <row r="197" spans="2:7" x14ac:dyDescent="0.15">
      <c r="B197" s="27"/>
      <c r="C197" s="27"/>
      <c r="D197" s="32"/>
      <c r="E197" s="27"/>
      <c r="F197" s="27"/>
      <c r="G197" s="32"/>
    </row>
    <row r="198" spans="2:7" x14ac:dyDescent="0.15">
      <c r="B198" s="27"/>
      <c r="C198" s="27"/>
      <c r="D198" s="32"/>
      <c r="E198" s="27"/>
      <c r="F198" s="27"/>
      <c r="G198" s="32"/>
    </row>
    <row r="199" spans="2:7" x14ac:dyDescent="0.15">
      <c r="B199" s="27"/>
      <c r="C199" s="27"/>
      <c r="D199" s="32"/>
      <c r="E199" s="27"/>
      <c r="F199" s="27"/>
      <c r="G199" s="32"/>
    </row>
    <row r="200" spans="2:7" x14ac:dyDescent="0.15">
      <c r="B200" s="27"/>
      <c r="C200" s="27"/>
      <c r="D200" s="32"/>
      <c r="E200" s="27"/>
      <c r="F200" s="27"/>
      <c r="G200" s="32"/>
    </row>
    <row r="201" spans="2:7" x14ac:dyDescent="0.15">
      <c r="B201" s="27"/>
      <c r="C201" s="27"/>
      <c r="D201" s="32"/>
      <c r="E201" s="27"/>
      <c r="F201" s="27"/>
      <c r="G201" s="32"/>
    </row>
    <row r="202" spans="2:7" x14ac:dyDescent="0.15">
      <c r="B202" s="27"/>
      <c r="C202" s="27"/>
      <c r="D202" s="32"/>
      <c r="E202" s="27"/>
      <c r="F202" s="27"/>
      <c r="G202" s="32"/>
    </row>
    <row r="203" spans="2:7" x14ac:dyDescent="0.15">
      <c r="B203" s="27"/>
      <c r="C203" s="27"/>
      <c r="D203" s="32"/>
      <c r="E203" s="27"/>
      <c r="F203" s="27"/>
      <c r="G203" s="32"/>
    </row>
    <row r="204" spans="2:7" x14ac:dyDescent="0.15">
      <c r="B204" s="27"/>
      <c r="C204" s="27"/>
      <c r="D204" s="32"/>
      <c r="E204" s="27"/>
      <c r="F204" s="27"/>
      <c r="G204" s="32"/>
    </row>
    <row r="205" spans="2:7" x14ac:dyDescent="0.15">
      <c r="B205" s="27"/>
      <c r="C205" s="27"/>
      <c r="D205" s="32"/>
      <c r="E205" s="27"/>
      <c r="F205" s="27"/>
      <c r="G205" s="32"/>
    </row>
    <row r="206" spans="2:7" x14ac:dyDescent="0.15">
      <c r="B206" s="27"/>
      <c r="C206" s="27"/>
      <c r="D206" s="32"/>
      <c r="E206" s="27"/>
      <c r="F206" s="27"/>
      <c r="G206" s="32"/>
    </row>
    <row r="207" spans="2:7" x14ac:dyDescent="0.15">
      <c r="B207" s="27"/>
      <c r="C207" s="27"/>
      <c r="D207" s="32"/>
      <c r="E207" s="27"/>
      <c r="F207" s="27"/>
      <c r="G207" s="32"/>
    </row>
    <row r="208" spans="2:7" x14ac:dyDescent="0.15">
      <c r="B208" s="27"/>
      <c r="C208" s="27"/>
      <c r="D208" s="32"/>
      <c r="E208" s="27"/>
      <c r="F208" s="27"/>
      <c r="G208" s="32"/>
    </row>
    <row r="209" spans="2:7" x14ac:dyDescent="0.15">
      <c r="B209" s="27"/>
      <c r="C209" s="27"/>
      <c r="D209" s="32"/>
      <c r="E209" s="27"/>
      <c r="F209" s="27"/>
      <c r="G209" s="32"/>
    </row>
    <row r="210" spans="2:7" x14ac:dyDescent="0.15">
      <c r="B210" s="27"/>
      <c r="C210" s="27"/>
      <c r="D210" s="32"/>
      <c r="E210" s="27"/>
      <c r="F210" s="27"/>
      <c r="G210" s="32"/>
    </row>
    <row r="211" spans="2:7" x14ac:dyDescent="0.15">
      <c r="B211" s="27"/>
      <c r="C211" s="27"/>
      <c r="D211" s="32"/>
      <c r="E211" s="27"/>
      <c r="F211" s="27"/>
      <c r="G211" s="32"/>
    </row>
    <row r="212" spans="2:7" x14ac:dyDescent="0.15">
      <c r="B212" s="27"/>
      <c r="C212" s="27"/>
      <c r="D212" s="32"/>
      <c r="E212" s="27"/>
      <c r="F212" s="27"/>
      <c r="G212" s="32"/>
    </row>
    <row r="213" spans="2:7" x14ac:dyDescent="0.15">
      <c r="B213" s="27"/>
      <c r="C213" s="27"/>
      <c r="D213" s="32"/>
      <c r="E213" s="27"/>
      <c r="F213" s="27"/>
      <c r="G213" s="32"/>
    </row>
    <row r="214" spans="2:7" x14ac:dyDescent="0.15">
      <c r="B214" s="27"/>
      <c r="C214" s="27"/>
      <c r="D214" s="32"/>
      <c r="E214" s="27"/>
      <c r="F214" s="27"/>
      <c r="G214" s="32"/>
    </row>
    <row r="215" spans="2:7" x14ac:dyDescent="0.15">
      <c r="B215" s="27"/>
      <c r="C215" s="27"/>
      <c r="D215" s="32"/>
      <c r="E215" s="27"/>
      <c r="F215" s="27"/>
      <c r="G215" s="32"/>
    </row>
    <row r="216" spans="2:7" x14ac:dyDescent="0.15">
      <c r="B216" s="27"/>
      <c r="C216" s="27"/>
      <c r="D216" s="32"/>
      <c r="E216" s="27"/>
      <c r="F216" s="27"/>
      <c r="G216" s="32"/>
    </row>
    <row r="217" spans="2:7" x14ac:dyDescent="0.15">
      <c r="B217" s="27"/>
      <c r="C217" s="27"/>
      <c r="D217" s="32"/>
      <c r="E217" s="27"/>
      <c r="F217" s="27"/>
      <c r="G217" s="32"/>
    </row>
    <row r="218" spans="2:7" x14ac:dyDescent="0.15">
      <c r="B218" s="27"/>
      <c r="C218" s="27"/>
      <c r="D218" s="32"/>
      <c r="E218" s="27"/>
      <c r="F218" s="27"/>
      <c r="G218" s="32"/>
    </row>
    <row r="219" spans="2:7" x14ac:dyDescent="0.15">
      <c r="B219" s="27"/>
      <c r="C219" s="27"/>
      <c r="D219" s="32"/>
      <c r="E219" s="27"/>
      <c r="F219" s="27"/>
      <c r="G219" s="32"/>
    </row>
    <row r="220" spans="2:7" x14ac:dyDescent="0.15">
      <c r="B220" s="27"/>
      <c r="C220" s="27"/>
      <c r="D220" s="32"/>
      <c r="E220" s="27"/>
      <c r="F220" s="27"/>
      <c r="G220" s="32"/>
    </row>
    <row r="221" spans="2:7" x14ac:dyDescent="0.15">
      <c r="B221" s="27"/>
      <c r="C221" s="27"/>
      <c r="D221" s="32"/>
      <c r="E221" s="27"/>
      <c r="F221" s="27"/>
      <c r="G221" s="32"/>
    </row>
    <row r="222" spans="2:7" x14ac:dyDescent="0.15">
      <c r="B222" s="27"/>
      <c r="C222" s="27"/>
      <c r="D222" s="32"/>
      <c r="E222" s="27"/>
      <c r="F222" s="27"/>
      <c r="G222" s="32"/>
    </row>
    <row r="223" spans="2:7" x14ac:dyDescent="0.15">
      <c r="B223" s="27"/>
      <c r="C223" s="27"/>
      <c r="D223" s="32"/>
      <c r="E223" s="27"/>
      <c r="F223" s="27"/>
      <c r="G223" s="32"/>
    </row>
    <row r="224" spans="2:7" x14ac:dyDescent="0.15">
      <c r="B224" s="27"/>
      <c r="C224" s="27"/>
      <c r="D224" s="32"/>
      <c r="E224" s="27"/>
      <c r="F224" s="27"/>
      <c r="G224" s="32"/>
    </row>
    <row r="225" spans="2:7" x14ac:dyDescent="0.15">
      <c r="B225" s="27"/>
      <c r="C225" s="27"/>
      <c r="D225" s="32"/>
      <c r="E225" s="27"/>
      <c r="F225" s="27"/>
      <c r="G225" s="32"/>
    </row>
    <row r="226" spans="2:7" x14ac:dyDescent="0.15">
      <c r="B226" s="27"/>
      <c r="C226" s="27"/>
      <c r="D226" s="32"/>
      <c r="E226" s="27"/>
      <c r="F226" s="27"/>
      <c r="G226" s="32"/>
    </row>
    <row r="227" spans="2:7" x14ac:dyDescent="0.15">
      <c r="B227" s="27"/>
      <c r="C227" s="27"/>
      <c r="D227" s="32"/>
      <c r="E227" s="27"/>
      <c r="F227" s="27"/>
      <c r="G227" s="32"/>
    </row>
    <row r="228" spans="2:7" x14ac:dyDescent="0.15">
      <c r="B228" s="27"/>
      <c r="C228" s="27"/>
      <c r="D228" s="32"/>
      <c r="E228" s="27"/>
      <c r="F228" s="27"/>
      <c r="G228" s="32"/>
    </row>
    <row r="229" spans="2:7" x14ac:dyDescent="0.15">
      <c r="B229" s="27"/>
      <c r="C229" s="27"/>
      <c r="D229" s="32"/>
      <c r="E229" s="27"/>
      <c r="F229" s="27"/>
      <c r="G229" s="32"/>
    </row>
    <row r="230" spans="2:7" x14ac:dyDescent="0.15">
      <c r="B230" s="27"/>
      <c r="C230" s="27"/>
      <c r="D230" s="32"/>
      <c r="E230" s="27"/>
      <c r="F230" s="27"/>
      <c r="G230" s="32"/>
    </row>
    <row r="231" spans="2:7" x14ac:dyDescent="0.15">
      <c r="B231" s="27"/>
      <c r="C231" s="27"/>
      <c r="D231" s="32"/>
      <c r="E231" s="27"/>
      <c r="F231" s="27"/>
      <c r="G231" s="32"/>
    </row>
    <row r="232" spans="2:7" x14ac:dyDescent="0.15">
      <c r="B232" s="27"/>
      <c r="C232" s="27"/>
      <c r="D232" s="32"/>
      <c r="E232" s="27"/>
      <c r="F232" s="27"/>
      <c r="G232" s="32"/>
    </row>
    <row r="233" spans="2:7" x14ac:dyDescent="0.15">
      <c r="B233" s="27"/>
      <c r="C233" s="27"/>
      <c r="D233" s="32"/>
      <c r="E233" s="27"/>
      <c r="F233" s="27"/>
      <c r="G233" s="32"/>
    </row>
    <row r="234" spans="2:7" x14ac:dyDescent="0.15">
      <c r="B234" s="27"/>
      <c r="C234" s="27"/>
      <c r="D234" s="32"/>
      <c r="E234" s="27"/>
      <c r="F234" s="27"/>
      <c r="G234" s="32"/>
    </row>
    <row r="235" spans="2:7" x14ac:dyDescent="0.15">
      <c r="B235" s="27"/>
      <c r="C235" s="27"/>
      <c r="D235" s="32"/>
      <c r="E235" s="27"/>
      <c r="F235" s="27"/>
      <c r="G235" s="32"/>
    </row>
    <row r="236" spans="2:7" x14ac:dyDescent="0.15">
      <c r="B236" s="27"/>
      <c r="C236" s="27"/>
      <c r="D236" s="32"/>
      <c r="E236" s="27"/>
      <c r="F236" s="27"/>
      <c r="G236" s="32"/>
    </row>
    <row r="237" spans="2:7" x14ac:dyDescent="0.15">
      <c r="B237" s="27"/>
      <c r="C237" s="27"/>
      <c r="D237" s="32"/>
      <c r="E237" s="27"/>
      <c r="F237" s="27"/>
      <c r="G237" s="32"/>
    </row>
    <row r="238" spans="2:7" x14ac:dyDescent="0.15">
      <c r="B238" s="27"/>
      <c r="C238" s="27"/>
      <c r="D238" s="32"/>
      <c r="E238" s="27"/>
      <c r="F238" s="27"/>
      <c r="G238" s="32"/>
    </row>
    <row r="239" spans="2:7" x14ac:dyDescent="0.15">
      <c r="B239" s="27"/>
      <c r="C239" s="27"/>
      <c r="D239" s="32"/>
      <c r="E239" s="27"/>
      <c r="F239" s="27"/>
      <c r="G239" s="32"/>
    </row>
    <row r="240" spans="2:7" x14ac:dyDescent="0.15">
      <c r="B240" s="27"/>
      <c r="C240" s="27"/>
      <c r="D240" s="32"/>
      <c r="E240" s="27"/>
      <c r="F240" s="27"/>
      <c r="G240" s="32"/>
    </row>
    <row r="241" spans="2:7" x14ac:dyDescent="0.15">
      <c r="B241" s="27"/>
      <c r="C241" s="27"/>
      <c r="D241" s="32"/>
      <c r="E241" s="27"/>
      <c r="F241" s="27"/>
      <c r="G241" s="32"/>
    </row>
    <row r="242" spans="2:7" x14ac:dyDescent="0.15">
      <c r="B242" s="27"/>
      <c r="C242" s="27"/>
      <c r="D242" s="32"/>
      <c r="E242" s="27"/>
      <c r="F242" s="27"/>
      <c r="G242" s="32"/>
    </row>
    <row r="243" spans="2:7" x14ac:dyDescent="0.15">
      <c r="B243" s="27"/>
      <c r="C243" s="27"/>
      <c r="D243" s="32"/>
      <c r="E243" s="27"/>
      <c r="F243" s="27"/>
      <c r="G243" s="32"/>
    </row>
    <row r="244" spans="2:7" x14ac:dyDescent="0.15">
      <c r="B244" s="27"/>
      <c r="C244" s="27"/>
      <c r="D244" s="32"/>
      <c r="E244" s="27"/>
      <c r="F244" s="27"/>
      <c r="G244" s="32"/>
    </row>
    <row r="245" spans="2:7" x14ac:dyDescent="0.15">
      <c r="B245" s="27"/>
      <c r="C245" s="27"/>
      <c r="D245" s="32"/>
      <c r="E245" s="27"/>
      <c r="F245" s="27"/>
      <c r="G245" s="32"/>
    </row>
    <row r="246" spans="2:7" x14ac:dyDescent="0.15">
      <c r="B246" s="27"/>
      <c r="C246" s="27"/>
      <c r="D246" s="32"/>
      <c r="E246" s="27"/>
      <c r="F246" s="27"/>
      <c r="G246" s="32"/>
    </row>
    <row r="247" spans="2:7" x14ac:dyDescent="0.15">
      <c r="B247" s="27"/>
      <c r="C247" s="27"/>
      <c r="D247" s="32"/>
      <c r="E247" s="27"/>
      <c r="F247" s="27"/>
      <c r="G247" s="32"/>
    </row>
    <row r="248" spans="2:7" x14ac:dyDescent="0.15">
      <c r="B248" s="27"/>
      <c r="C248" s="27"/>
      <c r="D248" s="32"/>
      <c r="E248" s="27"/>
      <c r="F248" s="27"/>
      <c r="G248" s="32"/>
    </row>
    <row r="249" spans="2:7" x14ac:dyDescent="0.15">
      <c r="B249" s="27"/>
      <c r="C249" s="27"/>
      <c r="D249" s="32"/>
      <c r="E249" s="27"/>
      <c r="F249" s="27"/>
      <c r="G249" s="32"/>
    </row>
    <row r="250" spans="2:7" x14ac:dyDescent="0.15">
      <c r="B250" s="27"/>
      <c r="C250" s="27"/>
      <c r="D250" s="32"/>
      <c r="E250" s="27"/>
      <c r="F250" s="27"/>
      <c r="G250" s="32"/>
    </row>
    <row r="251" spans="2:7" x14ac:dyDescent="0.15">
      <c r="B251" s="27"/>
      <c r="C251" s="27"/>
      <c r="D251" s="32"/>
      <c r="E251" s="27"/>
      <c r="F251" s="27"/>
      <c r="G251" s="32"/>
    </row>
    <row r="252" spans="2:7" x14ac:dyDescent="0.15">
      <c r="B252" s="27"/>
      <c r="C252" s="27"/>
      <c r="D252" s="32"/>
      <c r="E252" s="27"/>
      <c r="F252" s="27"/>
      <c r="G252" s="32"/>
    </row>
    <row r="253" spans="2:7" x14ac:dyDescent="0.15">
      <c r="B253" s="27"/>
      <c r="C253" s="27"/>
      <c r="D253" s="32"/>
      <c r="E253" s="27"/>
      <c r="F253" s="27"/>
      <c r="G253" s="32"/>
    </row>
    <row r="254" spans="2:7" x14ac:dyDescent="0.15">
      <c r="B254" s="27"/>
      <c r="C254" s="27"/>
      <c r="D254" s="32"/>
      <c r="E254" s="27"/>
      <c r="F254" s="27"/>
      <c r="G254" s="32"/>
    </row>
    <row r="255" spans="2:7" x14ac:dyDescent="0.15">
      <c r="B255" s="27"/>
      <c r="C255" s="27"/>
      <c r="D255" s="32"/>
      <c r="E255" s="27"/>
      <c r="F255" s="27"/>
      <c r="G255" s="32"/>
    </row>
    <row r="256" spans="2:7" x14ac:dyDescent="0.15">
      <c r="B256" s="27"/>
      <c r="C256" s="27"/>
      <c r="D256" s="32"/>
      <c r="E256" s="27"/>
      <c r="F256" s="27"/>
      <c r="G256" s="32"/>
    </row>
    <row r="257" spans="2:7" x14ac:dyDescent="0.15">
      <c r="B257" s="27"/>
      <c r="C257" s="27"/>
      <c r="D257" s="32"/>
      <c r="E257" s="27"/>
      <c r="F257" s="27"/>
      <c r="G257" s="32"/>
    </row>
    <row r="258" spans="2:7" x14ac:dyDescent="0.15">
      <c r="B258" s="27"/>
      <c r="C258" s="27"/>
      <c r="D258" s="32"/>
      <c r="E258" s="27"/>
      <c r="F258" s="27"/>
      <c r="G258" s="32"/>
    </row>
    <row r="259" spans="2:7" x14ac:dyDescent="0.15">
      <c r="B259" s="27"/>
      <c r="C259" s="27"/>
      <c r="D259" s="32"/>
      <c r="E259" s="27"/>
      <c r="F259" s="27"/>
      <c r="G259" s="32"/>
    </row>
    <row r="260" spans="2:7" x14ac:dyDescent="0.15">
      <c r="B260" s="27"/>
      <c r="C260" s="27"/>
      <c r="D260" s="32"/>
      <c r="E260" s="27"/>
      <c r="F260" s="27"/>
      <c r="G260" s="32"/>
    </row>
    <row r="261" spans="2:7" x14ac:dyDescent="0.15">
      <c r="B261" s="27"/>
      <c r="C261" s="27"/>
      <c r="D261" s="32"/>
      <c r="E261" s="27"/>
      <c r="F261" s="27"/>
      <c r="G261" s="32"/>
    </row>
    <row r="262" spans="2:7" x14ac:dyDescent="0.15">
      <c r="B262" s="27"/>
      <c r="C262" s="27"/>
      <c r="D262" s="32"/>
      <c r="E262" s="27"/>
      <c r="F262" s="27"/>
      <c r="G262" s="32"/>
    </row>
    <row r="263" spans="2:7" x14ac:dyDescent="0.15">
      <c r="B263" s="27"/>
      <c r="C263" s="27"/>
      <c r="D263" s="32"/>
      <c r="E263" s="27"/>
      <c r="F263" s="27"/>
      <c r="G263" s="32"/>
    </row>
    <row r="264" spans="2:7" x14ac:dyDescent="0.15">
      <c r="B264" s="27"/>
      <c r="C264" s="27"/>
      <c r="D264" s="32"/>
      <c r="E264" s="27"/>
      <c r="F264" s="27"/>
      <c r="G264" s="32"/>
    </row>
    <row r="265" spans="2:7" x14ac:dyDescent="0.15">
      <c r="B265" s="27"/>
      <c r="C265" s="27"/>
      <c r="D265" s="32"/>
      <c r="E265" s="27"/>
      <c r="F265" s="27"/>
      <c r="G265" s="32"/>
    </row>
    <row r="266" spans="2:7" x14ac:dyDescent="0.15">
      <c r="B266" s="27"/>
      <c r="C266" s="27"/>
      <c r="D266" s="32"/>
      <c r="E266" s="27"/>
      <c r="F266" s="27"/>
      <c r="G266" s="32"/>
    </row>
    <row r="267" spans="2:7" x14ac:dyDescent="0.15">
      <c r="B267" s="27"/>
      <c r="C267" s="27"/>
      <c r="D267" s="32"/>
      <c r="E267" s="27"/>
      <c r="F267" s="27"/>
      <c r="G267" s="32"/>
    </row>
    <row r="268" spans="2:7" x14ac:dyDescent="0.15">
      <c r="B268" s="27"/>
      <c r="C268" s="27"/>
      <c r="D268" s="32"/>
      <c r="E268" s="27"/>
      <c r="F268" s="27"/>
      <c r="G268" s="32"/>
    </row>
    <row r="269" spans="2:7" x14ac:dyDescent="0.15">
      <c r="B269" s="27"/>
      <c r="C269" s="27"/>
      <c r="D269" s="32"/>
      <c r="E269" s="27"/>
      <c r="F269" s="27"/>
      <c r="G269" s="32"/>
    </row>
    <row r="270" spans="2:7" x14ac:dyDescent="0.15">
      <c r="B270" s="27"/>
      <c r="C270" s="27"/>
      <c r="D270" s="32"/>
      <c r="E270" s="27"/>
      <c r="F270" s="27"/>
      <c r="G270" s="32"/>
    </row>
    <row r="271" spans="2:7" x14ac:dyDescent="0.15">
      <c r="B271" s="27"/>
      <c r="C271" s="27"/>
      <c r="D271" s="32"/>
      <c r="E271" s="27"/>
      <c r="F271" s="27"/>
      <c r="G271" s="32"/>
    </row>
    <row r="272" spans="2:7" x14ac:dyDescent="0.15">
      <c r="B272" s="27"/>
      <c r="C272" s="27"/>
      <c r="D272" s="32"/>
      <c r="E272" s="27"/>
      <c r="F272" s="27"/>
      <c r="G272" s="32"/>
    </row>
    <row r="273" spans="2:7" x14ac:dyDescent="0.15">
      <c r="B273" s="27"/>
      <c r="C273" s="27"/>
      <c r="D273" s="32"/>
      <c r="E273" s="27"/>
      <c r="F273" s="27"/>
      <c r="G273" s="32"/>
    </row>
    <row r="274" spans="2:7" x14ac:dyDescent="0.15">
      <c r="B274" s="27"/>
      <c r="C274" s="27"/>
      <c r="D274" s="32"/>
      <c r="E274" s="27"/>
      <c r="F274" s="27"/>
      <c r="G274" s="32"/>
    </row>
    <row r="275" spans="2:7" x14ac:dyDescent="0.15">
      <c r="B275" s="27"/>
      <c r="C275" s="27"/>
      <c r="D275" s="32"/>
      <c r="E275" s="27"/>
      <c r="F275" s="27"/>
      <c r="G275" s="32"/>
    </row>
    <row r="276" spans="2:7" x14ac:dyDescent="0.15">
      <c r="B276" s="27"/>
      <c r="C276" s="27"/>
      <c r="D276" s="32"/>
      <c r="E276" s="27"/>
      <c r="F276" s="27"/>
      <c r="G276" s="32"/>
    </row>
    <row r="277" spans="2:7" x14ac:dyDescent="0.15">
      <c r="B277" s="27"/>
      <c r="C277" s="27"/>
      <c r="D277" s="32"/>
      <c r="E277" s="27"/>
      <c r="F277" s="27"/>
      <c r="G277" s="32"/>
    </row>
    <row r="278" spans="2:7" x14ac:dyDescent="0.15">
      <c r="B278" s="27"/>
      <c r="C278" s="27"/>
      <c r="D278" s="32"/>
      <c r="E278" s="27"/>
      <c r="F278" s="27"/>
      <c r="G278" s="32"/>
    </row>
    <row r="279" spans="2:7" x14ac:dyDescent="0.15">
      <c r="B279" s="27"/>
      <c r="C279" s="27"/>
      <c r="D279" s="32"/>
      <c r="E279" s="27"/>
      <c r="F279" s="27"/>
      <c r="G279" s="32"/>
    </row>
    <row r="280" spans="2:7" x14ac:dyDescent="0.15">
      <c r="B280" s="27"/>
      <c r="C280" s="27"/>
      <c r="D280" s="32"/>
      <c r="E280" s="27"/>
      <c r="F280" s="27"/>
      <c r="G280" s="32"/>
    </row>
    <row r="281" spans="2:7" x14ac:dyDescent="0.15">
      <c r="B281" s="27"/>
      <c r="C281" s="27"/>
      <c r="D281" s="32"/>
      <c r="E281" s="27"/>
      <c r="F281" s="27"/>
      <c r="G281" s="32"/>
    </row>
    <row r="282" spans="2:7" x14ac:dyDescent="0.15">
      <c r="B282" s="27"/>
      <c r="C282" s="27"/>
      <c r="D282" s="32"/>
      <c r="E282" s="27"/>
      <c r="F282" s="27"/>
      <c r="G282" s="32"/>
    </row>
    <row r="283" spans="2:7" x14ac:dyDescent="0.15">
      <c r="B283" s="27"/>
      <c r="C283" s="27"/>
      <c r="D283" s="32"/>
      <c r="E283" s="27"/>
      <c r="F283" s="27"/>
      <c r="G283" s="32"/>
    </row>
    <row r="284" spans="2:7" x14ac:dyDescent="0.15">
      <c r="B284" s="27"/>
      <c r="C284" s="27"/>
      <c r="D284" s="32"/>
      <c r="E284" s="27"/>
      <c r="F284" s="27"/>
      <c r="G284" s="32"/>
    </row>
    <row r="285" spans="2:7" x14ac:dyDescent="0.15">
      <c r="B285" s="27"/>
      <c r="C285" s="27"/>
      <c r="D285" s="32"/>
      <c r="E285" s="27"/>
      <c r="F285" s="27"/>
      <c r="G285" s="32"/>
    </row>
    <row r="286" spans="2:7" x14ac:dyDescent="0.15">
      <c r="B286" s="27"/>
      <c r="C286" s="27"/>
      <c r="D286" s="32"/>
      <c r="E286" s="27"/>
      <c r="F286" s="27"/>
      <c r="G286" s="32"/>
    </row>
    <row r="287" spans="2:7" x14ac:dyDescent="0.15">
      <c r="B287" s="27"/>
      <c r="C287" s="27"/>
      <c r="D287" s="32"/>
      <c r="E287" s="27"/>
      <c r="F287" s="27"/>
      <c r="G287" s="32"/>
    </row>
    <row r="288" spans="2:7" x14ac:dyDescent="0.15">
      <c r="B288" s="27"/>
      <c r="C288" s="27"/>
      <c r="D288" s="32"/>
      <c r="E288" s="27"/>
      <c r="F288" s="27"/>
      <c r="G288" s="32"/>
    </row>
    <row r="289" spans="2:7" x14ac:dyDescent="0.15">
      <c r="B289" s="27"/>
      <c r="C289" s="27"/>
      <c r="D289" s="32"/>
      <c r="E289" s="27"/>
      <c r="F289" s="27"/>
      <c r="G289" s="32"/>
    </row>
    <row r="290" spans="2:7" x14ac:dyDescent="0.15">
      <c r="B290" s="27"/>
      <c r="C290" s="27"/>
      <c r="D290" s="32"/>
      <c r="E290" s="27"/>
      <c r="F290" s="27"/>
      <c r="G290" s="32"/>
    </row>
    <row r="291" spans="2:7" x14ac:dyDescent="0.15">
      <c r="B291" s="27"/>
      <c r="C291" s="27"/>
      <c r="D291" s="32"/>
      <c r="E291" s="27"/>
      <c r="F291" s="27"/>
      <c r="G291" s="32"/>
    </row>
    <row r="292" spans="2:7" x14ac:dyDescent="0.15">
      <c r="B292" s="27"/>
      <c r="C292" s="27"/>
      <c r="D292" s="32"/>
      <c r="E292" s="27"/>
      <c r="F292" s="27"/>
      <c r="G292" s="32"/>
    </row>
    <row r="293" spans="2:7" x14ac:dyDescent="0.15">
      <c r="B293" s="27"/>
      <c r="C293" s="27"/>
      <c r="D293" s="32"/>
      <c r="E293" s="27"/>
      <c r="F293" s="27"/>
      <c r="G293" s="32"/>
    </row>
    <row r="294" spans="2:7" x14ac:dyDescent="0.15">
      <c r="B294" s="27"/>
      <c r="C294" s="27"/>
      <c r="D294" s="32"/>
      <c r="E294" s="27"/>
      <c r="F294" s="27"/>
      <c r="G294" s="32"/>
    </row>
    <row r="295" spans="2:7" x14ac:dyDescent="0.15">
      <c r="B295" s="27"/>
      <c r="C295" s="27"/>
      <c r="D295" s="32"/>
      <c r="E295" s="27"/>
      <c r="F295" s="27"/>
      <c r="G295" s="32"/>
    </row>
    <row r="296" spans="2:7" x14ac:dyDescent="0.15">
      <c r="B296" s="27"/>
      <c r="C296" s="27"/>
      <c r="D296" s="32"/>
      <c r="E296" s="27"/>
      <c r="F296" s="27"/>
      <c r="G296" s="32"/>
    </row>
    <row r="297" spans="2:7" x14ac:dyDescent="0.15">
      <c r="B297" s="27"/>
      <c r="C297" s="27"/>
      <c r="D297" s="32"/>
      <c r="E297" s="27"/>
      <c r="F297" s="27"/>
      <c r="G297" s="32"/>
    </row>
    <row r="298" spans="2:7" x14ac:dyDescent="0.15">
      <c r="B298" s="27"/>
      <c r="C298" s="27"/>
      <c r="D298" s="32"/>
      <c r="E298" s="27"/>
      <c r="F298" s="27"/>
      <c r="G298" s="32"/>
    </row>
    <row r="299" spans="2:7" x14ac:dyDescent="0.15">
      <c r="B299" s="27"/>
      <c r="C299" s="27"/>
      <c r="D299" s="32"/>
      <c r="E299" s="27"/>
      <c r="F299" s="27"/>
      <c r="G299" s="32"/>
    </row>
    <row r="300" spans="2:7" x14ac:dyDescent="0.15">
      <c r="B300" s="27"/>
      <c r="C300" s="27"/>
      <c r="D300" s="32"/>
      <c r="E300" s="27"/>
      <c r="F300" s="27"/>
      <c r="G300" s="32"/>
    </row>
    <row r="301" spans="2:7" x14ac:dyDescent="0.15">
      <c r="B301" s="27"/>
      <c r="C301" s="27"/>
      <c r="D301" s="32"/>
      <c r="E301" s="27"/>
      <c r="F301" s="27"/>
      <c r="G301" s="32"/>
    </row>
    <row r="302" spans="2:7" x14ac:dyDescent="0.15">
      <c r="B302" s="27"/>
      <c r="C302" s="27"/>
      <c r="D302" s="32"/>
      <c r="E302" s="27"/>
      <c r="F302" s="27"/>
      <c r="G302" s="32"/>
    </row>
    <row r="303" spans="2:7" x14ac:dyDescent="0.15">
      <c r="B303" s="27"/>
      <c r="C303" s="27"/>
      <c r="D303" s="32"/>
      <c r="E303" s="27"/>
      <c r="F303" s="27"/>
      <c r="G303" s="32"/>
    </row>
    <row r="304" spans="2:7" x14ac:dyDescent="0.15">
      <c r="B304" s="27"/>
      <c r="C304" s="27"/>
      <c r="D304" s="32"/>
      <c r="E304" s="27"/>
      <c r="F304" s="27"/>
      <c r="G304" s="32"/>
    </row>
    <row r="305" spans="2:7" x14ac:dyDescent="0.15">
      <c r="B305" s="27"/>
      <c r="C305" s="27"/>
      <c r="D305" s="32"/>
      <c r="E305" s="27"/>
      <c r="F305" s="27"/>
      <c r="G305" s="32"/>
    </row>
    <row r="306" spans="2:7" x14ac:dyDescent="0.15">
      <c r="B306" s="27"/>
      <c r="C306" s="27"/>
      <c r="D306" s="32"/>
      <c r="E306" s="27"/>
      <c r="F306" s="27"/>
      <c r="G306" s="32"/>
    </row>
    <row r="307" spans="2:7" x14ac:dyDescent="0.15">
      <c r="B307" s="27"/>
      <c r="C307" s="27"/>
      <c r="D307" s="32"/>
      <c r="E307" s="27"/>
      <c r="F307" s="27"/>
      <c r="G307" s="32"/>
    </row>
    <row r="308" spans="2:7" x14ac:dyDescent="0.15">
      <c r="B308" s="27"/>
      <c r="C308" s="27"/>
      <c r="D308" s="32"/>
      <c r="E308" s="27"/>
      <c r="F308" s="27"/>
      <c r="G308" s="32"/>
    </row>
    <row r="309" spans="2:7" x14ac:dyDescent="0.15">
      <c r="B309" s="27"/>
      <c r="C309" s="27"/>
      <c r="D309" s="32"/>
      <c r="E309" s="27"/>
      <c r="F309" s="27"/>
      <c r="G309" s="32"/>
    </row>
    <row r="310" spans="2:7" x14ac:dyDescent="0.15">
      <c r="B310" s="27"/>
      <c r="C310" s="27"/>
      <c r="D310" s="32"/>
      <c r="E310" s="27"/>
      <c r="F310" s="27"/>
      <c r="G310" s="32"/>
    </row>
    <row r="311" spans="2:7" x14ac:dyDescent="0.15">
      <c r="B311" s="27"/>
      <c r="C311" s="27"/>
      <c r="D311" s="32"/>
      <c r="E311" s="27"/>
      <c r="F311" s="27"/>
      <c r="G311" s="32"/>
    </row>
    <row r="312" spans="2:7" x14ac:dyDescent="0.15">
      <c r="B312" s="27"/>
      <c r="C312" s="27"/>
      <c r="D312" s="32"/>
      <c r="E312" s="27"/>
      <c r="F312" s="27"/>
      <c r="G312" s="32"/>
    </row>
    <row r="313" spans="2:7" x14ac:dyDescent="0.15">
      <c r="B313" s="27"/>
      <c r="C313" s="27"/>
      <c r="D313" s="32"/>
      <c r="E313" s="27"/>
      <c r="F313" s="27"/>
      <c r="G313" s="32"/>
    </row>
    <row r="314" spans="2:7" x14ac:dyDescent="0.15">
      <c r="B314" s="27"/>
      <c r="C314" s="27"/>
      <c r="D314" s="32"/>
      <c r="E314" s="27"/>
      <c r="F314" s="27"/>
      <c r="G314" s="32"/>
    </row>
    <row r="315" spans="2:7" x14ac:dyDescent="0.15">
      <c r="B315" s="27"/>
      <c r="C315" s="27"/>
      <c r="D315" s="32"/>
      <c r="E315" s="27"/>
      <c r="F315" s="27"/>
      <c r="G315" s="32"/>
    </row>
    <row r="316" spans="2:7" x14ac:dyDescent="0.15">
      <c r="B316" s="27"/>
      <c r="C316" s="27"/>
      <c r="D316" s="32"/>
      <c r="E316" s="27"/>
      <c r="F316" s="27"/>
      <c r="G316" s="32"/>
    </row>
    <row r="317" spans="2:7" x14ac:dyDescent="0.15">
      <c r="B317" s="27"/>
      <c r="C317" s="27"/>
      <c r="D317" s="32"/>
      <c r="E317" s="27"/>
      <c r="F317" s="27"/>
      <c r="G317" s="32"/>
    </row>
    <row r="318" spans="2:7" x14ac:dyDescent="0.15">
      <c r="B318" s="27"/>
      <c r="C318" s="27"/>
      <c r="D318" s="32"/>
      <c r="E318" s="27"/>
      <c r="F318" s="27"/>
      <c r="G318" s="32"/>
    </row>
    <row r="319" spans="2:7" x14ac:dyDescent="0.15">
      <c r="B319" s="27"/>
      <c r="C319" s="27"/>
      <c r="D319" s="32"/>
      <c r="E319" s="27"/>
      <c r="F319" s="27"/>
      <c r="G319" s="32"/>
    </row>
    <row r="320" spans="2:7" x14ac:dyDescent="0.15">
      <c r="B320" s="27"/>
      <c r="C320" s="27"/>
      <c r="D320" s="32"/>
      <c r="E320" s="27"/>
      <c r="F320" s="27"/>
      <c r="G320" s="32"/>
    </row>
    <row r="321" spans="2:7" x14ac:dyDescent="0.15">
      <c r="B321" s="27"/>
      <c r="C321" s="27"/>
      <c r="D321" s="32"/>
      <c r="E321" s="27"/>
      <c r="F321" s="27"/>
      <c r="G321" s="32"/>
    </row>
    <row r="322" spans="2:7" x14ac:dyDescent="0.15">
      <c r="B322" s="27"/>
      <c r="C322" s="27"/>
      <c r="D322" s="32"/>
      <c r="E322" s="27"/>
      <c r="F322" s="27"/>
      <c r="G322" s="32"/>
    </row>
    <row r="323" spans="2:7" x14ac:dyDescent="0.15">
      <c r="B323" s="27"/>
      <c r="C323" s="27"/>
      <c r="D323" s="32"/>
      <c r="E323" s="27"/>
      <c r="F323" s="27"/>
      <c r="G323" s="32"/>
    </row>
    <row r="324" spans="2:7" x14ac:dyDescent="0.15">
      <c r="B324" s="27"/>
      <c r="C324" s="27"/>
      <c r="D324" s="32"/>
      <c r="E324" s="27"/>
      <c r="F324" s="27"/>
      <c r="G324" s="32"/>
    </row>
    <row r="325" spans="2:7" x14ac:dyDescent="0.15">
      <c r="B325" s="27"/>
      <c r="C325" s="27"/>
      <c r="D325" s="32"/>
      <c r="E325" s="27"/>
      <c r="F325" s="27"/>
      <c r="G325" s="32"/>
    </row>
    <row r="326" spans="2:7" x14ac:dyDescent="0.15">
      <c r="B326" s="27"/>
      <c r="C326" s="27"/>
      <c r="D326" s="32"/>
      <c r="E326" s="27"/>
      <c r="F326" s="27"/>
      <c r="G326" s="32"/>
    </row>
    <row r="327" spans="2:7" x14ac:dyDescent="0.15">
      <c r="B327" s="27"/>
      <c r="C327" s="27"/>
      <c r="D327" s="32"/>
      <c r="E327" s="27"/>
      <c r="F327" s="27"/>
      <c r="G327" s="32"/>
    </row>
    <row r="328" spans="2:7" x14ac:dyDescent="0.15">
      <c r="B328" s="27"/>
      <c r="C328" s="27"/>
      <c r="D328" s="32"/>
      <c r="E328" s="27"/>
      <c r="F328" s="27"/>
      <c r="G328" s="32"/>
    </row>
    <row r="329" spans="2:7" x14ac:dyDescent="0.15">
      <c r="B329" s="27"/>
      <c r="C329" s="27"/>
      <c r="D329" s="32"/>
      <c r="E329" s="27"/>
      <c r="F329" s="27"/>
      <c r="G329" s="32"/>
    </row>
    <row r="330" spans="2:7" x14ac:dyDescent="0.15">
      <c r="B330" s="27"/>
      <c r="C330" s="27"/>
      <c r="D330" s="32"/>
      <c r="E330" s="27"/>
      <c r="F330" s="27"/>
      <c r="G330" s="32"/>
    </row>
    <row r="331" spans="2:7" x14ac:dyDescent="0.15">
      <c r="B331" s="27"/>
      <c r="C331" s="27"/>
      <c r="D331" s="32"/>
      <c r="E331" s="27"/>
      <c r="F331" s="27"/>
      <c r="G331" s="32"/>
    </row>
    <row r="332" spans="2:7" x14ac:dyDescent="0.15">
      <c r="B332" s="27"/>
      <c r="C332" s="27"/>
      <c r="D332" s="32"/>
      <c r="E332" s="27"/>
      <c r="F332" s="27"/>
      <c r="G332" s="32"/>
    </row>
    <row r="333" spans="2:7" x14ac:dyDescent="0.15">
      <c r="B333" s="27"/>
      <c r="C333" s="27"/>
      <c r="D333" s="32"/>
      <c r="E333" s="27"/>
      <c r="F333" s="27"/>
      <c r="G333" s="32"/>
    </row>
    <row r="334" spans="2:7" x14ac:dyDescent="0.15">
      <c r="B334" s="27"/>
      <c r="C334" s="27"/>
      <c r="D334" s="32"/>
      <c r="E334" s="27"/>
      <c r="F334" s="27"/>
      <c r="G334" s="32"/>
    </row>
    <row r="335" spans="2:7" x14ac:dyDescent="0.15">
      <c r="B335" s="27"/>
      <c r="C335" s="27"/>
      <c r="D335" s="32"/>
      <c r="E335" s="27"/>
      <c r="F335" s="27"/>
      <c r="G335" s="32"/>
    </row>
    <row r="336" spans="2:7" x14ac:dyDescent="0.15">
      <c r="B336" s="27"/>
      <c r="C336" s="27"/>
      <c r="D336" s="32"/>
      <c r="E336" s="27"/>
      <c r="F336" s="27"/>
      <c r="G336" s="32"/>
    </row>
    <row r="337" spans="2:7" x14ac:dyDescent="0.15">
      <c r="B337" s="27"/>
      <c r="C337" s="27"/>
      <c r="D337" s="32"/>
      <c r="E337" s="27"/>
      <c r="F337" s="27"/>
      <c r="G337" s="32"/>
    </row>
    <row r="338" spans="2:7" x14ac:dyDescent="0.15">
      <c r="B338" s="27"/>
      <c r="C338" s="27"/>
      <c r="D338" s="32"/>
      <c r="E338" s="27"/>
      <c r="F338" s="27"/>
      <c r="G338" s="32"/>
    </row>
    <row r="339" spans="2:7" x14ac:dyDescent="0.15">
      <c r="B339" s="27"/>
      <c r="C339" s="27"/>
      <c r="D339" s="32"/>
      <c r="E339" s="27"/>
      <c r="F339" s="27"/>
      <c r="G339" s="32"/>
    </row>
    <row r="340" spans="2:7" x14ac:dyDescent="0.15">
      <c r="B340" s="27"/>
      <c r="C340" s="27"/>
      <c r="D340" s="32"/>
      <c r="E340" s="27"/>
      <c r="F340" s="27"/>
      <c r="G340" s="32"/>
    </row>
    <row r="341" spans="2:7" x14ac:dyDescent="0.15">
      <c r="B341" s="27"/>
      <c r="C341" s="27"/>
      <c r="D341" s="32"/>
      <c r="E341" s="27"/>
      <c r="F341" s="27"/>
      <c r="G341" s="32"/>
    </row>
    <row r="342" spans="2:7" x14ac:dyDescent="0.15">
      <c r="B342" s="27"/>
      <c r="C342" s="27"/>
      <c r="D342" s="32"/>
      <c r="E342" s="27"/>
      <c r="F342" s="27"/>
      <c r="G342" s="32"/>
    </row>
    <row r="343" spans="2:7" x14ac:dyDescent="0.15">
      <c r="B343" s="27"/>
      <c r="C343" s="27"/>
      <c r="D343" s="32"/>
      <c r="E343" s="27"/>
      <c r="F343" s="27"/>
      <c r="G343" s="32"/>
    </row>
    <row r="344" spans="2:7" x14ac:dyDescent="0.15">
      <c r="B344" s="27"/>
      <c r="C344" s="27"/>
      <c r="D344" s="32"/>
      <c r="E344" s="27"/>
      <c r="F344" s="27"/>
      <c r="G344" s="32"/>
    </row>
    <row r="345" spans="2:7" x14ac:dyDescent="0.15">
      <c r="B345" s="27"/>
      <c r="C345" s="27"/>
      <c r="D345" s="32"/>
      <c r="E345" s="27"/>
      <c r="F345" s="27"/>
      <c r="G345" s="32"/>
    </row>
    <row r="346" spans="2:7" x14ac:dyDescent="0.15">
      <c r="B346" s="27"/>
      <c r="C346" s="27"/>
      <c r="D346" s="32"/>
      <c r="E346" s="27"/>
      <c r="F346" s="27"/>
      <c r="G346" s="32"/>
    </row>
    <row r="347" spans="2:7" x14ac:dyDescent="0.15">
      <c r="B347" s="27"/>
      <c r="C347" s="27"/>
      <c r="D347" s="32"/>
      <c r="E347" s="27"/>
      <c r="F347" s="27"/>
      <c r="G347" s="32"/>
    </row>
    <row r="348" spans="2:7" x14ac:dyDescent="0.15">
      <c r="B348" s="27"/>
      <c r="C348" s="27"/>
      <c r="D348" s="32"/>
      <c r="E348" s="27"/>
      <c r="F348" s="27"/>
      <c r="G348" s="32"/>
    </row>
    <row r="349" spans="2:7" x14ac:dyDescent="0.15">
      <c r="B349" s="27"/>
      <c r="C349" s="27"/>
      <c r="D349" s="32"/>
      <c r="E349" s="27"/>
      <c r="F349" s="27"/>
      <c r="G349" s="32"/>
    </row>
    <row r="350" spans="2:7" x14ac:dyDescent="0.15">
      <c r="B350" s="27"/>
      <c r="C350" s="27"/>
      <c r="D350" s="32"/>
      <c r="E350" s="27"/>
      <c r="F350" s="27"/>
      <c r="G350" s="32"/>
    </row>
    <row r="351" spans="2:7" x14ac:dyDescent="0.15">
      <c r="B351" s="27"/>
      <c r="C351" s="27"/>
      <c r="D351" s="32"/>
      <c r="E351" s="27"/>
      <c r="F351" s="27"/>
      <c r="G351" s="32"/>
    </row>
    <row r="352" spans="2:7" x14ac:dyDescent="0.15">
      <c r="B352" s="27"/>
      <c r="C352" s="27"/>
      <c r="D352" s="32"/>
      <c r="E352" s="27"/>
      <c r="F352" s="27"/>
      <c r="G352" s="32"/>
    </row>
    <row r="353" spans="2:7" x14ac:dyDescent="0.15">
      <c r="B353" s="27"/>
      <c r="C353" s="27"/>
      <c r="D353" s="32"/>
      <c r="E353" s="27"/>
      <c r="F353" s="27"/>
      <c r="G353" s="32"/>
    </row>
    <row r="354" spans="2:7" x14ac:dyDescent="0.15">
      <c r="B354" s="27"/>
      <c r="C354" s="27"/>
      <c r="D354" s="32"/>
      <c r="E354" s="27"/>
      <c r="F354" s="27"/>
      <c r="G354" s="32"/>
    </row>
    <row r="355" spans="2:7" x14ac:dyDescent="0.15">
      <c r="B355" s="27"/>
      <c r="C355" s="27"/>
      <c r="D355" s="32"/>
      <c r="E355" s="27"/>
      <c r="F355" s="27"/>
      <c r="G355" s="32"/>
    </row>
    <row r="356" spans="2:7" x14ac:dyDescent="0.15">
      <c r="B356" s="27"/>
      <c r="C356" s="27"/>
      <c r="D356" s="32"/>
      <c r="E356" s="27"/>
      <c r="F356" s="27"/>
      <c r="G356" s="32"/>
    </row>
    <row r="357" spans="2:7" x14ac:dyDescent="0.15">
      <c r="B357" s="27"/>
      <c r="C357" s="27"/>
      <c r="D357" s="32"/>
      <c r="E357" s="27"/>
      <c r="F357" s="27"/>
      <c r="G357" s="32"/>
    </row>
    <row r="358" spans="2:7" x14ac:dyDescent="0.15">
      <c r="B358" s="27"/>
      <c r="C358" s="27"/>
      <c r="D358" s="32"/>
      <c r="E358" s="27"/>
      <c r="F358" s="27"/>
      <c r="G358" s="32"/>
    </row>
    <row r="359" spans="2:7" x14ac:dyDescent="0.15">
      <c r="B359" s="27"/>
      <c r="C359" s="27"/>
      <c r="D359" s="32"/>
      <c r="E359" s="27"/>
      <c r="F359" s="27"/>
      <c r="G359" s="32"/>
    </row>
    <row r="360" spans="2:7" x14ac:dyDescent="0.15">
      <c r="B360" s="27"/>
      <c r="C360" s="27"/>
      <c r="D360" s="32"/>
      <c r="E360" s="27"/>
      <c r="F360" s="27"/>
      <c r="G360" s="32"/>
    </row>
    <row r="361" spans="2:7" x14ac:dyDescent="0.15">
      <c r="B361" s="27"/>
      <c r="C361" s="27"/>
      <c r="D361" s="32"/>
      <c r="E361" s="27"/>
      <c r="F361" s="27"/>
      <c r="G361" s="32"/>
    </row>
    <row r="362" spans="2:7" x14ac:dyDescent="0.15">
      <c r="B362" s="27"/>
      <c r="C362" s="27"/>
      <c r="D362" s="32"/>
      <c r="E362" s="27"/>
      <c r="F362" s="27"/>
      <c r="G362" s="32"/>
    </row>
    <row r="363" spans="2:7" x14ac:dyDescent="0.15">
      <c r="B363" s="27"/>
      <c r="C363" s="27"/>
      <c r="D363" s="32"/>
      <c r="E363" s="27"/>
      <c r="F363" s="27"/>
      <c r="G363" s="32"/>
    </row>
    <row r="364" spans="2:7" x14ac:dyDescent="0.15">
      <c r="B364" s="27"/>
      <c r="C364" s="27"/>
      <c r="D364" s="32"/>
      <c r="E364" s="27"/>
      <c r="F364" s="27"/>
      <c r="G364" s="32"/>
    </row>
    <row r="365" spans="2:7" x14ac:dyDescent="0.15">
      <c r="B365" s="27"/>
      <c r="C365" s="27"/>
      <c r="D365" s="32"/>
      <c r="E365" s="27"/>
      <c r="F365" s="27"/>
      <c r="G365" s="32"/>
    </row>
    <row r="366" spans="2:7" x14ac:dyDescent="0.15">
      <c r="B366" s="27"/>
      <c r="C366" s="27"/>
      <c r="D366" s="32"/>
      <c r="E366" s="27"/>
      <c r="F366" s="27"/>
      <c r="G366" s="32"/>
    </row>
    <row r="367" spans="2:7" x14ac:dyDescent="0.15">
      <c r="B367" s="27"/>
      <c r="C367" s="27"/>
      <c r="D367" s="32"/>
      <c r="E367" s="27"/>
      <c r="F367" s="27"/>
      <c r="G367" s="32"/>
    </row>
    <row r="368" spans="2:7" x14ac:dyDescent="0.15">
      <c r="B368" s="27"/>
      <c r="C368" s="27"/>
      <c r="D368" s="32"/>
      <c r="E368" s="27"/>
      <c r="F368" s="27"/>
      <c r="G368" s="32"/>
    </row>
    <row r="369" spans="2:7" x14ac:dyDescent="0.15">
      <c r="B369" s="27"/>
      <c r="C369" s="27"/>
      <c r="D369" s="32"/>
      <c r="E369" s="27"/>
      <c r="F369" s="27"/>
      <c r="G369" s="32"/>
    </row>
    <row r="370" spans="2:7" x14ac:dyDescent="0.15">
      <c r="B370" s="27"/>
      <c r="C370" s="27"/>
      <c r="D370" s="32"/>
      <c r="E370" s="27"/>
      <c r="F370" s="27"/>
      <c r="G370" s="32"/>
    </row>
    <row r="371" spans="2:7" x14ac:dyDescent="0.15">
      <c r="B371" s="27"/>
      <c r="C371" s="27"/>
      <c r="D371" s="32"/>
      <c r="E371" s="27"/>
      <c r="F371" s="27"/>
      <c r="G371" s="32"/>
    </row>
    <row r="372" spans="2:7" x14ac:dyDescent="0.15">
      <c r="B372" s="27"/>
      <c r="C372" s="27"/>
      <c r="D372" s="32"/>
      <c r="E372" s="27"/>
      <c r="F372" s="27"/>
      <c r="G372" s="32"/>
    </row>
    <row r="373" spans="2:7" x14ac:dyDescent="0.15">
      <c r="B373" s="27"/>
      <c r="C373" s="27"/>
      <c r="D373" s="32"/>
      <c r="E373" s="27"/>
      <c r="F373" s="27"/>
      <c r="G373" s="32"/>
    </row>
    <row r="374" spans="2:7" x14ac:dyDescent="0.15">
      <c r="B374" s="27"/>
      <c r="C374" s="27"/>
      <c r="D374" s="32"/>
      <c r="E374" s="27"/>
      <c r="F374" s="27"/>
      <c r="G374" s="32"/>
    </row>
    <row r="375" spans="2:7" x14ac:dyDescent="0.15">
      <c r="B375" s="27"/>
      <c r="C375" s="27"/>
      <c r="D375" s="32"/>
      <c r="E375" s="27"/>
      <c r="F375" s="27"/>
      <c r="G375" s="32"/>
    </row>
    <row r="376" spans="2:7" x14ac:dyDescent="0.15">
      <c r="B376" s="27"/>
      <c r="C376" s="27"/>
      <c r="D376" s="32"/>
      <c r="E376" s="27"/>
      <c r="F376" s="27"/>
      <c r="G376" s="32"/>
    </row>
    <row r="377" spans="2:7" x14ac:dyDescent="0.15">
      <c r="B377" s="27"/>
      <c r="C377" s="27"/>
      <c r="D377" s="32"/>
      <c r="E377" s="27"/>
      <c r="F377" s="27"/>
      <c r="G377" s="32"/>
    </row>
    <row r="378" spans="2:7" x14ac:dyDescent="0.15">
      <c r="B378" s="27"/>
      <c r="C378" s="27"/>
      <c r="D378" s="32"/>
      <c r="E378" s="27"/>
      <c r="F378" s="27"/>
      <c r="G378" s="32"/>
    </row>
    <row r="379" spans="2:7" x14ac:dyDescent="0.15">
      <c r="B379" s="27"/>
      <c r="C379" s="27"/>
      <c r="D379" s="32"/>
      <c r="E379" s="27"/>
      <c r="F379" s="27"/>
      <c r="G379" s="32"/>
    </row>
    <row r="380" spans="2:7" x14ac:dyDescent="0.15">
      <c r="B380" s="27"/>
      <c r="C380" s="27"/>
      <c r="D380" s="32"/>
      <c r="E380" s="27"/>
      <c r="F380" s="27"/>
      <c r="G380" s="32"/>
    </row>
    <row r="381" spans="2:7" x14ac:dyDescent="0.15">
      <c r="B381" s="27"/>
      <c r="C381" s="27"/>
      <c r="D381" s="32"/>
      <c r="E381" s="27"/>
      <c r="F381" s="27"/>
      <c r="G381" s="32"/>
    </row>
    <row r="382" spans="2:7" x14ac:dyDescent="0.15">
      <c r="B382" s="27"/>
      <c r="C382" s="27"/>
      <c r="D382" s="32"/>
      <c r="E382" s="27"/>
      <c r="F382" s="27"/>
      <c r="G382" s="32"/>
    </row>
    <row r="383" spans="2:7" x14ac:dyDescent="0.15">
      <c r="B383" s="27"/>
      <c r="C383" s="27"/>
      <c r="D383" s="32"/>
      <c r="E383" s="27"/>
      <c r="F383" s="27"/>
      <c r="G383" s="32"/>
    </row>
    <row r="384" spans="2:7" x14ac:dyDescent="0.15">
      <c r="B384" s="27"/>
      <c r="C384" s="27"/>
      <c r="D384" s="32"/>
      <c r="E384" s="27"/>
      <c r="F384" s="27"/>
      <c r="G384" s="32"/>
    </row>
    <row r="385" spans="2:7" x14ac:dyDescent="0.15">
      <c r="B385" s="27"/>
      <c r="C385" s="27"/>
      <c r="D385" s="32"/>
      <c r="E385" s="27"/>
      <c r="F385" s="27"/>
      <c r="G385" s="32"/>
    </row>
    <row r="386" spans="2:7" x14ac:dyDescent="0.15">
      <c r="B386" s="27"/>
      <c r="C386" s="27"/>
      <c r="D386" s="32"/>
      <c r="E386" s="27"/>
      <c r="F386" s="27"/>
      <c r="G386" s="32"/>
    </row>
    <row r="387" spans="2:7" x14ac:dyDescent="0.15">
      <c r="B387" s="27"/>
      <c r="C387" s="27"/>
      <c r="D387" s="32"/>
      <c r="E387" s="27"/>
      <c r="F387" s="27"/>
      <c r="G387" s="32"/>
    </row>
    <row r="388" spans="2:7" x14ac:dyDescent="0.15">
      <c r="B388" s="27"/>
      <c r="C388" s="27"/>
      <c r="D388" s="32"/>
      <c r="E388" s="27"/>
      <c r="F388" s="27"/>
      <c r="G388" s="32"/>
    </row>
    <row r="389" spans="2:7" x14ac:dyDescent="0.15">
      <c r="B389" s="27"/>
      <c r="C389" s="27"/>
      <c r="D389" s="32"/>
      <c r="E389" s="27"/>
      <c r="F389" s="27"/>
      <c r="G389" s="32"/>
    </row>
    <row r="390" spans="2:7" x14ac:dyDescent="0.15">
      <c r="B390" s="27"/>
      <c r="C390" s="27"/>
      <c r="D390" s="32"/>
      <c r="E390" s="27"/>
      <c r="F390" s="27"/>
      <c r="G390" s="32"/>
    </row>
    <row r="391" spans="2:7" x14ac:dyDescent="0.15">
      <c r="B391" s="27"/>
      <c r="C391" s="27"/>
      <c r="D391" s="32"/>
      <c r="E391" s="27"/>
      <c r="F391" s="27"/>
      <c r="G391" s="32"/>
    </row>
    <row r="392" spans="2:7" x14ac:dyDescent="0.15">
      <c r="B392" s="27"/>
      <c r="C392" s="27"/>
      <c r="D392" s="32"/>
      <c r="E392" s="27"/>
      <c r="F392" s="27"/>
      <c r="G392" s="32"/>
    </row>
    <row r="393" spans="2:7" x14ac:dyDescent="0.15">
      <c r="B393" s="27"/>
      <c r="C393" s="27"/>
      <c r="D393" s="32"/>
      <c r="E393" s="27"/>
      <c r="F393" s="27"/>
      <c r="G393" s="32"/>
    </row>
    <row r="394" spans="2:7" x14ac:dyDescent="0.15">
      <c r="B394" s="27"/>
      <c r="C394" s="27"/>
      <c r="D394" s="32"/>
      <c r="E394" s="27"/>
      <c r="F394" s="27"/>
      <c r="G394" s="32"/>
    </row>
    <row r="395" spans="2:7" x14ac:dyDescent="0.15">
      <c r="B395" s="27"/>
      <c r="C395" s="27"/>
      <c r="D395" s="32"/>
      <c r="E395" s="27"/>
      <c r="F395" s="27"/>
      <c r="G395" s="32"/>
    </row>
    <row r="396" spans="2:7" x14ac:dyDescent="0.15">
      <c r="B396" s="27"/>
      <c r="C396" s="27"/>
      <c r="D396" s="32"/>
      <c r="E396" s="27"/>
      <c r="F396" s="27"/>
      <c r="G396" s="32"/>
    </row>
    <row r="397" spans="2:7" x14ac:dyDescent="0.15">
      <c r="B397" s="27"/>
      <c r="C397" s="27"/>
      <c r="D397" s="32"/>
      <c r="E397" s="27"/>
      <c r="F397" s="27"/>
      <c r="G397" s="32"/>
    </row>
    <row r="398" spans="2:7" x14ac:dyDescent="0.15">
      <c r="B398" s="27"/>
      <c r="C398" s="27"/>
      <c r="D398" s="32"/>
      <c r="E398" s="27"/>
      <c r="F398" s="27"/>
      <c r="G398" s="32"/>
    </row>
    <row r="399" spans="2:7" x14ac:dyDescent="0.15">
      <c r="B399" s="27"/>
      <c r="C399" s="27"/>
      <c r="D399" s="32"/>
      <c r="E399" s="27"/>
      <c r="F399" s="27"/>
      <c r="G399" s="32"/>
    </row>
    <row r="400" spans="2:7" x14ac:dyDescent="0.15">
      <c r="B400" s="27"/>
      <c r="C400" s="27"/>
      <c r="D400" s="32"/>
      <c r="E400" s="27"/>
      <c r="F400" s="27"/>
      <c r="G400" s="32"/>
    </row>
    <row r="401" spans="2:7" x14ac:dyDescent="0.15">
      <c r="B401" s="27"/>
      <c r="C401" s="27"/>
      <c r="D401" s="32"/>
      <c r="E401" s="27"/>
      <c r="F401" s="27"/>
      <c r="G401" s="32"/>
    </row>
    <row r="402" spans="2:7" x14ac:dyDescent="0.15">
      <c r="B402" s="27"/>
      <c r="C402" s="27"/>
      <c r="D402" s="32"/>
      <c r="E402" s="27"/>
      <c r="F402" s="27"/>
      <c r="G402" s="32"/>
    </row>
    <row r="403" spans="2:7" x14ac:dyDescent="0.15">
      <c r="B403" s="27"/>
      <c r="C403" s="27"/>
      <c r="D403" s="32"/>
      <c r="E403" s="27"/>
      <c r="F403" s="27"/>
      <c r="G403" s="32"/>
    </row>
    <row r="404" spans="2:7" x14ac:dyDescent="0.15">
      <c r="B404" s="27"/>
      <c r="C404" s="27"/>
      <c r="D404" s="32"/>
      <c r="E404" s="27"/>
      <c r="F404" s="27"/>
      <c r="G404" s="32"/>
    </row>
    <row r="405" spans="2:7" x14ac:dyDescent="0.15">
      <c r="B405" s="27"/>
      <c r="C405" s="27"/>
      <c r="D405" s="32"/>
      <c r="E405" s="27"/>
      <c r="F405" s="27"/>
      <c r="G405" s="32"/>
    </row>
    <row r="406" spans="2:7" x14ac:dyDescent="0.15">
      <c r="B406" s="27"/>
      <c r="C406" s="27"/>
      <c r="D406" s="32"/>
      <c r="E406" s="27"/>
      <c r="F406" s="27"/>
      <c r="G406" s="32"/>
    </row>
    <row r="407" spans="2:7" x14ac:dyDescent="0.15">
      <c r="B407" s="27"/>
      <c r="C407" s="27"/>
      <c r="D407" s="32"/>
      <c r="E407" s="27"/>
      <c r="F407" s="27"/>
      <c r="G407" s="32"/>
    </row>
    <row r="408" spans="2:7" x14ac:dyDescent="0.15">
      <c r="B408" s="27"/>
      <c r="C408" s="27"/>
      <c r="D408" s="32"/>
      <c r="E408" s="27"/>
      <c r="F408" s="27"/>
      <c r="G408" s="32"/>
    </row>
    <row r="409" spans="2:7" x14ac:dyDescent="0.15">
      <c r="B409" s="27"/>
      <c r="C409" s="27"/>
      <c r="D409" s="32"/>
      <c r="E409" s="27"/>
      <c r="F409" s="27"/>
      <c r="G409" s="32"/>
    </row>
    <row r="410" spans="2:7" x14ac:dyDescent="0.15">
      <c r="B410" s="27"/>
      <c r="C410" s="27"/>
      <c r="D410" s="32"/>
      <c r="E410" s="27"/>
      <c r="F410" s="27"/>
      <c r="G410" s="32"/>
    </row>
    <row r="411" spans="2:7" x14ac:dyDescent="0.15">
      <c r="B411" s="27"/>
      <c r="C411" s="27"/>
      <c r="D411" s="32"/>
      <c r="E411" s="27"/>
      <c r="F411" s="27"/>
      <c r="G411" s="32"/>
    </row>
    <row r="412" spans="2:7" x14ac:dyDescent="0.15">
      <c r="B412" s="27"/>
      <c r="C412" s="27"/>
      <c r="D412" s="32"/>
      <c r="E412" s="27"/>
      <c r="F412" s="27"/>
      <c r="G412" s="32"/>
    </row>
    <row r="413" spans="2:7" x14ac:dyDescent="0.15">
      <c r="B413" s="27"/>
      <c r="C413" s="27"/>
      <c r="D413" s="32"/>
      <c r="E413" s="27"/>
      <c r="F413" s="27"/>
      <c r="G413" s="32"/>
    </row>
    <row r="414" spans="2:7" x14ac:dyDescent="0.15">
      <c r="B414" s="27"/>
      <c r="C414" s="27"/>
      <c r="D414" s="32"/>
      <c r="E414" s="27"/>
      <c r="F414" s="27"/>
      <c r="G414" s="32"/>
    </row>
    <row r="415" spans="2:7" x14ac:dyDescent="0.15">
      <c r="B415" s="27"/>
      <c r="C415" s="27"/>
      <c r="D415" s="32"/>
      <c r="E415" s="27"/>
      <c r="F415" s="27"/>
      <c r="G415" s="32"/>
    </row>
    <row r="416" spans="2:7" x14ac:dyDescent="0.15">
      <c r="B416" s="27"/>
      <c r="C416" s="27"/>
      <c r="D416" s="32"/>
      <c r="E416" s="27"/>
      <c r="F416" s="27"/>
      <c r="G416" s="32"/>
    </row>
    <row r="417" spans="2:7" x14ac:dyDescent="0.15">
      <c r="B417" s="27"/>
      <c r="C417" s="27"/>
      <c r="D417" s="32"/>
      <c r="E417" s="27"/>
      <c r="F417" s="27"/>
      <c r="G417" s="32"/>
    </row>
    <row r="418" spans="2:7" x14ac:dyDescent="0.15">
      <c r="B418" s="27"/>
      <c r="C418" s="27"/>
      <c r="D418" s="32"/>
      <c r="E418" s="27"/>
      <c r="F418" s="27"/>
      <c r="G418" s="32"/>
    </row>
    <row r="419" spans="2:7" x14ac:dyDescent="0.15">
      <c r="B419" s="27"/>
      <c r="C419" s="27"/>
      <c r="D419" s="32"/>
      <c r="E419" s="27"/>
      <c r="F419" s="27"/>
      <c r="G419" s="32"/>
    </row>
    <row r="420" spans="2:7" x14ac:dyDescent="0.15">
      <c r="B420" s="27"/>
      <c r="C420" s="27"/>
      <c r="D420" s="32"/>
      <c r="E420" s="27"/>
      <c r="F420" s="27"/>
      <c r="G420" s="32"/>
    </row>
    <row r="421" spans="2:7" x14ac:dyDescent="0.15">
      <c r="B421" s="27"/>
      <c r="C421" s="27"/>
      <c r="D421" s="32"/>
      <c r="E421" s="27"/>
      <c r="F421" s="27"/>
      <c r="G421" s="32"/>
    </row>
    <row r="422" spans="2:7" x14ac:dyDescent="0.15">
      <c r="B422" s="27"/>
      <c r="C422" s="27"/>
      <c r="D422" s="32"/>
      <c r="E422" s="27"/>
      <c r="F422" s="27"/>
      <c r="G422" s="32"/>
    </row>
    <row r="423" spans="2:7" x14ac:dyDescent="0.15">
      <c r="B423" s="27"/>
      <c r="C423" s="27"/>
      <c r="D423" s="32"/>
      <c r="E423" s="27"/>
      <c r="F423" s="27"/>
      <c r="G423" s="32"/>
    </row>
    <row r="424" spans="2:7" x14ac:dyDescent="0.15">
      <c r="B424" s="27"/>
      <c r="C424" s="27"/>
      <c r="D424" s="32"/>
      <c r="E424" s="27"/>
      <c r="F424" s="27"/>
      <c r="G424" s="32"/>
    </row>
    <row r="425" spans="2:7" x14ac:dyDescent="0.15">
      <c r="B425" s="27"/>
      <c r="C425" s="27"/>
      <c r="D425" s="32"/>
      <c r="E425" s="27"/>
      <c r="F425" s="27"/>
      <c r="G425" s="32"/>
    </row>
    <row r="426" spans="2:7" x14ac:dyDescent="0.15">
      <c r="B426" s="27"/>
      <c r="C426" s="27"/>
      <c r="D426" s="32"/>
      <c r="E426" s="27"/>
      <c r="F426" s="27"/>
      <c r="G426" s="32"/>
    </row>
    <row r="427" spans="2:7" x14ac:dyDescent="0.15">
      <c r="B427" s="27"/>
      <c r="C427" s="27"/>
      <c r="D427" s="32"/>
      <c r="E427" s="27"/>
      <c r="F427" s="27"/>
      <c r="G427" s="32"/>
    </row>
    <row r="428" spans="2:7" x14ac:dyDescent="0.15">
      <c r="B428" s="27"/>
      <c r="C428" s="27"/>
      <c r="D428" s="32"/>
      <c r="E428" s="27"/>
      <c r="F428" s="27"/>
      <c r="G428" s="32"/>
    </row>
    <row r="429" spans="2:7" x14ac:dyDescent="0.15">
      <c r="B429" s="27"/>
      <c r="C429" s="27"/>
      <c r="D429" s="32"/>
      <c r="E429" s="27"/>
      <c r="F429" s="27"/>
      <c r="G429" s="32"/>
    </row>
    <row r="430" spans="2:7" x14ac:dyDescent="0.15">
      <c r="B430" s="27"/>
      <c r="C430" s="27"/>
      <c r="D430" s="32"/>
      <c r="E430" s="27"/>
      <c r="F430" s="27"/>
      <c r="G430" s="32"/>
    </row>
    <row r="431" spans="2:7" x14ac:dyDescent="0.15">
      <c r="B431" s="27"/>
      <c r="C431" s="27"/>
      <c r="D431" s="32"/>
      <c r="E431" s="27"/>
      <c r="F431" s="27"/>
      <c r="G431" s="32"/>
    </row>
    <row r="432" spans="2:7" x14ac:dyDescent="0.15">
      <c r="B432" s="27"/>
      <c r="C432" s="27"/>
      <c r="D432" s="32"/>
      <c r="E432" s="27"/>
      <c r="F432" s="27"/>
      <c r="G432" s="32"/>
    </row>
    <row r="433" spans="2:7" x14ac:dyDescent="0.15">
      <c r="B433" s="27"/>
      <c r="C433" s="27"/>
      <c r="D433" s="32"/>
      <c r="E433" s="27"/>
      <c r="F433" s="27"/>
      <c r="G433" s="32"/>
    </row>
    <row r="434" spans="2:7" x14ac:dyDescent="0.15">
      <c r="B434" s="27"/>
      <c r="C434" s="27"/>
      <c r="D434" s="32"/>
      <c r="E434" s="27"/>
      <c r="F434" s="27"/>
      <c r="G434" s="32"/>
    </row>
    <row r="435" spans="2:7" x14ac:dyDescent="0.15">
      <c r="B435" s="27"/>
      <c r="C435" s="27"/>
      <c r="D435" s="32"/>
      <c r="E435" s="27"/>
      <c r="F435" s="27"/>
      <c r="G435" s="32"/>
    </row>
    <row r="436" spans="2:7" x14ac:dyDescent="0.15">
      <c r="B436" s="27"/>
      <c r="C436" s="27"/>
      <c r="D436" s="32"/>
      <c r="E436" s="27"/>
      <c r="F436" s="27"/>
      <c r="G436" s="32"/>
    </row>
    <row r="437" spans="2:7" x14ac:dyDescent="0.15">
      <c r="B437" s="27"/>
      <c r="C437" s="27"/>
      <c r="D437" s="32"/>
      <c r="E437" s="27"/>
      <c r="F437" s="27"/>
      <c r="G437" s="32"/>
    </row>
    <row r="438" spans="2:7" x14ac:dyDescent="0.15">
      <c r="B438" s="27"/>
      <c r="C438" s="27"/>
      <c r="D438" s="32"/>
      <c r="E438" s="27"/>
      <c r="F438" s="27"/>
      <c r="G438" s="32"/>
    </row>
    <row r="439" spans="2:7" x14ac:dyDescent="0.15">
      <c r="B439" s="27"/>
      <c r="C439" s="27"/>
      <c r="D439" s="32"/>
      <c r="E439" s="27"/>
      <c r="F439" s="27"/>
      <c r="G439" s="32"/>
    </row>
    <row r="440" spans="2:7" x14ac:dyDescent="0.15">
      <c r="B440" s="27"/>
      <c r="C440" s="27"/>
      <c r="D440" s="32"/>
      <c r="E440" s="27"/>
      <c r="F440" s="27"/>
      <c r="G440" s="32"/>
    </row>
    <row r="441" spans="2:7" x14ac:dyDescent="0.15">
      <c r="B441" s="27"/>
      <c r="C441" s="27"/>
      <c r="D441" s="32"/>
      <c r="E441" s="27"/>
      <c r="F441" s="27"/>
      <c r="G441" s="32"/>
    </row>
    <row r="442" spans="2:7" x14ac:dyDescent="0.15">
      <c r="B442" s="27"/>
      <c r="C442" s="27"/>
      <c r="D442" s="32"/>
      <c r="E442" s="27"/>
      <c r="F442" s="27"/>
      <c r="G442" s="32"/>
    </row>
    <row r="443" spans="2:7" x14ac:dyDescent="0.15">
      <c r="B443" s="27"/>
      <c r="C443" s="27"/>
      <c r="D443" s="32"/>
      <c r="E443" s="27"/>
      <c r="F443" s="27"/>
      <c r="G443" s="32"/>
    </row>
    <row r="444" spans="2:7" x14ac:dyDescent="0.15">
      <c r="B444" s="27"/>
      <c r="C444" s="27"/>
      <c r="D444" s="32"/>
      <c r="E444" s="27"/>
      <c r="F444" s="27"/>
      <c r="G444" s="32"/>
    </row>
    <row r="445" spans="2:7" x14ac:dyDescent="0.15">
      <c r="B445" s="27"/>
      <c r="C445" s="27"/>
      <c r="D445" s="32"/>
      <c r="E445" s="27"/>
      <c r="F445" s="27"/>
      <c r="G445" s="32"/>
    </row>
    <row r="446" spans="2:7" x14ac:dyDescent="0.15">
      <c r="B446" s="27"/>
      <c r="C446" s="27"/>
      <c r="D446" s="32"/>
      <c r="E446" s="27"/>
      <c r="F446" s="27"/>
      <c r="G446" s="32"/>
    </row>
    <row r="447" spans="2:7" x14ac:dyDescent="0.15">
      <c r="B447" s="27"/>
      <c r="C447" s="27"/>
      <c r="D447" s="32"/>
      <c r="E447" s="27"/>
      <c r="F447" s="27"/>
      <c r="G447" s="32"/>
    </row>
    <row r="448" spans="2:7" x14ac:dyDescent="0.15">
      <c r="B448" s="27"/>
      <c r="C448" s="27"/>
      <c r="D448" s="32"/>
      <c r="E448" s="27"/>
      <c r="F448" s="27"/>
      <c r="G448" s="32"/>
    </row>
    <row r="449" spans="2:7" x14ac:dyDescent="0.15">
      <c r="B449" s="27"/>
      <c r="C449" s="27"/>
      <c r="D449" s="32"/>
      <c r="E449" s="27"/>
      <c r="F449" s="27"/>
      <c r="G449" s="32"/>
    </row>
    <row r="450" spans="2:7" x14ac:dyDescent="0.15">
      <c r="B450" s="27"/>
      <c r="C450" s="27"/>
      <c r="D450" s="32"/>
      <c r="E450" s="27"/>
      <c r="F450" s="27"/>
      <c r="G450" s="32"/>
    </row>
    <row r="451" spans="2:7" x14ac:dyDescent="0.15">
      <c r="B451" s="27"/>
      <c r="C451" s="27"/>
      <c r="D451" s="32"/>
      <c r="E451" s="27"/>
      <c r="F451" s="27"/>
      <c r="G451" s="32"/>
    </row>
    <row r="452" spans="2:7" x14ac:dyDescent="0.15">
      <c r="B452" s="27"/>
      <c r="C452" s="27"/>
      <c r="D452" s="32"/>
      <c r="E452" s="27"/>
      <c r="F452" s="27"/>
      <c r="G452" s="32"/>
    </row>
    <row r="453" spans="2:7" x14ac:dyDescent="0.15">
      <c r="B453" s="27"/>
      <c r="C453" s="27"/>
      <c r="D453" s="32"/>
      <c r="E453" s="27"/>
      <c r="F453" s="27"/>
      <c r="G453" s="32"/>
    </row>
    <row r="454" spans="2:7" x14ac:dyDescent="0.15">
      <c r="B454" s="27"/>
      <c r="C454" s="27"/>
      <c r="D454" s="32"/>
      <c r="E454" s="27"/>
      <c r="F454" s="27"/>
      <c r="G454" s="32"/>
    </row>
    <row r="455" spans="2:7" x14ac:dyDescent="0.15">
      <c r="B455" s="27"/>
      <c r="C455" s="27"/>
      <c r="D455" s="32"/>
      <c r="E455" s="27"/>
      <c r="F455" s="27"/>
      <c r="G455" s="32"/>
    </row>
    <row r="456" spans="2:7" x14ac:dyDescent="0.15">
      <c r="B456" s="27"/>
      <c r="C456" s="27"/>
      <c r="D456" s="32"/>
      <c r="E456" s="27"/>
      <c r="F456" s="27"/>
      <c r="G456" s="32"/>
    </row>
    <row r="457" spans="2:7" x14ac:dyDescent="0.15">
      <c r="B457" s="27"/>
      <c r="C457" s="27"/>
      <c r="D457" s="32"/>
      <c r="E457" s="27"/>
      <c r="F457" s="27"/>
      <c r="G457" s="32"/>
    </row>
    <row r="458" spans="2:7" x14ac:dyDescent="0.15">
      <c r="B458" s="27"/>
      <c r="C458" s="27"/>
      <c r="D458" s="32"/>
      <c r="E458" s="27"/>
      <c r="F458" s="27"/>
      <c r="G458" s="32"/>
    </row>
    <row r="459" spans="2:7" x14ac:dyDescent="0.15">
      <c r="B459" s="27"/>
      <c r="C459" s="27"/>
      <c r="D459" s="32"/>
      <c r="E459" s="27"/>
      <c r="F459" s="27"/>
      <c r="G459" s="32"/>
    </row>
    <row r="460" spans="2:7" x14ac:dyDescent="0.15">
      <c r="B460" s="27"/>
      <c r="C460" s="27"/>
      <c r="D460" s="32"/>
      <c r="E460" s="27"/>
      <c r="F460" s="27"/>
      <c r="G460" s="32"/>
    </row>
    <row r="461" spans="2:7" x14ac:dyDescent="0.15">
      <c r="B461" s="27"/>
      <c r="C461" s="27"/>
      <c r="D461" s="32"/>
      <c r="E461" s="27"/>
      <c r="F461" s="27"/>
      <c r="G461" s="32"/>
    </row>
    <row r="462" spans="2:7" x14ac:dyDescent="0.15">
      <c r="B462" s="27"/>
      <c r="C462" s="27"/>
      <c r="D462" s="32"/>
      <c r="E462" s="27"/>
      <c r="F462" s="27"/>
      <c r="G462" s="32"/>
    </row>
    <row r="463" spans="2:7" x14ac:dyDescent="0.15">
      <c r="B463" s="27"/>
      <c r="C463" s="27"/>
      <c r="D463" s="32"/>
      <c r="E463" s="27"/>
      <c r="F463" s="27"/>
      <c r="G463" s="32"/>
    </row>
    <row r="464" spans="2:7" x14ac:dyDescent="0.15">
      <c r="B464" s="27"/>
      <c r="C464" s="27"/>
      <c r="D464" s="32"/>
      <c r="E464" s="27"/>
      <c r="F464" s="27"/>
      <c r="G464" s="32"/>
    </row>
    <row r="465" spans="2:7" x14ac:dyDescent="0.15">
      <c r="B465" s="27"/>
      <c r="C465" s="27"/>
      <c r="D465" s="32"/>
      <c r="E465" s="27"/>
      <c r="F465" s="27"/>
      <c r="G465" s="32"/>
    </row>
    <row r="466" spans="2:7" x14ac:dyDescent="0.15">
      <c r="B466" s="27"/>
      <c r="C466" s="27"/>
      <c r="D466" s="32"/>
      <c r="E466" s="27"/>
      <c r="F466" s="27"/>
      <c r="G466" s="32"/>
    </row>
    <row r="467" spans="2:7" x14ac:dyDescent="0.15">
      <c r="B467" s="27"/>
      <c r="C467" s="27"/>
      <c r="D467" s="32"/>
      <c r="E467" s="27"/>
      <c r="F467" s="27"/>
      <c r="G467" s="32"/>
    </row>
    <row r="468" spans="2:7" x14ac:dyDescent="0.15">
      <c r="B468" s="27"/>
      <c r="C468" s="27"/>
      <c r="D468" s="32"/>
      <c r="E468" s="27"/>
      <c r="F468" s="27"/>
      <c r="G468" s="32"/>
    </row>
    <row r="469" spans="2:7" x14ac:dyDescent="0.15">
      <c r="B469" s="27"/>
      <c r="C469" s="27"/>
      <c r="D469" s="32"/>
      <c r="E469" s="27"/>
      <c r="F469" s="27"/>
      <c r="G469" s="32"/>
    </row>
    <row r="470" spans="2:7" x14ac:dyDescent="0.15">
      <c r="B470" s="27"/>
      <c r="C470" s="27"/>
      <c r="D470" s="32"/>
      <c r="E470" s="27"/>
      <c r="F470" s="27"/>
      <c r="G470" s="32"/>
    </row>
    <row r="471" spans="2:7" x14ac:dyDescent="0.15">
      <c r="B471" s="27"/>
      <c r="C471" s="27"/>
      <c r="D471" s="32"/>
      <c r="E471" s="27"/>
      <c r="F471" s="27"/>
      <c r="G471" s="32"/>
    </row>
    <row r="472" spans="2:7" x14ac:dyDescent="0.15">
      <c r="B472" s="27"/>
      <c r="C472" s="27"/>
      <c r="D472" s="32"/>
      <c r="E472" s="27"/>
      <c r="F472" s="27"/>
      <c r="G472" s="32"/>
    </row>
    <row r="473" spans="2:7" x14ac:dyDescent="0.15">
      <c r="B473" s="27"/>
      <c r="C473" s="27"/>
      <c r="D473" s="32"/>
      <c r="E473" s="27"/>
      <c r="F473" s="27"/>
      <c r="G473" s="32"/>
    </row>
    <row r="474" spans="2:7" x14ac:dyDescent="0.15">
      <c r="B474" s="27"/>
      <c r="C474" s="27"/>
      <c r="D474" s="32"/>
      <c r="E474" s="27"/>
      <c r="F474" s="27"/>
      <c r="G474" s="32"/>
    </row>
    <row r="475" spans="2:7" x14ac:dyDescent="0.15">
      <c r="B475" s="27"/>
      <c r="C475" s="27"/>
      <c r="D475" s="32"/>
      <c r="E475" s="27"/>
      <c r="F475" s="27"/>
      <c r="G475" s="32"/>
    </row>
    <row r="476" spans="2:7" x14ac:dyDescent="0.15">
      <c r="B476" s="27"/>
      <c r="C476" s="27"/>
      <c r="D476" s="32"/>
      <c r="E476" s="27"/>
      <c r="F476" s="27"/>
      <c r="G476" s="32"/>
    </row>
    <row r="477" spans="2:7" x14ac:dyDescent="0.15">
      <c r="B477" s="27"/>
      <c r="C477" s="27"/>
      <c r="D477" s="32"/>
      <c r="E477" s="27"/>
      <c r="F477" s="27"/>
      <c r="G477" s="32"/>
    </row>
    <row r="478" spans="2:7" x14ac:dyDescent="0.15">
      <c r="B478" s="27"/>
      <c r="C478" s="27"/>
      <c r="D478" s="32"/>
      <c r="E478" s="27"/>
      <c r="F478" s="27"/>
      <c r="G478" s="32"/>
    </row>
    <row r="479" spans="2:7" x14ac:dyDescent="0.15">
      <c r="B479" s="27"/>
      <c r="C479" s="27"/>
      <c r="D479" s="32"/>
      <c r="E479" s="27"/>
      <c r="F479" s="27"/>
      <c r="G479" s="32"/>
    </row>
    <row r="480" spans="2:7" x14ac:dyDescent="0.15">
      <c r="B480" s="27"/>
      <c r="C480" s="27"/>
      <c r="D480" s="32"/>
      <c r="E480" s="27"/>
      <c r="F480" s="27"/>
      <c r="G480" s="32"/>
    </row>
    <row r="481" spans="2:7" x14ac:dyDescent="0.15">
      <c r="B481" s="27"/>
      <c r="C481" s="27"/>
      <c r="D481" s="32"/>
      <c r="E481" s="27"/>
      <c r="F481" s="27"/>
      <c r="G481" s="32"/>
    </row>
    <row r="482" spans="2:7" x14ac:dyDescent="0.15">
      <c r="B482" s="27"/>
      <c r="C482" s="27"/>
      <c r="D482" s="32"/>
      <c r="E482" s="27"/>
      <c r="F482" s="27"/>
      <c r="G482" s="32"/>
    </row>
    <row r="483" spans="2:7" x14ac:dyDescent="0.15">
      <c r="B483" s="27"/>
      <c r="C483" s="27"/>
      <c r="D483" s="32"/>
      <c r="E483" s="27"/>
      <c r="F483" s="27"/>
      <c r="G483" s="32"/>
    </row>
    <row r="484" spans="2:7" x14ac:dyDescent="0.15">
      <c r="B484" s="27"/>
      <c r="C484" s="27"/>
      <c r="D484" s="32"/>
      <c r="E484" s="27"/>
      <c r="F484" s="27"/>
      <c r="G484" s="32"/>
    </row>
    <row r="485" spans="2:7" x14ac:dyDescent="0.15">
      <c r="B485" s="27"/>
      <c r="C485" s="27"/>
      <c r="D485" s="32"/>
      <c r="E485" s="27"/>
      <c r="F485" s="27"/>
      <c r="G485" s="32"/>
    </row>
    <row r="486" spans="2:7" x14ac:dyDescent="0.15">
      <c r="B486" s="27"/>
      <c r="C486" s="27"/>
      <c r="D486" s="32"/>
      <c r="E486" s="27"/>
      <c r="F486" s="27"/>
      <c r="G486" s="32"/>
    </row>
    <row r="487" spans="2:7" x14ac:dyDescent="0.15">
      <c r="B487" s="27"/>
      <c r="C487" s="27"/>
      <c r="D487" s="32"/>
      <c r="E487" s="27"/>
      <c r="F487" s="27"/>
      <c r="G487" s="32"/>
    </row>
    <row r="488" spans="2:7" x14ac:dyDescent="0.15">
      <c r="B488" s="27"/>
      <c r="C488" s="27"/>
      <c r="D488" s="32"/>
      <c r="E488" s="27"/>
      <c r="F488" s="27"/>
      <c r="G488" s="32"/>
    </row>
    <row r="489" spans="2:7" x14ac:dyDescent="0.15">
      <c r="B489" s="27"/>
      <c r="C489" s="27"/>
      <c r="D489" s="32"/>
      <c r="E489" s="27"/>
      <c r="F489" s="27"/>
      <c r="G489" s="32"/>
    </row>
    <row r="490" spans="2:7" x14ac:dyDescent="0.15">
      <c r="B490" s="27"/>
      <c r="C490" s="27"/>
      <c r="D490" s="32"/>
      <c r="E490" s="27"/>
      <c r="F490" s="27"/>
      <c r="G490" s="32"/>
    </row>
    <row r="491" spans="2:7" x14ac:dyDescent="0.15">
      <c r="B491" s="27"/>
      <c r="C491" s="27"/>
      <c r="D491" s="32"/>
      <c r="E491" s="27"/>
      <c r="F491" s="27"/>
      <c r="G491" s="32"/>
    </row>
    <row r="492" spans="2:7" x14ac:dyDescent="0.15">
      <c r="B492" s="27"/>
      <c r="C492" s="27"/>
      <c r="D492" s="32"/>
      <c r="E492" s="27"/>
      <c r="F492" s="27"/>
      <c r="G492" s="32"/>
    </row>
    <row r="493" spans="2:7" x14ac:dyDescent="0.15">
      <c r="B493" s="27"/>
      <c r="C493" s="27"/>
      <c r="D493" s="32"/>
      <c r="E493" s="27"/>
      <c r="F493" s="27"/>
      <c r="G493" s="32"/>
    </row>
    <row r="494" spans="2:7" x14ac:dyDescent="0.15">
      <c r="B494" s="27"/>
      <c r="C494" s="27"/>
      <c r="D494" s="32"/>
      <c r="E494" s="27"/>
      <c r="F494" s="27"/>
      <c r="G494" s="32"/>
    </row>
    <row r="495" spans="2:7" x14ac:dyDescent="0.15">
      <c r="B495" s="27"/>
      <c r="C495" s="27"/>
      <c r="D495" s="32"/>
      <c r="E495" s="27"/>
      <c r="F495" s="27"/>
      <c r="G495" s="32"/>
    </row>
    <row r="496" spans="2:7" x14ac:dyDescent="0.15">
      <c r="B496" s="27"/>
      <c r="C496" s="27"/>
      <c r="D496" s="32"/>
      <c r="E496" s="27"/>
      <c r="F496" s="27"/>
      <c r="G496" s="32"/>
    </row>
    <row r="497" spans="2:7" x14ac:dyDescent="0.15">
      <c r="B497" s="27"/>
      <c r="C497" s="27"/>
      <c r="D497" s="32"/>
      <c r="E497" s="27"/>
      <c r="F497" s="27"/>
      <c r="G497" s="32"/>
    </row>
    <row r="498" spans="2:7" x14ac:dyDescent="0.15">
      <c r="B498" s="27"/>
      <c r="C498" s="27"/>
      <c r="D498" s="32"/>
      <c r="E498" s="27"/>
      <c r="F498" s="27"/>
      <c r="G498" s="32"/>
    </row>
    <row r="499" spans="2:7" x14ac:dyDescent="0.15">
      <c r="B499" s="27"/>
      <c r="C499" s="27"/>
      <c r="D499" s="32"/>
      <c r="E499" s="27"/>
      <c r="F499" s="27"/>
      <c r="G499" s="32"/>
    </row>
    <row r="500" spans="2:7" x14ac:dyDescent="0.15">
      <c r="B500" s="27"/>
      <c r="C500" s="27"/>
      <c r="D500" s="32"/>
      <c r="E500" s="27"/>
      <c r="F500" s="27"/>
      <c r="G500" s="32"/>
    </row>
    <row r="501" spans="2:7" x14ac:dyDescent="0.15">
      <c r="B501" s="27"/>
      <c r="C501" s="27"/>
      <c r="D501" s="32"/>
      <c r="E501" s="27"/>
      <c r="F501" s="27"/>
      <c r="G501" s="32"/>
    </row>
    <row r="502" spans="2:7" x14ac:dyDescent="0.15">
      <c r="B502" s="27"/>
      <c r="C502" s="27"/>
      <c r="D502" s="32"/>
      <c r="E502" s="27"/>
      <c r="F502" s="27"/>
      <c r="G502" s="32"/>
    </row>
    <row r="503" spans="2:7" x14ac:dyDescent="0.15">
      <c r="B503" s="27"/>
      <c r="C503" s="27"/>
      <c r="D503" s="32"/>
      <c r="E503" s="27"/>
      <c r="F503" s="27"/>
      <c r="G503" s="32"/>
    </row>
    <row r="504" spans="2:7" x14ac:dyDescent="0.15">
      <c r="B504" s="27"/>
      <c r="C504" s="27"/>
      <c r="D504" s="32"/>
      <c r="E504" s="27"/>
      <c r="F504" s="27"/>
      <c r="G504" s="32"/>
    </row>
    <row r="505" spans="2:7" x14ac:dyDescent="0.15">
      <c r="B505" s="27"/>
      <c r="C505" s="27"/>
      <c r="D505" s="32"/>
      <c r="E505" s="27"/>
      <c r="F505" s="27"/>
      <c r="G505" s="32"/>
    </row>
    <row r="506" spans="2:7" x14ac:dyDescent="0.15">
      <c r="B506" s="27"/>
      <c r="C506" s="27"/>
      <c r="D506" s="32"/>
      <c r="E506" s="27"/>
      <c r="F506" s="27"/>
      <c r="G506" s="32"/>
    </row>
    <row r="507" spans="2:7" x14ac:dyDescent="0.15">
      <c r="B507" s="27"/>
      <c r="C507" s="27"/>
      <c r="D507" s="32"/>
      <c r="E507" s="27"/>
      <c r="F507" s="27"/>
      <c r="G507" s="32"/>
    </row>
    <row r="508" spans="2:7" x14ac:dyDescent="0.15">
      <c r="B508" s="27"/>
      <c r="C508" s="27"/>
      <c r="D508" s="32"/>
      <c r="E508" s="27"/>
      <c r="F508" s="27"/>
      <c r="G508" s="32"/>
    </row>
    <row r="509" spans="2:7" x14ac:dyDescent="0.15">
      <c r="B509" s="27"/>
      <c r="C509" s="27"/>
      <c r="D509" s="32"/>
      <c r="E509" s="27"/>
      <c r="F509" s="27"/>
      <c r="G509" s="32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64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C.85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C.85'!Área_de_impresión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Microsoft Office User</cp:lastModifiedBy>
  <cp:lastPrinted>2020-10-16T18:41:13Z</cp:lastPrinted>
  <dcterms:created xsi:type="dcterms:W3CDTF">2015-03-17T20:08:52Z</dcterms:created>
  <dcterms:modified xsi:type="dcterms:W3CDTF">2024-11-22T17:59:19Z</dcterms:modified>
</cp:coreProperties>
</file>