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OCTUBRE 2024\"/>
    </mc:Choice>
  </mc:AlternateContent>
  <xr:revisionPtr revIDLastSave="0" documentId="13_ncr:1_{627C0476-6AB1-4516-91CB-CED47606F27F}" xr6:coauthVersionLast="47" xr6:coauthVersionMax="47" xr10:uidLastSave="{00000000-0000-0000-0000-000000000000}"/>
  <bookViews>
    <workbookView xWindow="-120" yWindow="-120" windowWidth="29040" windowHeight="15720" tabRatio="910" activeTab="14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'C.78-C.79'!$A$64:$E$124</definedName>
    <definedName name="_xlnm.Print_Area" localSheetId="6">'C.80'!#REF!</definedName>
    <definedName name="_xlnm.Print_Area" localSheetId="7">'C.81'!#REF!</definedName>
    <definedName name="_xlnm.Print_Area" localSheetId="8">'C.82'!$A$1:$H$60</definedName>
    <definedName name="_xlnm.Print_Area" localSheetId="9">'C.83'!$A$68:$J$126</definedName>
    <definedName name="_xlnm.Print_Area" localSheetId="10">'C.84 - 85'!$A$64:$E$123</definedName>
    <definedName name="_xlnm.Print_Area" localSheetId="11">'C.86'!#REF!</definedName>
    <definedName name="_xlnm.Print_Area" localSheetId="12">'C.87'!#REF!</definedName>
    <definedName name="_xlnm.Print_Area" localSheetId="13">'C.88'!$A$1:$H$60</definedName>
    <definedName name="_xlnm.Print_Area" localSheetId="14">'C.89'!$A$1:$J$62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120" i="27" l="1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44" i="11" l="1"/>
  <c r="E45" i="11"/>
  <c r="E46" i="11"/>
  <c r="E47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20" i="11"/>
  <c r="E19" i="11"/>
  <c r="E18" i="11"/>
  <c r="E17" i="11"/>
  <c r="E16" i="11"/>
  <c r="E12" i="11"/>
  <c r="E13" i="11"/>
  <c r="E11" i="11"/>
  <c r="E10" i="11"/>
  <c r="E9" i="11"/>
  <c r="B6" i="28" l="1"/>
  <c r="F15" i="11" l="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1" i="11"/>
  <c r="H13" i="11"/>
  <c r="H14" i="11"/>
  <c r="H9" i="1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E53" i="28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C6" i="3"/>
  <c r="F53" i="3" s="1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F53" i="28" l="1"/>
  <c r="E6" i="3"/>
  <c r="D6" i="28"/>
  <c r="G53" i="3"/>
  <c r="G53" i="1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G6" i="3" s="1"/>
  <c r="F6" i="3"/>
  <c r="F8" i="29"/>
  <c r="F6" i="29" s="1"/>
  <c r="E6" i="29"/>
  <c r="G8" i="1"/>
  <c r="G6" i="1" s="1"/>
  <c r="F6" i="1"/>
  <c r="G8" i="11" l="1"/>
  <c r="G15" i="11" l="1"/>
  <c r="H15" i="11" s="1"/>
  <c r="E5" i="16" l="1"/>
  <c r="B6" i="19" l="1"/>
  <c r="C6" i="19" l="1"/>
  <c r="D6" i="19" s="1"/>
  <c r="F8" i="11" l="1"/>
  <c r="H8" i="11" s="1"/>
  <c r="F5" i="14" l="1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G5" i="16"/>
  <c r="H5" i="16" l="1"/>
  <c r="D68" i="27"/>
  <c r="C68" i="27" l="1"/>
  <c r="G68" i="27" l="1"/>
  <c r="F68" i="27"/>
  <c r="E68" i="27"/>
  <c r="H68" i="27" l="1"/>
  <c r="E5" i="14"/>
  <c r="H5" i="14" l="1"/>
  <c r="G5" i="14" l="1"/>
  <c r="F6" i="11" l="1"/>
  <c r="G6" i="11"/>
  <c r="H6" i="11" s="1"/>
</calcChain>
</file>

<file path=xl/sharedStrings.xml><?xml version="1.0" encoding="utf-8"?>
<sst xmlns="http://schemas.openxmlformats.org/spreadsheetml/2006/main" count="1649" uniqueCount="380">
  <si>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</si>
  <si>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</si>
  <si>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</si>
  <si>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</si>
  <si>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</si>
  <si>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</si>
  <si>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</si>
  <si>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</si>
  <si>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</si>
  <si>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</si>
  <si>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</si>
  <si>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</si>
  <si>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</si>
  <si>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</si>
  <si>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</si>
  <si>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</si>
  <si>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</si>
  <si>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</si>
  <si>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</si>
  <si>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</si>
  <si>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</si>
  <si>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</si>
  <si>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</si>
  <si>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</si>
  <si>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</si>
  <si>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</si>
  <si>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</si>
  <si>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</si>
  <si>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</si>
  <si>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</si>
  <si>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</si>
  <si>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</si>
  <si>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</si>
  <si>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</si>
  <si>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</si>
  <si>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</si>
  <si>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</si>
  <si>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</si>
  <si>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</si>
  <si>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</si>
  <si>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</si>
  <si>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</si>
  <si>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</si>
  <si>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</si>
  <si>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</si>
  <si>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</si>
  <si>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</si>
  <si>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</si>
  <si>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</si>
  <si>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</si>
  <si>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9" type="noConversion"/>
  </si>
  <si>
    <t xml:space="preserve">Importaciones </t>
    <phoneticPr fontId="9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</si>
  <si>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</si>
  <si>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</si>
  <si>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</si>
  <si>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</si>
  <si>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</si>
  <si>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</si>
  <si>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>Subpartida Nacional</t>
    <phoneticPr fontId="4" type="noConversion"/>
  </si>
  <si>
    <t xml:space="preserve">         (Peso Neto toneladas)</t>
    <phoneticPr fontId="12" type="noConversion"/>
  </si>
  <si>
    <t xml:space="preserve">          (Valor FOB Miles USD)</t>
    <phoneticPr fontId="12" type="noConversion"/>
  </si>
  <si>
    <t>Descripción/País Destino</t>
    <phoneticPr fontId="4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</si>
  <si>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</si>
  <si>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</si>
  <si>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</si>
  <si>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</si>
  <si>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</si>
  <si>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</si>
  <si>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</si>
  <si>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</si>
  <si>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</si>
  <si>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</si>
  <si>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</si>
  <si>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</si>
  <si>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</si>
  <si>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</si>
  <si>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</si>
  <si>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</si>
  <si>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</si>
  <si>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</si>
  <si>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</si>
  <si>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</si>
  <si>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</si>
  <si>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</si>
  <si>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</si>
  <si>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</si>
  <si>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</si>
  <si>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</si>
  <si>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</si>
  <si>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</si>
  <si>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</si>
  <si>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</si>
  <si>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</si>
  <si>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</si>
  <si>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</si>
  <si>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</si>
  <si>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</si>
  <si>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</si>
  <si>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</si>
  <si>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</si>
  <si>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</si>
  <si>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</si>
  <si>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</si>
  <si>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</si>
  <si>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</si>
  <si>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</si>
  <si>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</si>
  <si>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</si>
  <si>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</si>
  <si>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</si>
  <si>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</si>
  <si>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</si>
  <si>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</si>
  <si>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</si>
  <si>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</si>
  <si>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</si>
  <si>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</si>
  <si>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</si>
  <si>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</si>
  <si>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</si>
  <si>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</si>
  <si>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</si>
  <si>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</si>
  <si>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</si>
  <si>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</si>
  <si>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</si>
  <si>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</si>
  <si>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</si>
  <si>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</si>
  <si>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</si>
  <si>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</si>
  <si>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</si>
  <si>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</si>
  <si>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</si>
  <si>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</si>
  <si>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</si>
  <si>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</si>
  <si>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</si>
  <si>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</si>
  <si>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</si>
  <si>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</si>
  <si>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</si>
  <si>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</si>
  <si>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</si>
  <si>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</si>
  <si>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</si>
  <si>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</si>
  <si>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</si>
  <si>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</si>
  <si>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</si>
  <si>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</si>
  <si>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</si>
  <si>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</si>
  <si>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</si>
  <si>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</si>
  <si>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</si>
  <si>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</si>
  <si>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</si>
  <si>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</si>
  <si>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</si>
  <si>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</si>
  <si>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</si>
  <si>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</si>
  <si>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</si>
  <si>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</si>
  <si>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</si>
  <si>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</si>
  <si>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</si>
  <si>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</si>
  <si>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1901909000</t>
  </si>
  <si>
    <t>1901101000</t>
  </si>
  <si>
    <t>1005100000</t>
  </si>
  <si>
    <t>1208100000</t>
  </si>
  <si>
    <t>5201003000</t>
  </si>
  <si>
    <t>1704901000</t>
  </si>
  <si>
    <t>1108130000</t>
  </si>
  <si>
    <t>0811109000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</si>
  <si>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</si>
  <si>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</si>
  <si>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</si>
  <si>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</si>
  <si>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</si>
  <si>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</si>
  <si>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</si>
  <si>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</si>
  <si>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</si>
  <si>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</si>
  <si>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</si>
  <si>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1404909090</t>
  </si>
  <si>
    <t>0206290000</t>
  </si>
  <si>
    <t>1107100000</t>
  </si>
  <si>
    <t>2101120000</t>
  </si>
  <si>
    <t>Turquía</t>
  </si>
  <si>
    <t>1209919000</t>
  </si>
  <si>
    <t>1512111000</t>
  </si>
  <si>
    <t>Trigo s/m</t>
  </si>
  <si>
    <t>3301130000</t>
  </si>
  <si>
    <t>4101200000</t>
  </si>
  <si>
    <t>4403110000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</si>
  <si>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</si>
  <si>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</si>
  <si>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</si>
  <si>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</si>
  <si>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</si>
  <si>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</si>
  <si>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</si>
  <si>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</si>
  <si>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</si>
  <si>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</si>
  <si>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</si>
  <si>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</si>
  <si>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</si>
  <si>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</si>
  <si>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</si>
  <si>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</si>
  <si>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Cacao en grano, entero o partido, tostado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</si>
  <si>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</si>
  <si>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</si>
  <si>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</si>
  <si>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</si>
  <si>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</si>
  <si>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</si>
  <si>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Los demas despojos comestibles de la especia bovina, congelados, excepto lengua e higado</t>
  </si>
  <si>
    <t>Fecula de papa (patata)</t>
  </si>
  <si>
    <t>Los demas citricos</t>
  </si>
  <si>
    <t>Arvejas (guisantes, chicharos) (pisum sativum) frescas o refrigeradas</t>
  </si>
  <si>
    <t>Malasia</t>
  </si>
  <si>
    <t>Irlanda</t>
  </si>
  <si>
    <t>Vietnam</t>
  </si>
  <si>
    <t>Octubre</t>
  </si>
  <si>
    <t>Holanda</t>
  </si>
  <si>
    <t>República Checa</t>
  </si>
  <si>
    <t xml:space="preserve">Taiwán </t>
  </si>
  <si>
    <t>Grano de soya</t>
  </si>
  <si>
    <t>2005993110</t>
  </si>
  <si>
    <t>2005993190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</si>
  <si>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</si>
  <si>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</si>
  <si>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</si>
  <si>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</si>
  <si>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</si>
  <si>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</si>
  <si>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</si>
  <si>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</si>
  <si>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</si>
  <si>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</si>
  <si>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</si>
  <si>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</si>
  <si>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</si>
  <si>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Demás fresas (frutillas),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</si>
  <si>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</si>
  <si>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</si>
  <si>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</si>
  <si>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</si>
  <si>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</si>
  <si>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</si>
  <si>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</si>
  <si>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</si>
  <si>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Las demás preparaciones compuestas cuyo grado alcohólico volumétrico sea inferior o igual al 0.5 % vol, para la elaboración de bebidas</t>
  </si>
  <si>
    <t>Los demás frutas, incluida las mezclas, y otros frutos y demás partes comestibles de plantas, preparados o conservados de otro modo, incluso con adición de azúcar u otro edulcorante o alcohol</t>
  </si>
  <si>
    <t>Los demás pimientos de la especie annuum</t>
  </si>
  <si>
    <t>Los demás complementos y suplementos alimenticios</t>
  </si>
  <si>
    <t>Las demás hortalizas y las mezclas de hortalizas preparadas o conservadas, sin congelar</t>
  </si>
  <si>
    <t>Los demás chocolate y demás preparaciones alimenticias que contengan cacao</t>
  </si>
  <si>
    <t>Manteca de cacao con un índice de acidez expresado en ácido oleico inferior o igual a 1 %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</si>
  <si>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</si>
  <si>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</si>
  <si>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</si>
  <si>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</si>
  <si>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</si>
  <si>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</si>
  <si>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</si>
  <si>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</si>
  <si>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</si>
  <si>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</si>
  <si>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</si>
  <si>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</si>
  <si>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</si>
  <si>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</si>
  <si>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</si>
  <si>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</si>
  <si>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</si>
  <si>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</si>
  <si>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</si>
  <si>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</si>
  <si>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Fórmulas lácteas para niños de hasta 12 meses de edad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</si>
  <si>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</si>
  <si>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</si>
  <si>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</si>
  <si>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Aceite de girasol en bruto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</si>
  <si>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</si>
  <si>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</si>
  <si>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</si>
  <si>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</si>
  <si>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</si>
  <si>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</si>
  <si>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</si>
  <si>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</si>
  <si>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</si>
  <si>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</si>
  <si>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</si>
  <si>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</si>
  <si>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</si>
  <si>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</si>
  <si>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</si>
  <si>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</si>
  <si>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</si>
  <si>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</si>
  <si>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</si>
  <si>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Madera en bruto de coníferas tratada con pintura u otros agentes de conservación</t>
  </si>
  <si>
    <t>Algodón sin cardar ni peinar de longitud de fibra superior a 22.22 mm pero inferior o igual a 28.57 mm</t>
  </si>
  <si>
    <t>Venezuela</t>
  </si>
  <si>
    <t>Nigeria</t>
  </si>
  <si>
    <t>Perú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</si>
  <si>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</si>
  <si>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</si>
  <si>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</si>
  <si>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</si>
  <si>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</si>
  <si>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</si>
  <si>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</si>
  <si>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</si>
  <si>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</si>
  <si>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</si>
  <si>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</si>
  <si>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</si>
  <si>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</si>
  <si>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</si>
  <si>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</si>
  <si>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</si>
  <si>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</si>
  <si>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 xml:space="preserve">C.83  PERÚ: EXPORTACIONES AGRARIAS POR SUBPARTIDA NACIONAL SEGÚN PAÍS DESTINO, </t>
  </si>
  <si>
    <t>continúa C.83</t>
  </si>
  <si>
    <t>C.89  PERÚ: IMPORTACIONES AGRARIAS POR SUBPARTIDA NACIONAL SEGÚN PAÍS DE ORIGEN,</t>
  </si>
  <si>
    <t>Kenia</t>
  </si>
  <si>
    <t>C.80  PERÚ: EXPORTACIONES AGRARIAS, CONTRIBUCIÓN EN PUNTOS PORCENTUALES POR SUBPARTIDAS NACIONALES, 2023 - 2024</t>
  </si>
  <si>
    <t xml:space="preserve">          (Valor FOB Miles USD)</t>
    <phoneticPr fontId="11" type="noConversion"/>
  </si>
  <si>
    <t>Par. %</t>
  </si>
  <si>
    <t>Contribucion PP</t>
  </si>
  <si>
    <t>2024/2023</t>
  </si>
  <si>
    <t>C.81  PERÚ: EXPORTACIONES AGRARIAS, CONTRIBUCIÓN EN PUNTOS PORCENTUALES POR PAÍS DE DESTINO, 2023 - 2024</t>
  </si>
  <si>
    <t>País de destino</t>
  </si>
  <si>
    <t>C.86  PERÚ: IMPORTACIONES AGRARIAS, CONTRIBUCIÓN EN PUNTOS PORCENTUALES POR SUBPARTIDAS NACIONALES, 2023 - 2024</t>
  </si>
  <si>
    <t>Estonia</t>
  </si>
  <si>
    <t>Preparaciones para la alimentación de animales</t>
  </si>
  <si>
    <t xml:space="preserve">Perú: Exportaciones agrarias, contribución en puntos porcentuales por subpartidas nacionales, 2023 – 2024 (Valor FOB Miles USD)	</t>
  </si>
  <si>
    <t>Perú: Importaciones agrarias, contribución en puntos porcentuales por subpartidas nacionales, 2023 – 2024 (Valor FOB Miles USD)</t>
  </si>
  <si>
    <t>Perú: Importaciones agrarias, contribución en puntos porcentuales por país de origen, 2023 – 2024 (Valor FOB Miles USD)</t>
  </si>
  <si>
    <t xml:space="preserve">Perú: Exportaciones agrarias, contribución en puntos porcentuales por país de destino, 2023 – 2024 (Valor FOB Miles USD)	</t>
  </si>
  <si>
    <t>Albania</t>
  </si>
  <si>
    <t>C.74  PERÚ: EXPORTACIONES E IMPORTACIONES AGRARIAS SEGÚN AÑO,  ENERO-OCTUBRE 2019 - 2024</t>
  </si>
  <si>
    <t xml:space="preserve">          ENERO-OCTUBRE 2023-2024</t>
  </si>
  <si>
    <t>Costa De Marfil</t>
  </si>
  <si>
    <t xml:space="preserve">         ENERO-OCTUBRE 2024</t>
  </si>
  <si>
    <t>Otros productos tradicionales</t>
  </si>
  <si>
    <t>Otros productos no tradicionales</t>
  </si>
  <si>
    <t>Enero-Octubre</t>
  </si>
  <si>
    <t>C.82  PERÚ: EXPORTACIONES AGRARIAS POR PAÍS DESTINO,  ENERO-OCTUBRE 2023 - 2024</t>
  </si>
  <si>
    <t>Las demás preparaciones para la alimentación de los animales</t>
  </si>
  <si>
    <t xml:space="preserve">         ENERO-OCTUBRE 2023-2024</t>
  </si>
  <si>
    <t xml:space="preserve"> --</t>
  </si>
  <si>
    <t xml:space="preserve">     --</t>
  </si>
  <si>
    <t xml:space="preserve">        --</t>
  </si>
  <si>
    <t>Perú: Exportaciones e Importaciones Agrarias según año,  Enero-Octubre 2019 - 2024</t>
  </si>
  <si>
    <t>Perú: Balanza comercial agraria por principales subpartida nacional,  Enero-Octubre 2023 - 2024</t>
  </si>
  <si>
    <t>Perú: Balanza comercial agraria por pais destino/origen,  Enero-Octubre 2024</t>
  </si>
  <si>
    <t>Perú: Exportaciones agrarias tradicionales y no tradicionales por subpartida nacional,  Enero-Octubre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</si>
  <si>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</si>
  <si>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</si>
  <si>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Enero-Octubre 2023 - 2024</t>
  </si>
  <si>
    <t>Perú: Exportaciones agrarias por subpartida nacional según país destino,  Enero-Octubre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</si>
  <si>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</si>
  <si>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</si>
  <si>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Enero-Octubre 2023 - 2024</t>
  </si>
  <si>
    <t>Perú: Importaciones agrarias por subpartida nacional según país de origen,  Enero-Octubre 2023 - 2024</t>
  </si>
  <si>
    <t xml:space="preserve">          --</t>
  </si>
  <si>
    <t>Elaboración: Ministerio de Desarrollo Agrario y Riego - MIDAGRI</t>
  </si>
  <si>
    <t>Dirección General de Estadística, Seguimiento y Evaluación de Políticas - DEIA</t>
  </si>
  <si>
    <t>C.87 PERÚ: IMPORTACIONES AGRARIAS, CONTRIBUCIÓN EN PUNTOS PORCENTUALES POR PAÍS DE ORIGEN, 2023 - 2024</t>
  </si>
  <si>
    <t>C.88  PERÚ: IMPORTACIONES AGRARIAS POR PAÍS DE ORIGEN,  ENERO-OCTUBRE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</si>
</sst>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0.0%"/>
  </numFmts>
  <fonts count="5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6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5">
    <xf numFmtId="0" fontId="0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15" applyNumberFormat="0" applyAlignment="0" applyProtection="0"/>
    <xf numFmtId="0" fontId="23" fillId="13" borderId="16" applyNumberFormat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5" applyNumberFormat="0" applyAlignment="0" applyProtection="0"/>
    <xf numFmtId="0" fontId="28" fillId="17" borderId="0" applyNumberFormat="0" applyBorder="0" applyAlignment="0" applyProtection="0"/>
    <xf numFmtId="43" fontId="3" fillId="0" borderId="0" applyFont="0" applyFill="0" applyBorder="0" applyAlignment="0" applyProtection="0"/>
    <xf numFmtId="0" fontId="29" fillId="10" borderId="0" applyNumberFormat="0" applyBorder="0" applyAlignment="0" applyProtection="0"/>
    <xf numFmtId="0" fontId="3" fillId="0" borderId="0"/>
    <xf numFmtId="167" fontId="6" fillId="0" borderId="0"/>
    <xf numFmtId="168" fontId="10" fillId="0" borderId="0"/>
    <xf numFmtId="0" fontId="5" fillId="0" borderId="0"/>
    <xf numFmtId="0" fontId="8" fillId="7" borderId="19" applyNumberFormat="0" applyFont="0" applyAlignment="0" applyProtection="0"/>
    <xf numFmtId="0" fontId="30" fillId="6" borderId="2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21" applyNumberFormat="0" applyFill="0" applyAlignment="0" applyProtection="0"/>
    <xf numFmtId="0" fontId="34" fillId="0" borderId="22" applyNumberFormat="0" applyFill="0" applyAlignment="0" applyProtection="0"/>
    <xf numFmtId="0" fontId="26" fillId="0" borderId="23" applyNumberFormat="0" applyFill="0" applyAlignment="0" applyProtection="0"/>
    <xf numFmtId="0" fontId="35" fillId="0" borderId="24" applyNumberFormat="0" applyFill="0" applyAlignment="0" applyProtection="0"/>
    <xf numFmtId="0" fontId="41" fillId="0" borderId="0"/>
    <xf numFmtId="0" fontId="2" fillId="0" borderId="0"/>
    <xf numFmtId="9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3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2" fillId="6" borderId="15" applyNumberFormat="0" applyAlignment="0" applyProtection="0"/>
    <xf numFmtId="0" fontId="23" fillId="13" borderId="16" applyNumberFormat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5" applyNumberFormat="0" applyAlignment="0" applyProtection="0"/>
    <xf numFmtId="0" fontId="28" fillId="17" borderId="0" applyNumberFormat="0" applyBorder="0" applyAlignment="0" applyProtection="0"/>
    <xf numFmtId="43" fontId="3" fillId="0" borderId="0" applyFont="0" applyFill="0" applyBorder="0" applyAlignment="0" applyProtection="0"/>
    <xf numFmtId="0" fontId="29" fillId="10" borderId="0" applyNumberFormat="0" applyBorder="0" applyAlignment="0" applyProtection="0"/>
    <xf numFmtId="0" fontId="3" fillId="7" borderId="19" applyNumberFormat="0" applyFont="0" applyAlignment="0" applyProtection="0"/>
    <xf numFmtId="0" fontId="30" fillId="6" borderId="2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26" fillId="0" borderId="23" applyNumberFormat="0" applyFill="0" applyAlignment="0" applyProtection="0"/>
    <xf numFmtId="0" fontId="35" fillId="0" borderId="24" applyNumberFormat="0" applyFill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286">
    <xf numFmtId="0" fontId="0" fillId="0" borderId="0" xfId="0"/>
    <xf numFmtId="0" fontId="13" fillId="0" borderId="0" xfId="0" applyFont="1" applyAlignment="1">
      <alignment horizontal="left" vertical="center"/>
    </xf>
    <xf numFmtId="3" fontId="15" fillId="0" borderId="0" xfId="33" applyNumberFormat="1" applyFont="1" applyAlignment="1">
      <alignment horizontal="center" vertical="center"/>
    </xf>
    <xf numFmtId="0" fontId="15" fillId="0" borderId="0" xfId="0" applyFont="1"/>
    <xf numFmtId="0" fontId="14" fillId="0" borderId="0" xfId="0" applyFont="1" applyAlignment="1">
      <alignment horizontal="left" vertical="center"/>
    </xf>
    <xf numFmtId="3" fontId="15" fillId="0" borderId="0" xfId="0" applyNumberFormat="1" applyFont="1"/>
    <xf numFmtId="1" fontId="14" fillId="3" borderId="12" xfId="0" applyNumberFormat="1" applyFont="1" applyFill="1" applyBorder="1" applyAlignment="1">
      <alignment horizontal="center" vertical="center"/>
    </xf>
    <xf numFmtId="1" fontId="14" fillId="3" borderId="0" xfId="0" applyNumberFormat="1" applyFont="1" applyFill="1" applyAlignment="1">
      <alignment horizontal="center" vertical="center"/>
    </xf>
    <xf numFmtId="167" fontId="17" fillId="0" borderId="0" xfId="0" applyNumberFormat="1" applyFont="1" applyAlignment="1">
      <alignment horizontal="left" vertical="center"/>
    </xf>
    <xf numFmtId="3" fontId="18" fillId="0" borderId="0" xfId="0" applyNumberFormat="1" applyFont="1"/>
    <xf numFmtId="0" fontId="18" fillId="0" borderId="0" xfId="0" applyFont="1"/>
    <xf numFmtId="167" fontId="18" fillId="0" borderId="0" xfId="36" applyFont="1" applyAlignment="1">
      <alignment horizontal="left" vertical="center"/>
    </xf>
    <xf numFmtId="165" fontId="15" fillId="0" borderId="0" xfId="33" applyNumberFormat="1" applyFont="1" applyAlignment="1">
      <alignment vertical="center"/>
    </xf>
    <xf numFmtId="0" fontId="15" fillId="0" borderId="0" xfId="33" applyNumberFormat="1" applyFont="1" applyAlignment="1">
      <alignment vertical="center" wrapText="1"/>
    </xf>
    <xf numFmtId="169" fontId="15" fillId="0" borderId="0" xfId="33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8" fillId="0" borderId="0" xfId="0" applyNumberFormat="1" applyFont="1" applyAlignment="1">
      <alignment vertical="center"/>
    </xf>
    <xf numFmtId="164" fontId="18" fillId="0" borderId="0" xfId="33" applyNumberFormat="1" applyFont="1" applyAlignment="1">
      <alignment vertical="center"/>
    </xf>
    <xf numFmtId="0" fontId="18" fillId="0" borderId="0" xfId="0" applyFont="1" applyAlignment="1">
      <alignment vertical="center"/>
    </xf>
    <xf numFmtId="3" fontId="36" fillId="0" borderId="0" xfId="0" applyNumberFormat="1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left" vertical="center"/>
    </xf>
    <xf numFmtId="0" fontId="37" fillId="0" borderId="0" xfId="0" applyFont="1"/>
    <xf numFmtId="3" fontId="37" fillId="0" borderId="0" xfId="0" applyNumberFormat="1" applyFont="1"/>
    <xf numFmtId="0" fontId="15" fillId="0" borderId="0" xfId="0" applyFont="1" applyAlignment="1">
      <alignment horizontal="center" vertical="center"/>
    </xf>
    <xf numFmtId="3" fontId="36" fillId="0" borderId="0" xfId="0" applyNumberFormat="1" applyFont="1"/>
    <xf numFmtId="0" fontId="1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horizontal="right"/>
    </xf>
    <xf numFmtId="0" fontId="36" fillId="0" borderId="0" xfId="0" applyFont="1" applyAlignment="1">
      <alignment wrapText="1"/>
    </xf>
    <xf numFmtId="166" fontId="18" fillId="0" borderId="0" xfId="0" applyNumberFormat="1" applyFont="1"/>
    <xf numFmtId="166" fontId="36" fillId="0" borderId="0" xfId="0" applyNumberFormat="1" applyFont="1"/>
    <xf numFmtId="0" fontId="18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167" fontId="18" fillId="0" borderId="0" xfId="36" applyFont="1" applyAlignment="1">
      <alignment vertic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7" fontId="17" fillId="0" borderId="14" xfId="0" applyNumberFormat="1" applyFont="1" applyBorder="1" applyAlignment="1">
      <alignment horizontal="left" vertical="center"/>
    </xf>
    <xf numFmtId="0" fontId="18" fillId="0" borderId="14" xfId="0" applyFont="1" applyBorder="1" applyAlignment="1">
      <alignment vertical="center"/>
    </xf>
    <xf numFmtId="0" fontId="38" fillId="0" borderId="0" xfId="0" applyFont="1"/>
    <xf numFmtId="0" fontId="15" fillId="3" borderId="0" xfId="33" applyNumberFormat="1" applyFont="1" applyFill="1" applyAlignment="1">
      <alignment horizontal="center" vertical="center"/>
    </xf>
    <xf numFmtId="0" fontId="36" fillId="3" borderId="0" xfId="0" applyFont="1" applyFill="1" applyAlignment="1">
      <alignment horizontal="left"/>
    </xf>
    <xf numFmtId="0" fontId="36" fillId="3" borderId="0" xfId="0" applyFont="1" applyFill="1"/>
    <xf numFmtId="0" fontId="36" fillId="0" borderId="0" xfId="0" applyFont="1" applyAlignment="1">
      <alignment horizontal="center" vertical="center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170" fontId="15" fillId="0" borderId="2" xfId="33" applyNumberFormat="1" applyFont="1" applyBorder="1" applyAlignment="1">
      <alignment vertical="center"/>
    </xf>
    <xf numFmtId="3" fontId="14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horizontal="right" vertical="center"/>
    </xf>
    <xf numFmtId="171" fontId="15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172" fontId="15" fillId="0" borderId="0" xfId="33" applyNumberFormat="1" applyFont="1" applyAlignment="1">
      <alignment horizontal="right" vertical="center"/>
    </xf>
    <xf numFmtId="169" fontId="15" fillId="0" borderId="0" xfId="0" applyNumberFormat="1" applyFont="1" applyAlignment="1">
      <alignment horizontal="right" vertical="center"/>
    </xf>
    <xf numFmtId="166" fontId="40" fillId="0" borderId="13" xfId="0" applyNumberFormat="1" applyFont="1" applyBorder="1" applyAlignment="1">
      <alignment horizontal="right" vertical="center"/>
    </xf>
    <xf numFmtId="49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169" fontId="15" fillId="0" borderId="13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3" fillId="3" borderId="0" xfId="0" applyFont="1" applyFill="1"/>
    <xf numFmtId="171" fontId="15" fillId="0" borderId="0" xfId="0" applyNumberFormat="1" applyFont="1"/>
    <xf numFmtId="171" fontId="18" fillId="0" borderId="0" xfId="0" applyNumberFormat="1" applyFont="1"/>
    <xf numFmtId="0" fontId="14" fillId="0" borderId="0" xfId="0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 wrapText="1"/>
    </xf>
    <xf numFmtId="171" fontId="15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vertical="center"/>
    </xf>
    <xf numFmtId="0" fontId="13" fillId="0" borderId="0" xfId="0" applyFont="1"/>
    <xf numFmtId="169" fontId="15" fillId="0" borderId="0" xfId="0" applyNumberFormat="1" applyFont="1"/>
    <xf numFmtId="3" fontId="13" fillId="3" borderId="0" xfId="0" applyNumberFormat="1" applyFont="1" applyFill="1"/>
    <xf numFmtId="174" fontId="15" fillId="0" borderId="0" xfId="0" applyNumberFormat="1" applyFont="1" applyAlignment="1">
      <alignment vertical="center"/>
    </xf>
    <xf numFmtId="3" fontId="15" fillId="0" borderId="0" xfId="33" applyNumberFormat="1" applyFont="1" applyAlignment="1">
      <alignment horizontal="left" vertical="center"/>
    </xf>
    <xf numFmtId="175" fontId="15" fillId="0" borderId="2" xfId="0" applyNumberFormat="1" applyFont="1" applyBorder="1" applyAlignment="1">
      <alignment vertical="center"/>
    </xf>
    <xf numFmtId="1" fontId="14" fillId="0" borderId="13" xfId="0" applyNumberFormat="1" applyFont="1" applyBorder="1" applyAlignment="1">
      <alignment horizontal="center" vertical="center"/>
    </xf>
    <xf numFmtId="166" fontId="14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18" borderId="0" xfId="33" applyNumberFormat="1" applyFont="1" applyFill="1" applyAlignment="1">
      <alignment horizontal="left" vertical="center"/>
    </xf>
    <xf numFmtId="3" fontId="15" fillId="0" borderId="0" xfId="33" applyNumberFormat="1" applyFont="1" applyAlignment="1">
      <alignment vertical="center"/>
    </xf>
    <xf numFmtId="166" fontId="15" fillId="0" borderId="0" xfId="33" applyNumberFormat="1" applyFont="1" applyAlignment="1">
      <alignment vertical="center"/>
    </xf>
    <xf numFmtId="168" fontId="18" fillId="0" borderId="0" xfId="37" applyFont="1" applyAlignment="1">
      <alignment horizontal="left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vertical="center"/>
    </xf>
    <xf numFmtId="167" fontId="17" fillId="0" borderId="13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vertical="center"/>
    </xf>
    <xf numFmtId="3" fontId="18" fillId="0" borderId="13" xfId="0" applyNumberFormat="1" applyFont="1" applyBorder="1" applyAlignment="1">
      <alignment vertical="center"/>
    </xf>
    <xf numFmtId="166" fontId="18" fillId="0" borderId="13" xfId="33" applyNumberFormat="1" applyFont="1" applyBorder="1" applyAlignment="1">
      <alignment vertical="center"/>
    </xf>
    <xf numFmtId="166" fontId="18" fillId="0" borderId="0" xfId="33" applyNumberFormat="1" applyFont="1" applyAlignment="1">
      <alignment vertical="center"/>
    </xf>
    <xf numFmtId="165" fontId="14" fillId="0" borderId="13" xfId="30" applyNumberFormat="1" applyFont="1" applyFill="1" applyBorder="1" applyAlignment="1">
      <alignment horizontal="center" vertical="center" wrapText="1"/>
    </xf>
    <xf numFmtId="0" fontId="14" fillId="0" borderId="13" xfId="30" applyFont="1" applyFill="1" applyBorder="1" applyAlignment="1">
      <alignment horizontal="center" vertical="center" wrapText="1"/>
    </xf>
    <xf numFmtId="1" fontId="14" fillId="0" borderId="13" xfId="30" applyNumberFormat="1" applyFont="1" applyFill="1" applyBorder="1" applyAlignment="1">
      <alignment horizontal="center" vertical="center"/>
    </xf>
    <xf numFmtId="9" fontId="14" fillId="0" borderId="13" xfId="30" applyNumberFormat="1" applyFont="1" applyFill="1" applyBorder="1" applyAlignment="1">
      <alignment horizontal="center" vertical="center" wrapText="1"/>
    </xf>
    <xf numFmtId="176" fontId="15" fillId="0" borderId="0" xfId="33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5" fillId="3" borderId="0" xfId="33" applyNumberFormat="1" applyFont="1" applyFill="1" applyAlignment="1">
      <alignment horizontal="right" vertical="center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center" vertical="top"/>
    </xf>
    <xf numFmtId="49" fontId="15" fillId="0" borderId="0" xfId="0" applyNumberFormat="1" applyFont="1" applyAlignment="1">
      <alignment horizontal="center" vertical="top"/>
    </xf>
    <xf numFmtId="177" fontId="15" fillId="0" borderId="0" xfId="0" applyNumberFormat="1" applyFont="1" applyAlignment="1">
      <alignment horizontal="center" vertical="top" wrapText="1"/>
    </xf>
    <xf numFmtId="169" fontId="14" fillId="0" borderId="0" xfId="33" applyNumberFormat="1" applyFont="1" applyAlignment="1">
      <alignment vertical="center"/>
    </xf>
    <xf numFmtId="169" fontId="15" fillId="0" borderId="0" xfId="33" applyNumberFormat="1" applyFont="1" applyAlignment="1">
      <alignment horizontal="right" vertical="center"/>
    </xf>
    <xf numFmtId="169" fontId="14" fillId="18" borderId="0" xfId="33" applyNumberFormat="1" applyFont="1" applyFill="1" applyAlignment="1">
      <alignment vertical="center"/>
    </xf>
    <xf numFmtId="49" fontId="14" fillId="0" borderId="0" xfId="38" applyNumberFormat="1" applyFont="1" applyAlignment="1">
      <alignment horizontal="center" vertical="center" wrapText="1"/>
    </xf>
    <xf numFmtId="3" fontId="39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horizontal="right" vertical="center"/>
    </xf>
    <xf numFmtId="173" fontId="14" fillId="0" borderId="0" xfId="0" applyNumberFormat="1" applyFont="1" applyAlignment="1">
      <alignment horizontal="right" vertical="center"/>
    </xf>
    <xf numFmtId="169" fontId="14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8" fontId="14" fillId="0" borderId="0" xfId="0" applyNumberFormat="1" applyFont="1"/>
    <xf numFmtId="169" fontId="14" fillId="0" borderId="0" xfId="0" applyNumberFormat="1" applyFont="1"/>
    <xf numFmtId="172" fontId="1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4" fontId="14" fillId="0" borderId="0" xfId="0" applyNumberFormat="1" applyFont="1" applyAlignment="1">
      <alignment vertical="center"/>
    </xf>
    <xf numFmtId="171" fontId="14" fillId="0" borderId="0" xfId="0" applyNumberFormat="1" applyFont="1" applyAlignment="1">
      <alignment vertical="center"/>
    </xf>
    <xf numFmtId="3" fontId="44" fillId="0" borderId="0" xfId="33" applyNumberFormat="1" applyFont="1" applyAlignment="1">
      <alignment horizontal="right" vertical="center"/>
    </xf>
    <xf numFmtId="3" fontId="44" fillId="0" borderId="0" xfId="0" applyNumberFormat="1" applyFont="1" applyAlignment="1">
      <alignment horizontal="right"/>
    </xf>
    <xf numFmtId="3" fontId="44" fillId="0" borderId="0" xfId="33" applyNumberFormat="1" applyFont="1" applyAlignment="1">
      <alignment horizontal="right" vertical="center" wrapText="1"/>
    </xf>
    <xf numFmtId="1" fontId="45" fillId="3" borderId="0" xfId="0" applyNumberFormat="1" applyFont="1" applyFill="1" applyAlignment="1">
      <alignment horizontal="left" vertical="center"/>
    </xf>
    <xf numFmtId="0" fontId="46" fillId="0" borderId="0" xfId="0" applyFont="1"/>
    <xf numFmtId="0" fontId="47" fillId="0" borderId="0" xfId="0" applyFont="1"/>
    <xf numFmtId="49" fontId="15" fillId="0" borderId="28" xfId="0" applyNumberFormat="1" applyFont="1" applyBorder="1" applyAlignment="1">
      <alignment vertical="top"/>
    </xf>
    <xf numFmtId="0" fontId="15" fillId="0" borderId="28" xfId="0" applyFont="1" applyBorder="1"/>
    <xf numFmtId="174" fontId="15" fillId="0" borderId="28" xfId="0" applyNumberFormat="1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49" fontId="15" fillId="0" borderId="28" xfId="0" applyNumberFormat="1" applyFont="1" applyBorder="1" applyAlignment="1">
      <alignment horizontal="center" vertical="top"/>
    </xf>
    <xf numFmtId="0" fontId="4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42" fillId="0" borderId="0" xfId="0" applyFont="1" applyAlignment="1">
      <alignment vertical="center"/>
    </xf>
    <xf numFmtId="3" fontId="15" fillId="0" borderId="0" xfId="0" applyNumberFormat="1" applyFont="1" applyAlignment="1">
      <alignment horizontal="right"/>
    </xf>
    <xf numFmtId="0" fontId="15" fillId="0" borderId="0" xfId="33" applyNumberFormat="1" applyFont="1" applyFill="1" applyAlignment="1">
      <alignment horizontal="center" vertical="center"/>
    </xf>
    <xf numFmtId="176" fontId="15" fillId="0" borderId="0" xfId="33" applyNumberFormat="1" applyFont="1" applyFill="1" applyAlignment="1">
      <alignment horizontal="right" vertical="center"/>
    </xf>
    <xf numFmtId="0" fontId="36" fillId="18" borderId="0" xfId="0" applyFont="1" applyFill="1" applyAlignment="1">
      <alignment vertical="center"/>
    </xf>
    <xf numFmtId="0" fontId="15" fillId="18" borderId="0" xfId="0" applyFont="1" applyFill="1" applyAlignment="1">
      <alignment vertical="center"/>
    </xf>
    <xf numFmtId="0" fontId="18" fillId="18" borderId="0" xfId="0" applyFont="1" applyFill="1" applyAlignment="1">
      <alignment vertical="center"/>
    </xf>
    <xf numFmtId="0" fontId="13" fillId="18" borderId="0" xfId="0" applyFont="1" applyFill="1" applyAlignment="1">
      <alignment vertical="center"/>
    </xf>
    <xf numFmtId="0" fontId="15" fillId="18" borderId="0" xfId="0" applyFont="1" applyFill="1" applyAlignment="1">
      <alignment horizontal="center"/>
    </xf>
    <xf numFmtId="0" fontId="13" fillId="3" borderId="0" xfId="0" applyFont="1" applyFill="1" applyAlignment="1">
      <alignment horizontal="left" vertical="center"/>
    </xf>
    <xf numFmtId="0" fontId="36" fillId="3" borderId="0" xfId="0" applyFont="1" applyFill="1" applyAlignment="1">
      <alignment vertical="center"/>
    </xf>
    <xf numFmtId="171" fontId="15" fillId="0" borderId="0" xfId="33" applyNumberFormat="1" applyFont="1" applyAlignment="1">
      <alignment vertical="center"/>
    </xf>
    <xf numFmtId="0" fontId="38" fillId="0" borderId="0" xfId="0" applyFont="1" applyAlignment="1">
      <alignment vertical="center"/>
    </xf>
    <xf numFmtId="3" fontId="15" fillId="0" borderId="0" xfId="0" applyNumberFormat="1" applyFont="1" applyAlignment="1">
      <alignment vertical="top"/>
    </xf>
    <xf numFmtId="3" fontId="15" fillId="0" borderId="0" xfId="0" applyNumberFormat="1" applyFont="1" applyAlignment="1">
      <alignment horizontal="right" vertical="top"/>
    </xf>
    <xf numFmtId="3" fontId="15" fillId="0" borderId="28" xfId="0" applyNumberFormat="1" applyFont="1" applyBorder="1" applyAlignment="1">
      <alignment horizontal="right" vertical="top"/>
    </xf>
    <xf numFmtId="179" fontId="15" fillId="0" borderId="0" xfId="0" applyNumberFormat="1" applyFont="1" applyAlignment="1">
      <alignment horizontal="right" vertical="center"/>
    </xf>
    <xf numFmtId="3" fontId="15" fillId="0" borderId="28" xfId="33" applyNumberFormat="1" applyFont="1" applyBorder="1" applyAlignment="1">
      <alignment horizontal="center" vertical="center"/>
    </xf>
    <xf numFmtId="0" fontId="36" fillId="0" borderId="28" xfId="0" applyFont="1" applyBorder="1" applyAlignment="1">
      <alignment vertical="center"/>
    </xf>
    <xf numFmtId="0" fontId="46" fillId="18" borderId="0" xfId="0" applyFont="1" applyFill="1"/>
    <xf numFmtId="0" fontId="15" fillId="18" borderId="0" xfId="0" applyFont="1" applyFill="1"/>
    <xf numFmtId="0" fontId="47" fillId="18" borderId="0" xfId="0" applyFont="1" applyFill="1"/>
    <xf numFmtId="169" fontId="15" fillId="18" borderId="0" xfId="33" applyNumberFormat="1" applyFont="1" applyFill="1" applyAlignment="1">
      <alignment horizontal="left" vertical="center"/>
    </xf>
    <xf numFmtId="169" fontId="15" fillId="18" borderId="0" xfId="33" applyNumberFormat="1" applyFont="1" applyFill="1" applyAlignment="1">
      <alignment horizontal="right" vertical="center"/>
    </xf>
    <xf numFmtId="166" fontId="15" fillId="0" borderId="0" xfId="0" applyNumberFormat="1" applyFont="1" applyAlignment="1">
      <alignment horizontal="right"/>
    </xf>
    <xf numFmtId="3" fontId="15" fillId="0" borderId="28" xfId="33" applyNumberFormat="1" applyFont="1" applyBorder="1" applyAlignment="1">
      <alignment horizontal="right" vertical="center"/>
    </xf>
    <xf numFmtId="3" fontId="15" fillId="0" borderId="0" xfId="33" applyNumberFormat="1" applyFont="1" applyBorder="1" applyAlignment="1">
      <alignment horizontal="left" vertical="center"/>
    </xf>
    <xf numFmtId="3" fontId="44" fillId="0" borderId="0" xfId="33" applyNumberFormat="1" applyFont="1" applyBorder="1" applyAlignment="1">
      <alignment horizontal="right" vertical="center"/>
    </xf>
    <xf numFmtId="0" fontId="47" fillId="0" borderId="28" xfId="0" applyFont="1" applyBorder="1"/>
    <xf numFmtId="0" fontId="13" fillId="0" borderId="28" xfId="0" applyFont="1" applyBorder="1" applyAlignment="1">
      <alignment horizontal="center" vertical="center"/>
    </xf>
    <xf numFmtId="49" fontId="15" fillId="0" borderId="28" xfId="0" applyNumberFormat="1" applyFont="1" applyBorder="1" applyAlignment="1">
      <alignment vertical="top" wrapText="1"/>
    </xf>
    <xf numFmtId="0" fontId="50" fillId="0" borderId="0" xfId="0" applyFont="1" applyAlignment="1">
      <alignment horizontal="right" vertical="center"/>
    </xf>
    <xf numFmtId="169" fontId="15" fillId="0" borderId="28" xfId="0" applyNumberFormat="1" applyFont="1" applyBorder="1"/>
    <xf numFmtId="0" fontId="50" fillId="0" borderId="28" xfId="0" applyFont="1" applyBorder="1" applyAlignment="1">
      <alignment horizontal="right" vertical="center"/>
    </xf>
    <xf numFmtId="0" fontId="14" fillId="0" borderId="28" xfId="0" applyFont="1" applyBorder="1" applyAlignment="1">
      <alignment vertical="center"/>
    </xf>
    <xf numFmtId="174" fontId="15" fillId="0" borderId="0" xfId="0" applyNumberFormat="1" applyFont="1"/>
    <xf numFmtId="174" fontId="15" fillId="3" borderId="0" xfId="0" applyNumberFormat="1" applyFont="1" applyFill="1"/>
    <xf numFmtId="174" fontId="15" fillId="3" borderId="28" xfId="0" applyNumberFormat="1" applyFont="1" applyFill="1" applyBorder="1"/>
    <xf numFmtId="174" fontId="15" fillId="0" borderId="0" xfId="0" applyNumberFormat="1" applyFont="1" applyAlignment="1">
      <alignment horizontal="center" vertical="center"/>
    </xf>
    <xf numFmtId="0" fontId="50" fillId="0" borderId="0" xfId="0" applyFont="1" applyAlignment="1">
      <alignment vertical="center"/>
    </xf>
    <xf numFmtId="177" fontId="15" fillId="0" borderId="28" xfId="0" applyNumberFormat="1" applyFont="1" applyBorder="1" applyAlignment="1">
      <alignment vertical="top" wrapText="1"/>
    </xf>
    <xf numFmtId="0" fontId="50" fillId="0" borderId="28" xfId="0" applyFont="1" applyBorder="1" applyAlignment="1">
      <alignment vertical="center"/>
    </xf>
    <xf numFmtId="0" fontId="16" fillId="20" borderId="11" xfId="0" applyFont="1" applyFill="1" applyBorder="1" applyAlignment="1">
      <alignment horizontal="center" vertical="center"/>
    </xf>
    <xf numFmtId="1" fontId="16" fillId="20" borderId="11" xfId="0" applyNumberFormat="1" applyFont="1" applyFill="1" applyBorder="1" applyAlignment="1">
      <alignment horizontal="center" vertical="center"/>
    </xf>
    <xf numFmtId="1" fontId="14" fillId="20" borderId="11" xfId="30" applyNumberFormat="1" applyFont="1" applyFill="1" applyBorder="1" applyAlignment="1">
      <alignment horizontal="center" vertical="center"/>
    </xf>
    <xf numFmtId="1" fontId="14" fillId="20" borderId="11" xfId="0" applyNumberFormat="1" applyFont="1" applyFill="1" applyBorder="1" applyAlignment="1">
      <alignment horizontal="center" vertical="center"/>
    </xf>
    <xf numFmtId="169" fontId="51" fillId="19" borderId="0" xfId="33" applyNumberFormat="1" applyFont="1" applyFill="1" applyAlignment="1">
      <alignment vertical="center"/>
    </xf>
    <xf numFmtId="1" fontId="51" fillId="20" borderId="11" xfId="30" applyNumberFormat="1" applyFont="1" applyFill="1" applyBorder="1" applyAlignment="1">
      <alignment horizontal="center" vertical="center"/>
    </xf>
    <xf numFmtId="0" fontId="14" fillId="20" borderId="11" xfId="0" applyFont="1" applyFill="1" applyBorder="1" applyAlignment="1">
      <alignment horizontal="center" vertical="center" wrapText="1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3" fontId="14" fillId="19" borderId="8" xfId="0" applyNumberFormat="1" applyFont="1" applyFill="1" applyBorder="1" applyAlignment="1">
      <alignment horizontal="right" vertical="center"/>
    </xf>
    <xf numFmtId="171" fontId="14" fillId="19" borderId="8" xfId="0" applyNumberFormat="1" applyFont="1" applyFill="1" applyBorder="1" applyAlignment="1">
      <alignment horizontal="right" vertical="center"/>
    </xf>
    <xf numFmtId="0" fontId="52" fillId="19" borderId="28" xfId="33" applyNumberFormat="1" applyFont="1" applyFill="1" applyBorder="1" applyAlignment="1">
      <alignment horizontal="center" vertical="center"/>
    </xf>
    <xf numFmtId="176" fontId="51" fillId="19" borderId="28" xfId="33" applyNumberFormat="1" applyFont="1" applyFill="1" applyBorder="1" applyAlignment="1">
      <alignment horizontal="right" vertical="center"/>
    </xf>
    <xf numFmtId="166" fontId="14" fillId="20" borderId="11" xfId="0" applyNumberFormat="1" applyFont="1" applyFill="1" applyBorder="1" applyAlignment="1">
      <alignment horizontal="center" vertical="center" wrapText="1"/>
    </xf>
    <xf numFmtId="169" fontId="14" fillId="19" borderId="8" xfId="0" applyNumberFormat="1" applyFont="1" applyFill="1" applyBorder="1" applyAlignment="1">
      <alignment vertical="center"/>
    </xf>
    <xf numFmtId="171" fontId="14" fillId="19" borderId="8" xfId="0" applyNumberFormat="1" applyFont="1" applyFill="1" applyBorder="1" applyAlignment="1">
      <alignment vertical="center"/>
    </xf>
    <xf numFmtId="0" fontId="51" fillId="21" borderId="0" xfId="33" applyNumberFormat="1" applyFont="1" applyFill="1" applyAlignment="1">
      <alignment horizontal="left" vertical="center"/>
    </xf>
    <xf numFmtId="176" fontId="53" fillId="21" borderId="0" xfId="33" applyNumberFormat="1" applyFont="1" applyFill="1" applyAlignment="1">
      <alignment horizontal="right" vertical="center"/>
    </xf>
    <xf numFmtId="1" fontId="51" fillId="21" borderId="0" xfId="0" applyNumberFormat="1" applyFont="1" applyFill="1" applyAlignment="1">
      <alignment vertical="center"/>
    </xf>
    <xf numFmtId="169" fontId="51" fillId="21" borderId="0" xfId="33" applyNumberFormat="1" applyFont="1" applyFill="1" applyAlignment="1">
      <alignment vertical="center"/>
    </xf>
    <xf numFmtId="172" fontId="51" fillId="21" borderId="0" xfId="33" applyNumberFormat="1" applyFont="1" applyFill="1" applyAlignment="1">
      <alignment vertical="center"/>
    </xf>
    <xf numFmtId="169" fontId="14" fillId="21" borderId="0" xfId="0" applyNumberFormat="1" applyFont="1" applyFill="1" applyAlignment="1">
      <alignment horizontal="left" vertical="center"/>
    </xf>
    <xf numFmtId="169" fontId="14" fillId="21" borderId="0" xfId="0" applyNumberFormat="1" applyFont="1" applyFill="1" applyAlignment="1">
      <alignment horizontal="right" vertical="center"/>
    </xf>
    <xf numFmtId="3" fontId="14" fillId="21" borderId="0" xfId="0" applyNumberFormat="1" applyFont="1" applyFill="1" applyAlignment="1">
      <alignment horizontal="right" vertical="center"/>
    </xf>
    <xf numFmtId="0" fontId="14" fillId="21" borderId="0" xfId="0" applyFont="1" applyFill="1" applyAlignment="1">
      <alignment horizontal="center" vertical="center"/>
    </xf>
    <xf numFmtId="0" fontId="14" fillId="21" borderId="0" xfId="0" applyFont="1" applyFill="1" applyAlignment="1">
      <alignment horizontal="left" vertical="center"/>
    </xf>
    <xf numFmtId="49" fontId="14" fillId="21" borderId="0" xfId="0" applyNumberFormat="1" applyFont="1" applyFill="1" applyAlignment="1">
      <alignment horizontal="center" vertical="center"/>
    </xf>
    <xf numFmtId="174" fontId="14" fillId="21" borderId="0" xfId="0" applyNumberFormat="1" applyFont="1" applyFill="1" applyAlignment="1">
      <alignment vertical="center"/>
    </xf>
    <xf numFmtId="174" fontId="14" fillId="19" borderId="8" xfId="0" applyNumberFormat="1" applyFont="1" applyFill="1" applyBorder="1"/>
    <xf numFmtId="0" fontId="14" fillId="21" borderId="0" xfId="0" applyFont="1" applyFill="1" applyAlignment="1">
      <alignment horizontal="left" vertical="center" wrapText="1"/>
    </xf>
    <xf numFmtId="3" fontId="39" fillId="19" borderId="8" xfId="0" applyNumberFormat="1" applyFont="1" applyFill="1" applyBorder="1" applyAlignment="1">
      <alignment horizontal="center" vertical="center"/>
    </xf>
    <xf numFmtId="0" fontId="14" fillId="20" borderId="6" xfId="0" applyFont="1" applyFill="1" applyBorder="1" applyAlignment="1">
      <alignment horizontal="center" vertical="center" wrapText="1"/>
    </xf>
    <xf numFmtId="1" fontId="14" fillId="20" borderId="6" xfId="0" applyNumberFormat="1" applyFont="1" applyFill="1" applyBorder="1" applyAlignment="1">
      <alignment horizontal="center" vertical="center"/>
    </xf>
    <xf numFmtId="1" fontId="14" fillId="20" borderId="10" xfId="0" applyNumberFormat="1" applyFont="1" applyFill="1" applyBorder="1" applyAlignment="1">
      <alignment horizontal="center" vertical="center"/>
    </xf>
    <xf numFmtId="0" fontId="14" fillId="20" borderId="10" xfId="38" applyFont="1" applyFill="1" applyBorder="1" applyAlignment="1">
      <alignment horizontal="center" vertical="center" wrapText="1"/>
    </xf>
    <xf numFmtId="180" fontId="14" fillId="19" borderId="8" xfId="93" applyNumberFormat="1" applyFont="1" applyFill="1" applyBorder="1" applyAlignment="1">
      <alignment horizontal="right" vertical="center"/>
    </xf>
    <xf numFmtId="166" fontId="14" fillId="19" borderId="8" xfId="0" applyNumberFormat="1" applyFont="1" applyFill="1" applyBorder="1" applyAlignment="1">
      <alignment horizontal="center" vertical="center"/>
    </xf>
    <xf numFmtId="169" fontId="14" fillId="0" borderId="0" xfId="0" applyNumberFormat="1" applyFont="1" applyAlignment="1">
      <alignment horizontal="center" vertical="center"/>
    </xf>
    <xf numFmtId="180" fontId="15" fillId="0" borderId="0" xfId="93" applyNumberFormat="1" applyFont="1" applyBorder="1" applyAlignment="1">
      <alignment vertical="top"/>
    </xf>
    <xf numFmtId="180" fontId="49" fillId="0" borderId="0" xfId="93" applyNumberFormat="1" applyFont="1"/>
    <xf numFmtId="166" fontId="15" fillId="0" borderId="0" xfId="0" applyNumberFormat="1" applyFont="1" applyAlignment="1">
      <alignment horizontal="center" vertical="top"/>
    </xf>
    <xf numFmtId="0" fontId="15" fillId="0" borderId="28" xfId="33" applyNumberFormat="1" applyFont="1" applyBorder="1" applyAlignment="1">
      <alignment vertical="center" wrapText="1"/>
    </xf>
    <xf numFmtId="180" fontId="15" fillId="0" borderId="28" xfId="93" applyNumberFormat="1" applyFont="1" applyBorder="1" applyAlignment="1">
      <alignment vertical="top"/>
    </xf>
    <xf numFmtId="180" fontId="49" fillId="0" borderId="28" xfId="93" applyNumberFormat="1" applyFont="1" applyBorder="1"/>
    <xf numFmtId="166" fontId="15" fillId="0" borderId="28" xfId="0" applyNumberFormat="1" applyFont="1" applyBorder="1" applyAlignment="1">
      <alignment horizontal="center" vertical="top"/>
    </xf>
    <xf numFmtId="180" fontId="15" fillId="0" borderId="0" xfId="93" applyNumberFormat="1" applyFont="1" applyAlignment="1">
      <alignment horizontal="right"/>
    </xf>
    <xf numFmtId="180" fontId="47" fillId="0" borderId="0" xfId="93" applyNumberFormat="1" applyFont="1"/>
    <xf numFmtId="180" fontId="15" fillId="0" borderId="0" xfId="93" applyNumberFormat="1" applyFont="1" applyAlignment="1">
      <alignment horizontal="right" vertical="center"/>
    </xf>
    <xf numFmtId="180" fontId="51" fillId="21" borderId="0" xfId="93" applyNumberFormat="1" applyFont="1" applyFill="1" applyAlignment="1">
      <alignment vertical="center"/>
    </xf>
    <xf numFmtId="180" fontId="14" fillId="21" borderId="0" xfId="93" applyNumberFormat="1" applyFont="1" applyFill="1" applyAlignment="1">
      <alignment horizontal="right" vertical="center"/>
    </xf>
    <xf numFmtId="180" fontId="15" fillId="0" borderId="28" xfId="93" applyNumberFormat="1" applyFont="1" applyBorder="1" applyAlignment="1">
      <alignment horizontal="right" vertical="center"/>
    </xf>
    <xf numFmtId="180" fontId="15" fillId="0" borderId="0" xfId="93" applyNumberFormat="1" applyFont="1" applyAlignment="1">
      <alignment horizontal="right" vertical="top"/>
    </xf>
    <xf numFmtId="180" fontId="15" fillId="0" borderId="28" xfId="93" applyNumberFormat="1" applyFont="1" applyBorder="1" applyAlignment="1">
      <alignment horizontal="right" vertical="top"/>
    </xf>
    <xf numFmtId="180" fontId="15" fillId="0" borderId="0" xfId="93" applyNumberFormat="1" applyFont="1" applyBorder="1" applyAlignment="1">
      <alignment horizontal="right"/>
    </xf>
    <xf numFmtId="180" fontId="15" fillId="0" borderId="28" xfId="93" applyNumberFormat="1" applyFont="1" applyBorder="1" applyAlignment="1">
      <alignment horizontal="right"/>
    </xf>
    <xf numFmtId="180" fontId="15" fillId="0" borderId="0" xfId="93" applyNumberFormat="1" applyFont="1"/>
    <xf numFmtId="180" fontId="15" fillId="0" borderId="28" xfId="93" applyNumberFormat="1" applyFont="1" applyBorder="1"/>
    <xf numFmtId="9" fontId="14" fillId="19" borderId="8" xfId="93" applyFont="1" applyFill="1" applyBorder="1" applyAlignment="1">
      <alignment vertical="center"/>
    </xf>
    <xf numFmtId="3" fontId="48" fillId="0" borderId="0" xfId="0" applyNumberFormat="1" applyFont="1"/>
    <xf numFmtId="0" fontId="15" fillId="0" borderId="28" xfId="0" applyFont="1" applyBorder="1" applyAlignment="1">
      <alignment horizontal="left" vertical="center"/>
    </xf>
    <xf numFmtId="180" fontId="14" fillId="21" borderId="8" xfId="93" applyNumberFormat="1" applyFont="1" applyFill="1" applyBorder="1" applyAlignment="1">
      <alignment horizontal="right" vertical="center"/>
    </xf>
    <xf numFmtId="3" fontId="15" fillId="0" borderId="0" xfId="0" applyNumberFormat="1" applyFont="1" applyAlignment="1">
      <alignment horizontal="center" vertical="top"/>
    </xf>
    <xf numFmtId="165" fontId="16" fillId="20" borderId="11" xfId="30" applyNumberFormat="1" applyFont="1" applyFill="1" applyBorder="1" applyAlignment="1">
      <alignment horizontal="center" vertical="center"/>
    </xf>
    <xf numFmtId="0" fontId="54" fillId="0" borderId="0" xfId="94" applyFont="1" applyAlignment="1">
      <alignment vertical="center"/>
    </xf>
    <xf numFmtId="0" fontId="54" fillId="0" borderId="0" xfId="35" applyFont="1" applyAlignment="1">
      <alignment vertical="center"/>
    </xf>
    <xf numFmtId="167" fontId="17" fillId="0" borderId="0" xfId="0" applyNumberFormat="1" applyFont="1"/>
    <xf numFmtId="167" fontId="18" fillId="0" borderId="0" xfId="36" applyFont="1"/>
    <xf numFmtId="0" fontId="54" fillId="0" borderId="0" xfId="94" applyFont="1"/>
    <xf numFmtId="0" fontId="54" fillId="0" borderId="0" xfId="35" applyFont="1"/>
    <xf numFmtId="1" fontId="51" fillId="20" borderId="6" xfId="0" applyNumberFormat="1" applyFont="1" applyFill="1" applyBorder="1" applyAlignment="1">
      <alignment horizontal="center" vertical="center"/>
    </xf>
    <xf numFmtId="1" fontId="51" fillId="20" borderId="10" xfId="0" applyNumberFormat="1" applyFont="1" applyFill="1" applyBorder="1" applyAlignment="1">
      <alignment horizontal="center" vertical="center"/>
    </xf>
    <xf numFmtId="165" fontId="16" fillId="20" borderId="7" xfId="30" applyNumberFormat="1" applyFont="1" applyFill="1" applyBorder="1" applyAlignment="1">
      <alignment horizontal="center" vertical="center"/>
    </xf>
    <xf numFmtId="165" fontId="16" fillId="20" borderId="8" xfId="30" applyNumberFormat="1" applyFont="1" applyFill="1" applyBorder="1" applyAlignment="1">
      <alignment horizontal="center" vertical="center"/>
    </xf>
    <xf numFmtId="165" fontId="16" fillId="20" borderId="9" xfId="30" applyNumberFormat="1" applyFont="1" applyFill="1" applyBorder="1" applyAlignment="1">
      <alignment horizontal="center" vertical="center"/>
    </xf>
    <xf numFmtId="9" fontId="14" fillId="20" borderId="11" xfId="30" applyNumberFormat="1" applyFont="1" applyFill="1" applyBorder="1" applyAlignment="1">
      <alignment horizontal="center" vertical="center" wrapText="1"/>
    </xf>
    <xf numFmtId="0" fontId="51" fillId="21" borderId="0" xfId="33" applyNumberFormat="1" applyFont="1" applyFill="1" applyAlignment="1">
      <alignment horizontal="left" vertical="center"/>
    </xf>
    <xf numFmtId="0" fontId="51" fillId="19" borderId="0" xfId="33" applyNumberFormat="1" applyFont="1" applyFill="1" applyAlignment="1">
      <alignment horizontal="left" vertical="center"/>
    </xf>
    <xf numFmtId="165" fontId="14" fillId="20" borderId="11" xfId="30" applyNumberFormat="1" applyFont="1" applyFill="1" applyBorder="1" applyAlignment="1">
      <alignment horizontal="center" vertical="center"/>
    </xf>
    <xf numFmtId="165" fontId="51" fillId="20" borderId="11" xfId="30" applyNumberFormat="1" applyFont="1" applyFill="1" applyBorder="1" applyAlignment="1">
      <alignment horizontal="center" vertical="center" wrapText="1"/>
    </xf>
    <xf numFmtId="0" fontId="14" fillId="20" borderId="11" xfId="30" applyFont="1" applyFill="1" applyBorder="1" applyAlignment="1">
      <alignment horizontal="center" vertical="center" wrapText="1"/>
    </xf>
    <xf numFmtId="165" fontId="51" fillId="20" borderId="11" xfId="30" applyNumberFormat="1" applyFont="1" applyFill="1" applyBorder="1" applyAlignment="1">
      <alignment horizontal="center" vertical="center"/>
    </xf>
    <xf numFmtId="0" fontId="51" fillId="20" borderId="11" xfId="30" applyFont="1" applyFill="1" applyBorder="1" applyAlignment="1">
      <alignment horizontal="center" vertical="center" wrapText="1"/>
    </xf>
    <xf numFmtId="9" fontId="51" fillId="20" borderId="11" xfId="30" applyNumberFormat="1" applyFont="1" applyFill="1" applyBorder="1" applyAlignment="1">
      <alignment horizontal="center" vertical="center" wrapText="1"/>
    </xf>
    <xf numFmtId="0" fontId="14" fillId="19" borderId="8" xfId="0" applyFont="1" applyFill="1" applyBorder="1" applyAlignment="1">
      <alignment horizontal="center" vertical="center"/>
    </xf>
    <xf numFmtId="0" fontId="14" fillId="20" borderId="7" xfId="0" applyFont="1" applyFill="1" applyBorder="1" applyAlignment="1">
      <alignment horizontal="center" vertical="center" wrapText="1"/>
    </xf>
    <xf numFmtId="0" fontId="14" fillId="20" borderId="8" xfId="0" applyFont="1" applyFill="1" applyBorder="1" applyAlignment="1">
      <alignment horizontal="center" vertical="center" wrapText="1"/>
    </xf>
    <xf numFmtId="0" fontId="14" fillId="20" borderId="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center"/>
    </xf>
    <xf numFmtId="3" fontId="39" fillId="19" borderId="8" xfId="0" applyNumberFormat="1" applyFont="1" applyFill="1" applyBorder="1" applyAlignment="1">
      <alignment horizontal="center" vertical="center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9" xfId="38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1" fontId="14" fillId="20" borderId="6" xfId="0" applyNumberFormat="1" applyFont="1" applyFill="1" applyBorder="1" applyAlignment="1">
      <alignment horizontal="center" vertical="center" wrapText="1"/>
    </xf>
    <xf numFmtId="1" fontId="14" fillId="20" borderId="10" xfId="0" applyNumberFormat="1" applyFont="1" applyFill="1" applyBorder="1" applyAlignment="1">
      <alignment horizontal="center" vertical="center" wrapText="1"/>
    </xf>
    <xf numFmtId="0" fontId="14" fillId="20" borderId="11" xfId="0" applyFont="1" applyFill="1" applyBorder="1" applyAlignment="1">
      <alignment horizontal="left" vertical="center"/>
    </xf>
    <xf numFmtId="0" fontId="14" fillId="20" borderId="11" xfId="0" applyFont="1" applyFill="1" applyBorder="1" applyAlignment="1">
      <alignment horizontal="center" vertical="center"/>
    </xf>
    <xf numFmtId="0" fontId="13" fillId="19" borderId="8" xfId="0" applyFont="1" applyFill="1" applyBorder="1" applyAlignment="1">
      <alignment horizontal="center" vertical="center"/>
    </xf>
    <xf numFmtId="0" fontId="14" fillId="20" borderId="6" xfId="0" applyFont="1" applyFill="1" applyBorder="1" applyAlignment="1">
      <alignment horizontal="center" vertical="center" wrapText="1"/>
    </xf>
    <xf numFmtId="0" fontId="14" fillId="20" borderId="10" xfId="0" applyFont="1" applyFill="1" applyBorder="1" applyAlignment="1">
      <alignment horizontal="center" vertical="center" wrapText="1"/>
    </xf>
    <xf numFmtId="0" fontId="14" fillId="20" borderId="26" xfId="0" applyFont="1" applyFill="1" applyBorder="1" applyAlignment="1">
      <alignment horizontal="center" vertical="center" wrapText="1"/>
    </xf>
    <xf numFmtId="0" fontId="14" fillId="20" borderId="27" xfId="0" applyFont="1" applyFill="1" applyBorder="1" applyAlignment="1">
      <alignment horizontal="center" vertical="center" wrapText="1"/>
    </xf>
    <xf numFmtId="0" fontId="14" fillId="20" borderId="3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horizontal="center" vertical="center" wrapText="1"/>
    </xf>
    <xf numFmtId="0" fontId="16" fillId="0" borderId="0" xfId="48" applyFont="1" applyAlignment="1">
      <alignment horizontal="left" vertical="center"/>
    </xf>
    <xf numFmtId="0" fontId="14" fillId="20" borderId="25" xfId="0" applyFont="1" applyFill="1" applyBorder="1" applyAlignment="1">
      <alignment horizontal="center" vertical="center" wrapText="1"/>
    </xf>
    <xf numFmtId="0" fontId="14" fillId="20" borderId="5" xfId="0" applyFont="1" applyFill="1" applyBorder="1" applyAlignment="1">
      <alignment horizontal="center" vertical="center" wrapText="1"/>
    </xf>
    <xf numFmtId="0" fontId="14" fillId="20" borderId="4" xfId="0" applyFont="1" applyFill="1" applyBorder="1" applyAlignment="1">
      <alignment horizontal="center" vertical="center" wrapText="1"/>
    </xf>
  </cellXfs>
  <cellStyles count="95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2 3" xfId="94" xr:uid="{5C4D8B21-2B84-4F93-8547-5B18F5715721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116"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BDFFDB"/>
      <color rgb="FFFFFFC1"/>
      <color rgb="FFE2E3F6"/>
      <color rgb="FFB5B7D6"/>
      <color rgb="FFDEDFF5"/>
      <color rgb="FFE8E9F8"/>
      <color rgb="FFFFFFB7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7"/>
  <sheetViews>
    <sheetView showGridLines="0" topLeftCell="A7" zoomScale="115" zoomScaleNormal="115" workbookViewId="0">
      <selection activeCell="A26" sqref="A26"/>
    </sheetView>
  </sheetViews>
  <sheetFormatPr baseColWidth="10" defaultColWidth="10.7109375" defaultRowHeight="13.5" customHeight="1" x14ac:dyDescent="0.2"/>
  <cols>
    <col min="1" max="1" width="7.42578125" style="131" customWidth="1"/>
    <col min="2" max="2" width="107.7109375" style="131" customWidth="1"/>
    <col min="3" max="16384" width="10.7109375" style="131"/>
  </cols>
  <sheetData>
    <row r="1" spans="1:2" ht="13.5" customHeight="1" x14ac:dyDescent="0.2">
      <c r="A1" s="130" t="s">
        <v>43</v>
      </c>
    </row>
    <row r="10" spans="1:2" ht="15" customHeight="1" x14ac:dyDescent="0.2">
      <c r="A10" s="132" t="s">
        <v>1</v>
      </c>
      <c r="B10" s="163" t="s">
        <v>2</v>
      </c>
    </row>
    <row r="11" spans="1:2" ht="18" customHeight="1" x14ac:dyDescent="0.2">
      <c r="A11" s="133" t="s">
        <v>36</v>
      </c>
      <c r="B11" s="15" t="s">
        <v>363</v>
      </c>
    </row>
    <row r="12" spans="1:2" ht="18" customHeight="1" x14ac:dyDescent="0.2">
      <c r="A12" s="133" t="s">
        <v>37</v>
      </c>
      <c r="B12" s="15" t="s">
        <v>364</v>
      </c>
    </row>
    <row r="13" spans="1:2" ht="18" customHeight="1" x14ac:dyDescent="0.2">
      <c r="A13" s="133" t="s">
        <v>38</v>
      </c>
      <c r="B13" s="15" t="s">
        <v>365</v>
      </c>
    </row>
    <row r="14" spans="1:2" ht="18" customHeight="1" x14ac:dyDescent="0.2">
      <c r="A14" s="133" t="s">
        <v>39</v>
      </c>
      <c r="B14" s="15" t="s">
        <v>366</v>
      </c>
    </row>
    <row r="15" spans="1:2" ht="18" customHeight="1" x14ac:dyDescent="0.2">
      <c r="A15" s="133" t="s">
        <v>40</v>
      </c>
      <c r="B15" s="15" t="s">
        <v>367</v>
      </c>
    </row>
    <row r="16" spans="1:2" ht="18" customHeight="1" x14ac:dyDescent="0.2">
      <c r="A16" s="133" t="s">
        <v>41</v>
      </c>
      <c r="B16" s="15" t="s">
        <v>368</v>
      </c>
    </row>
    <row r="17" spans="1:3" ht="18" customHeight="1" x14ac:dyDescent="0.2">
      <c r="A17" s="133" t="s">
        <v>46</v>
      </c>
      <c r="B17" s="15" t="s">
        <v>345</v>
      </c>
    </row>
    <row r="18" spans="1:3" ht="18" customHeight="1" x14ac:dyDescent="0.2">
      <c r="A18" s="133" t="s">
        <v>47</v>
      </c>
      <c r="B18" s="15" t="s">
        <v>348</v>
      </c>
    </row>
    <row r="19" spans="1:3" ht="18" customHeight="1" x14ac:dyDescent="0.2">
      <c r="A19" s="133" t="s">
        <v>48</v>
      </c>
      <c r="B19" s="15" t="s">
        <v>369</v>
      </c>
    </row>
    <row r="20" spans="1:3" ht="18" customHeight="1" x14ac:dyDescent="0.2">
      <c r="A20" s="133" t="s">
        <v>49</v>
      </c>
      <c r="B20" s="15" t="s">
        <v>370</v>
      </c>
    </row>
    <row r="21" spans="1:3" ht="18" customHeight="1" x14ac:dyDescent="0.25">
      <c r="A21" s="133" t="s">
        <v>15</v>
      </c>
      <c r="B21" s="15" t="s">
        <v>371</v>
      </c>
      <c r="C21" s="86"/>
    </row>
    <row r="22" spans="1:3" ht="18" customHeight="1" x14ac:dyDescent="0.2">
      <c r="A22" s="133" t="s">
        <v>16</v>
      </c>
      <c r="B22" s="15" t="s">
        <v>372</v>
      </c>
    </row>
    <row r="23" spans="1:3" ht="18" customHeight="1" x14ac:dyDescent="0.2">
      <c r="A23" s="133" t="s">
        <v>314</v>
      </c>
      <c r="B23" s="15" t="s">
        <v>346</v>
      </c>
    </row>
    <row r="24" spans="1:3" ht="18" customHeight="1" x14ac:dyDescent="0.2">
      <c r="A24" s="133" t="s">
        <v>315</v>
      </c>
      <c r="B24" s="15" t="s">
        <v>347</v>
      </c>
    </row>
    <row r="25" spans="1:3" ht="18" customHeight="1" x14ac:dyDescent="0.2">
      <c r="A25" s="133" t="s">
        <v>316</v>
      </c>
      <c r="B25" s="15" t="s">
        <v>373</v>
      </c>
    </row>
    <row r="26" spans="1:3" ht="18" customHeight="1" x14ac:dyDescent="0.2">
      <c r="A26" s="133" t="s">
        <v>317</v>
      </c>
      <c r="B26" s="15" t="s">
        <v>374</v>
      </c>
    </row>
    <row r="27" spans="1:3" ht="13.5" customHeight="1" x14ac:dyDescent="0.2">
      <c r="B27" s="134"/>
    </row>
  </sheetData>
  <phoneticPr fontId="12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9"/>
  <sheetViews>
    <sheetView showGridLines="0" zoomScale="130" zoomScaleNormal="130" workbookViewId="0">
      <selection activeCell="A127" sqref="A127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34.5703125" style="23" customWidth="1"/>
    <col min="4" max="10" width="7.140625" style="23" customWidth="1"/>
    <col min="11" max="16384" width="30.28515625" style="23"/>
  </cols>
  <sheetData>
    <row r="1" spans="1:10" ht="15" customHeight="1" x14ac:dyDescent="0.25">
      <c r="A1" s="86" t="s">
        <v>331</v>
      </c>
    </row>
    <row r="2" spans="1:10" x14ac:dyDescent="0.25">
      <c r="A2" s="65" t="s">
        <v>359</v>
      </c>
      <c r="B2" s="49"/>
      <c r="C2" s="49"/>
      <c r="D2" s="49"/>
      <c r="E2" s="49"/>
      <c r="F2" s="49"/>
      <c r="G2" s="49"/>
      <c r="H2" s="49"/>
      <c r="I2" s="48"/>
    </row>
    <row r="3" spans="1:10" ht="4.3499999999999996" customHeight="1" x14ac:dyDescent="0.25">
      <c r="A3" s="49"/>
      <c r="B3" s="24"/>
      <c r="C3" s="25"/>
      <c r="D3" s="25"/>
      <c r="E3" s="25"/>
      <c r="F3" s="25"/>
      <c r="G3" s="25"/>
      <c r="H3" s="25"/>
      <c r="I3" s="25"/>
    </row>
    <row r="4" spans="1:10" s="3" customFormat="1" ht="13.35" customHeight="1" x14ac:dyDescent="0.25">
      <c r="A4" s="276" t="s">
        <v>58</v>
      </c>
      <c r="B4" s="278" t="s">
        <v>61</v>
      </c>
      <c r="C4" s="279"/>
      <c r="D4" s="274" t="s">
        <v>14</v>
      </c>
      <c r="E4" s="274"/>
      <c r="F4" s="274"/>
      <c r="G4" s="274" t="s">
        <v>57</v>
      </c>
      <c r="H4" s="274"/>
      <c r="I4" s="274"/>
      <c r="J4" s="274"/>
    </row>
    <row r="5" spans="1:10" s="27" customFormat="1" ht="22.35" customHeight="1" x14ac:dyDescent="0.2">
      <c r="A5" s="277"/>
      <c r="B5" s="280"/>
      <c r="C5" s="281"/>
      <c r="D5" s="178">
        <v>2023</v>
      </c>
      <c r="E5" s="179" t="s">
        <v>318</v>
      </c>
      <c r="F5" s="190" t="s">
        <v>324</v>
      </c>
      <c r="G5" s="178">
        <v>2023</v>
      </c>
      <c r="H5" s="179" t="s">
        <v>318</v>
      </c>
      <c r="I5" s="190" t="s">
        <v>324</v>
      </c>
      <c r="J5" s="190" t="s">
        <v>328</v>
      </c>
    </row>
    <row r="6" spans="1:10" s="27" customFormat="1" ht="6" customHeight="1" x14ac:dyDescent="0.2">
      <c r="A6" s="68" t="s">
        <v>0</v>
      </c>
      <c r="B6" s="68"/>
      <c r="C6" s="68"/>
      <c r="D6" s="69"/>
      <c r="E6" s="69"/>
      <c r="F6" s="70"/>
      <c r="G6" s="69"/>
      <c r="H6" s="69"/>
      <c r="I6" s="70"/>
      <c r="J6" s="70"/>
    </row>
    <row r="7" spans="1:10" s="3" customFormat="1" ht="17.100000000000001" customHeight="1" x14ac:dyDescent="0.25">
      <c r="A7" s="201" t="s">
        <v>69</v>
      </c>
      <c r="B7" s="202" t="s">
        <v>305</v>
      </c>
      <c r="C7" s="203"/>
      <c r="D7" s="204">
        <v>134481.98731400003</v>
      </c>
      <c r="E7" s="204">
        <v>205910.17660500007</v>
      </c>
      <c r="F7" s="226">
        <v>0.53113573585303597</v>
      </c>
      <c r="G7" s="204">
        <v>1077659.7402500003</v>
      </c>
      <c r="H7" s="204">
        <v>1640041.6525100002</v>
      </c>
      <c r="I7" s="226">
        <v>0.52185480375237558</v>
      </c>
      <c r="J7" s="226">
        <v>0.99999999999999989</v>
      </c>
    </row>
    <row r="8" spans="1:10" ht="11.1" customHeight="1" x14ac:dyDescent="0.25">
      <c r="A8" s="165"/>
      <c r="B8" s="64"/>
      <c r="C8" s="16" t="s">
        <v>71</v>
      </c>
      <c r="D8" s="76">
        <v>69323.530876000033</v>
      </c>
      <c r="E8" s="76">
        <v>115623.06328099998</v>
      </c>
      <c r="F8" s="224">
        <v>0.66787614277490515</v>
      </c>
      <c r="G8" s="76">
        <v>581021.54272999987</v>
      </c>
      <c r="H8" s="76">
        <v>922056.16811000032</v>
      </c>
      <c r="I8" s="224">
        <v>0.58695693756484157</v>
      </c>
      <c r="J8" s="224">
        <v>0.56221509173187179</v>
      </c>
    </row>
    <row r="9" spans="1:10" ht="11.1" customHeight="1" x14ac:dyDescent="0.25">
      <c r="A9" s="165"/>
      <c r="B9" s="64"/>
      <c r="C9" s="16" t="s">
        <v>230</v>
      </c>
      <c r="D9" s="76">
        <v>29858.772568000008</v>
      </c>
      <c r="E9" s="76">
        <v>44098.753069000013</v>
      </c>
      <c r="F9" s="224">
        <v>0.47691111443278666</v>
      </c>
      <c r="G9" s="76">
        <v>231532.09470000007</v>
      </c>
      <c r="H9" s="76">
        <v>343893.79835999978</v>
      </c>
      <c r="I9" s="224">
        <v>0.48529645017719303</v>
      </c>
      <c r="J9" s="224">
        <v>0.20968601488485847</v>
      </c>
    </row>
    <row r="10" spans="1:10" ht="11.1" customHeight="1" x14ac:dyDescent="0.25">
      <c r="A10" s="165"/>
      <c r="B10" s="64"/>
      <c r="C10" s="16" t="s">
        <v>76</v>
      </c>
      <c r="D10" s="76">
        <v>7347.2308199999998</v>
      </c>
      <c r="E10" s="76">
        <v>15761.616740000012</v>
      </c>
      <c r="F10" s="224">
        <v>1.1452458927920293</v>
      </c>
      <c r="G10" s="76">
        <v>63454.74804999998</v>
      </c>
      <c r="H10" s="76">
        <v>138397.20752999996</v>
      </c>
      <c r="I10" s="224">
        <v>1.1810378542666045</v>
      </c>
      <c r="J10" s="224">
        <v>8.4386397941899879E-2</v>
      </c>
    </row>
    <row r="11" spans="1:10" ht="11.1" customHeight="1" x14ac:dyDescent="0.25">
      <c r="A11" s="165"/>
      <c r="B11" s="64"/>
      <c r="C11" s="16" t="s">
        <v>73</v>
      </c>
      <c r="D11" s="76">
        <v>8595.8494299999984</v>
      </c>
      <c r="E11" s="76">
        <v>11238.092079999999</v>
      </c>
      <c r="F11" s="224">
        <v>0.30738586936835177</v>
      </c>
      <c r="G11" s="76">
        <v>54325.835850000018</v>
      </c>
      <c r="H11" s="76">
        <v>81477.196859999982</v>
      </c>
      <c r="I11" s="224">
        <v>0.49978726668776985</v>
      </c>
      <c r="J11" s="224">
        <v>4.9679955832404185E-2</v>
      </c>
    </row>
    <row r="12" spans="1:10" ht="11.1" customHeight="1" x14ac:dyDescent="0.25">
      <c r="A12" s="165"/>
      <c r="B12" s="64"/>
      <c r="C12" s="16" t="s">
        <v>79</v>
      </c>
      <c r="D12" s="76">
        <v>12487.304260000003</v>
      </c>
      <c r="E12" s="76">
        <v>8318.4076599999989</v>
      </c>
      <c r="F12" s="224">
        <v>-0.33385080664319478</v>
      </c>
      <c r="G12" s="76">
        <v>96949.874730000025</v>
      </c>
      <c r="H12" s="76">
        <v>66899.689449999991</v>
      </c>
      <c r="I12" s="224">
        <v>-0.30995589590691186</v>
      </c>
      <c r="J12" s="224">
        <v>4.0791457550857578E-2</v>
      </c>
    </row>
    <row r="13" spans="1:10" ht="11.1" customHeight="1" x14ac:dyDescent="0.25">
      <c r="A13" s="165"/>
      <c r="B13" s="64"/>
      <c r="C13" s="16" t="s">
        <v>72</v>
      </c>
      <c r="D13" s="76">
        <v>1014.7964500000002</v>
      </c>
      <c r="E13" s="76">
        <v>1897.9220899999993</v>
      </c>
      <c r="F13" s="224">
        <v>0.87024904353971588</v>
      </c>
      <c r="G13" s="76">
        <v>7682.4232899999988</v>
      </c>
      <c r="H13" s="76">
        <v>15113.764930000003</v>
      </c>
      <c r="I13" s="224">
        <v>0.96731738925049582</v>
      </c>
      <c r="J13" s="224">
        <v>9.215476269684466E-3</v>
      </c>
    </row>
    <row r="14" spans="1:10" ht="11.1" customHeight="1" x14ac:dyDescent="0.25">
      <c r="A14" s="165"/>
      <c r="B14" s="64"/>
      <c r="C14" s="16" t="s">
        <v>86</v>
      </c>
      <c r="D14" s="76">
        <v>1079.9278860000002</v>
      </c>
      <c r="E14" s="76">
        <v>1314.8446739999997</v>
      </c>
      <c r="F14" s="224">
        <v>0.21753006941057862</v>
      </c>
      <c r="G14" s="76">
        <v>9662.3036600000032</v>
      </c>
      <c r="H14" s="76">
        <v>11906.902639999998</v>
      </c>
      <c r="I14" s="224">
        <v>0.2323047441876811</v>
      </c>
      <c r="J14" s="224">
        <v>7.2601220961535278E-3</v>
      </c>
    </row>
    <row r="15" spans="1:10" ht="11.1" customHeight="1" x14ac:dyDescent="0.25">
      <c r="A15" s="165"/>
      <c r="B15" s="64"/>
      <c r="C15" s="16" t="s">
        <v>232</v>
      </c>
      <c r="D15" s="76">
        <v>899.95739999999989</v>
      </c>
      <c r="E15" s="76">
        <v>1445.7502000000002</v>
      </c>
      <c r="F15" s="224">
        <v>0.60646515046156657</v>
      </c>
      <c r="G15" s="76">
        <v>7368.3408499999987</v>
      </c>
      <c r="H15" s="76">
        <v>11412.217289999995</v>
      </c>
      <c r="I15" s="224">
        <v>0.54881777625691641</v>
      </c>
      <c r="J15" s="224">
        <v>6.9584923483706519E-3</v>
      </c>
    </row>
    <row r="16" spans="1:10" ht="11.1" customHeight="1" x14ac:dyDescent="0.25">
      <c r="A16" s="165"/>
      <c r="B16" s="64"/>
      <c r="C16" s="16" t="s">
        <v>131</v>
      </c>
      <c r="D16" s="76">
        <v>613.77835000000027</v>
      </c>
      <c r="E16" s="76">
        <v>764.48525000000041</v>
      </c>
      <c r="F16" s="224">
        <v>0.24553961540025004</v>
      </c>
      <c r="G16" s="76">
        <v>4284.7938599999989</v>
      </c>
      <c r="H16" s="76">
        <v>6577.713139999998</v>
      </c>
      <c r="I16" s="224">
        <v>0.53512942627302951</v>
      </c>
      <c r="J16" s="224">
        <v>4.0106988319065819E-3</v>
      </c>
    </row>
    <row r="17" spans="1:10" ht="11.1" customHeight="1" x14ac:dyDescent="0.25">
      <c r="A17" s="165"/>
      <c r="B17" s="64"/>
      <c r="C17" s="16" t="s">
        <v>85</v>
      </c>
      <c r="D17" s="76">
        <v>563.86165999999992</v>
      </c>
      <c r="E17" s="76">
        <v>845.42880900000023</v>
      </c>
      <c r="F17" s="224">
        <v>0.4993550173281871</v>
      </c>
      <c r="G17" s="76">
        <v>3392.5411800000002</v>
      </c>
      <c r="H17" s="76">
        <v>5745.9058900000009</v>
      </c>
      <c r="I17" s="224">
        <v>0.69368788325216446</v>
      </c>
      <c r="J17" s="224">
        <v>3.5035121706855341E-3</v>
      </c>
    </row>
    <row r="18" spans="1:10" ht="11.1" customHeight="1" x14ac:dyDescent="0.25">
      <c r="A18" s="29"/>
      <c r="B18" s="64"/>
      <c r="C18" s="16" t="s">
        <v>18</v>
      </c>
      <c r="D18" s="76">
        <v>2696.977613999974</v>
      </c>
      <c r="E18" s="76">
        <v>4601.8127520000562</v>
      </c>
      <c r="F18" s="224">
        <v>0.70628511268024963</v>
      </c>
      <c r="G18" s="76">
        <v>17985.241350000491</v>
      </c>
      <c r="H18" s="76">
        <v>36561.088310000021</v>
      </c>
      <c r="I18" s="224">
        <v>1.0328383477600105</v>
      </c>
      <c r="J18" s="224">
        <v>2.2292780341307269E-2</v>
      </c>
    </row>
    <row r="19" spans="1:10" s="3" customFormat="1" ht="17.100000000000001" customHeight="1" x14ac:dyDescent="0.25">
      <c r="A19" s="201" t="s">
        <v>64</v>
      </c>
      <c r="B19" s="202" t="s">
        <v>238</v>
      </c>
      <c r="C19" s="203"/>
      <c r="D19" s="204">
        <v>596193.43513299932</v>
      </c>
      <c r="E19" s="204">
        <v>565805.69905899907</v>
      </c>
      <c r="F19" s="226">
        <v>-5.0969591886266485E-2</v>
      </c>
      <c r="G19" s="204">
        <v>956953.38032999996</v>
      </c>
      <c r="H19" s="204">
        <v>1234908.3038999999</v>
      </c>
      <c r="I19" s="226">
        <v>0.29045816576158479</v>
      </c>
      <c r="J19" s="226">
        <v>0.99999999999999978</v>
      </c>
    </row>
    <row r="20" spans="1:10" ht="11.1" customHeight="1" x14ac:dyDescent="0.25">
      <c r="A20" s="165"/>
      <c r="B20" s="64"/>
      <c r="C20" s="16" t="s">
        <v>230</v>
      </c>
      <c r="D20" s="76">
        <v>189466.49266799923</v>
      </c>
      <c r="E20" s="76">
        <v>183596.62457899947</v>
      </c>
      <c r="F20" s="224">
        <v>-3.0981035255059575E-2</v>
      </c>
      <c r="G20" s="76">
        <v>295034.97551000002</v>
      </c>
      <c r="H20" s="76">
        <v>406341.01805999986</v>
      </c>
      <c r="I20" s="224">
        <v>0.37726389001031224</v>
      </c>
      <c r="J20" s="224">
        <v>0.32904549817725126</v>
      </c>
    </row>
    <row r="21" spans="1:10" ht="11.1" customHeight="1" x14ac:dyDescent="0.25">
      <c r="A21" s="165"/>
      <c r="B21" s="64"/>
      <c r="C21" s="16" t="s">
        <v>72</v>
      </c>
      <c r="D21" s="76">
        <v>117318.99013999989</v>
      </c>
      <c r="E21" s="76">
        <v>123568.34279999974</v>
      </c>
      <c r="F21" s="224">
        <v>5.326804000394425E-2</v>
      </c>
      <c r="G21" s="76">
        <v>189922.52444999974</v>
      </c>
      <c r="H21" s="76">
        <v>279199.37247000018</v>
      </c>
      <c r="I21" s="224">
        <v>0.4700698259910927</v>
      </c>
      <c r="J21" s="224">
        <v>0.22608915300694998</v>
      </c>
    </row>
    <row r="22" spans="1:10" ht="11.1" customHeight="1" x14ac:dyDescent="0.25">
      <c r="A22" s="165"/>
      <c r="B22" s="64"/>
      <c r="C22" s="16" t="s">
        <v>71</v>
      </c>
      <c r="D22" s="76">
        <v>75459.725485000032</v>
      </c>
      <c r="E22" s="76">
        <v>67082.144040000014</v>
      </c>
      <c r="F22" s="224">
        <v>-0.11102056615174571</v>
      </c>
      <c r="G22" s="76">
        <v>133835.45866</v>
      </c>
      <c r="H22" s="76">
        <v>163513.81306000004</v>
      </c>
      <c r="I22" s="224">
        <v>0.22175255120839021</v>
      </c>
      <c r="J22" s="224">
        <v>0.1324096797661837</v>
      </c>
    </row>
    <row r="23" spans="1:10" ht="11.1" customHeight="1" x14ac:dyDescent="0.25">
      <c r="A23" s="165"/>
      <c r="B23" s="64"/>
      <c r="C23" s="16" t="s">
        <v>82</v>
      </c>
      <c r="D23" s="76">
        <v>71427.917042999965</v>
      </c>
      <c r="E23" s="76">
        <v>67028.370019999857</v>
      </c>
      <c r="F23" s="224">
        <v>-6.1594222611189409E-2</v>
      </c>
      <c r="G23" s="76">
        <v>97715.426399999895</v>
      </c>
      <c r="H23" s="76">
        <v>116988.14166000007</v>
      </c>
      <c r="I23" s="224">
        <v>0.19723308765094028</v>
      </c>
      <c r="J23" s="224">
        <v>9.4734274027096915E-2</v>
      </c>
    </row>
    <row r="24" spans="1:10" ht="11.1" customHeight="1" x14ac:dyDescent="0.25">
      <c r="A24" s="165"/>
      <c r="B24" s="64"/>
      <c r="C24" s="16" t="s">
        <v>73</v>
      </c>
      <c r="D24" s="76">
        <v>45137.222000000009</v>
      </c>
      <c r="E24" s="76">
        <v>41609.154000000017</v>
      </c>
      <c r="F24" s="224">
        <v>-7.8163162101557604E-2</v>
      </c>
      <c r="G24" s="76">
        <v>75609.341620000094</v>
      </c>
      <c r="H24" s="76">
        <v>93930.497609999962</v>
      </c>
      <c r="I24" s="224">
        <v>0.2423133914070954</v>
      </c>
      <c r="J24" s="224">
        <v>7.6062730579554219E-2</v>
      </c>
    </row>
    <row r="25" spans="1:10" ht="11.1" customHeight="1" x14ac:dyDescent="0.25">
      <c r="A25" s="165"/>
      <c r="B25" s="64"/>
      <c r="C25" s="16" t="s">
        <v>79</v>
      </c>
      <c r="D25" s="76">
        <v>37884.260200000055</v>
      </c>
      <c r="E25" s="76">
        <v>25585.639010000006</v>
      </c>
      <c r="F25" s="224">
        <v>-0.32463669938577899</v>
      </c>
      <c r="G25" s="76">
        <v>62139.691690000051</v>
      </c>
      <c r="H25" s="76">
        <v>51577.79826999997</v>
      </c>
      <c r="I25" s="224">
        <v>-0.16997016130512554</v>
      </c>
      <c r="J25" s="224">
        <v>4.1766500481947216E-2</v>
      </c>
    </row>
    <row r="26" spans="1:10" ht="11.1" customHeight="1" x14ac:dyDescent="0.25">
      <c r="A26" s="165"/>
      <c r="B26" s="64"/>
      <c r="C26" s="16" t="s">
        <v>180</v>
      </c>
      <c r="D26" s="76">
        <v>14865.705260000004</v>
      </c>
      <c r="E26" s="76">
        <v>10838.534390000004</v>
      </c>
      <c r="F26" s="224">
        <v>-0.27090345190928389</v>
      </c>
      <c r="G26" s="76">
        <v>28430.467459999985</v>
      </c>
      <c r="H26" s="76">
        <v>26714.480750000006</v>
      </c>
      <c r="I26" s="224">
        <v>-6.0357316052374932E-2</v>
      </c>
      <c r="J26" s="224">
        <v>2.1632764688383928E-2</v>
      </c>
    </row>
    <row r="27" spans="1:10" ht="11.1" customHeight="1" x14ac:dyDescent="0.25">
      <c r="A27" s="165"/>
      <c r="B27" s="64"/>
      <c r="C27" s="16" t="s">
        <v>121</v>
      </c>
      <c r="D27" s="76">
        <v>8065.4439999999922</v>
      </c>
      <c r="E27" s="76">
        <v>11945.410800000003</v>
      </c>
      <c r="F27" s="224">
        <v>0.48106053429916762</v>
      </c>
      <c r="G27" s="76">
        <v>16012.024009999996</v>
      </c>
      <c r="H27" s="76">
        <v>21733.649039999997</v>
      </c>
      <c r="I27" s="224">
        <v>0.35733302838083891</v>
      </c>
      <c r="J27" s="224">
        <v>1.7599403106580726E-2</v>
      </c>
    </row>
    <row r="28" spans="1:10" ht="11.1" customHeight="1" x14ac:dyDescent="0.25">
      <c r="A28" s="165"/>
      <c r="B28" s="64"/>
      <c r="C28" s="16" t="s">
        <v>76</v>
      </c>
      <c r="D28" s="76">
        <v>11545.500800000009</v>
      </c>
      <c r="E28" s="76">
        <v>10240.202399999998</v>
      </c>
      <c r="F28" s="224">
        <v>-0.11305688879255971</v>
      </c>
      <c r="G28" s="76">
        <v>17222.176589999992</v>
      </c>
      <c r="H28" s="76">
        <v>21049.419309999997</v>
      </c>
      <c r="I28" s="224">
        <v>0.22222758546223953</v>
      </c>
      <c r="J28" s="224">
        <v>1.7045329797785967E-2</v>
      </c>
    </row>
    <row r="29" spans="1:10" ht="11.1" customHeight="1" x14ac:dyDescent="0.25">
      <c r="A29" s="165"/>
      <c r="B29" s="64"/>
      <c r="C29" s="16" t="s">
        <v>123</v>
      </c>
      <c r="D29" s="76">
        <v>5835.6879999999974</v>
      </c>
      <c r="E29" s="76">
        <v>7424.5319999999965</v>
      </c>
      <c r="F29" s="224">
        <v>0.27226335609443142</v>
      </c>
      <c r="G29" s="76">
        <v>9577.558790000001</v>
      </c>
      <c r="H29" s="76">
        <v>18817.653620000005</v>
      </c>
      <c r="I29" s="224">
        <v>0.96476513823623344</v>
      </c>
      <c r="J29" s="224">
        <v>1.5238097889998329E-2</v>
      </c>
    </row>
    <row r="30" spans="1:10" ht="11.1" customHeight="1" x14ac:dyDescent="0.25">
      <c r="A30" s="29"/>
      <c r="B30" s="64"/>
      <c r="C30" s="16" t="s">
        <v>18</v>
      </c>
      <c r="D30" s="76">
        <v>19186.489537000074</v>
      </c>
      <c r="E30" s="76">
        <v>16886.745020000031</v>
      </c>
      <c r="F30" s="224">
        <v>-0.1198627040431296</v>
      </c>
      <c r="G30" s="76">
        <v>31453.735150000197</v>
      </c>
      <c r="H30" s="76">
        <v>35042.460049999645</v>
      </c>
      <c r="I30" s="224">
        <v>0.11409534934039223</v>
      </c>
      <c r="J30" s="224">
        <v>2.83765684782676E-2</v>
      </c>
    </row>
    <row r="31" spans="1:10" s="3" customFormat="1" ht="17.100000000000001" customHeight="1" x14ac:dyDescent="0.25">
      <c r="A31" s="201" t="s">
        <v>9</v>
      </c>
      <c r="B31" s="202" t="s">
        <v>291</v>
      </c>
      <c r="C31" s="203"/>
      <c r="D31" s="204">
        <v>138770.60594699992</v>
      </c>
      <c r="E31" s="204">
        <v>209699.56047299987</v>
      </c>
      <c r="F31" s="226">
        <v>0.51112376458952391</v>
      </c>
      <c r="G31" s="204">
        <v>569685.03868000023</v>
      </c>
      <c r="H31" s="204">
        <v>916573.82759999949</v>
      </c>
      <c r="I31" s="226">
        <v>0.60891328605673878</v>
      </c>
      <c r="J31" s="226">
        <v>1</v>
      </c>
    </row>
    <row r="32" spans="1:10" ht="11.1" customHeight="1" x14ac:dyDescent="0.25">
      <c r="A32" s="165"/>
      <c r="B32" s="64"/>
      <c r="C32" s="16" t="s">
        <v>71</v>
      </c>
      <c r="D32" s="76">
        <v>36781.524582999918</v>
      </c>
      <c r="E32" s="76">
        <v>54760.889475999807</v>
      </c>
      <c r="F32" s="224">
        <v>0.48881510749855606</v>
      </c>
      <c r="G32" s="76">
        <v>155975.55892000007</v>
      </c>
      <c r="H32" s="76">
        <v>255330.64356999981</v>
      </c>
      <c r="I32" s="224">
        <v>0.63699136799348799</v>
      </c>
      <c r="J32" s="224">
        <v>0.27857073361844698</v>
      </c>
    </row>
    <row r="33" spans="1:10" ht="11.1" customHeight="1" x14ac:dyDescent="0.25">
      <c r="A33" s="165"/>
      <c r="B33" s="64"/>
      <c r="C33" s="16" t="s">
        <v>75</v>
      </c>
      <c r="D33" s="76">
        <v>26867.303388000011</v>
      </c>
      <c r="E33" s="76">
        <v>39217.960512000027</v>
      </c>
      <c r="F33" s="224">
        <v>0.45969098370759087</v>
      </c>
      <c r="G33" s="76">
        <v>109815.35726999998</v>
      </c>
      <c r="H33" s="76">
        <v>188040.41622999989</v>
      </c>
      <c r="I33" s="224">
        <v>0.71233259996295528</v>
      </c>
      <c r="J33" s="224">
        <v>0.20515577749189484</v>
      </c>
    </row>
    <row r="34" spans="1:10" ht="11.1" customHeight="1" x14ac:dyDescent="0.25">
      <c r="A34" s="165"/>
      <c r="B34" s="64"/>
      <c r="C34" s="16" t="s">
        <v>77</v>
      </c>
      <c r="D34" s="76">
        <v>11812.835831000028</v>
      </c>
      <c r="E34" s="76">
        <v>23996.721460000033</v>
      </c>
      <c r="F34" s="224">
        <v>1.0314107300997315</v>
      </c>
      <c r="G34" s="76">
        <v>51086.817350000027</v>
      </c>
      <c r="H34" s="76">
        <v>107999.90972999996</v>
      </c>
      <c r="I34" s="224">
        <v>1.1140465453168398</v>
      </c>
      <c r="J34" s="224">
        <v>0.11783001704597224</v>
      </c>
    </row>
    <row r="35" spans="1:10" ht="11.1" customHeight="1" x14ac:dyDescent="0.25">
      <c r="A35" s="165"/>
      <c r="B35" s="64"/>
      <c r="C35" s="16" t="s">
        <v>86</v>
      </c>
      <c r="D35" s="76">
        <v>9087.1536570000098</v>
      </c>
      <c r="E35" s="76">
        <v>14841.44551100002</v>
      </c>
      <c r="F35" s="224">
        <v>0.6332336913404526</v>
      </c>
      <c r="G35" s="76">
        <v>37876.274019999997</v>
      </c>
      <c r="H35" s="76">
        <v>73104.599920000037</v>
      </c>
      <c r="I35" s="224">
        <v>0.93008952996269523</v>
      </c>
      <c r="J35" s="224">
        <v>7.9758550504786502E-2</v>
      </c>
    </row>
    <row r="36" spans="1:10" ht="11.1" customHeight="1" x14ac:dyDescent="0.25">
      <c r="A36" s="165"/>
      <c r="B36" s="64"/>
      <c r="C36" s="16" t="s">
        <v>127</v>
      </c>
      <c r="D36" s="76">
        <v>5300.3704919999927</v>
      </c>
      <c r="E36" s="76">
        <v>6771.1168249999964</v>
      </c>
      <c r="F36" s="224">
        <v>0.27747991111561832</v>
      </c>
      <c r="G36" s="76">
        <v>21548.89651000001</v>
      </c>
      <c r="H36" s="76">
        <v>34493.594290000008</v>
      </c>
      <c r="I36" s="224">
        <v>0.60071279167324709</v>
      </c>
      <c r="J36" s="224">
        <v>3.7633187039956918E-2</v>
      </c>
    </row>
    <row r="37" spans="1:10" ht="11.1" customHeight="1" x14ac:dyDescent="0.25">
      <c r="A37" s="165"/>
      <c r="B37" s="64"/>
      <c r="C37" s="16" t="s">
        <v>230</v>
      </c>
      <c r="D37" s="76">
        <v>6269.614007000001</v>
      </c>
      <c r="E37" s="76">
        <v>5672.8752259999992</v>
      </c>
      <c r="F37" s="224">
        <v>-9.5179508711979E-2</v>
      </c>
      <c r="G37" s="76">
        <v>23779.738929999992</v>
      </c>
      <c r="H37" s="76">
        <v>27857.339969999994</v>
      </c>
      <c r="I37" s="224">
        <v>0.17147375133104559</v>
      </c>
      <c r="J37" s="224">
        <v>3.0392903584147691E-2</v>
      </c>
    </row>
    <row r="38" spans="1:10" ht="11.1" customHeight="1" x14ac:dyDescent="0.25">
      <c r="A38" s="165"/>
      <c r="B38" s="64"/>
      <c r="C38" s="16" t="s">
        <v>73</v>
      </c>
      <c r="D38" s="76">
        <v>4463.9059810000008</v>
      </c>
      <c r="E38" s="76">
        <v>5219.2857069999973</v>
      </c>
      <c r="F38" s="224">
        <v>0.16921945247394676</v>
      </c>
      <c r="G38" s="76">
        <v>20638.37912999999</v>
      </c>
      <c r="H38" s="76">
        <v>26016.946639999991</v>
      </c>
      <c r="I38" s="224">
        <v>0.26060997698126909</v>
      </c>
      <c r="J38" s="224">
        <v>2.838499841101071E-2</v>
      </c>
    </row>
    <row r="39" spans="1:10" ht="11.1" customHeight="1" x14ac:dyDescent="0.25">
      <c r="A39" s="165"/>
      <c r="B39" s="64"/>
      <c r="C39" s="16" t="s">
        <v>123</v>
      </c>
      <c r="D39" s="76">
        <v>4822.5957869999984</v>
      </c>
      <c r="E39" s="76">
        <v>5466.0009039999977</v>
      </c>
      <c r="F39" s="224">
        <v>0.13341468898023567</v>
      </c>
      <c r="G39" s="76">
        <v>19801.499539999993</v>
      </c>
      <c r="H39" s="76">
        <v>23647.480119999993</v>
      </c>
      <c r="I39" s="224">
        <v>0.19422673380018174</v>
      </c>
      <c r="J39" s="224">
        <v>2.5799864023959399E-2</v>
      </c>
    </row>
    <row r="40" spans="1:10" ht="11.1" customHeight="1" x14ac:dyDescent="0.25">
      <c r="A40" s="165"/>
      <c r="B40" s="64"/>
      <c r="C40" s="16" t="s">
        <v>120</v>
      </c>
      <c r="D40" s="76">
        <v>9005.4500000000007</v>
      </c>
      <c r="E40" s="76">
        <v>11105.91</v>
      </c>
      <c r="F40" s="224">
        <v>0.23324320272723731</v>
      </c>
      <c r="G40" s="76">
        <v>21350.571559999997</v>
      </c>
      <c r="H40" s="76">
        <v>22172.070740000006</v>
      </c>
      <c r="I40" s="224">
        <v>3.8476683291190028E-2</v>
      </c>
      <c r="J40" s="224">
        <v>2.4190163489673726E-2</v>
      </c>
    </row>
    <row r="41" spans="1:10" ht="11.1" customHeight="1" x14ac:dyDescent="0.25">
      <c r="A41" s="165"/>
      <c r="B41" s="64"/>
      <c r="C41" s="16" t="s">
        <v>78</v>
      </c>
      <c r="D41" s="76">
        <v>3485.2432080000003</v>
      </c>
      <c r="E41" s="76">
        <v>4174.30116</v>
      </c>
      <c r="F41" s="224">
        <v>0.19770727919886366</v>
      </c>
      <c r="G41" s="76">
        <v>16838.477470000002</v>
      </c>
      <c r="H41" s="76">
        <v>20287.441929999997</v>
      </c>
      <c r="I41" s="224">
        <v>0.20482638446051826</v>
      </c>
      <c r="J41" s="224">
        <v>2.2133996541360557E-2</v>
      </c>
    </row>
    <row r="42" spans="1:10" ht="11.1" customHeight="1" x14ac:dyDescent="0.25">
      <c r="A42" s="27"/>
      <c r="B42" s="64"/>
      <c r="C42" s="16" t="s">
        <v>18</v>
      </c>
      <c r="D42" s="76">
        <v>20874.60901299995</v>
      </c>
      <c r="E42" s="76">
        <v>38473.053691999987</v>
      </c>
      <c r="F42" s="224">
        <v>0.84305505641041534</v>
      </c>
      <c r="G42" s="76">
        <v>90973.46798000019</v>
      </c>
      <c r="H42" s="76">
        <v>137623.38445999986</v>
      </c>
      <c r="I42" s="224">
        <v>0.51278595304573082</v>
      </c>
      <c r="J42" s="224">
        <v>0.15014980824879046</v>
      </c>
    </row>
    <row r="43" spans="1:10" s="3" customFormat="1" ht="17.100000000000001" customHeight="1" x14ac:dyDescent="0.25">
      <c r="A43" s="201" t="s">
        <v>10</v>
      </c>
      <c r="B43" s="202" t="s">
        <v>201</v>
      </c>
      <c r="C43" s="203"/>
      <c r="D43" s="204">
        <v>367863.05423999991</v>
      </c>
      <c r="E43" s="204">
        <v>219164.86015800005</v>
      </c>
      <c r="F43" s="226">
        <v>-0.40422160466537826</v>
      </c>
      <c r="G43" s="204">
        <v>902534.48692999978</v>
      </c>
      <c r="H43" s="204">
        <v>679205.79758999986</v>
      </c>
      <c r="I43" s="226">
        <v>-0.24744615588004804</v>
      </c>
      <c r="J43" s="226">
        <v>1</v>
      </c>
    </row>
    <row r="44" spans="1:10" ht="11.1" customHeight="1" x14ac:dyDescent="0.25">
      <c r="A44" s="165"/>
      <c r="B44" s="64"/>
      <c r="C44" s="16" t="s">
        <v>71</v>
      </c>
      <c r="D44" s="76">
        <v>169533.26234999995</v>
      </c>
      <c r="E44" s="76">
        <v>82961.739660000007</v>
      </c>
      <c r="F44" s="224">
        <v>-0.51064623832504197</v>
      </c>
      <c r="G44" s="76">
        <v>411094.69692000013</v>
      </c>
      <c r="H44" s="76">
        <v>279052.6194299999</v>
      </c>
      <c r="I44" s="224">
        <v>-0.32119625594609869</v>
      </c>
      <c r="J44" s="224">
        <v>0.41085135082791063</v>
      </c>
    </row>
    <row r="45" spans="1:10" ht="11.1" customHeight="1" x14ac:dyDescent="0.25">
      <c r="A45" s="165"/>
      <c r="B45" s="64"/>
      <c r="C45" s="16" t="s">
        <v>230</v>
      </c>
      <c r="D45" s="76">
        <v>51179.707199999997</v>
      </c>
      <c r="E45" s="76">
        <v>36457.950600000018</v>
      </c>
      <c r="F45" s="224">
        <v>-0.28764831620607589</v>
      </c>
      <c r="G45" s="76">
        <v>108250.82928999998</v>
      </c>
      <c r="H45" s="76">
        <v>97616.002530000012</v>
      </c>
      <c r="I45" s="224">
        <v>-9.8242450702245021E-2</v>
      </c>
      <c r="J45" s="224">
        <v>0.14372080284998623</v>
      </c>
    </row>
    <row r="46" spans="1:10" ht="11.1" customHeight="1" x14ac:dyDescent="0.25">
      <c r="A46" s="165"/>
      <c r="B46" s="64"/>
      <c r="C46" s="16" t="s">
        <v>179</v>
      </c>
      <c r="D46" s="76">
        <v>34056.466200000024</v>
      </c>
      <c r="E46" s="76">
        <v>20493.920697999991</v>
      </c>
      <c r="F46" s="224">
        <v>-0.39823701679301138</v>
      </c>
      <c r="G46" s="76">
        <v>81449.184999999925</v>
      </c>
      <c r="H46" s="76">
        <v>69342.995790000015</v>
      </c>
      <c r="I46" s="224">
        <v>-0.14863487228263761</v>
      </c>
      <c r="J46" s="224">
        <v>0.10209423423069582</v>
      </c>
    </row>
    <row r="47" spans="1:10" ht="11.1" customHeight="1" x14ac:dyDescent="0.25">
      <c r="A47" s="165"/>
      <c r="B47" s="64"/>
      <c r="C47" s="16" t="s">
        <v>76</v>
      </c>
      <c r="D47" s="76">
        <v>20351.489499999992</v>
      </c>
      <c r="E47" s="76">
        <v>10590.2492</v>
      </c>
      <c r="F47" s="224">
        <v>-0.47963272172289872</v>
      </c>
      <c r="G47" s="76">
        <v>57920.815699999985</v>
      </c>
      <c r="H47" s="76">
        <v>29952.341400000005</v>
      </c>
      <c r="I47" s="224">
        <v>-0.48287431663363101</v>
      </c>
      <c r="J47" s="224">
        <v>4.4099066153850217E-2</v>
      </c>
    </row>
    <row r="48" spans="1:10" ht="11.1" customHeight="1" x14ac:dyDescent="0.25">
      <c r="A48" s="165"/>
      <c r="B48" s="64"/>
      <c r="C48" s="16" t="s">
        <v>73</v>
      </c>
      <c r="D48" s="76">
        <v>10494.083799999999</v>
      </c>
      <c r="E48" s="76">
        <v>8393.0103999999992</v>
      </c>
      <c r="F48" s="224">
        <v>-0.20021503925859629</v>
      </c>
      <c r="G48" s="76">
        <v>28970.016080000005</v>
      </c>
      <c r="H48" s="76">
        <v>25075.158869999999</v>
      </c>
      <c r="I48" s="224">
        <v>-0.13444442692901692</v>
      </c>
      <c r="J48" s="224">
        <v>3.6918352226929206E-2</v>
      </c>
    </row>
    <row r="49" spans="1:10" ht="11.1" customHeight="1" x14ac:dyDescent="0.25">
      <c r="A49" s="165"/>
      <c r="B49" s="64"/>
      <c r="C49" s="16" t="s">
        <v>86</v>
      </c>
      <c r="D49" s="76">
        <v>10237.324999999997</v>
      </c>
      <c r="E49" s="76">
        <v>6493.0990000000029</v>
      </c>
      <c r="F49" s="224">
        <v>-0.36574261342684689</v>
      </c>
      <c r="G49" s="76">
        <v>29505.529650000015</v>
      </c>
      <c r="H49" s="76">
        <v>21887.114130000002</v>
      </c>
      <c r="I49" s="224">
        <v>-0.25820297450583163</v>
      </c>
      <c r="J49" s="224">
        <v>3.2224569059423842E-2</v>
      </c>
    </row>
    <row r="50" spans="1:10" ht="11.1" customHeight="1" x14ac:dyDescent="0.25">
      <c r="A50" s="165"/>
      <c r="B50" s="64"/>
      <c r="C50" s="16" t="s">
        <v>72</v>
      </c>
      <c r="D50" s="76">
        <v>8926.2182999999986</v>
      </c>
      <c r="E50" s="76">
        <v>6834.3885999999984</v>
      </c>
      <c r="F50" s="224">
        <v>-0.2343466885635096</v>
      </c>
      <c r="G50" s="76">
        <v>19245.87659</v>
      </c>
      <c r="H50" s="76">
        <v>19190.366759999997</v>
      </c>
      <c r="I50" s="224">
        <v>-2.8842453468108653E-3</v>
      </c>
      <c r="J50" s="224">
        <v>2.8254126846520521E-2</v>
      </c>
    </row>
    <row r="51" spans="1:10" ht="11.1" customHeight="1" x14ac:dyDescent="0.25">
      <c r="A51" s="165"/>
      <c r="B51" s="64"/>
      <c r="C51" s="16" t="s">
        <v>232</v>
      </c>
      <c r="D51" s="76">
        <v>4942.9449999999988</v>
      </c>
      <c r="E51" s="76">
        <v>4982.3120999999983</v>
      </c>
      <c r="F51" s="224">
        <v>7.9643006345406775E-3</v>
      </c>
      <c r="G51" s="76">
        <v>16022.147720000006</v>
      </c>
      <c r="H51" s="76">
        <v>17699.668790000003</v>
      </c>
      <c r="I51" s="224">
        <v>0.10470013754185992</v>
      </c>
      <c r="J51" s="224">
        <v>2.6059360583792227E-2</v>
      </c>
    </row>
    <row r="52" spans="1:10" ht="11.1" customHeight="1" x14ac:dyDescent="0.25">
      <c r="A52" s="165"/>
      <c r="B52" s="64"/>
      <c r="C52" s="16" t="s">
        <v>79</v>
      </c>
      <c r="D52" s="76">
        <v>14684.373199999996</v>
      </c>
      <c r="E52" s="76">
        <v>5948.4746000000005</v>
      </c>
      <c r="F52" s="224">
        <v>-0.59491123529875956</v>
      </c>
      <c r="G52" s="76">
        <v>43704.196780000006</v>
      </c>
      <c r="H52" s="76">
        <v>17149.867039999997</v>
      </c>
      <c r="I52" s="224">
        <v>-0.60759221531218821</v>
      </c>
      <c r="J52" s="224">
        <v>2.5249883173630465E-2</v>
      </c>
    </row>
    <row r="53" spans="1:10" ht="11.1" customHeight="1" x14ac:dyDescent="0.25">
      <c r="A53" s="165"/>
      <c r="B53" s="64"/>
      <c r="C53" s="16" t="s">
        <v>120</v>
      </c>
      <c r="D53" s="76">
        <v>6426.937769999995</v>
      </c>
      <c r="E53" s="76">
        <v>6365.757399999995</v>
      </c>
      <c r="F53" s="224">
        <v>-9.5193655500417362E-3</v>
      </c>
      <c r="G53" s="76">
        <v>14784.860940000002</v>
      </c>
      <c r="H53" s="76">
        <v>17052.036959999998</v>
      </c>
      <c r="I53" s="224">
        <v>0.15334442638322132</v>
      </c>
      <c r="J53" s="224">
        <v>2.5105847182849576E-2</v>
      </c>
    </row>
    <row r="54" spans="1:10" ht="11.1" customHeight="1" x14ac:dyDescent="0.25">
      <c r="A54" s="29"/>
      <c r="B54" s="64"/>
      <c r="C54" s="16" t="s">
        <v>18</v>
      </c>
      <c r="D54" s="76">
        <v>37030.245919999899</v>
      </c>
      <c r="E54" s="76">
        <v>29643.957900000009</v>
      </c>
      <c r="F54" s="224">
        <v>-0.1994663507219806</v>
      </c>
      <c r="G54" s="76">
        <v>91586.332259999705</v>
      </c>
      <c r="H54" s="76">
        <v>85187.625890000025</v>
      </c>
      <c r="I54" s="224">
        <v>-6.9865297715326347E-2</v>
      </c>
      <c r="J54" s="224">
        <v>0.12542240686441142</v>
      </c>
    </row>
    <row r="55" spans="1:10" s="3" customFormat="1" ht="17.100000000000001" customHeight="1" x14ac:dyDescent="0.25">
      <c r="A55" s="201" t="s">
        <v>70</v>
      </c>
      <c r="B55" s="202" t="s">
        <v>293</v>
      </c>
      <c r="C55" s="203"/>
      <c r="D55" s="204">
        <v>58347.757712999992</v>
      </c>
      <c r="E55" s="204">
        <v>85545.231110999986</v>
      </c>
      <c r="F55" s="226">
        <v>0.46612713948286566</v>
      </c>
      <c r="G55" s="204">
        <v>174566.83299000002</v>
      </c>
      <c r="H55" s="204">
        <v>652676.99315999984</v>
      </c>
      <c r="I55" s="226">
        <v>2.7388373380033086</v>
      </c>
      <c r="J55" s="226">
        <v>0.99999999999999989</v>
      </c>
    </row>
    <row r="56" spans="1:10" ht="11.1" customHeight="1" x14ac:dyDescent="0.25">
      <c r="A56" s="165"/>
      <c r="C56" s="16" t="s">
        <v>226</v>
      </c>
      <c r="D56" s="76">
        <v>17337.778980000003</v>
      </c>
      <c r="E56" s="71">
        <v>20660.241959999996</v>
      </c>
      <c r="F56" s="224">
        <v>0.19163140698890091</v>
      </c>
      <c r="G56" s="76">
        <v>50155.847169999994</v>
      </c>
      <c r="H56" s="76">
        <v>143977.84459999998</v>
      </c>
      <c r="I56" s="224">
        <v>1.8706093650855187</v>
      </c>
      <c r="J56" s="224">
        <v>0.22059586305151815</v>
      </c>
    </row>
    <row r="57" spans="1:10" ht="11.1" customHeight="1" x14ac:dyDescent="0.25">
      <c r="A57" s="165"/>
      <c r="C57" s="16" t="s">
        <v>125</v>
      </c>
      <c r="D57" s="76">
        <v>10504.845229999999</v>
      </c>
      <c r="E57" s="71">
        <v>13000.996379999997</v>
      </c>
      <c r="F57" s="224">
        <v>0.23761903153712605</v>
      </c>
      <c r="G57" s="76">
        <v>30923.457560000003</v>
      </c>
      <c r="H57" s="76">
        <v>98742.68799000002</v>
      </c>
      <c r="I57" s="224">
        <v>2.1931321974074884</v>
      </c>
      <c r="J57" s="224">
        <v>0.15128875236114511</v>
      </c>
    </row>
    <row r="58" spans="1:10" ht="11.1" customHeight="1" x14ac:dyDescent="0.25">
      <c r="A58" s="165"/>
      <c r="C58" s="16" t="s">
        <v>230</v>
      </c>
      <c r="D58" s="76">
        <v>12282.561420999995</v>
      </c>
      <c r="E58" s="71">
        <v>10713.395089999996</v>
      </c>
      <c r="F58" s="224">
        <v>-0.12775562663314921</v>
      </c>
      <c r="G58" s="76">
        <v>36418.698609999999</v>
      </c>
      <c r="H58" s="76">
        <v>82597.805719999946</v>
      </c>
      <c r="I58" s="224">
        <v>1.268005416792128</v>
      </c>
      <c r="J58" s="224">
        <v>0.12655234761699588</v>
      </c>
    </row>
    <row r="59" spans="1:10" ht="11.1" customHeight="1" x14ac:dyDescent="0.25">
      <c r="A59" s="165"/>
      <c r="C59" s="16" t="s">
        <v>77</v>
      </c>
      <c r="D59" s="76">
        <v>2619.7904999999992</v>
      </c>
      <c r="E59" s="71">
        <v>10693.739220000001</v>
      </c>
      <c r="F59" s="224">
        <v>3.0819062516640185</v>
      </c>
      <c r="G59" s="76">
        <v>8450.4061000000002</v>
      </c>
      <c r="H59" s="76">
        <v>82534.981889999995</v>
      </c>
      <c r="I59" s="224">
        <v>8.7669840849423792</v>
      </c>
      <c r="J59" s="224">
        <v>0.12645609199490665</v>
      </c>
    </row>
    <row r="60" spans="1:10" ht="11.1" customHeight="1" x14ac:dyDescent="0.25">
      <c r="A60" s="165"/>
      <c r="C60" s="16" t="s">
        <v>72</v>
      </c>
      <c r="D60" s="76">
        <v>2302.3186700000001</v>
      </c>
      <c r="E60" s="71">
        <v>7238.747949999999</v>
      </c>
      <c r="F60" s="224">
        <v>2.1441120833198988</v>
      </c>
      <c r="G60" s="76">
        <v>6280.4975700000005</v>
      </c>
      <c r="H60" s="76">
        <v>56287.653439999995</v>
      </c>
      <c r="I60" s="224">
        <v>7.9622920497364333</v>
      </c>
      <c r="J60" s="224">
        <v>8.6241209709994202E-2</v>
      </c>
    </row>
    <row r="61" spans="1:10" ht="11.1" customHeight="1" x14ac:dyDescent="0.25">
      <c r="A61" s="165"/>
      <c r="C61" s="16" t="s">
        <v>123</v>
      </c>
      <c r="D61" s="76">
        <v>3385.1437439999995</v>
      </c>
      <c r="E61" s="71">
        <v>6231.5398790000027</v>
      </c>
      <c r="F61" s="224">
        <v>0.84084941445842598</v>
      </c>
      <c r="G61" s="76">
        <v>10638.598830000001</v>
      </c>
      <c r="H61" s="76">
        <v>52064.978569999992</v>
      </c>
      <c r="I61" s="224">
        <v>3.893969535083972</v>
      </c>
      <c r="J61" s="224">
        <v>7.9771432294437533E-2</v>
      </c>
    </row>
    <row r="62" spans="1:10" ht="11.1" customHeight="1" x14ac:dyDescent="0.25">
      <c r="A62" s="165"/>
      <c r="C62" s="16" t="s">
        <v>179</v>
      </c>
      <c r="D62" s="76">
        <v>5237.6726199999994</v>
      </c>
      <c r="E62" s="71">
        <v>4603.1233000000002</v>
      </c>
      <c r="F62" s="224">
        <v>-0.12115100847979288</v>
      </c>
      <c r="G62" s="76">
        <v>16150.821800000002</v>
      </c>
      <c r="H62" s="76">
        <v>38715.691899999998</v>
      </c>
      <c r="I62" s="224">
        <v>1.3971344851318954</v>
      </c>
      <c r="J62" s="224">
        <v>5.9318303396223862E-2</v>
      </c>
    </row>
    <row r="63" spans="1:10" ht="11.1" customHeight="1" x14ac:dyDescent="0.25">
      <c r="A63" s="165"/>
      <c r="C63" s="16" t="s">
        <v>71</v>
      </c>
      <c r="D63" s="76">
        <v>809.46439899999996</v>
      </c>
      <c r="E63" s="71">
        <v>4717.0012590000015</v>
      </c>
      <c r="F63" s="224">
        <v>4.8273115714876571</v>
      </c>
      <c r="G63" s="76">
        <v>3044.8278200000004</v>
      </c>
      <c r="H63" s="76">
        <v>38564.139170000002</v>
      </c>
      <c r="I63" s="224">
        <v>11.665458098054293</v>
      </c>
      <c r="J63" s="224">
        <v>5.9086101661540005E-2</v>
      </c>
    </row>
    <row r="64" spans="1:10" ht="11.1" customHeight="1" x14ac:dyDescent="0.25">
      <c r="A64" s="165"/>
      <c r="C64" s="16" t="s">
        <v>343</v>
      </c>
      <c r="D64" s="76">
        <v>681.24600000000009</v>
      </c>
      <c r="E64" s="71">
        <v>1627.6492000000001</v>
      </c>
      <c r="F64" s="224">
        <v>1.3892238633327754</v>
      </c>
      <c r="G64" s="76">
        <v>2222.7265700000003</v>
      </c>
      <c r="H64" s="76">
        <v>13598.290910000002</v>
      </c>
      <c r="I64" s="224">
        <v>5.1178424253955805</v>
      </c>
      <c r="J64" s="224">
        <v>2.0834641105031967E-2</v>
      </c>
    </row>
    <row r="65" spans="1:10" ht="11.1" customHeight="1" x14ac:dyDescent="0.25">
      <c r="A65" s="165"/>
      <c r="C65" s="16" t="s">
        <v>192</v>
      </c>
      <c r="D65" s="76">
        <v>563.76610000000005</v>
      </c>
      <c r="E65" s="71">
        <v>1563.8722</v>
      </c>
      <c r="F65" s="224">
        <v>1.7739734616891649</v>
      </c>
      <c r="G65" s="76">
        <v>1779.1949899999997</v>
      </c>
      <c r="H65" s="76">
        <v>12193.877889999998</v>
      </c>
      <c r="I65" s="224">
        <v>5.8535927532035146</v>
      </c>
      <c r="J65" s="224">
        <v>1.8682867663163887E-2</v>
      </c>
    </row>
    <row r="66" spans="1:10" ht="11.1" customHeight="1" x14ac:dyDescent="0.25">
      <c r="A66" s="29"/>
      <c r="B66" s="64"/>
      <c r="C66" s="16" t="s">
        <v>18</v>
      </c>
      <c r="D66" s="76">
        <v>2623.170048999993</v>
      </c>
      <c r="E66" s="71">
        <v>4494.9246729999868</v>
      </c>
      <c r="F66" s="224">
        <v>0.7135468113146326</v>
      </c>
      <c r="G66" s="76">
        <v>8501.7559700000274</v>
      </c>
      <c r="H66" s="76">
        <v>33399.041079999879</v>
      </c>
      <c r="I66" s="224">
        <v>2.9284873851771791</v>
      </c>
      <c r="J66" s="224">
        <v>5.1172389145042692E-2</v>
      </c>
    </row>
    <row r="67" spans="1:10" ht="12" customHeight="1" x14ac:dyDescent="0.25">
      <c r="A67" s="61"/>
      <c r="B67" s="62"/>
      <c r="C67" s="63"/>
      <c r="D67" s="63"/>
      <c r="E67" s="63"/>
      <c r="F67" s="63"/>
      <c r="G67" s="63"/>
      <c r="H67" s="63"/>
      <c r="I67" s="63"/>
      <c r="J67" s="60" t="s">
        <v>22</v>
      </c>
    </row>
    <row r="68" spans="1:10" ht="12" customHeight="1" x14ac:dyDescent="0.25">
      <c r="A68" s="282" t="s">
        <v>332</v>
      </c>
      <c r="B68" s="282"/>
      <c r="C68" s="282"/>
      <c r="D68" s="282"/>
      <c r="E68" s="282"/>
      <c r="F68" s="282"/>
      <c r="G68" s="59"/>
      <c r="H68" s="59"/>
      <c r="I68" s="66"/>
      <c r="J68" s="66"/>
    </row>
    <row r="69" spans="1:10" ht="12" customHeight="1" x14ac:dyDescent="0.25">
      <c r="A69" s="276" t="s">
        <v>58</v>
      </c>
      <c r="B69" s="278" t="s">
        <v>61</v>
      </c>
      <c r="C69" s="279"/>
      <c r="D69" s="274" t="s">
        <v>14</v>
      </c>
      <c r="E69" s="274"/>
      <c r="F69" s="274"/>
      <c r="G69" s="274" t="s">
        <v>57</v>
      </c>
      <c r="H69" s="274"/>
      <c r="I69" s="274"/>
      <c r="J69" s="274"/>
    </row>
    <row r="70" spans="1:10" ht="23.1" customHeight="1" x14ac:dyDescent="0.25">
      <c r="A70" s="277"/>
      <c r="B70" s="280"/>
      <c r="C70" s="281"/>
      <c r="D70" s="178">
        <v>2023</v>
      </c>
      <c r="E70" s="179" t="s">
        <v>318</v>
      </c>
      <c r="F70" s="190" t="s">
        <v>324</v>
      </c>
      <c r="G70" s="178">
        <v>2023</v>
      </c>
      <c r="H70" s="179" t="s">
        <v>318</v>
      </c>
      <c r="I70" s="190" t="s">
        <v>324</v>
      </c>
      <c r="J70" s="190" t="s">
        <v>328</v>
      </c>
    </row>
    <row r="71" spans="1:10" ht="5.0999999999999996" customHeight="1" x14ac:dyDescent="0.25">
      <c r="A71" s="27"/>
      <c r="B71" s="64"/>
      <c r="C71" s="40"/>
      <c r="D71" s="76"/>
      <c r="E71" s="76"/>
      <c r="F71" s="56"/>
      <c r="G71" s="76"/>
      <c r="H71" s="76"/>
      <c r="I71" s="56"/>
      <c r="J71" s="56"/>
    </row>
    <row r="72" spans="1:10" s="3" customFormat="1" ht="17.100000000000001" customHeight="1" x14ac:dyDescent="0.25">
      <c r="A72" s="201" t="s">
        <v>12</v>
      </c>
      <c r="B72" s="202" t="s">
        <v>203</v>
      </c>
      <c r="C72" s="203"/>
      <c r="D72" s="204">
        <v>76741.524557000012</v>
      </c>
      <c r="E72" s="204">
        <v>72441.662067999991</v>
      </c>
      <c r="F72" s="226">
        <v>-5.603045435729237E-2</v>
      </c>
      <c r="G72" s="204">
        <v>304424.98460000003</v>
      </c>
      <c r="H72" s="204">
        <v>303498.05413</v>
      </c>
      <c r="I72" s="226">
        <v>-3.0448567525361847E-3</v>
      </c>
      <c r="J72" s="226">
        <v>1.0000000000000002</v>
      </c>
    </row>
    <row r="73" spans="1:10" ht="11.1" customHeight="1" x14ac:dyDescent="0.25">
      <c r="A73" s="165"/>
      <c r="B73" s="64"/>
      <c r="C73" s="16" t="s">
        <v>71</v>
      </c>
      <c r="D73" s="76">
        <v>56568.985127000029</v>
      </c>
      <c r="E73" s="76">
        <v>53007.586412999997</v>
      </c>
      <c r="F73" s="224">
        <v>-6.2956736911657929E-2</v>
      </c>
      <c r="G73" s="76">
        <v>208675.23696999991</v>
      </c>
      <c r="H73" s="76">
        <v>200484.2767000001</v>
      </c>
      <c r="I73" s="224">
        <v>-3.925219105502864E-2</v>
      </c>
      <c r="J73" s="224">
        <v>0.66057845831896145</v>
      </c>
    </row>
    <row r="74" spans="1:10" ht="11.1" customHeight="1" x14ac:dyDescent="0.25">
      <c r="A74" s="165"/>
      <c r="B74" s="64"/>
      <c r="C74" s="16" t="s">
        <v>72</v>
      </c>
      <c r="D74" s="76">
        <v>7382.0834879999975</v>
      </c>
      <c r="E74" s="76">
        <v>7779.5900399999982</v>
      </c>
      <c r="F74" s="224">
        <v>5.3847474448937227E-2</v>
      </c>
      <c r="G74" s="76">
        <v>31468.112350000032</v>
      </c>
      <c r="H74" s="76">
        <v>36035.863550000016</v>
      </c>
      <c r="I74" s="224">
        <v>0.14515491584610341</v>
      </c>
      <c r="J74" s="224">
        <v>0.11873507279412229</v>
      </c>
    </row>
    <row r="75" spans="1:10" ht="11.1" customHeight="1" x14ac:dyDescent="0.25">
      <c r="A75" s="165"/>
      <c r="B75" s="64"/>
      <c r="C75" s="16" t="s">
        <v>73</v>
      </c>
      <c r="D75" s="76">
        <v>4715.4235079999989</v>
      </c>
      <c r="E75" s="76">
        <v>4280.8900650000014</v>
      </c>
      <c r="F75" s="224">
        <v>-9.2151519850292463E-2</v>
      </c>
      <c r="G75" s="76">
        <v>24705.692129999999</v>
      </c>
      <c r="H75" s="76">
        <v>25813.181360000013</v>
      </c>
      <c r="I75" s="224">
        <v>4.4827290171530754E-2</v>
      </c>
      <c r="J75" s="224">
        <v>8.5052213708570357E-2</v>
      </c>
    </row>
    <row r="76" spans="1:10" ht="11.1" customHeight="1" x14ac:dyDescent="0.25">
      <c r="A76" s="165"/>
      <c r="B76" s="64"/>
      <c r="C76" s="16" t="s">
        <v>230</v>
      </c>
      <c r="D76" s="76">
        <v>3994.2117639999988</v>
      </c>
      <c r="E76" s="76">
        <v>2992.5725699999994</v>
      </c>
      <c r="F76" s="224">
        <v>-0.250772681365524</v>
      </c>
      <c r="G76" s="76">
        <v>20100.297790000008</v>
      </c>
      <c r="H76" s="76">
        <v>17434.172709999995</v>
      </c>
      <c r="I76" s="224">
        <v>-0.13264107367237232</v>
      </c>
      <c r="J76" s="224">
        <v>5.7444100457172166E-2</v>
      </c>
    </row>
    <row r="77" spans="1:10" ht="11.1" customHeight="1" x14ac:dyDescent="0.25">
      <c r="A77" s="165"/>
      <c r="B77" s="64"/>
      <c r="C77" s="16" t="s">
        <v>77</v>
      </c>
      <c r="D77" s="76">
        <v>793.07661999999993</v>
      </c>
      <c r="E77" s="76">
        <v>653.28936999999996</v>
      </c>
      <c r="F77" s="224">
        <v>-0.17625945145123556</v>
      </c>
      <c r="G77" s="76">
        <v>4587.2124999999978</v>
      </c>
      <c r="H77" s="76">
        <v>4364.6104199999991</v>
      </c>
      <c r="I77" s="224">
        <v>-4.8526655348972603E-2</v>
      </c>
      <c r="J77" s="224">
        <v>1.4381016156797061E-2</v>
      </c>
    </row>
    <row r="78" spans="1:10" ht="11.1" customHeight="1" x14ac:dyDescent="0.25">
      <c r="A78" s="165"/>
      <c r="B78" s="64"/>
      <c r="C78" s="16" t="s">
        <v>75</v>
      </c>
      <c r="D78" s="76">
        <v>237.31843999999998</v>
      </c>
      <c r="E78" s="76">
        <v>621.55758000000003</v>
      </c>
      <c r="F78" s="224">
        <v>1.6190867426905386</v>
      </c>
      <c r="G78" s="76">
        <v>1149.3062600000001</v>
      </c>
      <c r="H78" s="76">
        <v>3793.2706600000006</v>
      </c>
      <c r="I78" s="224">
        <v>2.3004872521968167</v>
      </c>
      <c r="J78" s="224">
        <v>1.2498500759333354E-2</v>
      </c>
    </row>
    <row r="79" spans="1:10" ht="11.1" customHeight="1" x14ac:dyDescent="0.25">
      <c r="A79" s="165"/>
      <c r="B79" s="64"/>
      <c r="C79" s="16" t="s">
        <v>85</v>
      </c>
      <c r="D79" s="76">
        <v>689.1232500000001</v>
      </c>
      <c r="E79" s="76">
        <v>710.54139999999995</v>
      </c>
      <c r="F79" s="224">
        <v>3.1080289338663025E-2</v>
      </c>
      <c r="G79" s="76">
        <v>3072.5623700000001</v>
      </c>
      <c r="H79" s="76">
        <v>3391.8273400000003</v>
      </c>
      <c r="I79" s="224">
        <v>0.10390837729357472</v>
      </c>
      <c r="J79" s="224">
        <v>1.1175779527558846E-2</v>
      </c>
    </row>
    <row r="80" spans="1:10" ht="11.1" customHeight="1" x14ac:dyDescent="0.25">
      <c r="A80" s="165"/>
      <c r="B80" s="64"/>
      <c r="C80" s="16" t="s">
        <v>179</v>
      </c>
      <c r="D80" s="76">
        <v>621.702</v>
      </c>
      <c r="E80" s="76">
        <v>502.46999999999997</v>
      </c>
      <c r="F80" s="224">
        <v>-0.1917832015981934</v>
      </c>
      <c r="G80" s="76">
        <v>2739.9304099999999</v>
      </c>
      <c r="H80" s="76">
        <v>2283.4380000000001</v>
      </c>
      <c r="I80" s="224">
        <v>-0.16660730080367259</v>
      </c>
      <c r="J80" s="224">
        <v>7.5237319281853286E-3</v>
      </c>
    </row>
    <row r="81" spans="1:10" ht="11.1" customHeight="1" x14ac:dyDescent="0.25">
      <c r="A81" s="165"/>
      <c r="B81" s="64"/>
      <c r="C81" s="16" t="s">
        <v>227</v>
      </c>
      <c r="D81" s="76">
        <v>61.856629999999996</v>
      </c>
      <c r="E81" s="76">
        <v>324.95000000000005</v>
      </c>
      <c r="F81" s="224">
        <v>4.2532768112326851</v>
      </c>
      <c r="G81" s="76">
        <v>338.56405999999993</v>
      </c>
      <c r="H81" s="76">
        <v>1756.0061700000001</v>
      </c>
      <c r="I81" s="224">
        <v>4.186628994229336</v>
      </c>
      <c r="J81" s="224">
        <v>5.7858893857943303E-3</v>
      </c>
    </row>
    <row r="82" spans="1:10" ht="11.1" customHeight="1" x14ac:dyDescent="0.25">
      <c r="A82" s="165"/>
      <c r="B82" s="64"/>
      <c r="C82" s="16" t="s">
        <v>120</v>
      </c>
      <c r="D82" s="76">
        <v>349.27139999999997</v>
      </c>
      <c r="E82" s="76">
        <v>325.83810000000005</v>
      </c>
      <c r="F82" s="224">
        <v>-6.7091951989197818E-2</v>
      </c>
      <c r="G82" s="76">
        <v>1336.41895</v>
      </c>
      <c r="H82" s="76">
        <v>1457.62977</v>
      </c>
      <c r="I82" s="224">
        <v>9.0698220045443145E-2</v>
      </c>
      <c r="J82" s="224">
        <v>4.8027647959009339E-3</v>
      </c>
    </row>
    <row r="83" spans="1:10" ht="11.1" customHeight="1" x14ac:dyDescent="0.25">
      <c r="A83" s="165"/>
      <c r="B83" s="64"/>
      <c r="C83" s="16" t="s">
        <v>18</v>
      </c>
      <c r="D83" s="76">
        <v>1328.4723299999896</v>
      </c>
      <c r="E83" s="76">
        <v>1242.3765300000086</v>
      </c>
      <c r="F83" s="224">
        <v>-6.4808124381470322E-2</v>
      </c>
      <c r="G83" s="76">
        <v>6251.6508100000792</v>
      </c>
      <c r="H83" s="76">
        <v>6683.7774499998777</v>
      </c>
      <c r="I83" s="224">
        <v>6.9122005232373551E-2</v>
      </c>
      <c r="J83" s="224">
        <v>2.2022472167603935E-2</v>
      </c>
    </row>
    <row r="84" spans="1:10" ht="17.100000000000001" customHeight="1" x14ac:dyDescent="0.25">
      <c r="A84" s="201" t="s">
        <v>68</v>
      </c>
      <c r="B84" s="202" t="s">
        <v>224</v>
      </c>
      <c r="C84" s="203"/>
      <c r="D84" s="204">
        <v>142879.4603629999</v>
      </c>
      <c r="E84" s="204">
        <v>192471.84368999989</v>
      </c>
      <c r="F84" s="226">
        <v>0.34709245962299584</v>
      </c>
      <c r="G84" s="204">
        <v>169671.37234999999</v>
      </c>
      <c r="H84" s="204">
        <v>250523.57626000006</v>
      </c>
      <c r="I84" s="226">
        <v>0.47652236667961434</v>
      </c>
      <c r="J84" s="226">
        <v>1.0000000000000002</v>
      </c>
    </row>
    <row r="85" spans="1:10" ht="11.1" customHeight="1" x14ac:dyDescent="0.25">
      <c r="A85" s="165"/>
      <c r="B85" s="64"/>
      <c r="C85" s="16" t="s">
        <v>71</v>
      </c>
      <c r="D85" s="76">
        <v>69032.756406999964</v>
      </c>
      <c r="E85" s="76">
        <v>108896.06295999991</v>
      </c>
      <c r="F85" s="224">
        <v>0.57745494498257899</v>
      </c>
      <c r="G85" s="76">
        <v>83648.217259999976</v>
      </c>
      <c r="H85" s="76">
        <v>142845.83239000005</v>
      </c>
      <c r="I85" s="224">
        <v>0.70769727161068841</v>
      </c>
      <c r="J85" s="224">
        <v>0.57018917948764569</v>
      </c>
    </row>
    <row r="86" spans="1:10" ht="11.1" customHeight="1" x14ac:dyDescent="0.25">
      <c r="A86" s="165"/>
      <c r="B86" s="64"/>
      <c r="C86" s="16" t="s">
        <v>179</v>
      </c>
      <c r="D86" s="76">
        <v>8191.5396000000028</v>
      </c>
      <c r="E86" s="76">
        <v>19546.061600000001</v>
      </c>
      <c r="F86" s="224">
        <v>1.3861279508433304</v>
      </c>
      <c r="G86" s="76">
        <v>12225.229119999998</v>
      </c>
      <c r="H86" s="76">
        <v>28459.3184</v>
      </c>
      <c r="I86" s="224">
        <v>1.3279169756779172</v>
      </c>
      <c r="J86" s="224">
        <v>0.11359936188386581</v>
      </c>
    </row>
    <row r="87" spans="1:10" ht="11.1" customHeight="1" x14ac:dyDescent="0.25">
      <c r="A87" s="165"/>
      <c r="B87" s="64"/>
      <c r="C87" s="16" t="s">
        <v>230</v>
      </c>
      <c r="D87" s="76">
        <v>17817.16847199999</v>
      </c>
      <c r="E87" s="76">
        <v>17096.376899999985</v>
      </c>
      <c r="F87" s="224">
        <v>-4.0454888953468826E-2</v>
      </c>
      <c r="G87" s="76">
        <v>21150.591240000005</v>
      </c>
      <c r="H87" s="76">
        <v>21260.857039999999</v>
      </c>
      <c r="I87" s="224">
        <v>5.2133672647154405E-3</v>
      </c>
      <c r="J87" s="224">
        <v>8.4865693510358137E-2</v>
      </c>
    </row>
    <row r="88" spans="1:10" ht="11.1" customHeight="1" x14ac:dyDescent="0.25">
      <c r="A88" s="165"/>
      <c r="B88" s="64"/>
      <c r="C88" s="16" t="s">
        <v>73</v>
      </c>
      <c r="D88" s="76">
        <v>9423.0120999999963</v>
      </c>
      <c r="E88" s="76">
        <v>12845.722099999997</v>
      </c>
      <c r="F88" s="224">
        <v>0.36322886606502425</v>
      </c>
      <c r="G88" s="76">
        <v>10672.520270000003</v>
      </c>
      <c r="H88" s="76">
        <v>15074.838480000002</v>
      </c>
      <c r="I88" s="224">
        <v>0.41249096732800106</v>
      </c>
      <c r="J88" s="224">
        <v>6.017333260624913E-2</v>
      </c>
    </row>
    <row r="89" spans="1:10" ht="11.1" customHeight="1" x14ac:dyDescent="0.25">
      <c r="A89" s="165"/>
      <c r="B89" s="64"/>
      <c r="C89" s="16" t="s">
        <v>86</v>
      </c>
      <c r="D89" s="76">
        <v>5982.0549999999985</v>
      </c>
      <c r="E89" s="76">
        <v>5337.5795490000019</v>
      </c>
      <c r="F89" s="224">
        <v>-0.10773479197366065</v>
      </c>
      <c r="G89" s="76">
        <v>7168.5208300000022</v>
      </c>
      <c r="H89" s="76">
        <v>6714.1238299999986</v>
      </c>
      <c r="I89" s="224">
        <v>-6.3387832828547874E-2</v>
      </c>
      <c r="J89" s="224">
        <v>2.6800367175949545E-2</v>
      </c>
    </row>
    <row r="90" spans="1:10" ht="11.1" customHeight="1" x14ac:dyDescent="0.25">
      <c r="A90" s="165"/>
      <c r="B90" s="64"/>
      <c r="C90" s="16" t="s">
        <v>72</v>
      </c>
      <c r="D90" s="76">
        <v>2609.2338</v>
      </c>
      <c r="E90" s="76">
        <v>4747.6060500000003</v>
      </c>
      <c r="F90" s="224">
        <v>0.81954029953160967</v>
      </c>
      <c r="G90" s="76">
        <v>3222.4936900000002</v>
      </c>
      <c r="H90" s="76">
        <v>5823.589680000001</v>
      </c>
      <c r="I90" s="224">
        <v>0.8071686837034584</v>
      </c>
      <c r="J90" s="224">
        <v>2.3245675185301219E-2</v>
      </c>
    </row>
    <row r="91" spans="1:10" ht="11.1" customHeight="1" x14ac:dyDescent="0.25">
      <c r="A91" s="165"/>
      <c r="B91" s="64"/>
      <c r="C91" s="16" t="s">
        <v>121</v>
      </c>
      <c r="D91" s="76">
        <v>3168.2800000000007</v>
      </c>
      <c r="E91" s="76">
        <v>3868.2300000000014</v>
      </c>
      <c r="F91" s="224">
        <v>0.22092428699483646</v>
      </c>
      <c r="G91" s="76">
        <v>3182.1970000000006</v>
      </c>
      <c r="H91" s="76">
        <v>4119.6415799999995</v>
      </c>
      <c r="I91" s="224">
        <v>0.29459036634124125</v>
      </c>
      <c r="J91" s="224">
        <v>1.6444127301314448E-2</v>
      </c>
    </row>
    <row r="92" spans="1:10" ht="11.1" customHeight="1" x14ac:dyDescent="0.25">
      <c r="A92" s="165"/>
      <c r="B92" s="64"/>
      <c r="C92" s="16" t="s">
        <v>80</v>
      </c>
      <c r="D92" s="76">
        <v>1012.088</v>
      </c>
      <c r="E92" s="76">
        <v>1979.8004000000008</v>
      </c>
      <c r="F92" s="224">
        <v>0.95615440554576359</v>
      </c>
      <c r="G92" s="76">
        <v>1379.6483399999997</v>
      </c>
      <c r="H92" s="76">
        <v>2776.7994700000013</v>
      </c>
      <c r="I92" s="224">
        <v>1.0126864139886558</v>
      </c>
      <c r="J92" s="224">
        <v>1.1083984635115398E-2</v>
      </c>
    </row>
    <row r="93" spans="1:10" ht="11.1" customHeight="1" x14ac:dyDescent="0.25">
      <c r="A93" s="165"/>
      <c r="B93" s="64"/>
      <c r="C93" s="16" t="s">
        <v>79</v>
      </c>
      <c r="D93" s="76">
        <v>11118.7304</v>
      </c>
      <c r="E93" s="76">
        <v>2441.7655</v>
      </c>
      <c r="F93" s="224">
        <v>-0.78039169831836197</v>
      </c>
      <c r="G93" s="76">
        <v>10681.714059999998</v>
      </c>
      <c r="H93" s="76">
        <v>2706.6064299999998</v>
      </c>
      <c r="I93" s="224">
        <v>-0.74661309834762601</v>
      </c>
      <c r="J93" s="224">
        <v>1.0803799268740326E-2</v>
      </c>
    </row>
    <row r="94" spans="1:10" ht="11.1" customHeight="1" x14ac:dyDescent="0.25">
      <c r="A94" s="165"/>
      <c r="B94" s="64"/>
      <c r="C94" s="16" t="s">
        <v>130</v>
      </c>
      <c r="D94" s="76">
        <v>1326.6280000000004</v>
      </c>
      <c r="E94" s="76">
        <v>1552.8595000000007</v>
      </c>
      <c r="F94" s="224">
        <v>0.17053122653826103</v>
      </c>
      <c r="G94" s="76">
        <v>1803.0038</v>
      </c>
      <c r="H94" s="76">
        <v>2230.9347299999999</v>
      </c>
      <c r="I94" s="224">
        <v>0.23734333227694804</v>
      </c>
      <c r="J94" s="224">
        <v>8.9050889473359443E-3</v>
      </c>
    </row>
    <row r="95" spans="1:10" ht="11.1" customHeight="1" x14ac:dyDescent="0.25">
      <c r="A95" s="29"/>
      <c r="B95" s="64"/>
      <c r="C95" s="16" t="s">
        <v>18</v>
      </c>
      <c r="D95" s="76">
        <v>13197.968583999958</v>
      </c>
      <c r="E95" s="76">
        <v>14159.779131000018</v>
      </c>
      <c r="F95" s="224">
        <v>7.2875650588081653E-2</v>
      </c>
      <c r="G95" s="76">
        <v>14537.236739999964</v>
      </c>
      <c r="H95" s="76">
        <v>18511.034230000019</v>
      </c>
      <c r="I95" s="224">
        <v>0.27335301481786733</v>
      </c>
      <c r="J95" s="224">
        <v>7.3889389998124458E-2</v>
      </c>
    </row>
    <row r="96" spans="1:10" s="3" customFormat="1" ht="17.100000000000001" customHeight="1" x14ac:dyDescent="0.25">
      <c r="A96" s="201" t="s">
        <v>11</v>
      </c>
      <c r="B96" s="202" t="s">
        <v>202</v>
      </c>
      <c r="C96" s="203"/>
      <c r="D96" s="204">
        <v>181552.12368599998</v>
      </c>
      <c r="E96" s="204">
        <v>73359.787315000009</v>
      </c>
      <c r="F96" s="226">
        <v>-0.59592988599859043</v>
      </c>
      <c r="G96" s="204">
        <v>211594.37004999997</v>
      </c>
      <c r="H96" s="204">
        <v>201587.86079999999</v>
      </c>
      <c r="I96" s="226">
        <v>-4.7290999508330156E-2</v>
      </c>
      <c r="J96" s="226">
        <v>1.0000000000000002</v>
      </c>
    </row>
    <row r="97" spans="1:10" ht="11.1" customHeight="1" x14ac:dyDescent="0.25">
      <c r="A97" s="165"/>
      <c r="B97" s="64"/>
      <c r="C97" s="16" t="s">
        <v>230</v>
      </c>
      <c r="D97" s="76">
        <v>67380.01810000003</v>
      </c>
      <c r="E97" s="76">
        <v>29500.549300000002</v>
      </c>
      <c r="F97" s="224">
        <v>-0.5621765898575799</v>
      </c>
      <c r="G97" s="76">
        <v>66615.785560000004</v>
      </c>
      <c r="H97" s="76">
        <v>71109.088739999977</v>
      </c>
      <c r="I97" s="224">
        <v>6.7451027443831801E-2</v>
      </c>
      <c r="J97" s="224">
        <v>0.35274489474616211</v>
      </c>
    </row>
    <row r="98" spans="1:10" ht="11.1" customHeight="1" x14ac:dyDescent="0.25">
      <c r="A98" s="165"/>
      <c r="B98" s="64"/>
      <c r="C98" s="16" t="s">
        <v>71</v>
      </c>
      <c r="D98" s="76">
        <v>61621.915444999977</v>
      </c>
      <c r="E98" s="76">
        <v>20193.845155999999</v>
      </c>
      <c r="F98" s="224">
        <v>-0.67229442625775215</v>
      </c>
      <c r="G98" s="76">
        <v>63614.964950000001</v>
      </c>
      <c r="H98" s="76">
        <v>54312.070719999996</v>
      </c>
      <c r="I98" s="224">
        <v>-0.14623751246757555</v>
      </c>
      <c r="J98" s="224">
        <v>0.26942133571169874</v>
      </c>
    </row>
    <row r="99" spans="1:10" ht="11.1" customHeight="1" x14ac:dyDescent="0.25">
      <c r="A99" s="165"/>
      <c r="B99" s="64"/>
      <c r="C99" s="16" t="s">
        <v>72</v>
      </c>
      <c r="D99" s="76">
        <v>10326.687090999996</v>
      </c>
      <c r="E99" s="76">
        <v>5196.4029190000001</v>
      </c>
      <c r="F99" s="224">
        <v>-0.49679864672874474</v>
      </c>
      <c r="G99" s="76">
        <v>17590.589490000006</v>
      </c>
      <c r="H99" s="76">
        <v>21559.779309999998</v>
      </c>
      <c r="I99" s="224">
        <v>0.22564279737506343</v>
      </c>
      <c r="J99" s="224">
        <v>0.10694978965717562</v>
      </c>
    </row>
    <row r="100" spans="1:10" ht="11.1" customHeight="1" x14ac:dyDescent="0.25">
      <c r="A100" s="165"/>
      <c r="B100" s="64"/>
      <c r="C100" s="16" t="s">
        <v>73</v>
      </c>
      <c r="D100" s="76">
        <v>10161.398599999999</v>
      </c>
      <c r="E100" s="76">
        <v>4904.2411000000002</v>
      </c>
      <c r="F100" s="224">
        <v>-0.517365542574031</v>
      </c>
      <c r="G100" s="76">
        <v>9747.5256999999929</v>
      </c>
      <c r="H100" s="76">
        <v>12786.348419999998</v>
      </c>
      <c r="I100" s="224">
        <v>0.31175324010687233</v>
      </c>
      <c r="J100" s="224">
        <v>6.342816660317474E-2</v>
      </c>
    </row>
    <row r="101" spans="1:10" ht="11.1" customHeight="1" x14ac:dyDescent="0.25">
      <c r="A101" s="165"/>
      <c r="B101" s="64"/>
      <c r="C101" s="16" t="s">
        <v>86</v>
      </c>
      <c r="D101" s="76">
        <v>6773.1504990000012</v>
      </c>
      <c r="E101" s="76">
        <v>3508.4359599999998</v>
      </c>
      <c r="F101" s="224">
        <v>-0.48200826771559391</v>
      </c>
      <c r="G101" s="76">
        <v>7816.2621300000019</v>
      </c>
      <c r="H101" s="76">
        <v>8490.3147000000008</v>
      </c>
      <c r="I101" s="224">
        <v>8.6237201208091863E-2</v>
      </c>
      <c r="J101" s="224">
        <v>4.2117192306651043E-2</v>
      </c>
    </row>
    <row r="102" spans="1:10" ht="11.1" customHeight="1" x14ac:dyDescent="0.25">
      <c r="A102" s="165"/>
      <c r="B102" s="64"/>
      <c r="C102" s="16" t="s">
        <v>78</v>
      </c>
      <c r="D102" s="76">
        <v>4219.7460000000001</v>
      </c>
      <c r="E102" s="76">
        <v>1757.0800000000004</v>
      </c>
      <c r="F102" s="224">
        <v>-0.58360526913231259</v>
      </c>
      <c r="G102" s="76">
        <v>13325.260000000004</v>
      </c>
      <c r="H102" s="76">
        <v>8462.6233699999975</v>
      </c>
      <c r="I102" s="224">
        <v>-0.36491870552619643</v>
      </c>
      <c r="J102" s="224">
        <v>4.1979826247553483E-2</v>
      </c>
    </row>
    <row r="103" spans="1:10" ht="11.1" customHeight="1" x14ac:dyDescent="0.25">
      <c r="A103" s="165"/>
      <c r="B103" s="64"/>
      <c r="C103" s="16" t="s">
        <v>122</v>
      </c>
      <c r="D103" s="76">
        <v>2787.3435500000001</v>
      </c>
      <c r="E103" s="76">
        <v>1743.0085199999996</v>
      </c>
      <c r="F103" s="224">
        <v>-0.37467036670094023</v>
      </c>
      <c r="G103" s="76">
        <v>6357.9123799999988</v>
      </c>
      <c r="H103" s="76">
        <v>7811.4341099999965</v>
      </c>
      <c r="I103" s="224">
        <v>0.22861619398410116</v>
      </c>
      <c r="J103" s="224">
        <v>3.874952628099914E-2</v>
      </c>
    </row>
    <row r="104" spans="1:10" ht="11.1" customHeight="1" x14ac:dyDescent="0.25">
      <c r="A104" s="165"/>
      <c r="B104" s="64"/>
      <c r="C104" s="16" t="s">
        <v>82</v>
      </c>
      <c r="D104" s="76">
        <v>4648.5640000000012</v>
      </c>
      <c r="E104" s="76">
        <v>2505.3560000000002</v>
      </c>
      <c r="F104" s="224">
        <v>-0.46104732558269612</v>
      </c>
      <c r="G104" s="76">
        <v>3945.2159000000006</v>
      </c>
      <c r="H104" s="76">
        <v>3874.9347400000001</v>
      </c>
      <c r="I104" s="224">
        <v>-1.7814274752365411E-2</v>
      </c>
      <c r="J104" s="224">
        <v>1.9222063891259866E-2</v>
      </c>
    </row>
    <row r="105" spans="1:10" ht="11.1" customHeight="1" x14ac:dyDescent="0.25">
      <c r="A105" s="165"/>
      <c r="B105" s="64"/>
      <c r="C105" s="16" t="s">
        <v>77</v>
      </c>
      <c r="D105" s="76">
        <v>6671.4956000000002</v>
      </c>
      <c r="E105" s="76">
        <v>1143.7676000000004</v>
      </c>
      <c r="F105" s="224">
        <v>-0.82855904154384807</v>
      </c>
      <c r="G105" s="76">
        <v>6673.2567900000004</v>
      </c>
      <c r="H105" s="76">
        <v>3043.7807899999998</v>
      </c>
      <c r="I105" s="224">
        <v>-0.54388376084055956</v>
      </c>
      <c r="J105" s="224">
        <v>1.5099028175212423E-2</v>
      </c>
    </row>
    <row r="106" spans="1:10" ht="11.1" customHeight="1" x14ac:dyDescent="0.25">
      <c r="A106" s="165"/>
      <c r="B106" s="64"/>
      <c r="C106" s="16" t="s">
        <v>75</v>
      </c>
      <c r="D106" s="76">
        <v>746.9880730000001</v>
      </c>
      <c r="E106" s="76">
        <v>471.37239999999991</v>
      </c>
      <c r="F106" s="224">
        <v>-0.36896930883125378</v>
      </c>
      <c r="G106" s="76">
        <v>2731.9320100000004</v>
      </c>
      <c r="H106" s="76">
        <v>2312.43487</v>
      </c>
      <c r="I106" s="224">
        <v>-0.15355328700145809</v>
      </c>
      <c r="J106" s="224">
        <v>1.1471101785708319E-2</v>
      </c>
    </row>
    <row r="107" spans="1:10" ht="11.1" customHeight="1" x14ac:dyDescent="0.25">
      <c r="A107" s="165"/>
      <c r="B107" s="64"/>
      <c r="C107" s="16" t="s">
        <v>18</v>
      </c>
      <c r="D107" s="76">
        <v>6214.8167279999761</v>
      </c>
      <c r="E107" s="76">
        <v>2435.7283600000083</v>
      </c>
      <c r="F107" s="224">
        <v>-0.60807720217618333</v>
      </c>
      <c r="G107" s="76">
        <v>13175.665139999939</v>
      </c>
      <c r="H107" s="76">
        <v>7825.0510300000897</v>
      </c>
      <c r="I107" s="224">
        <v>-0.40609821615426045</v>
      </c>
      <c r="J107" s="224">
        <v>3.8817074594404796E-2</v>
      </c>
    </row>
    <row r="108" spans="1:10" s="3" customFormat="1" ht="17.100000000000001" customHeight="1" x14ac:dyDescent="0.25">
      <c r="A108" s="201" t="s">
        <v>35</v>
      </c>
      <c r="B108" s="202" t="s">
        <v>358</v>
      </c>
      <c r="C108" s="203"/>
      <c r="D108" s="204">
        <v>170026.49620899998</v>
      </c>
      <c r="E108" s="204">
        <v>170174.105389</v>
      </c>
      <c r="F108" s="226">
        <v>8.6815398359196827E-4</v>
      </c>
      <c r="G108" s="204">
        <v>197312.29524999997</v>
      </c>
      <c r="H108" s="204">
        <v>186585.59068999992</v>
      </c>
      <c r="I108" s="226">
        <v>-5.4364095995178663E-2</v>
      </c>
      <c r="J108" s="226">
        <v>1</v>
      </c>
    </row>
    <row r="109" spans="1:10" ht="11.1" customHeight="1" x14ac:dyDescent="0.25">
      <c r="A109" s="165"/>
      <c r="B109" s="64"/>
      <c r="C109" s="16" t="s">
        <v>74</v>
      </c>
      <c r="D109" s="76">
        <v>165718.372821</v>
      </c>
      <c r="E109" s="76">
        <v>165953.268396</v>
      </c>
      <c r="F109" s="224">
        <v>1.4174383383169786E-3</v>
      </c>
      <c r="G109" s="76">
        <v>189416.97905999993</v>
      </c>
      <c r="H109" s="76">
        <v>178849.26828999995</v>
      </c>
      <c r="I109" s="224">
        <v>-5.5790725955208731E-2</v>
      </c>
      <c r="J109" s="224">
        <v>0.95853740703453683</v>
      </c>
    </row>
    <row r="110" spans="1:10" ht="11.1" customHeight="1" x14ac:dyDescent="0.25">
      <c r="A110" s="165"/>
      <c r="B110" s="64"/>
      <c r="C110" s="16" t="s">
        <v>181</v>
      </c>
      <c r="D110" s="76">
        <v>1998</v>
      </c>
      <c r="E110" s="76">
        <v>2134.8157059999999</v>
      </c>
      <c r="F110" s="224">
        <v>6.8476329329329344E-2</v>
      </c>
      <c r="G110" s="76">
        <v>3684.6735999999996</v>
      </c>
      <c r="H110" s="76">
        <v>3517.0609400000003</v>
      </c>
      <c r="I110" s="224">
        <v>-4.5489147261238871E-2</v>
      </c>
      <c r="J110" s="224">
        <v>1.884958493843918E-2</v>
      </c>
    </row>
    <row r="111" spans="1:10" ht="11.1" customHeight="1" x14ac:dyDescent="0.25">
      <c r="A111" s="165"/>
      <c r="B111" s="64"/>
      <c r="C111" s="16" t="s">
        <v>120</v>
      </c>
      <c r="D111" s="76">
        <v>534.67550700000004</v>
      </c>
      <c r="E111" s="76">
        <v>660.70400800000004</v>
      </c>
      <c r="F111" s="224">
        <v>0.23571025668845524</v>
      </c>
      <c r="G111" s="76">
        <v>1185.0228299999999</v>
      </c>
      <c r="H111" s="76">
        <v>1701.3144299999997</v>
      </c>
      <c r="I111" s="224">
        <v>0.43568072017650472</v>
      </c>
      <c r="J111" s="224">
        <v>9.1181447812153146E-3</v>
      </c>
    </row>
    <row r="112" spans="1:10" ht="11.1" customHeight="1" x14ac:dyDescent="0.25">
      <c r="A112" s="165"/>
      <c r="B112" s="64"/>
      <c r="C112" s="16" t="s">
        <v>132</v>
      </c>
      <c r="D112" s="76">
        <v>1515.1326749999998</v>
      </c>
      <c r="E112" s="76">
        <v>927.89366100000007</v>
      </c>
      <c r="F112" s="224">
        <v>-0.3875825686354496</v>
      </c>
      <c r="G112" s="76">
        <v>1982.8836500000002</v>
      </c>
      <c r="H112" s="76">
        <v>1262.3404399999999</v>
      </c>
      <c r="I112" s="224">
        <v>-0.36338148736059228</v>
      </c>
      <c r="J112" s="224">
        <v>6.7654765586764856E-3</v>
      </c>
    </row>
    <row r="113" spans="1:10" ht="11.1" customHeight="1" x14ac:dyDescent="0.25">
      <c r="A113" s="165"/>
      <c r="B113" s="64"/>
      <c r="C113" s="16" t="s">
        <v>87</v>
      </c>
      <c r="D113" s="76">
        <v>149.15642</v>
      </c>
      <c r="E113" s="76">
        <v>223.49146400000001</v>
      </c>
      <c r="F113" s="224">
        <v>0.498369724883448</v>
      </c>
      <c r="G113" s="76">
        <v>401.04612000000003</v>
      </c>
      <c r="H113" s="76">
        <v>542.29531000000009</v>
      </c>
      <c r="I113" s="224">
        <v>0.3522018614716933</v>
      </c>
      <c r="J113" s="224">
        <v>2.9064158062504903E-3</v>
      </c>
    </row>
    <row r="114" spans="1:10" ht="11.1" customHeight="1" x14ac:dyDescent="0.25">
      <c r="A114" s="165"/>
      <c r="B114" s="64"/>
      <c r="C114" s="16" t="s">
        <v>80</v>
      </c>
      <c r="D114" s="76">
        <v>35.133620999999998</v>
      </c>
      <c r="E114" s="76">
        <v>42.871054000000001</v>
      </c>
      <c r="F114" s="224">
        <v>0.22022873759582029</v>
      </c>
      <c r="G114" s="76">
        <v>272.40451999999999</v>
      </c>
      <c r="H114" s="76">
        <v>270.52343999999999</v>
      </c>
      <c r="I114" s="224">
        <v>-6.905465445287029E-3</v>
      </c>
      <c r="J114" s="224">
        <v>1.4498624411434721E-3</v>
      </c>
    </row>
    <row r="115" spans="1:10" ht="11.1" customHeight="1" x14ac:dyDescent="0.25">
      <c r="A115" s="165"/>
      <c r="B115" s="64"/>
      <c r="C115" s="16" t="s">
        <v>179</v>
      </c>
      <c r="D115" s="76">
        <v>5.179144</v>
      </c>
      <c r="E115" s="76">
        <v>8.2155769999999997</v>
      </c>
      <c r="F115" s="224">
        <v>0.58628086031205151</v>
      </c>
      <c r="G115" s="76">
        <v>67.895430000000005</v>
      </c>
      <c r="H115" s="76">
        <v>106.93811000000002</v>
      </c>
      <c r="I115" s="224">
        <v>0.57504135403516865</v>
      </c>
      <c r="J115" s="224">
        <v>5.7313166362171492E-4</v>
      </c>
    </row>
    <row r="116" spans="1:10" ht="11.1" customHeight="1" x14ac:dyDescent="0.25">
      <c r="A116" s="165"/>
      <c r="B116" s="64"/>
      <c r="C116" s="16" t="s">
        <v>82</v>
      </c>
      <c r="D116" s="76">
        <v>53.732793000000001</v>
      </c>
      <c r="E116" s="76">
        <v>29.207000000000001</v>
      </c>
      <c r="F116" s="224">
        <v>-0.45643994348106942</v>
      </c>
      <c r="G116" s="76">
        <v>206.66455999999999</v>
      </c>
      <c r="H116" s="76">
        <v>93.396979999999999</v>
      </c>
      <c r="I116" s="224">
        <v>-0.54807452230803388</v>
      </c>
      <c r="J116" s="224">
        <v>5.0055837460231923E-4</v>
      </c>
    </row>
    <row r="117" spans="1:10" ht="11.1" customHeight="1" x14ac:dyDescent="0.25">
      <c r="A117" s="29"/>
      <c r="B117" s="64"/>
      <c r="C117" s="16" t="s">
        <v>18</v>
      </c>
      <c r="D117" s="76">
        <v>17.113227999972878</v>
      </c>
      <c r="E117" s="76">
        <v>193.63852300003055</v>
      </c>
      <c r="F117" s="224">
        <v>10.315137214343046</v>
      </c>
      <c r="G117" s="76">
        <v>94.725479999993695</v>
      </c>
      <c r="H117" s="76">
        <v>242.45275000002584</v>
      </c>
      <c r="I117" s="224">
        <v>1.559530445240731</v>
      </c>
      <c r="J117" s="224">
        <v>1.2994184015144323E-3</v>
      </c>
    </row>
    <row r="118" spans="1:10" s="3" customFormat="1" ht="16.5" customHeight="1" x14ac:dyDescent="0.25">
      <c r="A118" s="201" t="s">
        <v>91</v>
      </c>
      <c r="B118" s="202" t="s">
        <v>242</v>
      </c>
      <c r="C118" s="203"/>
      <c r="D118" s="204">
        <v>28329.809453999995</v>
      </c>
      <c r="E118" s="204">
        <v>29828.292136999993</v>
      </c>
      <c r="F118" s="226">
        <v>5.2894202674858448E-2</v>
      </c>
      <c r="G118" s="204">
        <v>119135.98766000001</v>
      </c>
      <c r="H118" s="204">
        <v>114723.97389000005</v>
      </c>
      <c r="I118" s="226">
        <v>-3.7033425891354721E-2</v>
      </c>
      <c r="J118" s="226">
        <v>0.99999999999999989</v>
      </c>
    </row>
    <row r="119" spans="1:10" ht="11.1" customHeight="1" x14ac:dyDescent="0.25">
      <c r="A119" s="165"/>
      <c r="B119" s="29"/>
      <c r="C119" s="16" t="s">
        <v>179</v>
      </c>
      <c r="D119" s="76">
        <v>15016.637207999995</v>
      </c>
      <c r="E119" s="76">
        <v>14577.563349999995</v>
      </c>
      <c r="F119" s="224">
        <v>-2.9239160000887998E-2</v>
      </c>
      <c r="G119" s="76">
        <v>64454.816619999991</v>
      </c>
      <c r="H119" s="76">
        <v>60604.701360000028</v>
      </c>
      <c r="I119" s="224">
        <v>-5.9733553858336341E-2</v>
      </c>
      <c r="J119" s="224">
        <v>0.52826535993347989</v>
      </c>
    </row>
    <row r="120" spans="1:10" ht="11.1" customHeight="1" x14ac:dyDescent="0.25">
      <c r="A120" s="165"/>
      <c r="B120" s="29"/>
      <c r="C120" s="16" t="s">
        <v>71</v>
      </c>
      <c r="D120" s="76">
        <v>9102.4725439999966</v>
      </c>
      <c r="E120" s="76">
        <v>7934.7703630000015</v>
      </c>
      <c r="F120" s="224">
        <v>-0.12828406516531599</v>
      </c>
      <c r="G120" s="76">
        <v>42862.898510000006</v>
      </c>
      <c r="H120" s="76">
        <v>35205.165170000015</v>
      </c>
      <c r="I120" s="224">
        <v>-0.17865645129466512</v>
      </c>
      <c r="J120" s="224">
        <v>0.30686842493579874</v>
      </c>
    </row>
    <row r="121" spans="1:10" ht="11.1" customHeight="1" x14ac:dyDescent="0.25">
      <c r="A121" s="165"/>
      <c r="B121" s="29"/>
      <c r="C121" s="16" t="s">
        <v>72</v>
      </c>
      <c r="D121" s="76">
        <v>3547.6008570000008</v>
      </c>
      <c r="E121" s="76">
        <v>6252.3115819999966</v>
      </c>
      <c r="F121" s="224">
        <v>0.76240559015063836</v>
      </c>
      <c r="G121" s="76">
        <v>8817.1299199999994</v>
      </c>
      <c r="H121" s="76">
        <v>14533.961300000003</v>
      </c>
      <c r="I121" s="224">
        <v>0.64837780909096598</v>
      </c>
      <c r="J121" s="224">
        <v>0.12668634817283694</v>
      </c>
    </row>
    <row r="122" spans="1:10" ht="11.1" customHeight="1" x14ac:dyDescent="0.25">
      <c r="A122" s="165"/>
      <c r="B122" s="29"/>
      <c r="C122" s="16" t="s">
        <v>80</v>
      </c>
      <c r="D122" s="76">
        <v>494.81093999999996</v>
      </c>
      <c r="E122" s="76">
        <v>690.70702000000017</v>
      </c>
      <c r="F122" s="224">
        <v>0.39590086670274549</v>
      </c>
      <c r="G122" s="76">
        <v>2388.8182400000005</v>
      </c>
      <c r="H122" s="76">
        <v>3051.9683799999998</v>
      </c>
      <c r="I122" s="224">
        <v>0.27760594292849983</v>
      </c>
      <c r="J122" s="224">
        <v>2.6602708017474153E-2</v>
      </c>
    </row>
    <row r="123" spans="1:10" ht="11.1" customHeight="1" x14ac:dyDescent="0.25">
      <c r="A123" s="165"/>
      <c r="B123" s="29"/>
      <c r="C123" s="16" t="s">
        <v>134</v>
      </c>
      <c r="D123" s="76">
        <v>39.69</v>
      </c>
      <c r="E123" s="76">
        <v>116.0082</v>
      </c>
      <c r="F123" s="224">
        <v>1.922857142857143</v>
      </c>
      <c r="G123" s="76">
        <v>216.88102000000001</v>
      </c>
      <c r="H123" s="76">
        <v>644.42561999999998</v>
      </c>
      <c r="I123" s="224">
        <v>1.9713324845115539</v>
      </c>
      <c r="J123" s="224">
        <v>5.6171835593656289E-3</v>
      </c>
    </row>
    <row r="124" spans="1:10" ht="11.1" customHeight="1" x14ac:dyDescent="0.25">
      <c r="A124" s="165"/>
      <c r="B124" s="29"/>
      <c r="C124" s="16" t="s">
        <v>349</v>
      </c>
      <c r="D124" s="76">
        <v>72</v>
      </c>
      <c r="E124" s="76">
        <v>164.32900000000001</v>
      </c>
      <c r="F124" s="224">
        <v>1.2823472222222225</v>
      </c>
      <c r="G124" s="76">
        <v>155.28</v>
      </c>
      <c r="H124" s="76">
        <v>341.8571</v>
      </c>
      <c r="I124" s="224">
        <v>1.201552679031427</v>
      </c>
      <c r="J124" s="224">
        <v>2.9798226857777814E-3</v>
      </c>
    </row>
    <row r="125" spans="1:10" ht="11.1" customHeight="1" x14ac:dyDescent="0.25">
      <c r="A125" s="167"/>
      <c r="B125" s="168"/>
      <c r="C125" s="128" t="s">
        <v>18</v>
      </c>
      <c r="D125" s="127">
        <v>56.597905000005994</v>
      </c>
      <c r="E125" s="127">
        <v>92.602621999994881</v>
      </c>
      <c r="F125" s="227">
        <v>0.63614928856439246</v>
      </c>
      <c r="G125" s="127">
        <v>240.16335000001709</v>
      </c>
      <c r="H125" s="127">
        <v>341.89496000000509</v>
      </c>
      <c r="I125" s="227">
        <v>0.42359340007532698</v>
      </c>
      <c r="J125" s="227">
        <v>2.98015269526683E-3</v>
      </c>
    </row>
    <row r="126" spans="1:10" ht="9" customHeight="1" x14ac:dyDescent="0.25">
      <c r="A126" s="8" t="s">
        <v>44</v>
      </c>
      <c r="B126" s="31"/>
      <c r="C126" s="32"/>
      <c r="D126" s="9"/>
      <c r="E126" s="9"/>
      <c r="F126" s="9"/>
      <c r="G126" s="9"/>
      <c r="H126" s="9"/>
      <c r="I126" s="67"/>
      <c r="J126" s="67" t="s">
        <v>236</v>
      </c>
    </row>
    <row r="127" spans="1:10" ht="9" customHeight="1" x14ac:dyDescent="0.25">
      <c r="A127" s="11" t="s">
        <v>20</v>
      </c>
    </row>
    <row r="128" spans="1:10" ht="9" customHeight="1" x14ac:dyDescent="0.25">
      <c r="A128" s="240" t="s">
        <v>376</v>
      </c>
    </row>
    <row r="129" spans="1:1" ht="9" customHeight="1" x14ac:dyDescent="0.25">
      <c r="A129" s="241" t="s">
        <v>377</v>
      </c>
    </row>
  </sheetData>
  <mergeCells count="9">
    <mergeCell ref="A69:A70"/>
    <mergeCell ref="B69:C70"/>
    <mergeCell ref="D69:F69"/>
    <mergeCell ref="G69:J69"/>
    <mergeCell ref="A4:A5"/>
    <mergeCell ref="B4:C5"/>
    <mergeCell ref="D4:F4"/>
    <mergeCell ref="G4:J4"/>
    <mergeCell ref="A68:F68"/>
  </mergeCells>
  <conditionalFormatting sqref="D8:E18 G8:J18">
    <cfRule type="containsBlanks" dxfId="103" priority="20">
      <formula>LEN(TRIM(D8))=0</formula>
    </cfRule>
  </conditionalFormatting>
  <conditionalFormatting sqref="D20:E30 G20:J30">
    <cfRule type="containsBlanks" dxfId="102" priority="19">
      <formula>LEN(TRIM(D20))=0</formula>
    </cfRule>
  </conditionalFormatting>
  <conditionalFormatting sqref="D32:E42 G32:J42">
    <cfRule type="containsBlanks" dxfId="101" priority="18">
      <formula>LEN(TRIM(D32))=0</formula>
    </cfRule>
  </conditionalFormatting>
  <conditionalFormatting sqref="D44:E54 G44:J54">
    <cfRule type="containsBlanks" dxfId="100" priority="13">
      <formula>LEN(TRIM(D44))=0</formula>
    </cfRule>
  </conditionalFormatting>
  <conditionalFormatting sqref="D56:E66 G56:J66">
    <cfRule type="containsBlanks" dxfId="99" priority="17">
      <formula>LEN(TRIM(D56))=0</formula>
    </cfRule>
  </conditionalFormatting>
  <conditionalFormatting sqref="D73:E83 G73:J83">
    <cfRule type="containsBlanks" dxfId="98" priority="16">
      <formula>LEN(TRIM(D73))=0</formula>
    </cfRule>
  </conditionalFormatting>
  <conditionalFormatting sqref="D97:E107 G97:J107">
    <cfRule type="containsBlanks" dxfId="97" priority="14">
      <formula>LEN(TRIM(D97))=0</formula>
    </cfRule>
  </conditionalFormatting>
  <conditionalFormatting sqref="D117:J117 D109:E116 G109:J116">
    <cfRule type="containsBlanks" dxfId="96" priority="12">
      <formula>LEN(TRIM(D109))=0</formula>
    </cfRule>
  </conditionalFormatting>
  <conditionalFormatting sqref="D125:J125 D119:E124 G119:J124">
    <cfRule type="containsBlanks" dxfId="95" priority="11">
      <formula>LEN(TRIM(D119))=0</formula>
    </cfRule>
  </conditionalFormatting>
  <conditionalFormatting sqref="I85:I95">
    <cfRule type="containsBlanks" dxfId="94" priority="21">
      <formula>LEN(TRIM(I85))=0</formula>
    </cfRule>
  </conditionalFormatting>
  <conditionalFormatting sqref="F8:F18">
    <cfRule type="containsBlanks" dxfId="93" priority="10">
      <formula>LEN(TRIM(F8))=0</formula>
    </cfRule>
  </conditionalFormatting>
  <conditionalFormatting sqref="F20:F30">
    <cfRule type="containsBlanks" dxfId="92" priority="9">
      <formula>LEN(TRIM(F20))=0</formula>
    </cfRule>
  </conditionalFormatting>
  <conditionalFormatting sqref="F32:F42">
    <cfRule type="containsBlanks" dxfId="91" priority="8">
      <formula>LEN(TRIM(F32))=0</formula>
    </cfRule>
  </conditionalFormatting>
  <conditionalFormatting sqref="F44:F54">
    <cfRule type="containsBlanks" dxfId="90" priority="7">
      <formula>LEN(TRIM(F44))=0</formula>
    </cfRule>
  </conditionalFormatting>
  <conditionalFormatting sqref="F56:F66">
    <cfRule type="containsBlanks" dxfId="89" priority="6">
      <formula>LEN(TRIM(F56))=0</formula>
    </cfRule>
  </conditionalFormatting>
  <conditionalFormatting sqref="F73:F83">
    <cfRule type="containsBlanks" dxfId="88" priority="5">
      <formula>LEN(TRIM(F73))=0</formula>
    </cfRule>
  </conditionalFormatting>
  <conditionalFormatting sqref="F85:F95">
    <cfRule type="containsBlanks" dxfId="87" priority="4">
      <formula>LEN(TRIM(F85))=0</formula>
    </cfRule>
  </conditionalFormatting>
  <conditionalFormatting sqref="F97:F107">
    <cfRule type="containsBlanks" dxfId="86" priority="3">
      <formula>LEN(TRIM(F97))=0</formula>
    </cfRule>
  </conditionalFormatting>
  <conditionalFormatting sqref="F109:F116">
    <cfRule type="containsBlanks" dxfId="85" priority="2">
      <formula>LEN(TRIM(F109))=0</formula>
    </cfRule>
  </conditionalFormatting>
  <conditionalFormatting sqref="F119:F124">
    <cfRule type="containsBlanks" dxfId="84" priority="1">
      <formula>LEN(TRIM(F119))=0</formula>
    </cfRule>
  </conditionalFormatting>
  <pageMargins left="0.35433070866141736" right="0.15748031496062992" top="0.39370078740157483" bottom="0.35433070866141736" header="0" footer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H124"/>
  <sheetViews>
    <sheetView showGridLines="0" topLeftCell="A103" zoomScale="130" zoomScaleNormal="130" zoomScalePageLayoutView="150" workbookViewId="0">
      <selection activeCell="A122" sqref="A122:A124"/>
    </sheetView>
  </sheetViews>
  <sheetFormatPr baseColWidth="10" defaultColWidth="11.42578125" defaultRowHeight="12.75" x14ac:dyDescent="0.25"/>
  <cols>
    <col min="1" max="1" width="7.7109375" style="39" customWidth="1"/>
    <col min="2" max="2" width="41" style="39" customWidth="1"/>
    <col min="3" max="4" width="8.42578125" style="39" customWidth="1"/>
    <col min="5" max="5" width="8.140625" style="39" customWidth="1"/>
    <col min="6" max="7" width="8.42578125" style="39" customWidth="1"/>
    <col min="8" max="8" width="8.140625" style="39" customWidth="1"/>
    <col min="9" max="16384" width="11.42578125" style="39"/>
  </cols>
  <sheetData>
    <row r="1" spans="1:8" ht="15" customHeight="1" x14ac:dyDescent="0.25">
      <c r="A1" s="86" t="s">
        <v>329</v>
      </c>
      <c r="B1" s="86"/>
      <c r="C1" s="86"/>
      <c r="D1" s="86"/>
      <c r="E1" s="86"/>
    </row>
    <row r="2" spans="1:8" ht="13.5" x14ac:dyDescent="0.25">
      <c r="A2" s="268" t="s">
        <v>59</v>
      </c>
      <c r="B2" s="268"/>
      <c r="C2" s="268"/>
      <c r="D2" s="268"/>
      <c r="E2" s="268"/>
    </row>
    <row r="3" spans="1:8" ht="2.1" customHeight="1" x14ac:dyDescent="0.25">
      <c r="A3" s="51"/>
      <c r="B3" s="51"/>
      <c r="C3" s="52"/>
      <c r="D3" s="52"/>
      <c r="E3" s="52"/>
    </row>
    <row r="4" spans="1:8" ht="12" customHeight="1" x14ac:dyDescent="0.25">
      <c r="A4" s="269" t="s">
        <v>31</v>
      </c>
      <c r="B4" s="269" t="s">
        <v>4</v>
      </c>
      <c r="C4" s="266" t="s">
        <v>356</v>
      </c>
      <c r="D4" s="267"/>
      <c r="E4" s="183" t="s">
        <v>32</v>
      </c>
      <c r="F4" s="266" t="s">
        <v>229</v>
      </c>
      <c r="G4" s="267"/>
      <c r="H4" s="184" t="s">
        <v>32</v>
      </c>
    </row>
    <row r="5" spans="1:8" ht="12" customHeight="1" x14ac:dyDescent="0.25">
      <c r="A5" s="270"/>
      <c r="B5" s="270"/>
      <c r="C5" s="178">
        <v>2023</v>
      </c>
      <c r="D5" s="179" t="s">
        <v>318</v>
      </c>
      <c r="E5" s="185" t="s">
        <v>33</v>
      </c>
      <c r="F5" s="178">
        <v>2023</v>
      </c>
      <c r="G5" s="179" t="s">
        <v>318</v>
      </c>
      <c r="H5" s="178" t="s">
        <v>33</v>
      </c>
    </row>
    <row r="6" spans="1:8" ht="5.0999999999999996" customHeight="1" x14ac:dyDescent="0.25">
      <c r="A6" s="107"/>
      <c r="B6" s="107"/>
      <c r="C6" s="69"/>
      <c r="D6" s="69"/>
      <c r="E6" s="107"/>
      <c r="F6" s="69"/>
      <c r="G6" s="69"/>
      <c r="H6" s="107"/>
    </row>
    <row r="7" spans="1:8" ht="9.75" customHeight="1" x14ac:dyDescent="0.25">
      <c r="A7" s="103" t="s">
        <v>147</v>
      </c>
      <c r="B7" s="15" t="s">
        <v>277</v>
      </c>
      <c r="C7" s="148">
        <v>2759500.3190000001</v>
      </c>
      <c r="D7" s="148">
        <v>3368141.7659999998</v>
      </c>
      <c r="E7" s="215">
        <f>IFERROR(((D7/C7-1)),"")</f>
        <v>0.22056219483263617</v>
      </c>
      <c r="F7" s="148">
        <v>334433.02899999998</v>
      </c>
      <c r="G7" s="148">
        <v>172895.54999999996</v>
      </c>
      <c r="H7" s="228">
        <f>IFERROR(((G7/F7-1)),"")</f>
        <v>-0.48301891557487298</v>
      </c>
    </row>
    <row r="8" spans="1:8" ht="9.75" customHeight="1" x14ac:dyDescent="0.25">
      <c r="A8" s="103" t="s">
        <v>149</v>
      </c>
      <c r="B8" s="15" t="s">
        <v>290</v>
      </c>
      <c r="C8" s="148">
        <v>1222108.5079999999</v>
      </c>
      <c r="D8" s="148">
        <v>1313545.4920000001</v>
      </c>
      <c r="E8" s="215">
        <f t="shared" ref="E8:E57" si="0">IFERROR(((D8/C8-1)),"")</f>
        <v>7.4819038899940349E-2</v>
      </c>
      <c r="F8" s="148">
        <v>144237.64200000002</v>
      </c>
      <c r="G8" s="148">
        <v>115267.53300000001</v>
      </c>
      <c r="H8" s="228">
        <f t="shared" ref="H8:H57" si="1">IFERROR(((G8/F8-1)),"")</f>
        <v>-0.20084985166354841</v>
      </c>
    </row>
    <row r="9" spans="1:8" ht="9.75" customHeight="1" x14ac:dyDescent="0.25">
      <c r="A9" s="103" t="s">
        <v>148</v>
      </c>
      <c r="B9" s="15" t="s">
        <v>195</v>
      </c>
      <c r="C9" s="148">
        <v>1516870.6403910001</v>
      </c>
      <c r="D9" s="148">
        <v>1659331.1300000001</v>
      </c>
      <c r="E9" s="215">
        <f t="shared" si="0"/>
        <v>9.3917362374604574E-2</v>
      </c>
      <c r="F9" s="148">
        <v>114329.13199999998</v>
      </c>
      <c r="G9" s="148">
        <v>122328.622</v>
      </c>
      <c r="H9" s="228">
        <f t="shared" si="1"/>
        <v>6.9968955943792377E-2</v>
      </c>
    </row>
    <row r="10" spans="1:8" ht="9.75" customHeight="1" x14ac:dyDescent="0.25">
      <c r="A10" s="103" t="s">
        <v>150</v>
      </c>
      <c r="B10" s="15" t="s">
        <v>284</v>
      </c>
      <c r="C10" s="148">
        <v>370302.39200000005</v>
      </c>
      <c r="D10" s="148">
        <v>399360.96100000001</v>
      </c>
      <c r="E10" s="215">
        <f t="shared" si="0"/>
        <v>7.8472539275414643E-2</v>
      </c>
      <c r="F10" s="148">
        <v>55639.660000000011</v>
      </c>
      <c r="G10" s="148">
        <v>41198.948000000004</v>
      </c>
      <c r="H10" s="228">
        <f t="shared" si="1"/>
        <v>-0.25953990373054048</v>
      </c>
    </row>
    <row r="11" spans="1:8" ht="9.75" customHeight="1" x14ac:dyDescent="0.25">
      <c r="A11" s="103" t="s">
        <v>67</v>
      </c>
      <c r="B11" s="15" t="s">
        <v>250</v>
      </c>
      <c r="C11" s="148">
        <v>167756.57999999999</v>
      </c>
      <c r="D11" s="148">
        <v>179744.90280000001</v>
      </c>
      <c r="E11" s="215">
        <f t="shared" si="0"/>
        <v>7.1462608500960201E-2</v>
      </c>
      <c r="F11" s="148">
        <v>16397.569</v>
      </c>
      <c r="G11" s="148">
        <v>19500.712000000003</v>
      </c>
      <c r="H11" s="228">
        <f t="shared" si="1"/>
        <v>0.18924408855971286</v>
      </c>
    </row>
    <row r="12" spans="1:8" ht="9.75" customHeight="1" x14ac:dyDescent="0.25">
      <c r="A12" s="103" t="s">
        <v>154</v>
      </c>
      <c r="B12" s="15" t="s">
        <v>279</v>
      </c>
      <c r="C12" s="148">
        <v>75112.54772799999</v>
      </c>
      <c r="D12" s="148">
        <v>96081.07482400001</v>
      </c>
      <c r="E12" s="215">
        <f t="shared" si="0"/>
        <v>0.2791614414669028</v>
      </c>
      <c r="F12" s="148">
        <v>12078.153272999998</v>
      </c>
      <c r="G12" s="148">
        <v>9584.9039499999999</v>
      </c>
      <c r="H12" s="228">
        <f t="shared" si="1"/>
        <v>-0.20642636888650112</v>
      </c>
    </row>
    <row r="13" spans="1:8" ht="9.75" customHeight="1" x14ac:dyDescent="0.25">
      <c r="A13" s="103" t="s">
        <v>152</v>
      </c>
      <c r="B13" s="15" t="s">
        <v>269</v>
      </c>
      <c r="C13" s="148">
        <v>16639.124184</v>
      </c>
      <c r="D13" s="148">
        <v>16597.587819</v>
      </c>
      <c r="E13" s="215">
        <f t="shared" si="0"/>
        <v>-2.4963071698173023E-3</v>
      </c>
      <c r="F13" s="148">
        <v>1530.2129910000003</v>
      </c>
      <c r="G13" s="148">
        <v>1548.4756149999998</v>
      </c>
      <c r="H13" s="228">
        <f t="shared" si="1"/>
        <v>1.1934694129125623E-2</v>
      </c>
    </row>
    <row r="14" spans="1:8" ht="9.75" customHeight="1" x14ac:dyDescent="0.25">
      <c r="A14" s="103" t="s">
        <v>156</v>
      </c>
      <c r="B14" s="15" t="s">
        <v>286</v>
      </c>
      <c r="C14" s="148">
        <v>145306.218222</v>
      </c>
      <c r="D14" s="148">
        <v>126456.18384100001</v>
      </c>
      <c r="E14" s="215">
        <f t="shared" si="0"/>
        <v>-0.12972627470216558</v>
      </c>
      <c r="F14" s="148">
        <v>16547.677</v>
      </c>
      <c r="G14" s="148">
        <v>11413.606</v>
      </c>
      <c r="H14" s="228">
        <f t="shared" si="1"/>
        <v>-0.31025931917815408</v>
      </c>
    </row>
    <row r="15" spans="1:8" ht="9.75" customHeight="1" x14ac:dyDescent="0.25">
      <c r="A15" s="103" t="s">
        <v>34</v>
      </c>
      <c r="B15" s="15" t="s">
        <v>299</v>
      </c>
      <c r="C15" s="148">
        <v>109088.403989</v>
      </c>
      <c r="D15" s="148">
        <v>110026.784614</v>
      </c>
      <c r="E15" s="215">
        <f t="shared" si="0"/>
        <v>8.6020199277516696E-3</v>
      </c>
      <c r="F15" s="148">
        <v>24104.936709999998</v>
      </c>
      <c r="G15" s="148">
        <v>16662.356</v>
      </c>
      <c r="H15" s="228">
        <f t="shared" si="1"/>
        <v>-0.30875752961062219</v>
      </c>
    </row>
    <row r="16" spans="1:8" ht="9.75" customHeight="1" x14ac:dyDescent="0.25">
      <c r="A16" s="103" t="s">
        <v>151</v>
      </c>
      <c r="B16" s="15" t="s">
        <v>233</v>
      </c>
      <c r="C16" s="148">
        <v>209604.20899999997</v>
      </c>
      <c r="D16" s="148">
        <v>195384.55000000005</v>
      </c>
      <c r="E16" s="215">
        <f t="shared" si="0"/>
        <v>-6.7840522229207334E-2</v>
      </c>
      <c r="F16" s="148">
        <v>9121.35</v>
      </c>
      <c r="G16" s="148">
        <v>38628.259999999995</v>
      </c>
      <c r="H16" s="228">
        <f t="shared" si="1"/>
        <v>3.2349279437802512</v>
      </c>
    </row>
    <row r="17" spans="1:8" ht="9.75" customHeight="1" x14ac:dyDescent="0.25">
      <c r="A17" s="103" t="s">
        <v>35</v>
      </c>
      <c r="B17" s="15" t="s">
        <v>292</v>
      </c>
      <c r="C17" s="148">
        <v>63073.806355999994</v>
      </c>
      <c r="D17" s="148">
        <v>52712.239779000003</v>
      </c>
      <c r="E17" s="215">
        <f t="shared" si="0"/>
        <v>-0.16427685557008298</v>
      </c>
      <c r="F17" s="148">
        <v>7853.9999469999993</v>
      </c>
      <c r="G17" s="148">
        <v>4683.3686820000003</v>
      </c>
      <c r="H17" s="228">
        <f t="shared" si="1"/>
        <v>-0.40369636954366017</v>
      </c>
    </row>
    <row r="18" spans="1:8" ht="9.75" customHeight="1" x14ac:dyDescent="0.25">
      <c r="A18" s="103" t="s">
        <v>153</v>
      </c>
      <c r="B18" s="15" t="s">
        <v>287</v>
      </c>
      <c r="C18" s="148">
        <v>30643.862999999998</v>
      </c>
      <c r="D18" s="148">
        <v>23021.469000000001</v>
      </c>
      <c r="E18" s="215">
        <f t="shared" si="0"/>
        <v>-0.2487412895691381</v>
      </c>
      <c r="F18" s="148">
        <v>2650.1529999999998</v>
      </c>
      <c r="G18" s="148">
        <v>2397.16</v>
      </c>
      <c r="H18" s="228">
        <f t="shared" si="1"/>
        <v>-9.5463544934952793E-2</v>
      </c>
    </row>
    <row r="19" spans="1:8" ht="9.75" customHeight="1" x14ac:dyDescent="0.25">
      <c r="A19" s="103" t="s">
        <v>167</v>
      </c>
      <c r="B19" s="15" t="s">
        <v>288</v>
      </c>
      <c r="C19" s="148">
        <v>36017.181446000002</v>
      </c>
      <c r="D19" s="148">
        <v>36874.798315</v>
      </c>
      <c r="E19" s="215">
        <f t="shared" si="0"/>
        <v>2.3811326554961321E-2</v>
      </c>
      <c r="F19" s="148">
        <v>2915.5946100000006</v>
      </c>
      <c r="G19" s="148">
        <v>4022.2349320000008</v>
      </c>
      <c r="H19" s="228">
        <f t="shared" si="1"/>
        <v>0.37955905056361727</v>
      </c>
    </row>
    <row r="20" spans="1:8" ht="9.75" customHeight="1" x14ac:dyDescent="0.25">
      <c r="A20" s="103" t="s">
        <v>118</v>
      </c>
      <c r="B20" s="15" t="s">
        <v>296</v>
      </c>
      <c r="C20" s="148">
        <v>16752.111965</v>
      </c>
      <c r="D20" s="148">
        <v>20350.517994000002</v>
      </c>
      <c r="E20" s="215">
        <f t="shared" si="0"/>
        <v>0.21480312670534385</v>
      </c>
      <c r="F20" s="148">
        <v>1683.6415499999998</v>
      </c>
      <c r="G20" s="148">
        <v>2644.7590240000004</v>
      </c>
      <c r="H20" s="228">
        <f t="shared" si="1"/>
        <v>0.5708563524106427</v>
      </c>
    </row>
    <row r="21" spans="1:8" ht="9.75" customHeight="1" x14ac:dyDescent="0.25">
      <c r="A21" s="103" t="s">
        <v>155</v>
      </c>
      <c r="B21" s="15" t="s">
        <v>281</v>
      </c>
      <c r="C21" s="148">
        <v>15699.397999999999</v>
      </c>
      <c r="D21" s="148">
        <v>19765.411800000002</v>
      </c>
      <c r="E21" s="215">
        <f t="shared" si="0"/>
        <v>0.25899170146524098</v>
      </c>
      <c r="F21" s="148">
        <v>2861.85</v>
      </c>
      <c r="G21" s="148">
        <v>2074.2000000000003</v>
      </c>
      <c r="H21" s="228">
        <f t="shared" si="1"/>
        <v>-0.27522406834739754</v>
      </c>
    </row>
    <row r="22" spans="1:8" ht="9.75" customHeight="1" x14ac:dyDescent="0.25">
      <c r="A22" s="103" t="s">
        <v>158</v>
      </c>
      <c r="B22" s="38" t="s">
        <v>219</v>
      </c>
      <c r="C22" s="148">
        <v>50215.176099999997</v>
      </c>
      <c r="D22" s="148">
        <v>45397.825999999994</v>
      </c>
      <c r="E22" s="215">
        <f t="shared" si="0"/>
        <v>-9.593414728660099E-2</v>
      </c>
      <c r="F22" s="148">
        <v>4293.1345999999994</v>
      </c>
      <c r="G22" s="148">
        <v>4005.9519999999998</v>
      </c>
      <c r="H22" s="228">
        <f t="shared" si="1"/>
        <v>-6.6893453561879812E-2</v>
      </c>
    </row>
    <row r="23" spans="1:8" ht="9.75" customHeight="1" x14ac:dyDescent="0.25">
      <c r="A23" s="103" t="s">
        <v>114</v>
      </c>
      <c r="B23" s="15" t="s">
        <v>263</v>
      </c>
      <c r="C23" s="148">
        <v>4602.2590380000001</v>
      </c>
      <c r="D23" s="148">
        <v>8501.7375619999984</v>
      </c>
      <c r="E23" s="215">
        <f t="shared" si="0"/>
        <v>0.84729661929124944</v>
      </c>
      <c r="F23" s="148">
        <v>510.46105999999997</v>
      </c>
      <c r="G23" s="148">
        <v>939.40318800000011</v>
      </c>
      <c r="H23" s="228">
        <f t="shared" si="1"/>
        <v>0.84030332891601978</v>
      </c>
    </row>
    <row r="24" spans="1:8" ht="9.75" customHeight="1" x14ac:dyDescent="0.25">
      <c r="A24" s="103" t="s">
        <v>161</v>
      </c>
      <c r="B24" s="15" t="s">
        <v>283</v>
      </c>
      <c r="C24" s="148">
        <v>2990.3246450000001</v>
      </c>
      <c r="D24" s="148">
        <v>3410.7436939999998</v>
      </c>
      <c r="E24" s="215">
        <f t="shared" si="0"/>
        <v>0.14059311242442019</v>
      </c>
      <c r="F24" s="148">
        <v>167.98320900000002</v>
      </c>
      <c r="G24" s="148">
        <v>379.33460399999996</v>
      </c>
      <c r="H24" s="228">
        <f t="shared" si="1"/>
        <v>1.2581697674319336</v>
      </c>
    </row>
    <row r="25" spans="1:8" ht="9.75" customHeight="1" x14ac:dyDescent="0.25">
      <c r="A25" s="103" t="s">
        <v>66</v>
      </c>
      <c r="B25" s="15" t="s">
        <v>273</v>
      </c>
      <c r="C25" s="148">
        <v>93364.056188999995</v>
      </c>
      <c r="D25" s="148">
        <v>71495.463810000001</v>
      </c>
      <c r="E25" s="215">
        <f t="shared" si="0"/>
        <v>-0.23422924486839636</v>
      </c>
      <c r="F25" s="148">
        <v>7945.82</v>
      </c>
      <c r="G25" s="148">
        <v>4699.0150339999991</v>
      </c>
      <c r="H25" s="228">
        <f t="shared" si="1"/>
        <v>-0.40861798606059552</v>
      </c>
    </row>
    <row r="26" spans="1:8" ht="9.75" customHeight="1" x14ac:dyDescent="0.25">
      <c r="A26" s="103" t="s">
        <v>172</v>
      </c>
      <c r="B26" s="15" t="s">
        <v>280</v>
      </c>
      <c r="C26" s="148">
        <v>61949.381999999998</v>
      </c>
      <c r="D26" s="148">
        <v>89048.432283999995</v>
      </c>
      <c r="E26" s="215">
        <f t="shared" si="0"/>
        <v>0.43743858952458958</v>
      </c>
      <c r="F26" s="148">
        <v>8591.2790000000005</v>
      </c>
      <c r="G26" s="148">
        <v>5779.792684</v>
      </c>
      <c r="H26" s="228">
        <f t="shared" si="1"/>
        <v>-0.32724886667049224</v>
      </c>
    </row>
    <row r="27" spans="1:8" ht="9.75" customHeight="1" x14ac:dyDescent="0.25">
      <c r="A27" s="103" t="s">
        <v>162</v>
      </c>
      <c r="B27" s="15" t="s">
        <v>303</v>
      </c>
      <c r="C27" s="148">
        <v>12371.921187</v>
      </c>
      <c r="D27" s="148">
        <v>19145.795700000002</v>
      </c>
      <c r="E27" s="215">
        <f t="shared" si="0"/>
        <v>0.54752001816159024</v>
      </c>
      <c r="F27" s="148">
        <v>1461.3345000000002</v>
      </c>
      <c r="G27" s="148">
        <v>2126.4070000000002</v>
      </c>
      <c r="H27" s="228">
        <f t="shared" si="1"/>
        <v>0.45511311749637051</v>
      </c>
    </row>
    <row r="28" spans="1:8" ht="9.75" customHeight="1" x14ac:dyDescent="0.25">
      <c r="A28" s="103" t="s">
        <v>119</v>
      </c>
      <c r="B28" s="15" t="s">
        <v>253</v>
      </c>
      <c r="C28" s="148">
        <v>7975.4205999999995</v>
      </c>
      <c r="D28" s="148">
        <v>33612.04997</v>
      </c>
      <c r="E28" s="215">
        <f t="shared" si="0"/>
        <v>3.2144548426699906</v>
      </c>
      <c r="F28" s="148">
        <v>630.50639999999999</v>
      </c>
      <c r="G28" s="148">
        <v>1091.5111400000001</v>
      </c>
      <c r="H28" s="228">
        <f t="shared" si="1"/>
        <v>0.73116583749189545</v>
      </c>
    </row>
    <row r="29" spans="1:8" ht="9.75" customHeight="1" x14ac:dyDescent="0.25">
      <c r="A29" s="103" t="s">
        <v>160</v>
      </c>
      <c r="B29" s="15" t="s">
        <v>218</v>
      </c>
      <c r="C29" s="148">
        <v>39007.934939999999</v>
      </c>
      <c r="D29" s="148">
        <v>33918.478389999997</v>
      </c>
      <c r="E29" s="215">
        <f t="shared" si="0"/>
        <v>-0.13047233999514052</v>
      </c>
      <c r="F29" s="148">
        <v>3209.0454999999988</v>
      </c>
      <c r="G29" s="148">
        <v>4203.5937000000004</v>
      </c>
      <c r="H29" s="228">
        <f t="shared" si="1"/>
        <v>0.30992025510389354</v>
      </c>
    </row>
    <row r="30" spans="1:8" ht="9.75" customHeight="1" x14ac:dyDescent="0.25">
      <c r="A30" s="103" t="s">
        <v>117</v>
      </c>
      <c r="B30" s="15" t="s">
        <v>261</v>
      </c>
      <c r="C30" s="148">
        <v>1975.206404</v>
      </c>
      <c r="D30" s="148">
        <v>2111.564989</v>
      </c>
      <c r="E30" s="215">
        <f>IFERROR(((D30/C30-1)),"")</f>
        <v>6.9035106773580379E-2</v>
      </c>
      <c r="F30" s="148">
        <v>271.12553100000002</v>
      </c>
      <c r="G30" s="148">
        <v>144.69470199999995</v>
      </c>
      <c r="H30" s="228">
        <f t="shared" si="1"/>
        <v>-0.4663184191237234</v>
      </c>
    </row>
    <row r="31" spans="1:8" ht="9.75" customHeight="1" x14ac:dyDescent="0.25">
      <c r="A31" s="103" t="s">
        <v>174</v>
      </c>
      <c r="B31" s="15" t="s">
        <v>266</v>
      </c>
      <c r="C31" s="148">
        <v>14334.556067999998</v>
      </c>
      <c r="D31" s="148">
        <v>13911.479727999998</v>
      </c>
      <c r="E31" s="215">
        <f t="shared" si="0"/>
        <v>-2.9514436163423419E-2</v>
      </c>
      <c r="F31" s="148">
        <v>1346.3544840000004</v>
      </c>
      <c r="G31" s="148">
        <v>1630.8223269999999</v>
      </c>
      <c r="H31" s="228">
        <f t="shared" si="1"/>
        <v>0.21128747768927059</v>
      </c>
    </row>
    <row r="32" spans="1:8" ht="9.75" customHeight="1" x14ac:dyDescent="0.25">
      <c r="A32" s="103" t="s">
        <v>164</v>
      </c>
      <c r="B32" s="15" t="s">
        <v>301</v>
      </c>
      <c r="C32" s="148">
        <v>17618.968642</v>
      </c>
      <c r="D32" s="148">
        <v>17922.983931999999</v>
      </c>
      <c r="E32" s="215">
        <f t="shared" si="0"/>
        <v>1.7254999210072341E-2</v>
      </c>
      <c r="F32" s="148">
        <v>1743.7861359999999</v>
      </c>
      <c r="G32" s="148">
        <v>2478.9607310000001</v>
      </c>
      <c r="H32" s="228">
        <f t="shared" si="1"/>
        <v>0.4215967656942079</v>
      </c>
    </row>
    <row r="33" spans="1:8" ht="9.75" customHeight="1" x14ac:dyDescent="0.25">
      <c r="A33" s="103" t="s">
        <v>159</v>
      </c>
      <c r="B33" s="15" t="s">
        <v>217</v>
      </c>
      <c r="C33" s="148">
        <v>53994.897999999994</v>
      </c>
      <c r="D33" s="148">
        <v>78680.376999999993</v>
      </c>
      <c r="E33" s="215">
        <f t="shared" si="0"/>
        <v>0.4571816952038692</v>
      </c>
      <c r="F33" s="148">
        <v>838.22500000000002</v>
      </c>
      <c r="G33" s="148">
        <v>300</v>
      </c>
      <c r="H33" s="228">
        <f t="shared" si="1"/>
        <v>-0.64210086790539533</v>
      </c>
    </row>
    <row r="34" spans="1:8" ht="9.75" customHeight="1" x14ac:dyDescent="0.25">
      <c r="A34" s="103" t="s">
        <v>188</v>
      </c>
      <c r="B34" s="15" t="s">
        <v>302</v>
      </c>
      <c r="C34" s="148">
        <v>18838.567875000001</v>
      </c>
      <c r="D34" s="148">
        <v>53832.159173</v>
      </c>
      <c r="E34" s="215">
        <f t="shared" si="0"/>
        <v>1.8575505065031384</v>
      </c>
      <c r="F34" s="148">
        <v>4949.8680000000004</v>
      </c>
      <c r="G34" s="148">
        <v>11557.277877</v>
      </c>
      <c r="H34" s="228">
        <f t="shared" si="1"/>
        <v>1.3348658746051409</v>
      </c>
    </row>
    <row r="35" spans="1:8" ht="9.75" customHeight="1" x14ac:dyDescent="0.25">
      <c r="A35" s="103" t="s">
        <v>187</v>
      </c>
      <c r="B35" s="15" t="s">
        <v>282</v>
      </c>
      <c r="C35" s="148">
        <v>22829.282485999996</v>
      </c>
      <c r="D35" s="148">
        <v>22136.260406999998</v>
      </c>
      <c r="E35" s="215">
        <f t="shared" si="0"/>
        <v>-3.0356717493201679E-2</v>
      </c>
      <c r="F35" s="148">
        <v>2148.5662889999994</v>
      </c>
      <c r="G35" s="148">
        <v>2838.6640609999999</v>
      </c>
      <c r="H35" s="228">
        <f t="shared" si="1"/>
        <v>0.32118989092079198</v>
      </c>
    </row>
    <row r="36" spans="1:8" ht="9.75" customHeight="1" x14ac:dyDescent="0.25">
      <c r="A36" s="103" t="s">
        <v>166</v>
      </c>
      <c r="B36" s="15" t="s">
        <v>274</v>
      </c>
      <c r="C36" s="148">
        <v>92334.510000000009</v>
      </c>
      <c r="D36" s="148">
        <v>95926.209999999992</v>
      </c>
      <c r="E36" s="215">
        <f t="shared" si="0"/>
        <v>3.8898782264615628E-2</v>
      </c>
      <c r="F36" s="148" t="s">
        <v>360</v>
      </c>
      <c r="G36" s="148" t="s">
        <v>360</v>
      </c>
      <c r="H36" s="238" t="s">
        <v>375</v>
      </c>
    </row>
    <row r="37" spans="1:8" ht="9.75" customHeight="1" x14ac:dyDescent="0.25">
      <c r="A37" s="103" t="s">
        <v>139</v>
      </c>
      <c r="B37" s="15" t="s">
        <v>270</v>
      </c>
      <c r="C37" s="148">
        <v>2808.967537</v>
      </c>
      <c r="D37" s="148">
        <v>7541.6171020000002</v>
      </c>
      <c r="E37" s="215">
        <f t="shared" si="0"/>
        <v>1.6848359771556876</v>
      </c>
      <c r="F37" s="148">
        <v>372.70320500000008</v>
      </c>
      <c r="G37" s="148">
        <v>702.80399299999999</v>
      </c>
      <c r="H37" s="228">
        <f t="shared" si="1"/>
        <v>0.8856934514421464</v>
      </c>
    </row>
    <row r="38" spans="1:8" ht="9.75" customHeight="1" x14ac:dyDescent="0.25">
      <c r="A38" s="103" t="s">
        <v>168</v>
      </c>
      <c r="B38" s="15" t="s">
        <v>271</v>
      </c>
      <c r="C38" s="148">
        <v>6269.9623669999992</v>
      </c>
      <c r="D38" s="148">
        <v>7617.2318319999995</v>
      </c>
      <c r="E38" s="215">
        <f t="shared" si="0"/>
        <v>0.21487680246550367</v>
      </c>
      <c r="F38" s="148">
        <v>928.63088299999993</v>
      </c>
      <c r="G38" s="148">
        <v>1045.3708179999999</v>
      </c>
      <c r="H38" s="228">
        <f t="shared" si="1"/>
        <v>0.12571188093902741</v>
      </c>
    </row>
    <row r="39" spans="1:8" ht="9.75" customHeight="1" x14ac:dyDescent="0.25">
      <c r="A39" s="103" t="s">
        <v>110</v>
      </c>
      <c r="B39" s="15" t="s">
        <v>258</v>
      </c>
      <c r="C39" s="148">
        <v>1799.5961830000001</v>
      </c>
      <c r="D39" s="148">
        <v>1762.1382440000002</v>
      </c>
      <c r="E39" s="215">
        <f t="shared" si="0"/>
        <v>-2.0814635724307862E-2</v>
      </c>
      <c r="F39" s="148">
        <v>165.69227100000001</v>
      </c>
      <c r="G39" s="148">
        <v>199.37670599999996</v>
      </c>
      <c r="H39" s="228">
        <f t="shared" si="1"/>
        <v>0.20329514947622362</v>
      </c>
    </row>
    <row r="40" spans="1:8" ht="9.75" customHeight="1" x14ac:dyDescent="0.25">
      <c r="A40" s="103" t="s">
        <v>186</v>
      </c>
      <c r="B40" s="15" t="s">
        <v>278</v>
      </c>
      <c r="C40" s="148">
        <v>22797.087630000002</v>
      </c>
      <c r="D40" s="148">
        <v>23137.703477999996</v>
      </c>
      <c r="E40" s="215">
        <f t="shared" si="0"/>
        <v>1.4941200101005858E-2</v>
      </c>
      <c r="F40" s="148">
        <v>2462.7777799999999</v>
      </c>
      <c r="G40" s="148">
        <v>1877.0723599999999</v>
      </c>
      <c r="H40" s="228">
        <f t="shared" si="1"/>
        <v>-0.23782308934101237</v>
      </c>
    </row>
    <row r="41" spans="1:8" ht="9.75" customHeight="1" x14ac:dyDescent="0.25">
      <c r="A41" s="103" t="s">
        <v>137</v>
      </c>
      <c r="B41" s="15" t="s">
        <v>267</v>
      </c>
      <c r="C41" s="148">
        <v>26095.330413</v>
      </c>
      <c r="D41" s="148">
        <v>18777.556808999998</v>
      </c>
      <c r="E41" s="215">
        <f t="shared" si="0"/>
        <v>-0.28042463874511747</v>
      </c>
      <c r="F41" s="148">
        <v>2566.6688359999998</v>
      </c>
      <c r="G41" s="148">
        <v>966.95406199999991</v>
      </c>
      <c r="H41" s="228">
        <f t="shared" si="1"/>
        <v>-0.62326496958332189</v>
      </c>
    </row>
    <row r="42" spans="1:8" ht="9.75" customHeight="1" x14ac:dyDescent="0.25">
      <c r="A42" s="103" t="s">
        <v>157</v>
      </c>
      <c r="B42" s="15" t="s">
        <v>221</v>
      </c>
      <c r="C42" s="148">
        <v>3541.2000000000003</v>
      </c>
      <c r="D42" s="148">
        <v>4262.6400000000003</v>
      </c>
      <c r="E42" s="215">
        <f t="shared" si="0"/>
        <v>0.20372754998305664</v>
      </c>
      <c r="F42" s="148">
        <v>50.4</v>
      </c>
      <c r="G42" s="148">
        <v>613.20000000000005</v>
      </c>
      <c r="H42" s="228">
        <f t="shared" si="1"/>
        <v>11.166666666666668</v>
      </c>
    </row>
    <row r="43" spans="1:8" ht="9.75" customHeight="1" x14ac:dyDescent="0.25">
      <c r="A43" s="103" t="s">
        <v>194</v>
      </c>
      <c r="B43" s="15" t="s">
        <v>289</v>
      </c>
      <c r="C43" s="148">
        <v>10959.024010000003</v>
      </c>
      <c r="D43" s="148">
        <v>28094.089999999997</v>
      </c>
      <c r="E43" s="215">
        <f t="shared" si="0"/>
        <v>1.5635576648398994</v>
      </c>
      <c r="F43" s="148">
        <v>28.45</v>
      </c>
      <c r="G43" s="148">
        <v>4599.67</v>
      </c>
      <c r="H43" s="228">
        <f t="shared" si="1"/>
        <v>160.67557117750439</v>
      </c>
    </row>
    <row r="44" spans="1:8" ht="9.75" customHeight="1" x14ac:dyDescent="0.25">
      <c r="A44" s="103" t="s">
        <v>165</v>
      </c>
      <c r="B44" s="15" t="s">
        <v>304</v>
      </c>
      <c r="C44" s="148">
        <v>37119.921088999996</v>
      </c>
      <c r="D44" s="148">
        <v>44112.583257999999</v>
      </c>
      <c r="E44" s="215">
        <f t="shared" si="0"/>
        <v>0.18838030803551975</v>
      </c>
      <c r="F44" s="148">
        <v>5846.7286669999994</v>
      </c>
      <c r="G44" s="148">
        <v>7608.2360200000003</v>
      </c>
      <c r="H44" s="228">
        <f t="shared" si="1"/>
        <v>0.30128084495219842</v>
      </c>
    </row>
    <row r="45" spans="1:8" ht="9.75" customHeight="1" x14ac:dyDescent="0.25">
      <c r="A45" s="103" t="s">
        <v>191</v>
      </c>
      <c r="B45" s="15" t="s">
        <v>276</v>
      </c>
      <c r="C45" s="148">
        <v>2625.1309759999999</v>
      </c>
      <c r="D45" s="148">
        <v>2261.8771409999999</v>
      </c>
      <c r="E45" s="215">
        <f t="shared" si="0"/>
        <v>-0.13837550900165063</v>
      </c>
      <c r="F45" s="148">
        <v>205.64350199999998</v>
      </c>
      <c r="G45" s="148">
        <v>251.23279999999997</v>
      </c>
      <c r="H45" s="228">
        <f t="shared" si="1"/>
        <v>0.22169092413141267</v>
      </c>
    </row>
    <row r="46" spans="1:8" ht="9.75" customHeight="1" x14ac:dyDescent="0.25">
      <c r="A46" s="103" t="s">
        <v>173</v>
      </c>
      <c r="B46" s="15" t="s">
        <v>310</v>
      </c>
      <c r="C46" s="148">
        <v>13152.895500000001</v>
      </c>
      <c r="D46" s="148">
        <v>11311.336806000001</v>
      </c>
      <c r="E46" s="215">
        <f t="shared" si="0"/>
        <v>-0.140011657053004</v>
      </c>
      <c r="F46" s="148">
        <v>287.66300000000001</v>
      </c>
      <c r="G46" s="148">
        <v>1746.914906</v>
      </c>
      <c r="H46" s="228">
        <f t="shared" si="1"/>
        <v>5.0727827562112608</v>
      </c>
    </row>
    <row r="47" spans="1:8" ht="9.75" customHeight="1" x14ac:dyDescent="0.25">
      <c r="A47" s="103" t="s">
        <v>175</v>
      </c>
      <c r="B47" s="15" t="s">
        <v>223</v>
      </c>
      <c r="C47" s="148">
        <v>16032.86455</v>
      </c>
      <c r="D47" s="148">
        <v>23462.847879000001</v>
      </c>
      <c r="E47" s="215">
        <f t="shared" si="0"/>
        <v>0.46342207319402573</v>
      </c>
      <c r="F47" s="148">
        <v>1423.8547000000001</v>
      </c>
      <c r="G47" s="148">
        <v>2785.4085000000005</v>
      </c>
      <c r="H47" s="228">
        <f t="shared" si="1"/>
        <v>0.95624490335987256</v>
      </c>
    </row>
    <row r="48" spans="1:8" ht="9.75" customHeight="1" x14ac:dyDescent="0.25">
      <c r="A48" s="103" t="s">
        <v>138</v>
      </c>
      <c r="B48" s="15" t="s">
        <v>268</v>
      </c>
      <c r="C48" s="148">
        <v>11927.294489</v>
      </c>
      <c r="D48" s="148">
        <v>9095.7959100000007</v>
      </c>
      <c r="E48" s="215">
        <f t="shared" si="0"/>
        <v>-0.23739655138148563</v>
      </c>
      <c r="F48" s="148">
        <v>1448.5896000000002</v>
      </c>
      <c r="G48" s="148">
        <v>1194.2040939999997</v>
      </c>
      <c r="H48" s="228">
        <f t="shared" si="1"/>
        <v>-0.1756090931482599</v>
      </c>
    </row>
    <row r="49" spans="1:8" ht="9.75" customHeight="1" x14ac:dyDescent="0.25">
      <c r="A49" s="103" t="s">
        <v>190</v>
      </c>
      <c r="B49" s="138" t="s">
        <v>220</v>
      </c>
      <c r="C49" s="148">
        <v>41365.15</v>
      </c>
      <c r="D49" s="148">
        <v>33171.443399999996</v>
      </c>
      <c r="E49" s="215">
        <f t="shared" si="0"/>
        <v>-0.19808236160149317</v>
      </c>
      <c r="F49" s="148">
        <v>261.3</v>
      </c>
      <c r="G49" s="148">
        <v>1968.63</v>
      </c>
      <c r="H49" s="228">
        <f t="shared" si="1"/>
        <v>6.5339839265212403</v>
      </c>
    </row>
    <row r="50" spans="1:8" ht="9.75" customHeight="1" x14ac:dyDescent="0.25">
      <c r="A50" s="103" t="s">
        <v>185</v>
      </c>
      <c r="B50" s="15" t="s">
        <v>272</v>
      </c>
      <c r="C50" s="148">
        <v>26650.583999999999</v>
      </c>
      <c r="D50" s="148">
        <v>23800.222780000004</v>
      </c>
      <c r="E50" s="215">
        <f t="shared" si="0"/>
        <v>-0.10695304913393255</v>
      </c>
      <c r="F50" s="148">
        <v>3211.9480000000003</v>
      </c>
      <c r="G50" s="148">
        <v>3149.8620000000001</v>
      </c>
      <c r="H50" s="228">
        <f t="shared" si="1"/>
        <v>-1.932970272246004E-2</v>
      </c>
    </row>
    <row r="51" spans="1:8" ht="9.75" customHeight="1" x14ac:dyDescent="0.25">
      <c r="A51" s="103" t="s">
        <v>163</v>
      </c>
      <c r="B51" s="15" t="s">
        <v>275</v>
      </c>
      <c r="C51" s="148">
        <v>2683.2835220000002</v>
      </c>
      <c r="D51" s="148">
        <v>2209.4259390000002</v>
      </c>
      <c r="E51" s="215">
        <f>IFERROR(((D51/C51-1)),"")</f>
        <v>-0.17659616626975283</v>
      </c>
      <c r="F51" s="148">
        <v>234.641414</v>
      </c>
      <c r="G51" s="148">
        <v>91.592749999999995</v>
      </c>
      <c r="H51" s="228">
        <f t="shared" si="1"/>
        <v>-0.60964797970404327</v>
      </c>
    </row>
    <row r="52" spans="1:8" ht="9.75" customHeight="1" x14ac:dyDescent="0.25">
      <c r="A52" s="103" t="s">
        <v>189</v>
      </c>
      <c r="B52" s="15" t="s">
        <v>222</v>
      </c>
      <c r="C52" s="148">
        <v>12574.637364999999</v>
      </c>
      <c r="D52" s="148">
        <v>11138.859977</v>
      </c>
      <c r="E52" s="215">
        <f t="shared" si="0"/>
        <v>-0.11418042097948</v>
      </c>
      <c r="F52" s="148">
        <v>1573.143924</v>
      </c>
      <c r="G52" s="148">
        <v>1458.3600919999999</v>
      </c>
      <c r="H52" s="228">
        <f t="shared" si="1"/>
        <v>-7.2964609435188676E-2</v>
      </c>
    </row>
    <row r="53" spans="1:8" ht="9.75" customHeight="1" x14ac:dyDescent="0.25">
      <c r="A53" s="103" t="s">
        <v>198</v>
      </c>
      <c r="B53" s="15" t="s">
        <v>309</v>
      </c>
      <c r="C53" s="148">
        <v>10593.970074999999</v>
      </c>
      <c r="D53" s="148">
        <v>23211.544039999993</v>
      </c>
      <c r="E53" s="215">
        <f t="shared" si="0"/>
        <v>1.1910146881361654</v>
      </c>
      <c r="F53" s="148">
        <v>1302.9764540000001</v>
      </c>
      <c r="G53" s="148">
        <v>2641.9020549999996</v>
      </c>
      <c r="H53" s="228">
        <f t="shared" si="1"/>
        <v>1.0275900204409982</v>
      </c>
    </row>
    <row r="54" spans="1:8" ht="9.75" customHeight="1" x14ac:dyDescent="0.25">
      <c r="A54" s="103" t="s">
        <v>170</v>
      </c>
      <c r="B54" s="15" t="s">
        <v>285</v>
      </c>
      <c r="C54" s="148">
        <v>1775.027345</v>
      </c>
      <c r="D54" s="148">
        <v>1477.3594530000003</v>
      </c>
      <c r="E54" s="215">
        <f t="shared" si="0"/>
        <v>-0.16769763735667953</v>
      </c>
      <c r="F54" s="148">
        <v>164.00491</v>
      </c>
      <c r="G54" s="148">
        <v>114.39596</v>
      </c>
      <c r="H54" s="228">
        <f t="shared" si="1"/>
        <v>-0.30248454146891091</v>
      </c>
    </row>
    <row r="55" spans="1:8" ht="9.75" customHeight="1" x14ac:dyDescent="0.25">
      <c r="A55" s="103" t="s">
        <v>171</v>
      </c>
      <c r="B55" s="15" t="s">
        <v>300</v>
      </c>
      <c r="C55" s="148">
        <v>4025.8103380000002</v>
      </c>
      <c r="D55" s="148">
        <v>2880.3575619999997</v>
      </c>
      <c r="E55" s="215">
        <f t="shared" si="0"/>
        <v>-0.28452725782632249</v>
      </c>
      <c r="F55" s="148">
        <v>455.04771000000005</v>
      </c>
      <c r="G55" s="148">
        <v>301.43615</v>
      </c>
      <c r="H55" s="228">
        <f t="shared" si="1"/>
        <v>-0.33757242729559067</v>
      </c>
    </row>
    <row r="56" spans="1:8" ht="9.75" customHeight="1" x14ac:dyDescent="0.25">
      <c r="A56" s="103" t="s">
        <v>169</v>
      </c>
      <c r="B56" s="15" t="s">
        <v>247</v>
      </c>
      <c r="C56" s="148">
        <v>4525.8859029999994</v>
      </c>
      <c r="D56" s="148">
        <v>4572.8318689999996</v>
      </c>
      <c r="E56" s="215">
        <f t="shared" si="0"/>
        <v>1.0372768338875238E-2</v>
      </c>
      <c r="F56" s="148">
        <v>292.24872199999999</v>
      </c>
      <c r="G56" s="148">
        <v>588.83539100000007</v>
      </c>
      <c r="H56" s="228">
        <f t="shared" si="1"/>
        <v>1.0148433395031238</v>
      </c>
    </row>
    <row r="57" spans="1:8" ht="9.9499999999999993" customHeight="1" x14ac:dyDescent="0.25">
      <c r="A57" s="174"/>
      <c r="B57" s="174" t="s">
        <v>18</v>
      </c>
      <c r="C57" s="149">
        <v>622978.49699299945</v>
      </c>
      <c r="D57" s="149">
        <v>636039.84587200044</v>
      </c>
      <c r="E57" s="219">
        <f t="shared" si="0"/>
        <v>2.0965970642719878E-2</v>
      </c>
      <c r="F57" s="149">
        <v>67056.877744999947</v>
      </c>
      <c r="G57" s="149">
        <v>66992.95093700006</v>
      </c>
      <c r="H57" s="229">
        <f t="shared" si="1"/>
        <v>-9.5332216693688743E-4</v>
      </c>
    </row>
    <row r="58" spans="1:8" ht="9" customHeight="1" x14ac:dyDescent="0.25">
      <c r="A58" s="72" t="s">
        <v>53</v>
      </c>
      <c r="B58" s="37"/>
      <c r="C58" s="21"/>
      <c r="D58" s="21"/>
      <c r="E58" s="21"/>
    </row>
    <row r="59" spans="1:8" ht="9" customHeight="1" x14ac:dyDescent="0.25">
      <c r="A59" s="11" t="s">
        <v>20</v>
      </c>
      <c r="B59" s="37"/>
      <c r="C59" s="21"/>
      <c r="D59" s="21"/>
      <c r="E59" s="21"/>
    </row>
    <row r="60" spans="1:8" ht="9" customHeight="1" x14ac:dyDescent="0.25">
      <c r="A60" s="240" t="s">
        <v>376</v>
      </c>
      <c r="B60" s="41"/>
      <c r="C60" s="41"/>
      <c r="D60" s="41"/>
      <c r="E60" s="41"/>
      <c r="F60" s="41"/>
      <c r="G60" s="41"/>
    </row>
    <row r="61" spans="1:8" ht="9" customHeight="1" x14ac:dyDescent="0.25">
      <c r="A61" s="241" t="s">
        <v>377</v>
      </c>
      <c r="B61" s="85"/>
      <c r="C61" s="21"/>
      <c r="D61" s="21"/>
      <c r="E61" s="21"/>
      <c r="F61" s="21"/>
      <c r="G61" s="21"/>
    </row>
    <row r="62" spans="1:8" ht="9" customHeight="1" x14ac:dyDescent="0.25">
      <c r="A62" s="85"/>
      <c r="B62" s="85"/>
      <c r="C62" s="21"/>
      <c r="D62" s="21"/>
      <c r="E62" s="21"/>
      <c r="F62" s="21"/>
      <c r="G62" s="21"/>
    </row>
    <row r="63" spans="1:8" ht="9" customHeight="1" x14ac:dyDescent="0.25">
      <c r="A63" s="85"/>
      <c r="B63" s="85"/>
      <c r="C63" s="85"/>
      <c r="D63" s="85"/>
      <c r="E63" s="42"/>
    </row>
    <row r="64" spans="1:8" ht="13.5" x14ac:dyDescent="0.25">
      <c r="A64" s="65" t="s">
        <v>330</v>
      </c>
      <c r="B64" s="65"/>
      <c r="C64" s="65"/>
      <c r="D64" s="65"/>
      <c r="E64" s="65"/>
    </row>
    <row r="65" spans="1:8" ht="2.1" customHeight="1" x14ac:dyDescent="0.25">
      <c r="A65" s="51"/>
      <c r="B65" s="51"/>
      <c r="C65" s="52"/>
      <c r="D65" s="52"/>
      <c r="E65" s="52"/>
    </row>
    <row r="66" spans="1:8" ht="12" customHeight="1" x14ac:dyDescent="0.25">
      <c r="A66" s="269" t="s">
        <v>31</v>
      </c>
      <c r="B66" s="269" t="s">
        <v>4</v>
      </c>
      <c r="C66" s="266" t="s">
        <v>356</v>
      </c>
      <c r="D66" s="267"/>
      <c r="E66" s="183" t="s">
        <v>32</v>
      </c>
      <c r="F66" s="266" t="s">
        <v>229</v>
      </c>
      <c r="G66" s="267"/>
      <c r="H66" s="184" t="s">
        <v>32</v>
      </c>
    </row>
    <row r="67" spans="1:8" ht="12" customHeight="1" x14ac:dyDescent="0.25">
      <c r="A67" s="270"/>
      <c r="B67" s="270"/>
      <c r="C67" s="178">
        <v>2023</v>
      </c>
      <c r="D67" s="179" t="s">
        <v>318</v>
      </c>
      <c r="E67" s="185" t="s">
        <v>33</v>
      </c>
      <c r="F67" s="178">
        <v>2023</v>
      </c>
      <c r="G67" s="179" t="s">
        <v>318</v>
      </c>
      <c r="H67" s="178" t="s">
        <v>33</v>
      </c>
    </row>
    <row r="68" spans="1:8" ht="12" customHeight="1" x14ac:dyDescent="0.25">
      <c r="A68" s="265" t="s">
        <v>45</v>
      </c>
      <c r="B68" s="265"/>
      <c r="C68" s="186">
        <f>SUM(C70:C120)</f>
        <v>5761764.4902409986</v>
      </c>
      <c r="D68" s="186">
        <f>SUM(D70:D120)</f>
        <v>5666132.8229759997</v>
      </c>
      <c r="E68" s="187">
        <f>(D68/C68-1)*100</f>
        <v>-1.6597635572744296</v>
      </c>
      <c r="F68" s="186">
        <f>SUM(F70:F120)</f>
        <v>593537.76302400022</v>
      </c>
      <c r="G68" s="186">
        <f>SUM(G70:G120)</f>
        <v>551283.61225300026</v>
      </c>
      <c r="H68" s="187">
        <f>(G68/F68-1)*100</f>
        <v>-7.1190332617962486</v>
      </c>
    </row>
    <row r="69" spans="1:8" ht="2.1" customHeight="1" x14ac:dyDescent="0.25">
      <c r="A69" s="108"/>
      <c r="B69" s="108"/>
      <c r="C69" s="116"/>
      <c r="D69" s="116"/>
      <c r="E69" s="115"/>
      <c r="F69" s="116"/>
      <c r="G69" s="116"/>
      <c r="H69" s="115"/>
    </row>
    <row r="70" spans="1:8" ht="9.75" customHeight="1" x14ac:dyDescent="0.25">
      <c r="A70" s="103" t="s">
        <v>147</v>
      </c>
      <c r="B70" s="15" t="s">
        <v>277</v>
      </c>
      <c r="C70" s="148">
        <v>799609.42637300002</v>
      </c>
      <c r="D70" s="148">
        <v>764279.24327199999</v>
      </c>
      <c r="E70" s="215">
        <f>IFERROR(((D70/C70-1)),"")</f>
        <v>-4.4184300404331744E-2</v>
      </c>
      <c r="F70" s="148">
        <v>82036.138573999982</v>
      </c>
      <c r="G70" s="148">
        <v>38988.175773999996</v>
      </c>
      <c r="H70" s="228">
        <f>IFERROR(((G70/F70-1)),"")</f>
        <v>-0.52474389395070009</v>
      </c>
    </row>
    <row r="71" spans="1:8" ht="9.75" customHeight="1" x14ac:dyDescent="0.25">
      <c r="A71" s="103" t="s">
        <v>149</v>
      </c>
      <c r="B71" s="15" t="s">
        <v>290</v>
      </c>
      <c r="C71" s="148">
        <v>659523.08485400002</v>
      </c>
      <c r="D71" s="148">
        <v>584386.78471000004</v>
      </c>
      <c r="E71" s="215">
        <f t="shared" ref="E71:E120" si="2">IFERROR(((D71/C71-1)),"")</f>
        <v>-0.11392520120904193</v>
      </c>
      <c r="F71" s="148">
        <v>71998.014115000013</v>
      </c>
      <c r="G71" s="148">
        <v>47193.423131000003</v>
      </c>
      <c r="H71" s="228">
        <f t="shared" ref="H71:H120" si="3">IFERROR(((G71/F71-1)),"")</f>
        <v>-0.34451771050768798</v>
      </c>
    </row>
    <row r="72" spans="1:8" ht="9.75" customHeight="1" x14ac:dyDescent="0.25">
      <c r="A72" s="103" t="s">
        <v>148</v>
      </c>
      <c r="B72" s="15" t="s">
        <v>195</v>
      </c>
      <c r="C72" s="148">
        <v>586081.930115</v>
      </c>
      <c r="D72" s="148">
        <v>517087.017995</v>
      </c>
      <c r="E72" s="215">
        <f t="shared" si="2"/>
        <v>-0.11772229883706176</v>
      </c>
      <c r="F72" s="148">
        <v>40825.791417000008</v>
      </c>
      <c r="G72" s="148">
        <v>36569.469442000001</v>
      </c>
      <c r="H72" s="228">
        <f t="shared" si="3"/>
        <v>-0.10425571255987109</v>
      </c>
    </row>
    <row r="73" spans="1:8" ht="9.75" customHeight="1" x14ac:dyDescent="0.25">
      <c r="A73" s="103" t="s">
        <v>150</v>
      </c>
      <c r="B73" s="15" t="s">
        <v>284</v>
      </c>
      <c r="C73" s="148">
        <v>438110.86059400003</v>
      </c>
      <c r="D73" s="148">
        <v>392139.87523800001</v>
      </c>
      <c r="E73" s="215">
        <f t="shared" si="2"/>
        <v>-0.10493002911106009</v>
      </c>
      <c r="F73" s="148">
        <v>59305.374625000004</v>
      </c>
      <c r="G73" s="148">
        <v>40992.306536000004</v>
      </c>
      <c r="H73" s="228">
        <f t="shared" si="3"/>
        <v>-0.30879272249433154</v>
      </c>
    </row>
    <row r="74" spans="1:8" ht="9.75" customHeight="1" x14ac:dyDescent="0.25">
      <c r="A74" s="103" t="s">
        <v>67</v>
      </c>
      <c r="B74" s="15" t="s">
        <v>250</v>
      </c>
      <c r="C74" s="148">
        <v>112055.445166</v>
      </c>
      <c r="D74" s="148">
        <v>123118.821438</v>
      </c>
      <c r="E74" s="215">
        <f t="shared" si="2"/>
        <v>9.8731268753701418E-2</v>
      </c>
      <c r="F74" s="148">
        <v>12026.648077</v>
      </c>
      <c r="G74" s="148">
        <v>12348.329649000001</v>
      </c>
      <c r="H74" s="228">
        <f t="shared" si="3"/>
        <v>2.6747400434472768E-2</v>
      </c>
    </row>
    <row r="75" spans="1:8" ht="9.75" customHeight="1" x14ac:dyDescent="0.25">
      <c r="A75" s="103" t="s">
        <v>154</v>
      </c>
      <c r="B75" s="15" t="s">
        <v>279</v>
      </c>
      <c r="C75" s="148">
        <v>105479.91390699999</v>
      </c>
      <c r="D75" s="148">
        <v>114480.60917700001</v>
      </c>
      <c r="E75" s="215">
        <f t="shared" si="2"/>
        <v>8.5330893215705306E-2</v>
      </c>
      <c r="F75" s="148">
        <v>15542.623888000002</v>
      </c>
      <c r="G75" s="148">
        <v>12107.292341</v>
      </c>
      <c r="H75" s="228">
        <f t="shared" si="3"/>
        <v>-0.22102648637417777</v>
      </c>
    </row>
    <row r="76" spans="1:8" ht="9.75" customHeight="1" x14ac:dyDescent="0.25">
      <c r="A76" s="103" t="s">
        <v>152</v>
      </c>
      <c r="B76" s="15" t="s">
        <v>269</v>
      </c>
      <c r="C76" s="148">
        <v>111031.341264</v>
      </c>
      <c r="D76" s="148">
        <v>103407.39450900002</v>
      </c>
      <c r="E76" s="215">
        <f t="shared" si="2"/>
        <v>-6.8664817232752973E-2</v>
      </c>
      <c r="F76" s="148">
        <v>8780.4792240000006</v>
      </c>
      <c r="G76" s="148">
        <v>10058.711913000003</v>
      </c>
      <c r="H76" s="228">
        <f t="shared" si="3"/>
        <v>0.14557664295886741</v>
      </c>
    </row>
    <row r="77" spans="1:8" ht="9.75" customHeight="1" x14ac:dyDescent="0.25">
      <c r="A77" s="103" t="s">
        <v>156</v>
      </c>
      <c r="B77" s="15" t="s">
        <v>286</v>
      </c>
      <c r="C77" s="148">
        <v>135721.27529600001</v>
      </c>
      <c r="D77" s="148">
        <v>94332.563309000005</v>
      </c>
      <c r="E77" s="215">
        <f t="shared" si="2"/>
        <v>-0.30495375096302102</v>
      </c>
      <c r="F77" s="148">
        <v>15725.360225999999</v>
      </c>
      <c r="G77" s="148">
        <v>8227.1532970000007</v>
      </c>
      <c r="H77" s="228">
        <f t="shared" si="3"/>
        <v>-0.47682258601635152</v>
      </c>
    </row>
    <row r="78" spans="1:8" ht="9.75" customHeight="1" x14ac:dyDescent="0.25">
      <c r="A78" s="103" t="s">
        <v>34</v>
      </c>
      <c r="B78" s="15" t="s">
        <v>299</v>
      </c>
      <c r="C78" s="148">
        <v>77275.661307000002</v>
      </c>
      <c r="D78" s="148">
        <v>93243.37684099999</v>
      </c>
      <c r="E78" s="215">
        <f t="shared" si="2"/>
        <v>0.20663317872575182</v>
      </c>
      <c r="F78" s="148">
        <v>17458.602093000009</v>
      </c>
      <c r="G78" s="148">
        <v>14971.309717</v>
      </c>
      <c r="H78" s="228">
        <f t="shared" si="3"/>
        <v>-0.14246801449225333</v>
      </c>
    </row>
    <row r="79" spans="1:8" ht="9.75" customHeight="1" x14ac:dyDescent="0.25">
      <c r="A79" s="103" t="s">
        <v>151</v>
      </c>
      <c r="B79" s="15" t="s">
        <v>233</v>
      </c>
      <c r="C79" s="148">
        <v>122410.715665</v>
      </c>
      <c r="D79" s="148">
        <v>91178.506842000003</v>
      </c>
      <c r="E79" s="215">
        <f t="shared" si="2"/>
        <v>-0.25514276796218416</v>
      </c>
      <c r="F79" s="148">
        <v>4565.6521699999994</v>
      </c>
      <c r="G79" s="148">
        <v>17446.496342999999</v>
      </c>
      <c r="H79" s="228">
        <f t="shared" si="3"/>
        <v>2.8212495594030331</v>
      </c>
    </row>
    <row r="80" spans="1:8" ht="9.75" customHeight="1" x14ac:dyDescent="0.25">
      <c r="A80" s="103" t="s">
        <v>35</v>
      </c>
      <c r="B80" s="15" t="s">
        <v>292</v>
      </c>
      <c r="C80" s="148">
        <v>100022.16704100002</v>
      </c>
      <c r="D80" s="148">
        <v>90461.129111999981</v>
      </c>
      <c r="E80" s="215">
        <f t="shared" si="2"/>
        <v>-9.5589189995062607E-2</v>
      </c>
      <c r="F80" s="148">
        <v>11635.650571999997</v>
      </c>
      <c r="G80" s="148">
        <v>7876.1838320000006</v>
      </c>
      <c r="H80" s="228">
        <f t="shared" si="3"/>
        <v>-0.32309897214056671</v>
      </c>
    </row>
    <row r="81" spans="1:8" ht="9.75" customHeight="1" x14ac:dyDescent="0.25">
      <c r="A81" s="103" t="s">
        <v>153</v>
      </c>
      <c r="B81" s="15" t="s">
        <v>287</v>
      </c>
      <c r="C81" s="148">
        <v>120871.76013499999</v>
      </c>
      <c r="D81" s="148">
        <v>85189.60186499999</v>
      </c>
      <c r="E81" s="215">
        <f t="shared" si="2"/>
        <v>-0.29520674002055647</v>
      </c>
      <c r="F81" s="148">
        <v>9900.4933900000015</v>
      </c>
      <c r="G81" s="148">
        <v>9410.2389000000003</v>
      </c>
      <c r="H81" s="228">
        <f t="shared" si="3"/>
        <v>-4.9518187699128524E-2</v>
      </c>
    </row>
    <row r="82" spans="1:8" ht="9.75" customHeight="1" x14ac:dyDescent="0.25">
      <c r="A82" s="103" t="s">
        <v>167</v>
      </c>
      <c r="B82" s="15" t="s">
        <v>288</v>
      </c>
      <c r="C82" s="148">
        <v>67682.447279</v>
      </c>
      <c r="D82" s="148">
        <v>77729.053346999994</v>
      </c>
      <c r="E82" s="215">
        <f t="shared" si="2"/>
        <v>0.148437393621214</v>
      </c>
      <c r="F82" s="148">
        <v>5221.8207979999979</v>
      </c>
      <c r="G82" s="148">
        <v>10104.330045000001</v>
      </c>
      <c r="H82" s="228">
        <f t="shared" si="3"/>
        <v>0.93502045280260204</v>
      </c>
    </row>
    <row r="83" spans="1:8" ht="9.75" customHeight="1" x14ac:dyDescent="0.25">
      <c r="A83" s="103" t="s">
        <v>118</v>
      </c>
      <c r="B83" s="15" t="s">
        <v>296</v>
      </c>
      <c r="C83" s="148">
        <v>52467.508525999998</v>
      </c>
      <c r="D83" s="148">
        <v>58517.031998999999</v>
      </c>
      <c r="E83" s="215">
        <f t="shared" si="2"/>
        <v>0.11530037623193401</v>
      </c>
      <c r="F83" s="148">
        <v>6198.6525219999976</v>
      </c>
      <c r="G83" s="148">
        <v>8497.384614999999</v>
      </c>
      <c r="H83" s="228">
        <f t="shared" si="3"/>
        <v>0.3708438382118433</v>
      </c>
    </row>
    <row r="84" spans="1:8" ht="9.75" customHeight="1" x14ac:dyDescent="0.25">
      <c r="A84" s="103" t="s">
        <v>155</v>
      </c>
      <c r="B84" s="15" t="s">
        <v>281</v>
      </c>
      <c r="C84" s="148">
        <v>47115.816116000009</v>
      </c>
      <c r="D84" s="148">
        <v>57143.307494000008</v>
      </c>
      <c r="E84" s="215">
        <f t="shared" si="2"/>
        <v>0.21282643928552836</v>
      </c>
      <c r="F84" s="148">
        <v>8449.1617070000011</v>
      </c>
      <c r="G84" s="148">
        <v>5883.7045770000004</v>
      </c>
      <c r="H84" s="228">
        <f t="shared" si="3"/>
        <v>-0.30363451653133333</v>
      </c>
    </row>
    <row r="85" spans="1:8" ht="9.75" customHeight="1" x14ac:dyDescent="0.25">
      <c r="A85" s="103" t="s">
        <v>158</v>
      </c>
      <c r="B85" s="15" t="s">
        <v>219</v>
      </c>
      <c r="C85" s="148">
        <v>55516.457419000013</v>
      </c>
      <c r="D85" s="148">
        <v>55948.003825999993</v>
      </c>
      <c r="E85" s="215">
        <f t="shared" si="2"/>
        <v>7.7733059179725394E-3</v>
      </c>
      <c r="F85" s="148">
        <v>4650.4047350000001</v>
      </c>
      <c r="G85" s="148">
        <v>4790.3058289999999</v>
      </c>
      <c r="H85" s="228">
        <f t="shared" si="3"/>
        <v>3.008363830078542E-2</v>
      </c>
    </row>
    <row r="86" spans="1:8" ht="9.75" customHeight="1" x14ac:dyDescent="0.25">
      <c r="A86" s="103" t="s">
        <v>114</v>
      </c>
      <c r="B86" s="15" t="s">
        <v>263</v>
      </c>
      <c r="C86" s="148">
        <v>27245.554557999996</v>
      </c>
      <c r="D86" s="148">
        <v>53093.002795000008</v>
      </c>
      <c r="E86" s="215">
        <f t="shared" si="2"/>
        <v>0.94868497471674829</v>
      </c>
      <c r="F86" s="148">
        <v>2956.8704679999992</v>
      </c>
      <c r="G86" s="148">
        <v>6104.6676330000018</v>
      </c>
      <c r="H86" s="228">
        <f t="shared" si="3"/>
        <v>1.0645705312648155</v>
      </c>
    </row>
    <row r="87" spans="1:8" ht="9.75" customHeight="1" x14ac:dyDescent="0.25">
      <c r="A87" s="103" t="s">
        <v>161</v>
      </c>
      <c r="B87" s="15" t="s">
        <v>283</v>
      </c>
      <c r="C87" s="148">
        <v>38272.858997999996</v>
      </c>
      <c r="D87" s="148">
        <v>46474.514835000002</v>
      </c>
      <c r="E87" s="215">
        <f t="shared" si="2"/>
        <v>0.21429430807425698</v>
      </c>
      <c r="F87" s="148">
        <v>2717.2615190000006</v>
      </c>
      <c r="G87" s="148">
        <v>5756.8993879999989</v>
      </c>
      <c r="H87" s="228">
        <f t="shared" si="3"/>
        <v>1.1186401631737817</v>
      </c>
    </row>
    <row r="88" spans="1:8" ht="9.75" customHeight="1" x14ac:dyDescent="0.25">
      <c r="A88" s="103" t="s">
        <v>66</v>
      </c>
      <c r="B88" s="15" t="s">
        <v>273</v>
      </c>
      <c r="C88" s="148">
        <v>59833.672978000002</v>
      </c>
      <c r="D88" s="148">
        <v>46170.976125999994</v>
      </c>
      <c r="E88" s="215">
        <f t="shared" si="2"/>
        <v>-0.22834461218891888</v>
      </c>
      <c r="F88" s="148">
        <v>5412.5189369999998</v>
      </c>
      <c r="G88" s="148">
        <v>2919.9409580000006</v>
      </c>
      <c r="H88" s="228">
        <f t="shared" si="3"/>
        <v>-0.46052087909766504</v>
      </c>
    </row>
    <row r="89" spans="1:8" ht="9.75" customHeight="1" x14ac:dyDescent="0.25">
      <c r="A89" s="103" t="s">
        <v>172</v>
      </c>
      <c r="B89" s="15" t="s">
        <v>280</v>
      </c>
      <c r="C89" s="148">
        <v>33639.288996000003</v>
      </c>
      <c r="D89" s="148">
        <v>43581.134063000005</v>
      </c>
      <c r="E89" s="215">
        <f t="shared" si="2"/>
        <v>0.29554266346658431</v>
      </c>
      <c r="F89" s="148">
        <v>4424.2317039999998</v>
      </c>
      <c r="G89" s="148">
        <v>2888.0076469999995</v>
      </c>
      <c r="H89" s="228">
        <f t="shared" si="3"/>
        <v>-0.34722956657335147</v>
      </c>
    </row>
    <row r="90" spans="1:8" ht="9.75" customHeight="1" x14ac:dyDescent="0.25">
      <c r="A90" s="103" t="s">
        <v>162</v>
      </c>
      <c r="B90" s="15" t="s">
        <v>303</v>
      </c>
      <c r="C90" s="148">
        <v>30506.966390000001</v>
      </c>
      <c r="D90" s="148">
        <v>41741.201177999996</v>
      </c>
      <c r="E90" s="215">
        <f t="shared" si="2"/>
        <v>0.36825145589312047</v>
      </c>
      <c r="F90" s="148">
        <v>3435.5998899999995</v>
      </c>
      <c r="G90" s="148">
        <v>4106.5940129999999</v>
      </c>
      <c r="H90" s="228">
        <f t="shared" si="3"/>
        <v>0.19530624766669225</v>
      </c>
    </row>
    <row r="91" spans="1:8" ht="9.75" customHeight="1" x14ac:dyDescent="0.25">
      <c r="A91" s="103" t="s">
        <v>119</v>
      </c>
      <c r="B91" s="15" t="s">
        <v>253</v>
      </c>
      <c r="C91" s="148">
        <v>10357.385475999999</v>
      </c>
      <c r="D91" s="148">
        <v>41076.684565999996</v>
      </c>
      <c r="E91" s="215">
        <f t="shared" si="2"/>
        <v>2.9659318136978063</v>
      </c>
      <c r="F91" s="148">
        <v>778.18893299999991</v>
      </c>
      <c r="G91" s="148">
        <v>1415.589309</v>
      </c>
      <c r="H91" s="228">
        <f t="shared" si="3"/>
        <v>0.8190817794629317</v>
      </c>
    </row>
    <row r="92" spans="1:8" ht="9.75" customHeight="1" x14ac:dyDescent="0.25">
      <c r="A92" s="103" t="s">
        <v>160</v>
      </c>
      <c r="B92" s="15" t="s">
        <v>218</v>
      </c>
      <c r="C92" s="148">
        <v>39984.954070000007</v>
      </c>
      <c r="D92" s="148">
        <v>40453.546428000001</v>
      </c>
      <c r="E92" s="215">
        <f t="shared" si="2"/>
        <v>1.1719217113008273E-2</v>
      </c>
      <c r="F92" s="148">
        <v>3452.3972120000003</v>
      </c>
      <c r="G92" s="148">
        <v>4849.3589749999992</v>
      </c>
      <c r="H92" s="228">
        <f t="shared" si="3"/>
        <v>0.40463529461337044</v>
      </c>
    </row>
    <row r="93" spans="1:8" ht="9.75" customHeight="1" x14ac:dyDescent="0.25">
      <c r="A93" s="103" t="s">
        <v>117</v>
      </c>
      <c r="B93" s="15" t="s">
        <v>261</v>
      </c>
      <c r="C93" s="148">
        <v>34250.624742</v>
      </c>
      <c r="D93" s="148">
        <v>38983.355763</v>
      </c>
      <c r="E93" s="215">
        <f>IFERROR(((D93/C93-1)),"")</f>
        <v>0.13817940713929411</v>
      </c>
      <c r="F93" s="148">
        <v>4190.2460620000002</v>
      </c>
      <c r="G93" s="148">
        <v>3165.0071559999997</v>
      </c>
      <c r="H93" s="228">
        <f t="shared" si="3"/>
        <v>-0.24467272108374827</v>
      </c>
    </row>
    <row r="94" spans="1:8" ht="9.75" customHeight="1" x14ac:dyDescent="0.25">
      <c r="A94" s="103" t="s">
        <v>174</v>
      </c>
      <c r="B94" s="15" t="s">
        <v>266</v>
      </c>
      <c r="C94" s="148">
        <v>39454.581802999994</v>
      </c>
      <c r="D94" s="148">
        <v>38428.920745000003</v>
      </c>
      <c r="E94" s="215">
        <f t="shared" si="2"/>
        <v>-2.5995993649640003E-2</v>
      </c>
      <c r="F94" s="148">
        <v>3365.6759719999982</v>
      </c>
      <c r="G94" s="148">
        <v>4698.0572520000005</v>
      </c>
      <c r="H94" s="228">
        <f t="shared" si="3"/>
        <v>0.3958733077944685</v>
      </c>
    </row>
    <row r="95" spans="1:8" ht="9.75" customHeight="1" x14ac:dyDescent="0.25">
      <c r="A95" s="103" t="s">
        <v>164</v>
      </c>
      <c r="B95" s="15" t="s">
        <v>301</v>
      </c>
      <c r="C95" s="148">
        <v>35583.547816999999</v>
      </c>
      <c r="D95" s="148">
        <v>37202.336865999998</v>
      </c>
      <c r="E95" s="215">
        <f t="shared" si="2"/>
        <v>4.5492626461114849E-2</v>
      </c>
      <c r="F95" s="148">
        <v>3877.3706869999987</v>
      </c>
      <c r="G95" s="148">
        <v>4929.1490730000005</v>
      </c>
      <c r="H95" s="228">
        <f t="shared" si="3"/>
        <v>0.27126072560624426</v>
      </c>
    </row>
    <row r="96" spans="1:8" ht="9.75" customHeight="1" x14ac:dyDescent="0.25">
      <c r="A96" s="103" t="s">
        <v>159</v>
      </c>
      <c r="B96" s="15" t="s">
        <v>217</v>
      </c>
      <c r="C96" s="148">
        <v>24973.227759000001</v>
      </c>
      <c r="D96" s="148">
        <v>35758.768449999996</v>
      </c>
      <c r="E96" s="215">
        <f t="shared" si="2"/>
        <v>0.43188412787822505</v>
      </c>
      <c r="F96" s="148">
        <v>387.08292299999999</v>
      </c>
      <c r="G96" s="148">
        <v>161.70046300000001</v>
      </c>
      <c r="H96" s="228">
        <f t="shared" si="3"/>
        <v>-0.58225885619862383</v>
      </c>
    </row>
    <row r="97" spans="1:8" ht="9.75" customHeight="1" x14ac:dyDescent="0.25">
      <c r="A97" s="103" t="s">
        <v>188</v>
      </c>
      <c r="B97" s="15" t="s">
        <v>302</v>
      </c>
      <c r="C97" s="148">
        <v>12478.066527999999</v>
      </c>
      <c r="D97" s="148">
        <v>35208.059152000002</v>
      </c>
      <c r="E97" s="215">
        <f t="shared" si="2"/>
        <v>1.8215957234236027</v>
      </c>
      <c r="F97" s="148">
        <v>2405.0660150000003</v>
      </c>
      <c r="G97" s="148">
        <v>8259.6973950000011</v>
      </c>
      <c r="H97" s="228">
        <f t="shared" si="3"/>
        <v>2.4342913431421964</v>
      </c>
    </row>
    <row r="98" spans="1:8" ht="9.75" customHeight="1" x14ac:dyDescent="0.25">
      <c r="A98" s="103" t="s">
        <v>187</v>
      </c>
      <c r="B98" s="15" t="s">
        <v>282</v>
      </c>
      <c r="C98" s="148">
        <v>35258.309789999999</v>
      </c>
      <c r="D98" s="148">
        <v>34784.643947000004</v>
      </c>
      <c r="E98" s="215">
        <f t="shared" si="2"/>
        <v>-1.3434161927249777E-2</v>
      </c>
      <c r="F98" s="148">
        <v>3358.952279000001</v>
      </c>
      <c r="G98" s="148">
        <v>4522.4678750000003</v>
      </c>
      <c r="H98" s="228">
        <f t="shared" si="3"/>
        <v>0.34639241625260353</v>
      </c>
    </row>
    <row r="99" spans="1:8" ht="9.75" customHeight="1" x14ac:dyDescent="0.25">
      <c r="A99" s="103" t="s">
        <v>166</v>
      </c>
      <c r="B99" s="15" t="s">
        <v>274</v>
      </c>
      <c r="C99" s="148">
        <v>43611.350849000002</v>
      </c>
      <c r="D99" s="148">
        <v>33541.564192000005</v>
      </c>
      <c r="E99" s="215">
        <f t="shared" si="2"/>
        <v>-0.23089829736908718</v>
      </c>
      <c r="F99" s="148" t="s">
        <v>360</v>
      </c>
      <c r="G99" s="148" t="s">
        <v>360</v>
      </c>
      <c r="H99" s="238" t="s">
        <v>375</v>
      </c>
    </row>
    <row r="100" spans="1:8" ht="9.75" customHeight="1" x14ac:dyDescent="0.25">
      <c r="A100" s="103" t="s">
        <v>139</v>
      </c>
      <c r="B100" s="15" t="s">
        <v>270</v>
      </c>
      <c r="C100" s="148">
        <v>9419.6736000000001</v>
      </c>
      <c r="D100" s="148">
        <v>32676.312005999996</v>
      </c>
      <c r="E100" s="215">
        <f t="shared" si="2"/>
        <v>2.4689431283478864</v>
      </c>
      <c r="F100" s="148">
        <v>1414.1137270000002</v>
      </c>
      <c r="G100" s="148">
        <v>3473.4473740000003</v>
      </c>
      <c r="H100" s="228">
        <f t="shared" si="3"/>
        <v>1.4562715909482149</v>
      </c>
    </row>
    <row r="101" spans="1:8" ht="9.75" customHeight="1" x14ac:dyDescent="0.25">
      <c r="A101" s="103" t="s">
        <v>168</v>
      </c>
      <c r="B101" s="15" t="s">
        <v>271</v>
      </c>
      <c r="C101" s="148">
        <v>25232.286708</v>
      </c>
      <c r="D101" s="148">
        <v>31353.598515999991</v>
      </c>
      <c r="E101" s="215">
        <f t="shared" si="2"/>
        <v>0.24259837718391197</v>
      </c>
      <c r="F101" s="148">
        <v>3676.2046830000004</v>
      </c>
      <c r="G101" s="148">
        <v>4603.4523389999977</v>
      </c>
      <c r="H101" s="228">
        <f t="shared" si="3"/>
        <v>0.25222960524692772</v>
      </c>
    </row>
    <row r="102" spans="1:8" ht="9.75" customHeight="1" x14ac:dyDescent="0.25">
      <c r="A102" s="103" t="s">
        <v>110</v>
      </c>
      <c r="B102" s="15" t="s">
        <v>258</v>
      </c>
      <c r="C102" s="148">
        <v>29694.694340000002</v>
      </c>
      <c r="D102" s="148">
        <v>30001.871313000007</v>
      </c>
      <c r="E102" s="215">
        <f t="shared" si="2"/>
        <v>1.0344506984408586E-2</v>
      </c>
      <c r="F102" s="148">
        <v>3050.1619300000002</v>
      </c>
      <c r="G102" s="148">
        <v>2919.4971540000006</v>
      </c>
      <c r="H102" s="228">
        <f t="shared" si="3"/>
        <v>-4.2838635783510548E-2</v>
      </c>
    </row>
    <row r="103" spans="1:8" ht="9.75" customHeight="1" x14ac:dyDescent="0.25">
      <c r="A103" s="103" t="s">
        <v>186</v>
      </c>
      <c r="B103" s="15" t="s">
        <v>278</v>
      </c>
      <c r="C103" s="148">
        <v>26676.168536000001</v>
      </c>
      <c r="D103" s="148">
        <v>29168.467620999996</v>
      </c>
      <c r="E103" s="215">
        <f t="shared" si="2"/>
        <v>9.3427925439764303E-2</v>
      </c>
      <c r="F103" s="148">
        <v>2823.1155520000002</v>
      </c>
      <c r="G103" s="148">
        <v>2604.829851</v>
      </c>
      <c r="H103" s="228">
        <f t="shared" si="3"/>
        <v>-7.7320852433885867E-2</v>
      </c>
    </row>
    <row r="104" spans="1:8" ht="9.75" customHeight="1" x14ac:dyDescent="0.25">
      <c r="A104" s="103" t="s">
        <v>137</v>
      </c>
      <c r="B104" s="15" t="s">
        <v>267</v>
      </c>
      <c r="C104" s="148">
        <v>37543.857106000003</v>
      </c>
      <c r="D104" s="148">
        <v>28952.22064</v>
      </c>
      <c r="E104" s="215">
        <f t="shared" si="2"/>
        <v>-0.22884266903484851</v>
      </c>
      <c r="F104" s="148">
        <v>3921.6318720000004</v>
      </c>
      <c r="G104" s="148">
        <v>1302.1488140000001</v>
      </c>
      <c r="H104" s="228">
        <f t="shared" si="3"/>
        <v>-0.6679574074004262</v>
      </c>
    </row>
    <row r="105" spans="1:8" ht="9.75" customHeight="1" x14ac:dyDescent="0.25">
      <c r="A105" s="103" t="s">
        <v>157</v>
      </c>
      <c r="B105" s="15" t="s">
        <v>221</v>
      </c>
      <c r="C105" s="148">
        <v>20386.101712</v>
      </c>
      <c r="D105" s="148">
        <v>27911.624911999999</v>
      </c>
      <c r="E105" s="215">
        <f t="shared" si="2"/>
        <v>0.3691496935664853</v>
      </c>
      <c r="F105" s="148">
        <v>267.31099</v>
      </c>
      <c r="G105" s="148">
        <v>4530.4175639999994</v>
      </c>
      <c r="H105" s="228">
        <f t="shared" si="3"/>
        <v>15.948115616196699</v>
      </c>
    </row>
    <row r="106" spans="1:8" ht="9.75" customHeight="1" x14ac:dyDescent="0.25">
      <c r="A106" s="103" t="s">
        <v>194</v>
      </c>
      <c r="B106" s="15" t="s">
        <v>289</v>
      </c>
      <c r="C106" s="148">
        <v>13325.810829</v>
      </c>
      <c r="D106" s="148">
        <v>27878.728535999999</v>
      </c>
      <c r="E106" s="215">
        <f t="shared" si="2"/>
        <v>1.0920849690684138</v>
      </c>
      <c r="F106" s="148">
        <v>27.700759999999999</v>
      </c>
      <c r="G106" s="148">
        <v>5042.6079400000008</v>
      </c>
      <c r="H106" s="228">
        <f t="shared" si="3"/>
        <v>181.03861338100475</v>
      </c>
    </row>
    <row r="107" spans="1:8" ht="9.75" customHeight="1" x14ac:dyDescent="0.25">
      <c r="A107" s="103" t="s">
        <v>165</v>
      </c>
      <c r="B107" s="15" t="s">
        <v>304</v>
      </c>
      <c r="C107" s="148">
        <v>23173.449568999997</v>
      </c>
      <c r="D107" s="148">
        <v>26902.013492000005</v>
      </c>
      <c r="E107" s="215">
        <f t="shared" si="2"/>
        <v>0.16089809641408981</v>
      </c>
      <c r="F107" s="148">
        <v>3410.2514650000003</v>
      </c>
      <c r="G107" s="148">
        <v>4315.5167929999998</v>
      </c>
      <c r="H107" s="228">
        <f t="shared" si="3"/>
        <v>0.26545412773541588</v>
      </c>
    </row>
    <row r="108" spans="1:8" ht="9.75" customHeight="1" x14ac:dyDescent="0.25">
      <c r="A108" s="103" t="s">
        <v>191</v>
      </c>
      <c r="B108" s="15" t="s">
        <v>276</v>
      </c>
      <c r="C108" s="148">
        <v>29072.865742999998</v>
      </c>
      <c r="D108" s="148">
        <v>25217.182025999999</v>
      </c>
      <c r="E108" s="215">
        <f t="shared" si="2"/>
        <v>-0.1326213848708172</v>
      </c>
      <c r="F108" s="148">
        <v>2175.327828</v>
      </c>
      <c r="G108" s="148">
        <v>3649.5923290000001</v>
      </c>
      <c r="H108" s="228">
        <f t="shared" si="3"/>
        <v>0.67772060929107925</v>
      </c>
    </row>
    <row r="109" spans="1:8" ht="9.75" customHeight="1" x14ac:dyDescent="0.25">
      <c r="A109" s="103" t="s">
        <v>173</v>
      </c>
      <c r="B109" s="15" t="s">
        <v>310</v>
      </c>
      <c r="C109" s="148">
        <v>32471.558810999995</v>
      </c>
      <c r="D109" s="148">
        <v>23857.554889999999</v>
      </c>
      <c r="E109" s="215">
        <f t="shared" si="2"/>
        <v>-0.26527842322377004</v>
      </c>
      <c r="F109" s="148">
        <v>626.35692999999992</v>
      </c>
      <c r="G109" s="148">
        <v>3801.1990000000001</v>
      </c>
      <c r="H109" s="228">
        <f t="shared" si="3"/>
        <v>5.0687426257102333</v>
      </c>
    </row>
    <row r="110" spans="1:8" ht="9.75" customHeight="1" x14ac:dyDescent="0.25">
      <c r="A110" s="103" t="s">
        <v>175</v>
      </c>
      <c r="B110" s="15" t="s">
        <v>223</v>
      </c>
      <c r="C110" s="148">
        <v>18984.436099999999</v>
      </c>
      <c r="D110" s="148">
        <v>23818.490259000002</v>
      </c>
      <c r="E110" s="215">
        <f t="shared" si="2"/>
        <v>0.25463248597623633</v>
      </c>
      <c r="F110" s="148">
        <v>1600.846886</v>
      </c>
      <c r="G110" s="148">
        <v>2966.2679290000001</v>
      </c>
      <c r="H110" s="228">
        <f t="shared" si="3"/>
        <v>0.85293668928684796</v>
      </c>
    </row>
    <row r="111" spans="1:8" ht="9.75" customHeight="1" x14ac:dyDescent="0.25">
      <c r="A111" s="103" t="s">
        <v>138</v>
      </c>
      <c r="B111" s="15" t="s">
        <v>268</v>
      </c>
      <c r="C111" s="148">
        <v>28564.195707999999</v>
      </c>
      <c r="D111" s="148">
        <v>23017.275168</v>
      </c>
      <c r="E111" s="215">
        <f t="shared" si="2"/>
        <v>-0.19419137849018686</v>
      </c>
      <c r="F111" s="148">
        <v>2559.9769389999997</v>
      </c>
      <c r="G111" s="148">
        <v>2478.12462</v>
      </c>
      <c r="H111" s="228">
        <f t="shared" si="3"/>
        <v>-3.1973850136311599E-2</v>
      </c>
    </row>
    <row r="112" spans="1:8" ht="9.75" customHeight="1" x14ac:dyDescent="0.25">
      <c r="A112" s="103" t="s">
        <v>190</v>
      </c>
      <c r="B112" s="15" t="s">
        <v>220</v>
      </c>
      <c r="C112" s="148">
        <v>30049.756014999999</v>
      </c>
      <c r="D112" s="148">
        <v>22668.457251</v>
      </c>
      <c r="E112" s="215">
        <f t="shared" si="2"/>
        <v>-0.24563589668799513</v>
      </c>
      <c r="F112" s="148">
        <v>253.40396999999999</v>
      </c>
      <c r="G112" s="148">
        <v>1480.435604</v>
      </c>
      <c r="H112" s="228">
        <f t="shared" si="3"/>
        <v>4.8421957793321075</v>
      </c>
    </row>
    <row r="113" spans="1:8" ht="9.75" customHeight="1" x14ac:dyDescent="0.25">
      <c r="A113" s="103" t="s">
        <v>185</v>
      </c>
      <c r="B113" s="15" t="s">
        <v>272</v>
      </c>
      <c r="C113" s="148">
        <v>24316.537351999999</v>
      </c>
      <c r="D113" s="148">
        <v>22327.726846000001</v>
      </c>
      <c r="E113" s="215">
        <f t="shared" si="2"/>
        <v>-8.1788392697960344E-2</v>
      </c>
      <c r="F113" s="148">
        <v>3176.2610379999996</v>
      </c>
      <c r="G113" s="148">
        <v>3147.7711689999996</v>
      </c>
      <c r="H113" s="228">
        <f t="shared" si="3"/>
        <v>-8.9696245551464937E-3</v>
      </c>
    </row>
    <row r="114" spans="1:8" ht="9.75" customHeight="1" x14ac:dyDescent="0.25">
      <c r="A114" s="103" t="s">
        <v>163</v>
      </c>
      <c r="B114" s="15" t="s">
        <v>275</v>
      </c>
      <c r="C114" s="148">
        <v>25641.901716</v>
      </c>
      <c r="D114" s="148">
        <v>20350.292709000001</v>
      </c>
      <c r="E114" s="215">
        <f>IFERROR(((D114/C114-1)),"")</f>
        <v>-0.20636570039179847</v>
      </c>
      <c r="F114" s="148">
        <v>2246.5018489999998</v>
      </c>
      <c r="G114" s="148">
        <v>846.62896300000011</v>
      </c>
      <c r="H114" s="228">
        <f t="shared" si="3"/>
        <v>-0.6231345354214306</v>
      </c>
    </row>
    <row r="115" spans="1:8" ht="9.75" customHeight="1" x14ac:dyDescent="0.25">
      <c r="A115" s="103" t="s">
        <v>189</v>
      </c>
      <c r="B115" s="15" t="s">
        <v>222</v>
      </c>
      <c r="C115" s="148">
        <v>20008.034739999999</v>
      </c>
      <c r="D115" s="148">
        <v>19693.582528999999</v>
      </c>
      <c r="E115" s="215">
        <f t="shared" si="2"/>
        <v>-1.5716296732099733E-2</v>
      </c>
      <c r="F115" s="148">
        <v>2866.8260640000003</v>
      </c>
      <c r="G115" s="148">
        <v>2759.0467139999996</v>
      </c>
      <c r="H115" s="228">
        <f t="shared" si="3"/>
        <v>-3.7595357232667048E-2</v>
      </c>
    </row>
    <row r="116" spans="1:8" ht="9.75" customHeight="1" x14ac:dyDescent="0.25">
      <c r="A116" s="103" t="s">
        <v>198</v>
      </c>
      <c r="B116" s="15" t="s">
        <v>309</v>
      </c>
      <c r="C116" s="148">
        <v>11507.394952000001</v>
      </c>
      <c r="D116" s="148">
        <v>19641.065684000001</v>
      </c>
      <c r="E116" s="215">
        <f t="shared" si="2"/>
        <v>0.70682120201204679</v>
      </c>
      <c r="F116" s="148">
        <v>1076.691634</v>
      </c>
      <c r="G116" s="148">
        <v>1714.1682299999998</v>
      </c>
      <c r="H116" s="228">
        <f t="shared" si="3"/>
        <v>0.59206979590964282</v>
      </c>
    </row>
    <row r="117" spans="1:8" ht="9.75" customHeight="1" x14ac:dyDescent="0.25">
      <c r="A117" s="103" t="s">
        <v>170</v>
      </c>
      <c r="B117" s="15" t="s">
        <v>285</v>
      </c>
      <c r="C117" s="148">
        <v>22878.275638000003</v>
      </c>
      <c r="D117" s="148">
        <v>18459.244860999999</v>
      </c>
      <c r="E117" s="215">
        <f t="shared" si="2"/>
        <v>-0.1931540141801662</v>
      </c>
      <c r="F117" s="148">
        <v>2114.3208730000001</v>
      </c>
      <c r="G117" s="148">
        <v>1584.773915</v>
      </c>
      <c r="H117" s="228">
        <f t="shared" si="3"/>
        <v>-0.25045723417024612</v>
      </c>
    </row>
    <row r="118" spans="1:8" ht="9.75" customHeight="1" x14ac:dyDescent="0.25">
      <c r="A118" s="103" t="s">
        <v>171</v>
      </c>
      <c r="B118" s="15" t="s">
        <v>300</v>
      </c>
      <c r="C118" s="148">
        <v>25824.464510999998</v>
      </c>
      <c r="D118" s="148">
        <v>18312.335543000001</v>
      </c>
      <c r="E118" s="215">
        <f t="shared" si="2"/>
        <v>-0.29089195498323639</v>
      </c>
      <c r="F118" s="148">
        <v>2878.8849989999999</v>
      </c>
      <c r="G118" s="148">
        <v>1782.6609290000001</v>
      </c>
      <c r="H118" s="228">
        <f t="shared" si="3"/>
        <v>-0.38078077810707289</v>
      </c>
    </row>
    <row r="119" spans="1:8" ht="9.75" customHeight="1" x14ac:dyDescent="0.25">
      <c r="A119" s="103" t="s">
        <v>169</v>
      </c>
      <c r="B119" s="15" t="s">
        <v>247</v>
      </c>
      <c r="C119" s="148">
        <v>16755.130084</v>
      </c>
      <c r="D119" s="148">
        <v>18196.601665999999</v>
      </c>
      <c r="E119" s="215">
        <f t="shared" si="2"/>
        <v>8.6031655664464468E-2</v>
      </c>
      <c r="F119" s="148">
        <v>1204.8290079999999</v>
      </c>
      <c r="G119" s="148">
        <v>2215.047153</v>
      </c>
      <c r="H119" s="228">
        <f t="shared" si="3"/>
        <v>0.83847428829502424</v>
      </c>
    </row>
    <row r="120" spans="1:8" ht="9.9499999999999993" customHeight="1" x14ac:dyDescent="0.25">
      <c r="A120" s="164"/>
      <c r="B120" s="164" t="s">
        <v>18</v>
      </c>
      <c r="C120" s="149">
        <v>1233811.6946599986</v>
      </c>
      <c r="D120" s="149">
        <v>1306587.1464279993</v>
      </c>
      <c r="E120" s="219">
        <f t="shared" si="2"/>
        <v>5.8984245394152479E-2</v>
      </c>
      <c r="F120" s="149">
        <v>137084.71329300012</v>
      </c>
      <c r="G120" s="149">
        <v>154824.024791</v>
      </c>
      <c r="H120" s="229">
        <f t="shared" si="3"/>
        <v>0.12940400918433914</v>
      </c>
    </row>
    <row r="121" spans="1:8" ht="8.1" customHeight="1" x14ac:dyDescent="0.25">
      <c r="A121" s="72" t="s">
        <v>53</v>
      </c>
      <c r="B121" s="37"/>
      <c r="C121" s="21"/>
      <c r="D121" s="21"/>
      <c r="E121" s="21"/>
    </row>
    <row r="122" spans="1:8" ht="9" customHeight="1" x14ac:dyDescent="0.25">
      <c r="A122" s="11" t="s">
        <v>20</v>
      </c>
      <c r="B122" s="37"/>
      <c r="C122" s="21"/>
      <c r="D122" s="21"/>
      <c r="E122" s="21"/>
    </row>
    <row r="123" spans="1:8" ht="9" customHeight="1" x14ac:dyDescent="0.25">
      <c r="A123" s="240" t="s">
        <v>376</v>
      </c>
      <c r="B123" s="41"/>
      <c r="C123" s="41"/>
      <c r="D123" s="41"/>
      <c r="E123" s="41"/>
      <c r="F123" s="41"/>
      <c r="G123" s="41"/>
    </row>
    <row r="124" spans="1:8" ht="9" customHeight="1" x14ac:dyDescent="0.25">
      <c r="A124" s="241" t="s">
        <v>377</v>
      </c>
    </row>
  </sheetData>
  <mergeCells count="10">
    <mergeCell ref="A2:E2"/>
    <mergeCell ref="A4:A5"/>
    <mergeCell ref="B4:B5"/>
    <mergeCell ref="C4:D4"/>
    <mergeCell ref="F4:G4"/>
    <mergeCell ref="F66:G66"/>
    <mergeCell ref="A66:A67"/>
    <mergeCell ref="B66:B67"/>
    <mergeCell ref="C66:D66"/>
    <mergeCell ref="A68:B68"/>
  </mergeCells>
  <phoneticPr fontId="12" type="noConversion"/>
  <conditionalFormatting sqref="C7:D57 F7:H57">
    <cfRule type="containsBlanks" dxfId="83" priority="8">
      <formula>LEN(TRIM(C7))=0</formula>
    </cfRule>
  </conditionalFormatting>
  <conditionalFormatting sqref="C70:D120 F70:H98 F100:H120">
    <cfRule type="containsBlanks" dxfId="82" priority="6">
      <formula>LEN(TRIM(C70))=0</formula>
    </cfRule>
  </conditionalFormatting>
  <conditionalFormatting sqref="E7:E57">
    <cfRule type="containsBlanks" dxfId="81" priority="3">
      <formula>LEN(TRIM(E7))=0</formula>
    </cfRule>
  </conditionalFormatting>
  <conditionalFormatting sqref="E70:E120">
    <cfRule type="containsBlanks" dxfId="80" priority="2">
      <formula>LEN(TRIM(E70))=0</formula>
    </cfRule>
  </conditionalFormatting>
  <conditionalFormatting sqref="F99:H99">
    <cfRule type="containsBlanks" dxfId="79" priority="1">
      <formula>LEN(TRIM(F99))=0</formula>
    </cfRule>
  </conditionalFormatting>
  <pageMargins left="0.75" right="0.75" top="1" bottom="1" header="0" footer="0"/>
  <ignoredErrors>
    <ignoredError sqref="B68 A68 A65 A3 B2:B3 B65 B58:B59 C2:E3 C65:E65 A58" numberStoredAsText="1"/>
    <ignoredError sqref="E68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2"/>
  <sheetViews>
    <sheetView showGridLines="0" zoomScale="130" zoomScaleNormal="130" zoomScalePageLayoutView="150" workbookViewId="0">
      <selection activeCell="A59" sqref="A59:A62"/>
    </sheetView>
  </sheetViews>
  <sheetFormatPr baseColWidth="10" defaultColWidth="11.42578125" defaultRowHeight="13.5" x14ac:dyDescent="0.2"/>
  <cols>
    <col min="1" max="1" width="8.85546875" style="15" customWidth="1"/>
    <col min="2" max="2" width="48.7109375" style="15" customWidth="1"/>
    <col min="3" max="6" width="7.140625" style="15" customWidth="1"/>
    <col min="7" max="7" width="8.42578125" style="15" customWidth="1"/>
    <col min="8" max="16384" width="11.42578125" style="15"/>
  </cols>
  <sheetData>
    <row r="1" spans="1:7" ht="15" customHeight="1" x14ac:dyDescent="0.25">
      <c r="A1" s="86" t="s">
        <v>342</v>
      </c>
      <c r="B1" s="86"/>
      <c r="C1" s="86"/>
      <c r="D1" s="86"/>
      <c r="E1" s="86"/>
      <c r="F1" s="86"/>
      <c r="G1" s="86"/>
    </row>
    <row r="2" spans="1:7" ht="11.25" customHeight="1" x14ac:dyDescent="0.25">
      <c r="A2" s="268" t="s">
        <v>336</v>
      </c>
      <c r="B2" s="268"/>
      <c r="C2" s="268"/>
      <c r="D2" s="268"/>
      <c r="E2" s="268"/>
      <c r="F2" s="86"/>
      <c r="G2" s="86"/>
    </row>
    <row r="3" spans="1:7" ht="3" customHeight="1" x14ac:dyDescent="0.25">
      <c r="A3" s="49"/>
    </row>
    <row r="4" spans="1:7" s="39" customFormat="1" ht="15" customHeight="1" x14ac:dyDescent="0.25">
      <c r="A4" s="269" t="s">
        <v>31</v>
      </c>
      <c r="B4" s="269" t="s">
        <v>4</v>
      </c>
      <c r="C4" s="266" t="s">
        <v>356</v>
      </c>
      <c r="D4" s="267"/>
      <c r="E4" s="208" t="s">
        <v>29</v>
      </c>
      <c r="F4" s="209" t="s">
        <v>337</v>
      </c>
      <c r="G4" s="271" t="s">
        <v>338</v>
      </c>
    </row>
    <row r="5" spans="1:7" s="39" customFormat="1" ht="15" customHeight="1" x14ac:dyDescent="0.25">
      <c r="A5" s="270"/>
      <c r="B5" s="270"/>
      <c r="C5" s="178">
        <v>2023</v>
      </c>
      <c r="D5" s="179" t="s">
        <v>318</v>
      </c>
      <c r="E5" s="210" t="s">
        <v>339</v>
      </c>
      <c r="F5" s="211">
        <v>2023</v>
      </c>
      <c r="G5" s="272"/>
    </row>
    <row r="6" spans="1:7" s="39" customFormat="1" ht="14.1" customHeight="1" x14ac:dyDescent="0.25">
      <c r="A6" s="265" t="s">
        <v>45</v>
      </c>
      <c r="B6" s="265"/>
      <c r="C6" s="186">
        <f>SUM(C8:C58)</f>
        <v>5761764.4902409986</v>
      </c>
      <c r="D6" s="186">
        <f>SUM(D8:D58)</f>
        <v>5666132.8229759987</v>
      </c>
      <c r="E6" s="212">
        <f>(D6/C6-1)</f>
        <v>-1.6597635572744407E-2</v>
      </c>
      <c r="F6" s="212">
        <f>SUM(F7:F58)</f>
        <v>0.99999999999999989</v>
      </c>
      <c r="G6" s="213">
        <f>SUM(G7:G58)</f>
        <v>-1.6597635572744476</v>
      </c>
    </row>
    <row r="7" spans="1:7" ht="3.95" customHeight="1" x14ac:dyDescent="0.2">
      <c r="A7" s="43"/>
      <c r="B7" s="43"/>
      <c r="C7" s="111"/>
      <c r="D7" s="111"/>
      <c r="E7" s="111"/>
      <c r="F7" s="111"/>
      <c r="G7" s="214"/>
    </row>
    <row r="8" spans="1:7" ht="10.5" customHeight="1" x14ac:dyDescent="0.2">
      <c r="A8" s="102" t="s">
        <v>147</v>
      </c>
      <c r="B8" s="13" t="s">
        <v>277</v>
      </c>
      <c r="C8" s="148">
        <v>799609.42637300037</v>
      </c>
      <c r="D8" s="148">
        <v>764279.24327199988</v>
      </c>
      <c r="E8" s="215">
        <f>IFERROR(((D8/C8-1)),"")</f>
        <v>-4.41843004043323E-2</v>
      </c>
      <c r="F8" s="216">
        <f>C8/$C$6</f>
        <v>0.13877856821939541</v>
      </c>
      <c r="G8" s="217">
        <f>F8*E8*100</f>
        <v>-0.61318339478888906</v>
      </c>
    </row>
    <row r="9" spans="1:7" ht="10.5" customHeight="1" x14ac:dyDescent="0.2">
      <c r="A9" s="102" t="s">
        <v>149</v>
      </c>
      <c r="B9" s="13" t="s">
        <v>290</v>
      </c>
      <c r="C9" s="148">
        <v>659523.08485400025</v>
      </c>
      <c r="D9" s="148">
        <v>584386.78470999992</v>
      </c>
      <c r="E9" s="215">
        <f t="shared" ref="E9:E58" si="0">IFERROR(((D9/C9-1)),"")</f>
        <v>-0.11392520120904237</v>
      </c>
      <c r="F9" s="216">
        <f t="shared" ref="F9:F58" si="1">C9/$C$6</f>
        <v>0.11446547077220337</v>
      </c>
      <c r="G9" s="217">
        <f t="shared" ref="G9:G58" si="2">F9*E9*100</f>
        <v>-1.3040501789211028</v>
      </c>
    </row>
    <row r="10" spans="1:7" ht="10.5" customHeight="1" x14ac:dyDescent="0.2">
      <c r="A10" s="102" t="s">
        <v>148</v>
      </c>
      <c r="B10" s="13" t="s">
        <v>195</v>
      </c>
      <c r="C10" s="148">
        <v>586081.930115</v>
      </c>
      <c r="D10" s="148">
        <v>517087.01799500006</v>
      </c>
      <c r="E10" s="215">
        <f t="shared" si="0"/>
        <v>-0.11772229883706165</v>
      </c>
      <c r="F10" s="216">
        <f t="shared" si="1"/>
        <v>0.10171917493463635</v>
      </c>
      <c r="G10" s="217">
        <f t="shared" si="2"/>
        <v>-1.197461510911461</v>
      </c>
    </row>
    <row r="11" spans="1:7" ht="10.5" customHeight="1" x14ac:dyDescent="0.2">
      <c r="A11" s="102" t="s">
        <v>150</v>
      </c>
      <c r="B11" s="13" t="s">
        <v>284</v>
      </c>
      <c r="C11" s="148">
        <v>438110.86059399997</v>
      </c>
      <c r="D11" s="148">
        <v>392139.87523799983</v>
      </c>
      <c r="E11" s="215">
        <f t="shared" si="0"/>
        <v>-0.10493002911106042</v>
      </c>
      <c r="F11" s="216">
        <f t="shared" si="1"/>
        <v>7.6037620304691592E-2</v>
      </c>
      <c r="G11" s="217">
        <f t="shared" si="2"/>
        <v>-0.79786297121070482</v>
      </c>
    </row>
    <row r="12" spans="1:7" ht="10.5" customHeight="1" x14ac:dyDescent="0.2">
      <c r="A12" s="102" t="s">
        <v>67</v>
      </c>
      <c r="B12" s="13" t="s">
        <v>250</v>
      </c>
      <c r="C12" s="148">
        <v>112055.44516599999</v>
      </c>
      <c r="D12" s="148">
        <v>123118.82143800009</v>
      </c>
      <c r="E12" s="215">
        <f t="shared" si="0"/>
        <v>9.8731268753702306E-2</v>
      </c>
      <c r="F12" s="216">
        <f t="shared" si="1"/>
        <v>1.9448112701550741E-2</v>
      </c>
      <c r="G12" s="217">
        <f t="shared" si="2"/>
        <v>0.19201368418890977</v>
      </c>
    </row>
    <row r="13" spans="1:7" ht="10.5" customHeight="1" x14ac:dyDescent="0.2">
      <c r="A13" s="102" t="s">
        <v>154</v>
      </c>
      <c r="B13" s="13" t="s">
        <v>279</v>
      </c>
      <c r="C13" s="148">
        <v>105479.91390700004</v>
      </c>
      <c r="D13" s="148">
        <v>114480.60917700003</v>
      </c>
      <c r="E13" s="215">
        <f t="shared" si="0"/>
        <v>8.5330893215705084E-2</v>
      </c>
      <c r="F13" s="216">
        <f t="shared" si="1"/>
        <v>1.8306877014091234E-2</v>
      </c>
      <c r="G13" s="217">
        <f t="shared" si="2"/>
        <v>0.15621421676024649</v>
      </c>
    </row>
    <row r="14" spans="1:7" ht="10.5" customHeight="1" x14ac:dyDescent="0.2">
      <c r="A14" s="102" t="s">
        <v>152</v>
      </c>
      <c r="B14" s="13" t="s">
        <v>269</v>
      </c>
      <c r="C14" s="148">
        <v>111031.34126400002</v>
      </c>
      <c r="D14" s="148">
        <v>103407.39450900011</v>
      </c>
      <c r="E14" s="215">
        <f t="shared" si="0"/>
        <v>-6.8664817232752307E-2</v>
      </c>
      <c r="F14" s="216">
        <f t="shared" si="1"/>
        <v>1.9270371333653016E-2</v>
      </c>
      <c r="G14" s="217">
        <f t="shared" si="2"/>
        <v>-0.13231965256325537</v>
      </c>
    </row>
    <row r="15" spans="1:7" ht="10.5" customHeight="1" x14ac:dyDescent="0.2">
      <c r="A15" s="102" t="s">
        <v>156</v>
      </c>
      <c r="B15" s="13" t="s">
        <v>286</v>
      </c>
      <c r="C15" s="148">
        <v>135721.27529600001</v>
      </c>
      <c r="D15" s="148">
        <v>94332.56330899999</v>
      </c>
      <c r="E15" s="215">
        <f t="shared" si="0"/>
        <v>-0.30495375096302113</v>
      </c>
      <c r="F15" s="216">
        <f t="shared" si="1"/>
        <v>2.3555505527148534E-2</v>
      </c>
      <c r="G15" s="217">
        <f t="shared" si="2"/>
        <v>-0.71833397663341214</v>
      </c>
    </row>
    <row r="16" spans="1:7" ht="10.5" customHeight="1" x14ac:dyDescent="0.2">
      <c r="A16" s="102" t="s">
        <v>34</v>
      </c>
      <c r="B16" s="13" t="s">
        <v>299</v>
      </c>
      <c r="C16" s="148">
        <v>77275.661307000017</v>
      </c>
      <c r="D16" s="148">
        <v>93243.376841000019</v>
      </c>
      <c r="E16" s="215">
        <f t="shared" si="0"/>
        <v>0.20663317872575182</v>
      </c>
      <c r="F16" s="216">
        <f t="shared" si="1"/>
        <v>1.3411804914603129E-2</v>
      </c>
      <c r="G16" s="217">
        <f t="shared" si="2"/>
        <v>0.27713238819541047</v>
      </c>
    </row>
    <row r="17" spans="1:7" ht="10.5" customHeight="1" x14ac:dyDescent="0.2">
      <c r="A17" s="102" t="s">
        <v>151</v>
      </c>
      <c r="B17" s="13" t="s">
        <v>233</v>
      </c>
      <c r="C17" s="148">
        <v>122410.71566500001</v>
      </c>
      <c r="D17" s="148">
        <v>91178.506842000075</v>
      </c>
      <c r="E17" s="215">
        <f t="shared" si="0"/>
        <v>-0.2551427679621836</v>
      </c>
      <c r="F17" s="216">
        <f t="shared" si="1"/>
        <v>2.124535216118837E-2</v>
      </c>
      <c r="G17" s="217">
        <f t="shared" si="2"/>
        <v>-0.54205979567369611</v>
      </c>
    </row>
    <row r="18" spans="1:7" ht="10.5" customHeight="1" x14ac:dyDescent="0.2">
      <c r="A18" s="102" t="s">
        <v>35</v>
      </c>
      <c r="B18" s="13" t="s">
        <v>292</v>
      </c>
      <c r="C18" s="148">
        <v>100022.16704099985</v>
      </c>
      <c r="D18" s="148">
        <v>90461.129111999835</v>
      </c>
      <c r="E18" s="215">
        <f t="shared" si="0"/>
        <v>-9.5589189995062496E-2</v>
      </c>
      <c r="F18" s="216">
        <f t="shared" si="1"/>
        <v>1.7359641687960801E-2</v>
      </c>
      <c r="G18" s="217">
        <f t="shared" si="2"/>
        <v>-0.16593940875566923</v>
      </c>
    </row>
    <row r="19" spans="1:7" ht="10.5" customHeight="1" x14ac:dyDescent="0.2">
      <c r="A19" s="102" t="s">
        <v>153</v>
      </c>
      <c r="B19" s="13" t="s">
        <v>287</v>
      </c>
      <c r="C19" s="148">
        <v>120871.76013499999</v>
      </c>
      <c r="D19" s="148">
        <v>85189.60186499999</v>
      </c>
      <c r="E19" s="215">
        <f t="shared" si="0"/>
        <v>-0.29520674002055647</v>
      </c>
      <c r="F19" s="216">
        <f t="shared" si="1"/>
        <v>2.0978254203157177E-2</v>
      </c>
      <c r="G19" s="217">
        <f t="shared" si="2"/>
        <v>-0.61929220346365665</v>
      </c>
    </row>
    <row r="20" spans="1:7" ht="10.5" customHeight="1" x14ac:dyDescent="0.2">
      <c r="A20" s="102" t="s">
        <v>167</v>
      </c>
      <c r="B20" s="13" t="s">
        <v>288</v>
      </c>
      <c r="C20" s="148">
        <v>67682.447279000044</v>
      </c>
      <c r="D20" s="148">
        <v>77729.05334700011</v>
      </c>
      <c r="E20" s="215">
        <f t="shared" si="0"/>
        <v>0.14843739362121511</v>
      </c>
      <c r="F20" s="216">
        <f t="shared" si="1"/>
        <v>1.1746826409451018E-2</v>
      </c>
      <c r="G20" s="217">
        <f t="shared" si="2"/>
        <v>0.17436682955397656</v>
      </c>
    </row>
    <row r="21" spans="1:7" ht="10.5" customHeight="1" x14ac:dyDescent="0.2">
      <c r="A21" s="102" t="s">
        <v>118</v>
      </c>
      <c r="B21" s="13" t="s">
        <v>296</v>
      </c>
      <c r="C21" s="148">
        <v>52467.508525999983</v>
      </c>
      <c r="D21" s="148">
        <v>58517.031999000035</v>
      </c>
      <c r="E21" s="215">
        <f t="shared" si="0"/>
        <v>0.1153003762319349</v>
      </c>
      <c r="F21" s="216">
        <f t="shared" si="1"/>
        <v>9.1061529180630242E-3</v>
      </c>
      <c r="G21" s="217">
        <f t="shared" si="2"/>
        <v>0.10499428574781985</v>
      </c>
    </row>
    <row r="22" spans="1:7" ht="10.5" customHeight="1" x14ac:dyDescent="0.2">
      <c r="A22" s="102" t="s">
        <v>155</v>
      </c>
      <c r="B22" s="13" t="s">
        <v>281</v>
      </c>
      <c r="C22" s="148">
        <v>47115.816116000002</v>
      </c>
      <c r="D22" s="148">
        <v>57143.307493999993</v>
      </c>
      <c r="E22" s="215">
        <f t="shared" si="0"/>
        <v>0.21282643928552836</v>
      </c>
      <c r="F22" s="216">
        <f t="shared" si="1"/>
        <v>8.1773241852912456E-3</v>
      </c>
      <c r="G22" s="217">
        <f t="shared" si="2"/>
        <v>0.174035078923897</v>
      </c>
    </row>
    <row r="23" spans="1:7" ht="10.5" customHeight="1" x14ac:dyDescent="0.2">
      <c r="A23" s="102" t="s">
        <v>158</v>
      </c>
      <c r="B23" s="13" t="s">
        <v>219</v>
      </c>
      <c r="C23" s="148">
        <v>55516.457419000006</v>
      </c>
      <c r="D23" s="148">
        <v>55948.003825999993</v>
      </c>
      <c r="E23" s="215">
        <f t="shared" si="0"/>
        <v>7.7733059179725394E-3</v>
      </c>
      <c r="F23" s="216">
        <f t="shared" si="1"/>
        <v>9.6353222199607649E-3</v>
      </c>
      <c r="G23" s="217">
        <f t="shared" si="2"/>
        <v>7.489830723399332E-3</v>
      </c>
    </row>
    <row r="24" spans="1:7" ht="10.5" customHeight="1" x14ac:dyDescent="0.2">
      <c r="A24" s="102" t="s">
        <v>114</v>
      </c>
      <c r="B24" s="13" t="s">
        <v>263</v>
      </c>
      <c r="C24" s="148">
        <v>27245.554557999989</v>
      </c>
      <c r="D24" s="148">
        <v>53093.002794999979</v>
      </c>
      <c r="E24" s="215">
        <f t="shared" si="0"/>
        <v>0.94868497471674762</v>
      </c>
      <c r="F24" s="216">
        <f t="shared" si="1"/>
        <v>4.7286824381918436E-3</v>
      </c>
      <c r="G24" s="217">
        <f t="shared" si="2"/>
        <v>0.44860299793195574</v>
      </c>
    </row>
    <row r="25" spans="1:7" ht="10.5" customHeight="1" x14ac:dyDescent="0.2">
      <c r="A25" s="102" t="s">
        <v>161</v>
      </c>
      <c r="B25" s="13" t="s">
        <v>283</v>
      </c>
      <c r="C25" s="148">
        <v>38272.858998000011</v>
      </c>
      <c r="D25" s="148">
        <v>46474.514835000002</v>
      </c>
      <c r="E25" s="215">
        <f t="shared" si="0"/>
        <v>0.21429430807425631</v>
      </c>
      <c r="F25" s="216">
        <f t="shared" si="1"/>
        <v>6.642558727074796E-3</v>
      </c>
      <c r="G25" s="217">
        <f t="shared" si="2"/>
        <v>0.14234625262611061</v>
      </c>
    </row>
    <row r="26" spans="1:7" ht="10.5" customHeight="1" x14ac:dyDescent="0.2">
      <c r="A26" s="102" t="s">
        <v>66</v>
      </c>
      <c r="B26" s="13" t="s">
        <v>273</v>
      </c>
      <c r="C26" s="148">
        <v>59833.672978000002</v>
      </c>
      <c r="D26" s="148">
        <v>46170.976126000001</v>
      </c>
      <c r="E26" s="215">
        <f t="shared" si="0"/>
        <v>-0.22834461218891877</v>
      </c>
      <c r="F26" s="216">
        <f t="shared" si="1"/>
        <v>1.0384609277130889E-2</v>
      </c>
      <c r="G26" s="217">
        <f t="shared" si="2"/>
        <v>-0.23712695781199009</v>
      </c>
    </row>
    <row r="27" spans="1:7" ht="10.5" customHeight="1" x14ac:dyDescent="0.2">
      <c r="A27" s="102" t="s">
        <v>172</v>
      </c>
      <c r="B27" s="13" t="s">
        <v>280</v>
      </c>
      <c r="C27" s="148">
        <v>33639.288995999967</v>
      </c>
      <c r="D27" s="148">
        <v>43581.134062999969</v>
      </c>
      <c r="E27" s="215">
        <f t="shared" si="0"/>
        <v>0.29554266346658453</v>
      </c>
      <c r="F27" s="216">
        <f t="shared" si="1"/>
        <v>5.838365843133052E-3</v>
      </c>
      <c r="G27" s="217">
        <f t="shared" si="2"/>
        <v>0.17254861915718736</v>
      </c>
    </row>
    <row r="28" spans="1:7" ht="10.5" customHeight="1" x14ac:dyDescent="0.2">
      <c r="A28" s="102" t="s">
        <v>162</v>
      </c>
      <c r="B28" s="13" t="s">
        <v>303</v>
      </c>
      <c r="C28" s="148">
        <v>30506.966390000001</v>
      </c>
      <c r="D28" s="148">
        <v>41741.20117800001</v>
      </c>
      <c r="E28" s="215">
        <f t="shared" si="0"/>
        <v>0.36825145589312092</v>
      </c>
      <c r="F28" s="216">
        <f t="shared" si="1"/>
        <v>5.2947263710051394E-3</v>
      </c>
      <c r="G28" s="217">
        <f t="shared" si="2"/>
        <v>0.19497906946783433</v>
      </c>
    </row>
    <row r="29" spans="1:7" ht="10.5" customHeight="1" x14ac:dyDescent="0.2">
      <c r="A29" s="102" t="s">
        <v>119</v>
      </c>
      <c r="B29" s="13" t="s">
        <v>253</v>
      </c>
      <c r="C29" s="148">
        <v>10357.385475999999</v>
      </c>
      <c r="D29" s="148">
        <v>41076.684566000018</v>
      </c>
      <c r="E29" s="215">
        <f t="shared" si="0"/>
        <v>2.9659318136978086</v>
      </c>
      <c r="F29" s="216">
        <f t="shared" si="1"/>
        <v>1.7976065306978173E-3</v>
      </c>
      <c r="G29" s="217">
        <f t="shared" si="2"/>
        <v>0.53315783979076026</v>
      </c>
    </row>
    <row r="30" spans="1:7" ht="10.5" customHeight="1" x14ac:dyDescent="0.2">
      <c r="A30" s="102" t="s">
        <v>160</v>
      </c>
      <c r="B30" s="13" t="s">
        <v>218</v>
      </c>
      <c r="C30" s="148">
        <v>39984.954069999971</v>
      </c>
      <c r="D30" s="148">
        <v>40453.546428000016</v>
      </c>
      <c r="E30" s="215">
        <f t="shared" si="0"/>
        <v>1.1719217113009606E-2</v>
      </c>
      <c r="F30" s="216">
        <f t="shared" si="1"/>
        <v>6.9397064280785122E-3</v>
      </c>
      <c r="G30" s="217">
        <f t="shared" si="2"/>
        <v>8.1327926331200475E-3</v>
      </c>
    </row>
    <row r="31" spans="1:7" ht="10.5" customHeight="1" x14ac:dyDescent="0.2">
      <c r="A31" s="102" t="s">
        <v>117</v>
      </c>
      <c r="B31" s="13" t="s">
        <v>261</v>
      </c>
      <c r="C31" s="148">
        <v>34250.624742</v>
      </c>
      <c r="D31" s="148">
        <v>38983.355762999949</v>
      </c>
      <c r="E31" s="215">
        <f t="shared" si="0"/>
        <v>0.13817940713929255</v>
      </c>
      <c r="F31" s="216">
        <f t="shared" si="1"/>
        <v>5.9444680184363788E-3</v>
      </c>
      <c r="G31" s="217">
        <f t="shared" si="2"/>
        <v>8.214030665460241E-2</v>
      </c>
    </row>
    <row r="32" spans="1:7" ht="10.5" customHeight="1" x14ac:dyDescent="0.2">
      <c r="A32" s="102" t="s">
        <v>174</v>
      </c>
      <c r="B32" s="13" t="s">
        <v>266</v>
      </c>
      <c r="C32" s="148">
        <v>39454.581802999986</v>
      </c>
      <c r="D32" s="148">
        <v>38428.920744999981</v>
      </c>
      <c r="E32" s="215">
        <f t="shared" si="0"/>
        <v>-2.5995993649640448E-2</v>
      </c>
      <c r="F32" s="216">
        <f t="shared" si="1"/>
        <v>6.8476561077472483E-3</v>
      </c>
      <c r="G32" s="217">
        <f t="shared" si="2"/>
        <v>-1.780116246919191E-2</v>
      </c>
    </row>
    <row r="33" spans="1:7" ht="10.5" customHeight="1" x14ac:dyDescent="0.2">
      <c r="A33" s="102" t="s">
        <v>164</v>
      </c>
      <c r="B33" s="13" t="s">
        <v>301</v>
      </c>
      <c r="C33" s="148">
        <v>35583.547816999999</v>
      </c>
      <c r="D33" s="148">
        <v>37202.33686600002</v>
      </c>
      <c r="E33" s="215">
        <f t="shared" si="0"/>
        <v>4.5492626461115515E-2</v>
      </c>
      <c r="F33" s="216">
        <f t="shared" si="1"/>
        <v>6.1758074071353855E-3</v>
      </c>
      <c r="G33" s="217">
        <f t="shared" si="2"/>
        <v>2.8095369946860047E-2</v>
      </c>
    </row>
    <row r="34" spans="1:7" ht="10.5" customHeight="1" x14ac:dyDescent="0.2">
      <c r="A34" s="102" t="s">
        <v>159</v>
      </c>
      <c r="B34" s="13" t="s">
        <v>217</v>
      </c>
      <c r="C34" s="148">
        <v>24973.227759000005</v>
      </c>
      <c r="D34" s="148">
        <v>35758.768449999996</v>
      </c>
      <c r="E34" s="215">
        <f t="shared" si="0"/>
        <v>0.43188412787822483</v>
      </c>
      <c r="F34" s="216">
        <f t="shared" si="1"/>
        <v>4.3343020703637686E-3</v>
      </c>
      <c r="G34" s="217">
        <f t="shared" si="2"/>
        <v>0.18719162696198405</v>
      </c>
    </row>
    <row r="35" spans="1:7" ht="10.5" customHeight="1" x14ac:dyDescent="0.2">
      <c r="A35" s="102" t="s">
        <v>188</v>
      </c>
      <c r="B35" s="13" t="s">
        <v>302</v>
      </c>
      <c r="C35" s="148">
        <v>12478.066527999998</v>
      </c>
      <c r="D35" s="148">
        <v>35208.059152000009</v>
      </c>
      <c r="E35" s="215">
        <f t="shared" si="0"/>
        <v>1.821595723423604</v>
      </c>
      <c r="F35" s="216">
        <f t="shared" si="1"/>
        <v>2.1656675744270268E-3</v>
      </c>
      <c r="G35" s="217">
        <f t="shared" si="2"/>
        <v>0.39449707919334415</v>
      </c>
    </row>
    <row r="36" spans="1:7" ht="10.5" customHeight="1" x14ac:dyDescent="0.2">
      <c r="A36" s="102" t="s">
        <v>187</v>
      </c>
      <c r="B36" s="13" t="s">
        <v>282</v>
      </c>
      <c r="C36" s="148">
        <v>35258.309789999992</v>
      </c>
      <c r="D36" s="148">
        <v>34784.643947000048</v>
      </c>
      <c r="E36" s="215">
        <f t="shared" si="0"/>
        <v>-1.3434161927248334E-2</v>
      </c>
      <c r="F36" s="216">
        <f t="shared" si="1"/>
        <v>6.1193597637874356E-3</v>
      </c>
      <c r="G36" s="217">
        <f t="shared" si="2"/>
        <v>-8.2208469957808523E-3</v>
      </c>
    </row>
    <row r="37" spans="1:7" ht="10.5" customHeight="1" x14ac:dyDescent="0.2">
      <c r="A37" s="102" t="s">
        <v>166</v>
      </c>
      <c r="B37" s="13" t="s">
        <v>274</v>
      </c>
      <c r="C37" s="148">
        <v>43611.350849000002</v>
      </c>
      <c r="D37" s="148">
        <v>33541.564192000005</v>
      </c>
      <c r="E37" s="215">
        <f t="shared" si="0"/>
        <v>-0.23089829736908718</v>
      </c>
      <c r="F37" s="216">
        <f t="shared" si="1"/>
        <v>7.5690963979639959E-3</v>
      </c>
      <c r="G37" s="217">
        <f t="shared" si="2"/>
        <v>-0.17476914709123775</v>
      </c>
    </row>
    <row r="38" spans="1:7" ht="10.5" customHeight="1" x14ac:dyDescent="0.2">
      <c r="A38" s="102" t="s">
        <v>139</v>
      </c>
      <c r="B38" s="13" t="s">
        <v>270</v>
      </c>
      <c r="C38" s="148">
        <v>9419.6735999999928</v>
      </c>
      <c r="D38" s="148">
        <v>32676.312006000022</v>
      </c>
      <c r="E38" s="215">
        <f t="shared" si="0"/>
        <v>2.4689431283478918</v>
      </c>
      <c r="F38" s="216">
        <f t="shared" si="1"/>
        <v>1.634859185229557E-3</v>
      </c>
      <c r="G38" s="217">
        <f t="shared" si="2"/>
        <v>0.40363743511889472</v>
      </c>
    </row>
    <row r="39" spans="1:7" ht="10.5" customHeight="1" x14ac:dyDescent="0.2">
      <c r="A39" s="102" t="s">
        <v>168</v>
      </c>
      <c r="B39" s="13" t="s">
        <v>271</v>
      </c>
      <c r="C39" s="148">
        <v>25232.286708000018</v>
      </c>
      <c r="D39" s="148">
        <v>31353.598515999965</v>
      </c>
      <c r="E39" s="215">
        <f t="shared" si="0"/>
        <v>0.24259837718390997</v>
      </c>
      <c r="F39" s="216">
        <f t="shared" si="1"/>
        <v>4.3792638089837337E-3</v>
      </c>
      <c r="G39" s="217">
        <f t="shared" si="2"/>
        <v>0.10624022933196822</v>
      </c>
    </row>
    <row r="40" spans="1:7" ht="10.5" customHeight="1" x14ac:dyDescent="0.2">
      <c r="A40" s="102" t="s">
        <v>110</v>
      </c>
      <c r="B40" s="13" t="s">
        <v>258</v>
      </c>
      <c r="C40" s="148">
        <v>29694.694339999995</v>
      </c>
      <c r="D40" s="148">
        <v>30001.871312999996</v>
      </c>
      <c r="E40" s="215">
        <f t="shared" si="0"/>
        <v>1.0344506984408364E-2</v>
      </c>
      <c r="F40" s="216">
        <f t="shared" si="1"/>
        <v>5.1537501038606227E-3</v>
      </c>
      <c r="G40" s="217">
        <f t="shared" si="2"/>
        <v>5.3313003945281547E-3</v>
      </c>
    </row>
    <row r="41" spans="1:7" ht="10.5" customHeight="1" x14ac:dyDescent="0.2">
      <c r="A41" s="102" t="s">
        <v>186</v>
      </c>
      <c r="B41" s="13" t="s">
        <v>278</v>
      </c>
      <c r="C41" s="148">
        <v>26676.168536000008</v>
      </c>
      <c r="D41" s="148">
        <v>29168.467620999982</v>
      </c>
      <c r="E41" s="215">
        <f t="shared" si="0"/>
        <v>9.3427925439763415E-2</v>
      </c>
      <c r="F41" s="216">
        <f t="shared" si="1"/>
        <v>4.6298609707465183E-3</v>
      </c>
      <c r="G41" s="217">
        <f t="shared" si="2"/>
        <v>4.3255830557137644E-2</v>
      </c>
    </row>
    <row r="42" spans="1:7" ht="10.5" customHeight="1" x14ac:dyDescent="0.2">
      <c r="A42" s="102" t="s">
        <v>137</v>
      </c>
      <c r="B42" s="13" t="s">
        <v>267</v>
      </c>
      <c r="C42" s="148">
        <v>37543.857105999974</v>
      </c>
      <c r="D42" s="148">
        <v>28952.220640000003</v>
      </c>
      <c r="E42" s="215">
        <f t="shared" si="0"/>
        <v>-0.22884266903484785</v>
      </c>
      <c r="F42" s="216">
        <f t="shared" si="1"/>
        <v>6.5160346573675419E-3</v>
      </c>
      <c r="G42" s="217">
        <f t="shared" si="2"/>
        <v>-0.14911467625155586</v>
      </c>
    </row>
    <row r="43" spans="1:7" ht="10.5" customHeight="1" x14ac:dyDescent="0.2">
      <c r="A43" s="102" t="s">
        <v>157</v>
      </c>
      <c r="B43" s="13" t="s">
        <v>221</v>
      </c>
      <c r="C43" s="148">
        <v>20386.101712</v>
      </c>
      <c r="D43" s="148">
        <v>27911.624911999999</v>
      </c>
      <c r="E43" s="215">
        <f t="shared" si="0"/>
        <v>0.3691496935664853</v>
      </c>
      <c r="F43" s="216">
        <f t="shared" si="1"/>
        <v>3.5381699037732284E-3</v>
      </c>
      <c r="G43" s="217">
        <f t="shared" si="2"/>
        <v>0.13061143357640481</v>
      </c>
    </row>
    <row r="44" spans="1:7" ht="10.5" customHeight="1" x14ac:dyDescent="0.2">
      <c r="A44" s="102" t="s">
        <v>194</v>
      </c>
      <c r="B44" s="13" t="s">
        <v>289</v>
      </c>
      <c r="C44" s="148">
        <v>13325.810829000002</v>
      </c>
      <c r="D44" s="148">
        <v>27878.728535999995</v>
      </c>
      <c r="E44" s="215">
        <f t="shared" si="0"/>
        <v>1.0920849690684133</v>
      </c>
      <c r="F44" s="216">
        <f t="shared" si="1"/>
        <v>2.312800332531922E-3</v>
      </c>
      <c r="G44" s="217">
        <f t="shared" si="2"/>
        <v>0.25257744796145398</v>
      </c>
    </row>
    <row r="45" spans="1:7" ht="10.5" customHeight="1" x14ac:dyDescent="0.2">
      <c r="A45" s="102" t="s">
        <v>165</v>
      </c>
      <c r="B45" s="13" t="s">
        <v>304</v>
      </c>
      <c r="C45" s="148">
        <v>23173.449569000004</v>
      </c>
      <c r="D45" s="148">
        <v>26902.013492000005</v>
      </c>
      <c r="E45" s="215">
        <f t="shared" si="0"/>
        <v>0.16089809641408936</v>
      </c>
      <c r="F45" s="216">
        <f t="shared" si="1"/>
        <v>4.0219362676572577E-3</v>
      </c>
      <c r="G45" s="217">
        <f t="shared" si="2"/>
        <v>6.4712188936484019E-2</v>
      </c>
    </row>
    <row r="46" spans="1:7" ht="10.5" customHeight="1" x14ac:dyDescent="0.2">
      <c r="A46" s="102" t="s">
        <v>191</v>
      </c>
      <c r="B46" s="13" t="s">
        <v>276</v>
      </c>
      <c r="C46" s="148">
        <v>29072.865743000002</v>
      </c>
      <c r="D46" s="148">
        <v>25217.182026000006</v>
      </c>
      <c r="E46" s="215">
        <f t="shared" si="0"/>
        <v>-0.13262138487081709</v>
      </c>
      <c r="F46" s="216">
        <f t="shared" si="1"/>
        <v>5.0458268109087471E-3</v>
      </c>
      <c r="G46" s="217">
        <f t="shared" si="2"/>
        <v>-6.6918453948101655E-2</v>
      </c>
    </row>
    <row r="47" spans="1:7" ht="10.5" customHeight="1" x14ac:dyDescent="0.2">
      <c r="A47" s="102" t="s">
        <v>173</v>
      </c>
      <c r="B47" s="13" t="s">
        <v>310</v>
      </c>
      <c r="C47" s="148">
        <v>32471.558811000003</v>
      </c>
      <c r="D47" s="148">
        <v>23857.554889999999</v>
      </c>
      <c r="E47" s="215">
        <f t="shared" si="0"/>
        <v>-0.26527842322377015</v>
      </c>
      <c r="F47" s="216">
        <f t="shared" si="1"/>
        <v>5.6356969928220389E-3</v>
      </c>
      <c r="G47" s="217">
        <f t="shared" si="2"/>
        <v>-0.14950288120227737</v>
      </c>
    </row>
    <row r="48" spans="1:7" ht="10.5" customHeight="1" x14ac:dyDescent="0.2">
      <c r="A48" s="102" t="s">
        <v>175</v>
      </c>
      <c r="B48" s="13" t="s">
        <v>223</v>
      </c>
      <c r="C48" s="148">
        <v>18984.436099999995</v>
      </c>
      <c r="D48" s="148">
        <v>23818.490258999991</v>
      </c>
      <c r="E48" s="215">
        <f t="shared" si="0"/>
        <v>0.25463248597623589</v>
      </c>
      <c r="F48" s="216">
        <f t="shared" si="1"/>
        <v>3.294899701672105E-3</v>
      </c>
      <c r="G48" s="217">
        <f t="shared" si="2"/>
        <v>8.3898850207912601E-2</v>
      </c>
    </row>
    <row r="49" spans="1:7" ht="10.5" customHeight="1" x14ac:dyDescent="0.2">
      <c r="A49" s="102" t="s">
        <v>138</v>
      </c>
      <c r="B49" s="13" t="s">
        <v>268</v>
      </c>
      <c r="C49" s="148">
        <v>28564.195707999996</v>
      </c>
      <c r="D49" s="148">
        <v>23017.275167999989</v>
      </c>
      <c r="E49" s="215">
        <f t="shared" si="0"/>
        <v>-0.19419137849018719</v>
      </c>
      <c r="F49" s="216">
        <f t="shared" si="1"/>
        <v>4.9575430853483629E-3</v>
      </c>
      <c r="G49" s="217">
        <f t="shared" si="2"/>
        <v>-9.6271212566829439E-2</v>
      </c>
    </row>
    <row r="50" spans="1:7" ht="10.5" customHeight="1" x14ac:dyDescent="0.2">
      <c r="A50" s="102" t="s">
        <v>190</v>
      </c>
      <c r="B50" s="13" t="s">
        <v>220</v>
      </c>
      <c r="C50" s="148">
        <v>30049.756014999999</v>
      </c>
      <c r="D50" s="148">
        <v>22668.457250999996</v>
      </c>
      <c r="E50" s="215">
        <f t="shared" si="0"/>
        <v>-0.24563589668799524</v>
      </c>
      <c r="F50" s="216">
        <f t="shared" si="1"/>
        <v>5.2153738782445619E-3</v>
      </c>
      <c r="G50" s="217">
        <f t="shared" si="2"/>
        <v>-0.12810830391457501</v>
      </c>
    </row>
    <row r="51" spans="1:7" ht="10.5" customHeight="1" x14ac:dyDescent="0.2">
      <c r="A51" s="102" t="s">
        <v>185</v>
      </c>
      <c r="B51" s="13" t="s">
        <v>272</v>
      </c>
      <c r="C51" s="148">
        <v>24316.537352000003</v>
      </c>
      <c r="D51" s="148">
        <v>22327.726846000005</v>
      </c>
      <c r="E51" s="215">
        <f t="shared" si="0"/>
        <v>-8.1788392697960344E-2</v>
      </c>
      <c r="F51" s="216">
        <f t="shared" si="1"/>
        <v>4.2203282333365399E-3</v>
      </c>
      <c r="G51" s="217">
        <f t="shared" si="2"/>
        <v>-3.4517386286241812E-2</v>
      </c>
    </row>
    <row r="52" spans="1:7" ht="10.5" customHeight="1" x14ac:dyDescent="0.2">
      <c r="A52" s="102" t="s">
        <v>163</v>
      </c>
      <c r="B52" s="13" t="s">
        <v>275</v>
      </c>
      <c r="C52" s="148">
        <v>25641.901715999997</v>
      </c>
      <c r="D52" s="148">
        <v>20350.292708999994</v>
      </c>
      <c r="E52" s="215">
        <f>IFERROR(((D52/C52-1)),"")</f>
        <v>-0.20636570039179869</v>
      </c>
      <c r="F52" s="216">
        <f t="shared" si="1"/>
        <v>4.4503557476934406E-3</v>
      </c>
      <c r="G52" s="217">
        <f t="shared" si="2"/>
        <v>-9.184007808654239E-2</v>
      </c>
    </row>
    <row r="53" spans="1:7" ht="10.5" customHeight="1" x14ac:dyDescent="0.2">
      <c r="A53" s="102" t="s">
        <v>189</v>
      </c>
      <c r="B53" s="13" t="s">
        <v>222</v>
      </c>
      <c r="C53" s="148">
        <v>20008.034740000003</v>
      </c>
      <c r="D53" s="148">
        <v>19693.582528999999</v>
      </c>
      <c r="E53" s="215">
        <f t="shared" si="0"/>
        <v>-1.5716296732099955E-2</v>
      </c>
      <c r="F53" s="216">
        <f t="shared" si="1"/>
        <v>3.4725533773358242E-3</v>
      </c>
      <c r="G53" s="217">
        <f t="shared" si="2"/>
        <v>-5.4575679296265675E-3</v>
      </c>
    </row>
    <row r="54" spans="1:7" ht="10.5" customHeight="1" x14ac:dyDescent="0.2">
      <c r="A54" s="102" t="s">
        <v>198</v>
      </c>
      <c r="B54" s="13" t="s">
        <v>309</v>
      </c>
      <c r="C54" s="148">
        <v>11507.394952000002</v>
      </c>
      <c r="D54" s="148">
        <v>19641.06568399999</v>
      </c>
      <c r="E54" s="215">
        <f t="shared" si="0"/>
        <v>0.70682120201204568</v>
      </c>
      <c r="F54" s="216">
        <f t="shared" si="1"/>
        <v>1.9971998111846948E-3</v>
      </c>
      <c r="G54" s="217">
        <f t="shared" si="2"/>
        <v>0.14116631711997965</v>
      </c>
    </row>
    <row r="55" spans="1:7" ht="10.5" customHeight="1" x14ac:dyDescent="0.2">
      <c r="A55" s="102" t="s">
        <v>170</v>
      </c>
      <c r="B55" s="13" t="s">
        <v>285</v>
      </c>
      <c r="C55" s="148">
        <v>22878.275637999996</v>
      </c>
      <c r="D55" s="148">
        <v>18459.244860999996</v>
      </c>
      <c r="E55" s="215">
        <f t="shared" si="0"/>
        <v>-0.19315401418016609</v>
      </c>
      <c r="F55" s="216">
        <f t="shared" si="1"/>
        <v>3.9707064870058689E-3</v>
      </c>
      <c r="G55" s="217">
        <f t="shared" si="2"/>
        <v>-7.6695789709640902E-2</v>
      </c>
    </row>
    <row r="56" spans="1:7" ht="10.5" customHeight="1" x14ac:dyDescent="0.2">
      <c r="A56" s="102" t="s">
        <v>171</v>
      </c>
      <c r="B56" s="13" t="s">
        <v>300</v>
      </c>
      <c r="C56" s="148">
        <v>25824.464510999998</v>
      </c>
      <c r="D56" s="148">
        <v>18312.335543000001</v>
      </c>
      <c r="E56" s="215">
        <f t="shared" si="0"/>
        <v>-0.29089195498323639</v>
      </c>
      <c r="F56" s="216">
        <f t="shared" si="1"/>
        <v>4.4820409710845076E-3</v>
      </c>
      <c r="G56" s="217">
        <f t="shared" si="2"/>
        <v>-0.13037896603937357</v>
      </c>
    </row>
    <row r="57" spans="1:7" ht="10.5" customHeight="1" x14ac:dyDescent="0.2">
      <c r="A57" s="102" t="s">
        <v>169</v>
      </c>
      <c r="B57" s="13" t="s">
        <v>247</v>
      </c>
      <c r="C57" s="148">
        <v>16755.130083999997</v>
      </c>
      <c r="D57" s="148">
        <v>18196.601665999999</v>
      </c>
      <c r="E57" s="215">
        <f t="shared" si="0"/>
        <v>8.603165566446469E-2</v>
      </c>
      <c r="F57" s="216">
        <f t="shared" si="1"/>
        <v>2.9079859325001978E-3</v>
      </c>
      <c r="G57" s="217">
        <f t="shared" si="2"/>
        <v>2.5017884442196426E-2</v>
      </c>
    </row>
    <row r="58" spans="1:7" ht="10.5" customHeight="1" x14ac:dyDescent="0.2">
      <c r="A58" s="129"/>
      <c r="B58" s="218" t="s">
        <v>18</v>
      </c>
      <c r="C58" s="149">
        <v>1233811.6946599986</v>
      </c>
      <c r="D58" s="149">
        <v>1306587.146427999</v>
      </c>
      <c r="E58" s="219">
        <f t="shared" si="0"/>
        <v>5.8984245394152479E-2</v>
      </c>
      <c r="F58" s="220">
        <f t="shared" si="1"/>
        <v>0.21413782127849376</v>
      </c>
      <c r="G58" s="221">
        <f t="shared" si="2"/>
        <v>1.2630757798459842</v>
      </c>
    </row>
    <row r="59" spans="1:7" ht="8.1" customHeight="1" x14ac:dyDescent="0.15">
      <c r="A59" s="242" t="s">
        <v>44</v>
      </c>
      <c r="B59" s="37"/>
      <c r="C59" s="21"/>
      <c r="D59" s="21"/>
      <c r="E59" s="21"/>
      <c r="F59" s="21"/>
      <c r="G59" s="21"/>
    </row>
    <row r="60" spans="1:7" ht="9" customHeight="1" x14ac:dyDescent="0.15">
      <c r="A60" s="243" t="s">
        <v>20</v>
      </c>
      <c r="B60" s="37"/>
      <c r="C60" s="21"/>
      <c r="D60" s="21"/>
      <c r="E60" s="21"/>
      <c r="F60" s="21"/>
      <c r="G60" s="21"/>
    </row>
    <row r="61" spans="1:7" ht="9" customHeight="1" x14ac:dyDescent="0.15">
      <c r="A61" s="244" t="s">
        <v>376</v>
      </c>
      <c r="B61" s="11"/>
      <c r="C61" s="11"/>
      <c r="D61" s="11"/>
      <c r="E61" s="11"/>
      <c r="F61" s="11"/>
      <c r="G61" s="11"/>
    </row>
    <row r="62" spans="1:7" ht="9" customHeight="1" x14ac:dyDescent="0.15">
      <c r="A62" s="245" t="s">
        <v>377</v>
      </c>
    </row>
  </sheetData>
  <mergeCells count="6">
    <mergeCell ref="G4:G5"/>
    <mergeCell ref="A6:B6"/>
    <mergeCell ref="A2:E2"/>
    <mergeCell ref="A4:A5"/>
    <mergeCell ref="B4:B5"/>
    <mergeCell ref="C4:D4"/>
  </mergeCells>
  <phoneticPr fontId="4" type="noConversion"/>
  <conditionalFormatting sqref="C8:G58">
    <cfRule type="containsBlanks" dxfId="78" priority="1">
      <formula>LEN(TRIM(C8))=0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F62"/>
  <sheetViews>
    <sheetView showGridLines="0" zoomScale="130" zoomScaleNormal="130" zoomScalePageLayoutView="150" workbookViewId="0">
      <selection activeCell="B10" sqref="B10:F13"/>
    </sheetView>
  </sheetViews>
  <sheetFormatPr baseColWidth="10" defaultColWidth="11.42578125" defaultRowHeight="13.5" x14ac:dyDescent="0.2"/>
  <cols>
    <col min="1" max="1" width="26.140625" style="15" customWidth="1"/>
    <col min="2" max="6" width="10.7109375" style="15" customWidth="1"/>
    <col min="7" max="16384" width="11.42578125" style="15"/>
  </cols>
  <sheetData>
    <row r="1" spans="1:6" ht="15" customHeight="1" x14ac:dyDescent="0.25">
      <c r="A1" s="86" t="s">
        <v>378</v>
      </c>
      <c r="B1" s="86"/>
      <c r="C1" s="86"/>
      <c r="D1" s="86"/>
      <c r="E1" s="86"/>
      <c r="F1" s="86"/>
    </row>
    <row r="2" spans="1:6" ht="11.25" customHeight="1" x14ac:dyDescent="0.25">
      <c r="A2" s="86" t="s">
        <v>336</v>
      </c>
      <c r="B2" s="86"/>
      <c r="C2" s="86"/>
      <c r="D2" s="86"/>
      <c r="E2" s="86"/>
      <c r="F2" s="86"/>
    </row>
    <row r="3" spans="1:6" ht="3" customHeight="1" x14ac:dyDescent="0.2"/>
    <row r="4" spans="1:6" s="39" customFormat="1" ht="15" customHeight="1" x14ac:dyDescent="0.25">
      <c r="A4" s="273" t="s">
        <v>23</v>
      </c>
      <c r="B4" s="266" t="s">
        <v>356</v>
      </c>
      <c r="C4" s="267"/>
      <c r="D4" s="208" t="s">
        <v>29</v>
      </c>
      <c r="E4" s="209" t="s">
        <v>337</v>
      </c>
      <c r="F4" s="271" t="s">
        <v>338</v>
      </c>
    </row>
    <row r="5" spans="1:6" s="39" customFormat="1" ht="15" customHeight="1" x14ac:dyDescent="0.25">
      <c r="A5" s="273"/>
      <c r="B5" s="178">
        <v>2023</v>
      </c>
      <c r="C5" s="179" t="s">
        <v>318</v>
      </c>
      <c r="D5" s="210" t="s">
        <v>339</v>
      </c>
      <c r="E5" s="211">
        <v>2023</v>
      </c>
      <c r="F5" s="272"/>
    </row>
    <row r="6" spans="1:6" s="39" customFormat="1" ht="14.1" customHeight="1" x14ac:dyDescent="0.25">
      <c r="A6" s="207"/>
      <c r="B6" s="186">
        <f>SUM(B8:B58)</f>
        <v>5761764.4902410023</v>
      </c>
      <c r="C6" s="186">
        <f>SUM(C8:C58)</f>
        <v>5666132.8229760025</v>
      </c>
      <c r="D6" s="212">
        <f>(C6/B6-1)</f>
        <v>-1.6597635572744407E-2</v>
      </c>
      <c r="E6" s="212">
        <f>SUM(E7:E58)</f>
        <v>1.0000000000000002</v>
      </c>
      <c r="F6" s="213">
        <f>SUM(F7:F58)</f>
        <v>-1.6597635572744551</v>
      </c>
    </row>
    <row r="7" spans="1:6" ht="3.95" customHeight="1" x14ac:dyDescent="0.2">
      <c r="A7" s="43"/>
      <c r="B7" s="111"/>
      <c r="C7" s="111"/>
      <c r="D7" s="111"/>
      <c r="E7" s="111"/>
      <c r="F7" s="214"/>
    </row>
    <row r="8" spans="1:6" ht="10.5" customHeight="1" x14ac:dyDescent="0.2">
      <c r="A8" s="13" t="s">
        <v>88</v>
      </c>
      <c r="B8" s="148">
        <v>1366631.2759530006</v>
      </c>
      <c r="C8" s="148">
        <v>1474449.0223090015</v>
      </c>
      <c r="D8" s="215">
        <f>IFERROR(((C8/B8-1)),"")</f>
        <v>7.8893076906070281E-2</v>
      </c>
      <c r="E8" s="216">
        <f>B8/$B$6</f>
        <v>0.23718971475972933</v>
      </c>
      <c r="F8" s="217">
        <f>E8*D8*100</f>
        <v>1.87126264078682</v>
      </c>
    </row>
    <row r="9" spans="1:6" ht="10.5" customHeight="1" x14ac:dyDescent="0.2">
      <c r="A9" s="13" t="s">
        <v>71</v>
      </c>
      <c r="B9" s="148">
        <v>834752.56372000091</v>
      </c>
      <c r="C9" s="148">
        <v>703529.89733300032</v>
      </c>
      <c r="D9" s="215">
        <f t="shared" ref="D9:D58" si="0">IFERROR(((C9/B9-1)),"")</f>
        <v>-0.1571994769350793</v>
      </c>
      <c r="E9" s="216">
        <f t="shared" ref="E9:E58" si="1">B9/$B$6</f>
        <v>0.14487793889074507</v>
      </c>
      <c r="F9" s="217">
        <f t="shared" ref="F9:F58" si="2">E9*D9*100</f>
        <v>-2.2774736213057509</v>
      </c>
    </row>
    <row r="10" spans="1:6" ht="10.5" customHeight="1" x14ac:dyDescent="0.2">
      <c r="A10" s="13" t="s">
        <v>87</v>
      </c>
      <c r="B10" s="148">
        <v>623701.79118599964</v>
      </c>
      <c r="C10" s="148">
        <v>536430.19776299922</v>
      </c>
      <c r="D10" s="215">
        <f t="shared" si="0"/>
        <v>-0.13992519286668903</v>
      </c>
      <c r="E10" s="216">
        <f t="shared" si="1"/>
        <v>0.10824840068392166</v>
      </c>
      <c r="F10" s="217">
        <f t="shared" si="2"/>
        <v>-1.5146678343208371</v>
      </c>
    </row>
    <row r="11" spans="1:6" ht="10.5" customHeight="1" x14ac:dyDescent="0.2">
      <c r="A11" s="13" t="s">
        <v>86</v>
      </c>
      <c r="B11" s="148">
        <v>549970.02025200042</v>
      </c>
      <c r="C11" s="148">
        <v>508160.62501500058</v>
      </c>
      <c r="D11" s="215">
        <f t="shared" si="0"/>
        <v>-7.6021226062181424E-2</v>
      </c>
      <c r="E11" s="216">
        <f t="shared" si="1"/>
        <v>9.5451666096993903E-2</v>
      </c>
      <c r="F11" s="217">
        <f t="shared" si="2"/>
        <v>-0.72563526863714312</v>
      </c>
    </row>
    <row r="12" spans="1:6" ht="10.5" customHeight="1" x14ac:dyDescent="0.2">
      <c r="A12" s="13" t="s">
        <v>85</v>
      </c>
      <c r="B12" s="148">
        <v>457700.51882600039</v>
      </c>
      <c r="C12" s="148">
        <v>384569.70561000035</v>
      </c>
      <c r="D12" s="215">
        <f t="shared" si="0"/>
        <v>-0.15977874222991972</v>
      </c>
      <c r="E12" s="216">
        <f t="shared" si="1"/>
        <v>7.9437561115389452E-2</v>
      </c>
      <c r="F12" s="217">
        <f t="shared" si="2"/>
        <v>-1.2692433600829305</v>
      </c>
    </row>
    <row r="13" spans="1:6" ht="10.5" customHeight="1" x14ac:dyDescent="0.2">
      <c r="A13" s="13" t="s">
        <v>84</v>
      </c>
      <c r="B13" s="148">
        <v>185573.45728199996</v>
      </c>
      <c r="C13" s="148">
        <v>263498.11142899998</v>
      </c>
      <c r="D13" s="215">
        <f t="shared" si="0"/>
        <v>0.41991271428749988</v>
      </c>
      <c r="E13" s="216">
        <f t="shared" si="1"/>
        <v>3.220774774746786E-2</v>
      </c>
      <c r="F13" s="217">
        <f t="shared" si="2"/>
        <v>1.352444277772634</v>
      </c>
    </row>
    <row r="14" spans="1:6" ht="10.5" customHeight="1" x14ac:dyDescent="0.2">
      <c r="A14" s="13" t="s">
        <v>82</v>
      </c>
      <c r="B14" s="148">
        <v>259791.15144099982</v>
      </c>
      <c r="C14" s="148">
        <v>258747.06905999922</v>
      </c>
      <c r="D14" s="215">
        <f t="shared" si="0"/>
        <v>-4.0189297257020584E-3</v>
      </c>
      <c r="E14" s="216">
        <f t="shared" si="1"/>
        <v>4.5088818170374974E-2</v>
      </c>
      <c r="F14" s="217">
        <f t="shared" si="2"/>
        <v>-1.8120879164169507E-2</v>
      </c>
    </row>
    <row r="15" spans="1:6" ht="10.5" customHeight="1" x14ac:dyDescent="0.2">
      <c r="A15" s="13" t="s">
        <v>179</v>
      </c>
      <c r="B15" s="148">
        <v>170929.25992400007</v>
      </c>
      <c r="C15" s="148">
        <v>181452.74371199994</v>
      </c>
      <c r="D15" s="215">
        <f t="shared" si="0"/>
        <v>6.1566309903166472E-2</v>
      </c>
      <c r="E15" s="216">
        <f t="shared" si="1"/>
        <v>2.9666130959276758E-2</v>
      </c>
      <c r="F15" s="217">
        <f t="shared" si="2"/>
        <v>0.1826434212266754</v>
      </c>
    </row>
    <row r="16" spans="1:6" ht="10.5" customHeight="1" x14ac:dyDescent="0.2">
      <c r="A16" s="13" t="s">
        <v>120</v>
      </c>
      <c r="B16" s="148">
        <v>134162.72229400004</v>
      </c>
      <c r="C16" s="148">
        <v>147969.77635500007</v>
      </c>
      <c r="D16" s="215">
        <f t="shared" si="0"/>
        <v>0.10291274524635607</v>
      </c>
      <c r="E16" s="216">
        <f t="shared" si="1"/>
        <v>2.3285006272165124E-2</v>
      </c>
      <c r="F16" s="217">
        <f t="shared" si="2"/>
        <v>0.23963239185471324</v>
      </c>
    </row>
    <row r="17" spans="1:6" ht="10.5" customHeight="1" x14ac:dyDescent="0.2">
      <c r="A17" s="13" t="s">
        <v>79</v>
      </c>
      <c r="B17" s="148">
        <v>100745.90264700013</v>
      </c>
      <c r="C17" s="148">
        <v>126719.66106700004</v>
      </c>
      <c r="D17" s="215">
        <f t="shared" si="0"/>
        <v>0.2578145387312516</v>
      </c>
      <c r="E17" s="216">
        <f t="shared" si="1"/>
        <v>1.7485251751896257E-2</v>
      </c>
      <c r="F17" s="217">
        <f t="shared" si="2"/>
        <v>0.45079521150149426</v>
      </c>
    </row>
    <row r="18" spans="1:6" ht="10.5" customHeight="1" x14ac:dyDescent="0.2">
      <c r="A18" s="13" t="s">
        <v>74</v>
      </c>
      <c r="B18" s="148">
        <v>106447.47865300007</v>
      </c>
      <c r="C18" s="148">
        <v>82892.678310000018</v>
      </c>
      <c r="D18" s="215">
        <f t="shared" si="0"/>
        <v>-0.22128096072415704</v>
      </c>
      <c r="E18" s="216">
        <f t="shared" si="1"/>
        <v>1.8474805562305723E-2</v>
      </c>
      <c r="F18" s="217">
        <f t="shared" si="2"/>
        <v>-0.4088122724019011</v>
      </c>
    </row>
    <row r="19" spans="1:6" ht="10.5" customHeight="1" x14ac:dyDescent="0.2">
      <c r="A19" s="13" t="s">
        <v>230</v>
      </c>
      <c r="B19" s="148">
        <v>83540.194865000027</v>
      </c>
      <c r="C19" s="148">
        <v>77250.103111000033</v>
      </c>
      <c r="D19" s="215">
        <f t="shared" si="0"/>
        <v>-7.5294195377024309E-2</v>
      </c>
      <c r="E19" s="216">
        <f t="shared" si="1"/>
        <v>1.4499064480420255E-2</v>
      </c>
      <c r="F19" s="217">
        <f t="shared" si="2"/>
        <v>-0.10916953937728362</v>
      </c>
    </row>
    <row r="20" spans="1:6" ht="10.5" customHeight="1" x14ac:dyDescent="0.2">
      <c r="A20" s="13" t="s">
        <v>72</v>
      </c>
      <c r="B20" s="148">
        <v>57462.194632000006</v>
      </c>
      <c r="C20" s="148">
        <v>77039.872593000153</v>
      </c>
      <c r="D20" s="215">
        <f t="shared" si="0"/>
        <v>0.34070536439444621</v>
      </c>
      <c r="E20" s="216">
        <f t="shared" si="1"/>
        <v>9.9730203706393569E-3</v>
      </c>
      <c r="F20" s="217">
        <f t="shared" si="2"/>
        <v>0.3397861539491917</v>
      </c>
    </row>
    <row r="21" spans="1:6" ht="10.5" customHeight="1" x14ac:dyDescent="0.2">
      <c r="A21" s="13" t="s">
        <v>81</v>
      </c>
      <c r="B21" s="148">
        <v>56190.302290000029</v>
      </c>
      <c r="C21" s="148">
        <v>67610.954138000001</v>
      </c>
      <c r="D21" s="215">
        <f t="shared" si="0"/>
        <v>0.20324951784486944</v>
      </c>
      <c r="E21" s="216">
        <f t="shared" si="1"/>
        <v>9.7522733504940094E-3</v>
      </c>
      <c r="F21" s="217">
        <f t="shared" si="2"/>
        <v>0.19821448563792768</v>
      </c>
    </row>
    <row r="22" spans="1:6" ht="10.5" customHeight="1" x14ac:dyDescent="0.2">
      <c r="A22" s="13" t="s">
        <v>83</v>
      </c>
      <c r="B22" s="148">
        <v>58305.939209999975</v>
      </c>
      <c r="C22" s="148">
        <v>64202.706471999976</v>
      </c>
      <c r="D22" s="215">
        <f t="shared" si="0"/>
        <v>0.10113493311138799</v>
      </c>
      <c r="E22" s="216">
        <f t="shared" si="1"/>
        <v>1.011945894504292E-2</v>
      </c>
      <c r="F22" s="217">
        <f t="shared" si="2"/>
        <v>0.10234308035303526</v>
      </c>
    </row>
    <row r="23" spans="1:6" ht="10.5" customHeight="1" x14ac:dyDescent="0.2">
      <c r="A23" s="13" t="s">
        <v>80</v>
      </c>
      <c r="B23" s="148">
        <v>55380.305890999989</v>
      </c>
      <c r="C23" s="148">
        <v>59362.860122999999</v>
      </c>
      <c r="D23" s="215">
        <f t="shared" si="0"/>
        <v>7.1912824747456305E-2</v>
      </c>
      <c r="E23" s="216">
        <f t="shared" si="1"/>
        <v>9.611692040658806E-3</v>
      </c>
      <c r="F23" s="217">
        <f t="shared" si="2"/>
        <v>6.9120392524641736E-2</v>
      </c>
    </row>
    <row r="24" spans="1:6" ht="10.5" customHeight="1" x14ac:dyDescent="0.2">
      <c r="A24" s="13" t="s">
        <v>75</v>
      </c>
      <c r="B24" s="148">
        <v>43277.034527999975</v>
      </c>
      <c r="C24" s="148">
        <v>52915.015376000047</v>
      </c>
      <c r="D24" s="215">
        <f t="shared" si="0"/>
        <v>0.22270428076037319</v>
      </c>
      <c r="E24" s="216">
        <f t="shared" si="1"/>
        <v>7.5110731445723828E-3</v>
      </c>
      <c r="F24" s="217">
        <f t="shared" si="2"/>
        <v>0.16727481424005469</v>
      </c>
    </row>
    <row r="25" spans="1:6" ht="10.5" customHeight="1" x14ac:dyDescent="0.2">
      <c r="A25" s="13" t="s">
        <v>125</v>
      </c>
      <c r="B25" s="148">
        <v>14765.859709999997</v>
      </c>
      <c r="C25" s="148">
        <v>49864.172127999977</v>
      </c>
      <c r="D25" s="215">
        <f t="shared" si="0"/>
        <v>2.3769907819339555</v>
      </c>
      <c r="E25" s="216">
        <f t="shared" si="1"/>
        <v>2.5627322558930852E-3</v>
      </c>
      <c r="F25" s="217">
        <f t="shared" si="2"/>
        <v>0.60915909488226738</v>
      </c>
    </row>
    <row r="26" spans="1:6" ht="10.5" customHeight="1" x14ac:dyDescent="0.2">
      <c r="A26" s="13" t="s">
        <v>140</v>
      </c>
      <c r="B26" s="148">
        <v>23606.014910999984</v>
      </c>
      <c r="C26" s="148">
        <v>48740.686535000095</v>
      </c>
      <c r="D26" s="215">
        <f t="shared" si="0"/>
        <v>1.0647570849532846</v>
      </c>
      <c r="E26" s="216">
        <f t="shared" si="1"/>
        <v>4.0970114191551405E-3</v>
      </c>
      <c r="F26" s="217">
        <f t="shared" si="2"/>
        <v>0.43623219356799475</v>
      </c>
    </row>
    <row r="27" spans="1:6" ht="10.5" customHeight="1" x14ac:dyDescent="0.2">
      <c r="A27" s="13" t="s">
        <v>124</v>
      </c>
      <c r="B27" s="148">
        <v>53760.121711000007</v>
      </c>
      <c r="C27" s="148">
        <v>44785.720177000017</v>
      </c>
      <c r="D27" s="215">
        <f t="shared" si="0"/>
        <v>-0.16693417440987146</v>
      </c>
      <c r="E27" s="216">
        <f t="shared" si="1"/>
        <v>9.3304962051219374E-3</v>
      </c>
      <c r="F27" s="217">
        <f t="shared" si="2"/>
        <v>-0.15575786808364692</v>
      </c>
    </row>
    <row r="28" spans="1:6" ht="10.5" customHeight="1" x14ac:dyDescent="0.2">
      <c r="A28" s="13" t="s">
        <v>136</v>
      </c>
      <c r="B28" s="148">
        <v>26914.195575000009</v>
      </c>
      <c r="C28" s="148">
        <v>44315.46197199999</v>
      </c>
      <c r="D28" s="215">
        <f t="shared" si="0"/>
        <v>0.64654603361668461</v>
      </c>
      <c r="E28" s="216">
        <f t="shared" si="1"/>
        <v>4.6711724543038805E-3</v>
      </c>
      <c r="F28" s="217">
        <f t="shared" si="2"/>
        <v>0.30201280226696875</v>
      </c>
    </row>
    <row r="29" spans="1:6" ht="10.5" customHeight="1" x14ac:dyDescent="0.2">
      <c r="A29" s="13" t="s">
        <v>226</v>
      </c>
      <c r="B29" s="148">
        <v>49302.88659799999</v>
      </c>
      <c r="C29" s="148">
        <v>41399.710145999998</v>
      </c>
      <c r="D29" s="215">
        <f t="shared" si="0"/>
        <v>-0.1602984530386623</v>
      </c>
      <c r="E29" s="216">
        <f t="shared" si="1"/>
        <v>8.556907642009115E-3</v>
      </c>
      <c r="F29" s="217">
        <f t="shared" si="2"/>
        <v>-0.13716590578087687</v>
      </c>
    </row>
    <row r="30" spans="1:6" ht="10.5" customHeight="1" x14ac:dyDescent="0.2">
      <c r="A30" s="13" t="s">
        <v>73</v>
      </c>
      <c r="B30" s="148">
        <v>45588.802449000053</v>
      </c>
      <c r="C30" s="148">
        <v>34708.717707999996</v>
      </c>
      <c r="D30" s="215">
        <f t="shared" si="0"/>
        <v>-0.23865695426352884</v>
      </c>
      <c r="E30" s="216">
        <f t="shared" si="1"/>
        <v>7.9122988324524818E-3</v>
      </c>
      <c r="F30" s="217">
        <f t="shared" si="2"/>
        <v>-0.18883251405759846</v>
      </c>
    </row>
    <row r="31" spans="1:6" ht="10.5" customHeight="1" x14ac:dyDescent="0.2">
      <c r="A31" s="13" t="s">
        <v>77</v>
      </c>
      <c r="B31" s="148">
        <v>42463.243029000034</v>
      </c>
      <c r="C31" s="148">
        <v>33550.415180999968</v>
      </c>
      <c r="D31" s="215">
        <f t="shared" si="0"/>
        <v>-0.20989512840347824</v>
      </c>
      <c r="E31" s="216">
        <f t="shared" si="1"/>
        <v>7.3698331649830915E-3</v>
      </c>
      <c r="F31" s="217">
        <f t="shared" si="2"/>
        <v>-0.15468920784763385</v>
      </c>
    </row>
    <row r="32" spans="1:6" ht="10.5" customHeight="1" x14ac:dyDescent="0.2">
      <c r="A32" s="13" t="s">
        <v>130</v>
      </c>
      <c r="B32" s="148">
        <v>28138.036456000009</v>
      </c>
      <c r="C32" s="148">
        <v>31902.036903000007</v>
      </c>
      <c r="D32" s="215">
        <f t="shared" si="0"/>
        <v>0.13376912255003437</v>
      </c>
      <c r="E32" s="216">
        <f t="shared" si="1"/>
        <v>4.8835797616613545E-3</v>
      </c>
      <c r="F32" s="217">
        <f t="shared" si="2"/>
        <v>6.532721796205454E-2</v>
      </c>
    </row>
    <row r="33" spans="1:6" ht="10.5" customHeight="1" x14ac:dyDescent="0.2">
      <c r="A33" s="13" t="s">
        <v>123</v>
      </c>
      <c r="B33" s="148">
        <v>30224.199969000016</v>
      </c>
      <c r="C33" s="148">
        <v>29340.102395999998</v>
      </c>
      <c r="D33" s="215">
        <f t="shared" si="0"/>
        <v>-2.9251314307965348E-2</v>
      </c>
      <c r="E33" s="216">
        <f t="shared" si="1"/>
        <v>5.2456500122822275E-3</v>
      </c>
      <c r="F33" s="217">
        <f t="shared" si="2"/>
        <v>-1.5344215725884972E-2</v>
      </c>
    </row>
    <row r="34" spans="1:6" ht="10.5" customHeight="1" x14ac:dyDescent="0.2">
      <c r="A34" s="13" t="s">
        <v>141</v>
      </c>
      <c r="B34" s="148">
        <v>23119.363791999996</v>
      </c>
      <c r="C34" s="148">
        <v>25530.512576999998</v>
      </c>
      <c r="D34" s="215">
        <f t="shared" si="0"/>
        <v>0.10429131210930342</v>
      </c>
      <c r="E34" s="216">
        <f t="shared" si="1"/>
        <v>4.0125492513896494E-3</v>
      </c>
      <c r="F34" s="217">
        <f t="shared" si="2"/>
        <v>4.1847402633062976E-2</v>
      </c>
    </row>
    <row r="35" spans="1:6" ht="10.5" customHeight="1" x14ac:dyDescent="0.2">
      <c r="A35" s="13" t="s">
        <v>122</v>
      </c>
      <c r="B35" s="148">
        <v>20035.37601</v>
      </c>
      <c r="C35" s="148">
        <v>21634.904351000019</v>
      </c>
      <c r="D35" s="215">
        <f t="shared" si="0"/>
        <v>7.9835204500363188E-2</v>
      </c>
      <c r="E35" s="216">
        <f t="shared" si="1"/>
        <v>3.4772986719493566E-3</v>
      </c>
      <c r="F35" s="217">
        <f t="shared" si="2"/>
        <v>2.776108505839182E-2</v>
      </c>
    </row>
    <row r="36" spans="1:6" ht="10.5" customHeight="1" x14ac:dyDescent="0.2">
      <c r="A36" s="13" t="s">
        <v>131</v>
      </c>
      <c r="B36" s="148">
        <v>24282.161970000012</v>
      </c>
      <c r="C36" s="148">
        <v>21407.971184000005</v>
      </c>
      <c r="D36" s="215">
        <f t="shared" si="0"/>
        <v>-0.11836634602598384</v>
      </c>
      <c r="E36" s="216">
        <f t="shared" si="1"/>
        <v>4.2143621127048777E-3</v>
      </c>
      <c r="F36" s="217">
        <f t="shared" si="2"/>
        <v>-4.9883864411122185E-2</v>
      </c>
    </row>
    <row r="37" spans="1:6" ht="10.5" customHeight="1" x14ac:dyDescent="0.2">
      <c r="A37" s="13" t="s">
        <v>192</v>
      </c>
      <c r="B37" s="148">
        <v>10311.965628999997</v>
      </c>
      <c r="C37" s="148">
        <v>17423.471248000009</v>
      </c>
      <c r="D37" s="215">
        <f t="shared" si="0"/>
        <v>0.68963628030339463</v>
      </c>
      <c r="E37" s="216">
        <f t="shared" si="1"/>
        <v>1.7897235554257562E-3</v>
      </c>
      <c r="F37" s="217">
        <f t="shared" si="2"/>
        <v>0.12342582955351848</v>
      </c>
    </row>
    <row r="38" spans="1:6" ht="10.5" customHeight="1" x14ac:dyDescent="0.2">
      <c r="A38" s="13" t="s">
        <v>143</v>
      </c>
      <c r="B38" s="148">
        <v>15382.820232</v>
      </c>
      <c r="C38" s="148">
        <v>15830.380587999998</v>
      </c>
      <c r="D38" s="215">
        <f t="shared" si="0"/>
        <v>2.909481806651848E-2</v>
      </c>
      <c r="E38" s="216">
        <f t="shared" si="1"/>
        <v>2.6698106557556589E-3</v>
      </c>
      <c r="F38" s="217">
        <f t="shared" si="2"/>
        <v>7.7677655301263294E-3</v>
      </c>
    </row>
    <row r="39" spans="1:6" ht="10.5" customHeight="1" x14ac:dyDescent="0.2">
      <c r="A39" s="13" t="s">
        <v>128</v>
      </c>
      <c r="B39" s="148">
        <v>10329.140138000004</v>
      </c>
      <c r="C39" s="148">
        <v>12454.591091999995</v>
      </c>
      <c r="D39" s="215">
        <f t="shared" si="0"/>
        <v>0.20577230298005555</v>
      </c>
      <c r="E39" s="216">
        <f t="shared" si="1"/>
        <v>1.7927043279007675E-3</v>
      </c>
      <c r="F39" s="217">
        <f t="shared" si="2"/>
        <v>3.6888889811445356E-2</v>
      </c>
    </row>
    <row r="40" spans="1:6" ht="10.5" customHeight="1" x14ac:dyDescent="0.2">
      <c r="A40" s="13" t="s">
        <v>227</v>
      </c>
      <c r="B40" s="148">
        <v>14881.573730000002</v>
      </c>
      <c r="C40" s="148">
        <v>12336.692272000002</v>
      </c>
      <c r="D40" s="215">
        <f t="shared" si="0"/>
        <v>-0.17100889356007642</v>
      </c>
      <c r="E40" s="216">
        <f t="shared" si="1"/>
        <v>2.5828153433215973E-3</v>
      </c>
      <c r="F40" s="217">
        <f t="shared" si="2"/>
        <v>-4.4168439413141532E-2</v>
      </c>
    </row>
    <row r="41" spans="1:6" ht="10.5" customHeight="1" x14ac:dyDescent="0.2">
      <c r="A41" s="13" t="s">
        <v>142</v>
      </c>
      <c r="B41" s="148">
        <v>15605.788012999999</v>
      </c>
      <c r="C41" s="148">
        <v>11982.686891999998</v>
      </c>
      <c r="D41" s="215">
        <f t="shared" si="0"/>
        <v>-0.2321639328934797</v>
      </c>
      <c r="E41" s="216">
        <f t="shared" si="1"/>
        <v>2.7085084854530806E-3</v>
      </c>
      <c r="F41" s="217">
        <f t="shared" si="2"/>
        <v>-6.2881798225814939E-2</v>
      </c>
    </row>
    <row r="42" spans="1:6" ht="10.5" customHeight="1" x14ac:dyDescent="0.2">
      <c r="A42" s="13" t="s">
        <v>134</v>
      </c>
      <c r="B42" s="148">
        <v>13949.186546000001</v>
      </c>
      <c r="C42" s="148">
        <v>11422.163775999998</v>
      </c>
      <c r="D42" s="215">
        <f t="shared" si="0"/>
        <v>-0.18115914943618272</v>
      </c>
      <c r="E42" s="216">
        <f t="shared" si="1"/>
        <v>2.4209921404504571E-3</v>
      </c>
      <c r="F42" s="217">
        <f t="shared" si="2"/>
        <v>-4.3858487695568826E-2</v>
      </c>
    </row>
    <row r="43" spans="1:6" ht="10.5" customHeight="1" x14ac:dyDescent="0.2">
      <c r="A43" s="13" t="s">
        <v>144</v>
      </c>
      <c r="B43" s="148">
        <v>13048.786018999996</v>
      </c>
      <c r="C43" s="148">
        <v>9374.6601870000031</v>
      </c>
      <c r="D43" s="215">
        <f t="shared" si="0"/>
        <v>-0.28156840235177383</v>
      </c>
      <c r="E43" s="216">
        <f t="shared" si="1"/>
        <v>2.2647204760106732E-3</v>
      </c>
      <c r="F43" s="217">
        <f t="shared" si="2"/>
        <v>-6.3767372620367399E-2</v>
      </c>
    </row>
    <row r="44" spans="1:6" ht="10.5" customHeight="1" x14ac:dyDescent="0.2">
      <c r="A44" s="13" t="s">
        <v>184</v>
      </c>
      <c r="B44" s="148">
        <v>9084.3909610000028</v>
      </c>
      <c r="C44" s="148">
        <v>8856.146020000002</v>
      </c>
      <c r="D44" s="215">
        <f t="shared" si="0"/>
        <v>-2.5124957961394911E-2</v>
      </c>
      <c r="E44" s="216">
        <f t="shared" si="1"/>
        <v>1.5766682196724118E-3</v>
      </c>
      <c r="F44" s="217">
        <f t="shared" si="2"/>
        <v>-3.9613722738336705E-3</v>
      </c>
    </row>
    <row r="45" spans="1:6" ht="10.5" customHeight="1" x14ac:dyDescent="0.2">
      <c r="A45" s="13" t="s">
        <v>312</v>
      </c>
      <c r="B45" s="148">
        <v>2747.9917580000001</v>
      </c>
      <c r="C45" s="148">
        <v>6533.9631509999999</v>
      </c>
      <c r="D45" s="215">
        <f t="shared" si="0"/>
        <v>1.3777229796917023</v>
      </c>
      <c r="E45" s="216">
        <f t="shared" si="1"/>
        <v>4.7693580024911041E-4</v>
      </c>
      <c r="F45" s="217">
        <f t="shared" si="2"/>
        <v>6.5708541184085104E-2</v>
      </c>
    </row>
    <row r="46" spans="1:6" ht="10.5" customHeight="1" x14ac:dyDescent="0.2">
      <c r="A46" s="13" t="s">
        <v>126</v>
      </c>
      <c r="B46" s="148">
        <v>7775.0809160000008</v>
      </c>
      <c r="C46" s="148">
        <v>6296.4430860000002</v>
      </c>
      <c r="D46" s="215">
        <f t="shared" si="0"/>
        <v>-0.19017651982980344</v>
      </c>
      <c r="E46" s="216">
        <f t="shared" si="1"/>
        <v>1.3494270599169848E-3</v>
      </c>
      <c r="F46" s="217">
        <f t="shared" si="2"/>
        <v>-2.5662934201917582E-2</v>
      </c>
    </row>
    <row r="47" spans="1:6" ht="10.5" customHeight="1" x14ac:dyDescent="0.2">
      <c r="A47" s="13" t="s">
        <v>321</v>
      </c>
      <c r="B47" s="148">
        <v>1422.8596670000002</v>
      </c>
      <c r="C47" s="148">
        <v>5482.6561889999984</v>
      </c>
      <c r="D47" s="215">
        <f t="shared" si="0"/>
        <v>2.8532655863102749</v>
      </c>
      <c r="E47" s="216">
        <f t="shared" si="1"/>
        <v>2.4694859871658606E-4</v>
      </c>
      <c r="F47" s="217">
        <f t="shared" si="2"/>
        <v>7.0460993830558066E-2</v>
      </c>
    </row>
    <row r="48" spans="1:6" ht="10.5" customHeight="1" x14ac:dyDescent="0.2">
      <c r="A48" s="13" t="s">
        <v>78</v>
      </c>
      <c r="B48" s="148">
        <v>3944.8197519999985</v>
      </c>
      <c r="C48" s="148">
        <v>4849.4971639999985</v>
      </c>
      <c r="D48" s="215">
        <f t="shared" si="0"/>
        <v>0.22933301617680613</v>
      </c>
      <c r="E48" s="216">
        <f t="shared" si="1"/>
        <v>6.8465480647144522E-4</v>
      </c>
      <c r="F48" s="217">
        <f t="shared" si="2"/>
        <v>1.5701395180804403E-2</v>
      </c>
    </row>
    <row r="49" spans="1:6" ht="10.5" customHeight="1" x14ac:dyDescent="0.2">
      <c r="A49" s="13" t="s">
        <v>183</v>
      </c>
      <c r="B49" s="148">
        <v>2625.0634959999998</v>
      </c>
      <c r="C49" s="148">
        <v>4704.3970130000007</v>
      </c>
      <c r="D49" s="215">
        <f t="shared" si="0"/>
        <v>0.79210789383511404</v>
      </c>
      <c r="E49" s="216">
        <f t="shared" si="1"/>
        <v>4.5560062380998133E-4</v>
      </c>
      <c r="F49" s="217">
        <f t="shared" si="2"/>
        <v>3.608848505560884E-2</v>
      </c>
    </row>
    <row r="50" spans="1:6" ht="10.5" customHeight="1" x14ac:dyDescent="0.2">
      <c r="A50" s="13" t="s">
        <v>228</v>
      </c>
      <c r="B50" s="148">
        <v>1343.7355599999996</v>
      </c>
      <c r="C50" s="148">
        <v>4345.4558270000007</v>
      </c>
      <c r="D50" s="215">
        <f t="shared" si="0"/>
        <v>2.2338623434212024</v>
      </c>
      <c r="E50" s="216">
        <f t="shared" si="1"/>
        <v>2.3321598136750538E-4</v>
      </c>
      <c r="F50" s="217">
        <f t="shared" si="2"/>
        <v>5.2097239866089107E-2</v>
      </c>
    </row>
    <row r="51" spans="1:6" ht="10.5" customHeight="1" x14ac:dyDescent="0.2">
      <c r="A51" s="13" t="s">
        <v>237</v>
      </c>
      <c r="B51" s="148">
        <v>3119.0201369999995</v>
      </c>
      <c r="C51" s="148">
        <v>3307.7581319999999</v>
      </c>
      <c r="D51" s="215">
        <f t="shared" si="0"/>
        <v>6.051195141738841E-2</v>
      </c>
      <c r="E51" s="216">
        <f t="shared" si="1"/>
        <v>5.4133072295524138E-4</v>
      </c>
      <c r="F51" s="217">
        <f t="shared" si="2"/>
        <v>3.2756978408207313E-3</v>
      </c>
    </row>
    <row r="52" spans="1:6" ht="10.5" customHeight="1" x14ac:dyDescent="0.2">
      <c r="A52" s="13" t="s">
        <v>311</v>
      </c>
      <c r="B52" s="148">
        <v>2238.2183170000003</v>
      </c>
      <c r="C52" s="148">
        <v>2896.7451599999995</v>
      </c>
      <c r="D52" s="215">
        <f>IFERROR(((C52/B52-1)),"")</f>
        <v>0.29421921802635276</v>
      </c>
      <c r="E52" s="216">
        <f t="shared" si="1"/>
        <v>3.88460569811728E-4</v>
      </c>
      <c r="F52" s="217">
        <f t="shared" si="2"/>
        <v>1.1429256508407802E-2</v>
      </c>
    </row>
    <row r="53" spans="1:6" ht="10.5" customHeight="1" x14ac:dyDescent="0.2">
      <c r="A53" s="13" t="s">
        <v>181</v>
      </c>
      <c r="B53" s="148">
        <v>2213.6743420000003</v>
      </c>
      <c r="C53" s="148">
        <v>2844.1491969999997</v>
      </c>
      <c r="D53" s="215">
        <f t="shared" si="0"/>
        <v>0.28480921653109137</v>
      </c>
      <c r="E53" s="216">
        <f t="shared" si="1"/>
        <v>3.842007679677666E-4</v>
      </c>
      <c r="F53" s="217">
        <f t="shared" si="2"/>
        <v>1.0942391971554322E-2</v>
      </c>
    </row>
    <row r="54" spans="1:6" ht="10.5" customHeight="1" x14ac:dyDescent="0.2">
      <c r="A54" s="13" t="s">
        <v>231</v>
      </c>
      <c r="B54" s="148">
        <v>3930.7805979999998</v>
      </c>
      <c r="C54" s="148">
        <v>2628.6882929999997</v>
      </c>
      <c r="D54" s="215">
        <f t="shared" si="0"/>
        <v>-0.33125540144939936</v>
      </c>
      <c r="E54" s="216">
        <f t="shared" si="1"/>
        <v>6.8221819976463209E-4</v>
      </c>
      <c r="F54" s="217">
        <f t="shared" si="2"/>
        <v>-2.2598846363911972E-2</v>
      </c>
    </row>
    <row r="55" spans="1:6" ht="10.5" customHeight="1" x14ac:dyDescent="0.2">
      <c r="A55" s="13" t="s">
        <v>127</v>
      </c>
      <c r="B55" s="148">
        <v>2531.4676760000007</v>
      </c>
      <c r="C55" s="148">
        <v>2432.1509959999985</v>
      </c>
      <c r="D55" s="215">
        <f t="shared" si="0"/>
        <v>-3.9232845412797701E-2</v>
      </c>
      <c r="E55" s="216">
        <f t="shared" si="1"/>
        <v>4.3935632570329421E-4</v>
      </c>
      <c r="F55" s="217">
        <f t="shared" si="2"/>
        <v>-1.723719880745214E-3</v>
      </c>
    </row>
    <row r="56" spans="1:6" ht="10.5" customHeight="1" x14ac:dyDescent="0.2">
      <c r="A56" s="13" t="s">
        <v>313</v>
      </c>
      <c r="B56" s="148">
        <v>1748.9747500000001</v>
      </c>
      <c r="C56" s="148">
        <v>2362.9809510000005</v>
      </c>
      <c r="D56" s="215">
        <f t="shared" si="0"/>
        <v>0.35106636102093547</v>
      </c>
      <c r="E56" s="216">
        <f t="shared" si="1"/>
        <v>3.0354846210085969E-4</v>
      </c>
      <c r="F56" s="217">
        <f t="shared" si="2"/>
        <v>1.0656565398325015E-2</v>
      </c>
    </row>
    <row r="57" spans="1:6" ht="10.5" customHeight="1" x14ac:dyDescent="0.2">
      <c r="A57" s="13" t="s">
        <v>232</v>
      </c>
      <c r="B57" s="148">
        <v>1658.7605930000007</v>
      </c>
      <c r="C57" s="148">
        <v>2282.5928910000011</v>
      </c>
      <c r="D57" s="215">
        <f t="shared" si="0"/>
        <v>0.37608338456591262</v>
      </c>
      <c r="E57" s="216">
        <f t="shared" si="1"/>
        <v>2.8789107847249383E-4</v>
      </c>
      <c r="F57" s="217">
        <f t="shared" si="2"/>
        <v>1.0827105117826622E-2</v>
      </c>
    </row>
    <row r="58" spans="1:6" ht="10.5" customHeight="1" x14ac:dyDescent="0.2">
      <c r="A58" s="218" t="s">
        <v>18</v>
      </c>
      <c r="B58" s="149">
        <v>95108.01563699999</v>
      </c>
      <c r="C58" s="149">
        <v>21503.141817</v>
      </c>
      <c r="D58" s="219">
        <f t="shared" si="0"/>
        <v>-0.77390820665346105</v>
      </c>
      <c r="E58" s="220">
        <f t="shared" si="1"/>
        <v>1.6506751672701884E-2</v>
      </c>
      <c r="F58" s="221">
        <f t="shared" si="2"/>
        <v>-1.2774710584694733</v>
      </c>
    </row>
    <row r="59" spans="1:6" ht="8.1" customHeight="1" x14ac:dyDescent="0.2">
      <c r="A59" s="8" t="s">
        <v>44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  <c r="B60" s="21"/>
      <c r="C60" s="21"/>
      <c r="D60" s="21"/>
      <c r="E60" s="21"/>
      <c r="F60" s="21"/>
    </row>
    <row r="61" spans="1:6" ht="9" customHeight="1" x14ac:dyDescent="0.2">
      <c r="A61" s="240" t="s">
        <v>376</v>
      </c>
      <c r="B61" s="11"/>
      <c r="C61" s="11"/>
      <c r="D61" s="11"/>
      <c r="E61" s="11"/>
      <c r="F61" s="11"/>
    </row>
    <row r="62" spans="1:6" ht="9" customHeight="1" x14ac:dyDescent="0.2">
      <c r="A62" s="241" t="s">
        <v>377</v>
      </c>
    </row>
  </sheetData>
  <mergeCells count="3">
    <mergeCell ref="B4:C4"/>
    <mergeCell ref="F4:F5"/>
    <mergeCell ref="A4:A5"/>
  </mergeCells>
  <phoneticPr fontId="12" type="noConversion"/>
  <conditionalFormatting sqref="B8:F58">
    <cfRule type="containsBlanks" dxfId="77" priority="1">
      <formula>LEN(TRIM(B8))=0</formula>
    </cfRule>
  </conditionalFormatting>
  <pageMargins left="0.35433070866141736" right="0.35433070866141736" top="0.59055118110236227" bottom="0.59055118110236227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12"/>
  <sheetViews>
    <sheetView showGridLines="0" topLeftCell="A46" zoomScale="150" zoomScaleNormal="150" zoomScalePageLayoutView="150" workbookViewId="0">
      <selection activeCell="A61" sqref="A61"/>
    </sheetView>
  </sheetViews>
  <sheetFormatPr baseColWidth="10" defaultColWidth="11.42578125" defaultRowHeight="13.5" x14ac:dyDescent="0.25"/>
  <cols>
    <col min="1" max="1" width="13" style="23" customWidth="1"/>
    <col min="2" max="8" width="8.7109375" style="23" customWidth="1"/>
    <col min="9" max="16384" width="11.42578125" style="23"/>
  </cols>
  <sheetData>
    <row r="1" spans="1:9" s="73" customFormat="1" ht="15" customHeight="1" x14ac:dyDescent="0.25">
      <c r="A1" s="86" t="s">
        <v>379</v>
      </c>
      <c r="B1" s="86"/>
      <c r="C1" s="86"/>
      <c r="D1" s="86"/>
      <c r="E1" s="86"/>
      <c r="F1" s="86"/>
    </row>
    <row r="2" spans="1:9" ht="4.3499999999999996" customHeight="1" x14ac:dyDescent="0.25"/>
    <row r="3" spans="1:9" ht="13.35" customHeight="1" x14ac:dyDescent="0.25">
      <c r="A3" s="274" t="s">
        <v>23</v>
      </c>
      <c r="B3" s="274" t="s">
        <v>14</v>
      </c>
      <c r="C3" s="274"/>
      <c r="D3" s="274"/>
      <c r="E3" s="274" t="s">
        <v>56</v>
      </c>
      <c r="F3" s="274"/>
      <c r="G3" s="274"/>
      <c r="H3" s="274"/>
    </row>
    <row r="4" spans="1:9" ht="25.5" x14ac:dyDescent="0.25">
      <c r="A4" s="274"/>
      <c r="B4" s="178">
        <v>2023</v>
      </c>
      <c r="C4" s="179" t="s">
        <v>318</v>
      </c>
      <c r="D4" s="190" t="s">
        <v>324</v>
      </c>
      <c r="E4" s="178">
        <v>2023</v>
      </c>
      <c r="F4" s="179" t="s">
        <v>318</v>
      </c>
      <c r="G4" s="190" t="s">
        <v>324</v>
      </c>
      <c r="H4" s="190" t="s">
        <v>328</v>
      </c>
    </row>
    <row r="5" spans="1:9" ht="16.350000000000001" customHeight="1" x14ac:dyDescent="0.25">
      <c r="A5" s="275" t="s">
        <v>45</v>
      </c>
      <c r="B5" s="275"/>
      <c r="C5" s="275"/>
      <c r="D5" s="275"/>
      <c r="E5" s="205">
        <f>SUM(E7:E57)</f>
        <v>5168226.7272170056</v>
      </c>
      <c r="F5" s="205">
        <f>SUM(F7:F57)</f>
        <v>5114779.3572760029</v>
      </c>
      <c r="G5" s="192">
        <f>(F5/E5-1)*100</f>
        <v>-1.0341529650689907</v>
      </c>
      <c r="H5" s="234">
        <f>SUM($H$7:$H$57)</f>
        <v>0.99999999999999967</v>
      </c>
      <c r="I5" s="5"/>
    </row>
    <row r="6" spans="1:9" ht="3" customHeight="1" x14ac:dyDescent="0.25">
      <c r="A6" s="43"/>
      <c r="B6" s="1"/>
      <c r="C6" s="1"/>
      <c r="D6" s="1"/>
      <c r="E6" s="117"/>
      <c r="F6" s="117"/>
      <c r="G6" s="118"/>
      <c r="H6" s="118"/>
      <c r="I6" s="5"/>
    </row>
    <row r="7" spans="1:9" ht="12" customHeight="1" x14ac:dyDescent="0.25">
      <c r="A7" s="3" t="s">
        <v>88</v>
      </c>
      <c r="B7" s="148">
        <v>2675488.3905770015</v>
      </c>
      <c r="C7" s="148">
        <v>4140305.1272280025</v>
      </c>
      <c r="D7" s="230">
        <f>IFERROR(((C7/B7-1)),"")</f>
        <v>0.54749508232218336</v>
      </c>
      <c r="E7" s="169">
        <v>1212203.2319640021</v>
      </c>
      <c r="F7" s="169">
        <v>1371517.1506080027</v>
      </c>
      <c r="G7" s="222">
        <f>IFERROR(((F7/E7-1)),"")</f>
        <v>0.13142508982250556</v>
      </c>
      <c r="H7" s="232">
        <f>(F7/$F$5)</f>
        <v>0.26814786226447052</v>
      </c>
    </row>
    <row r="8" spans="1:9" ht="12" customHeight="1" x14ac:dyDescent="0.25">
      <c r="A8" s="3" t="s">
        <v>71</v>
      </c>
      <c r="B8" s="148">
        <v>775274.68615300104</v>
      </c>
      <c r="C8" s="148">
        <v>468497.43743100011</v>
      </c>
      <c r="D8" s="230">
        <f t="shared" ref="D8:D57" si="0">IFERROR(((C8/B8-1)),"")</f>
        <v>-0.39570136133847433</v>
      </c>
      <c r="E8" s="170">
        <v>765407.99396600097</v>
      </c>
      <c r="F8" s="170">
        <v>617476.54108899948</v>
      </c>
      <c r="G8" s="222">
        <f t="shared" ref="G8:G57" si="1">IFERROR(((F8/E8-1)),"")</f>
        <v>-0.19327137166478625</v>
      </c>
      <c r="H8" s="232">
        <f t="shared" ref="H8:H57" si="2">(F8/$F$5)</f>
        <v>0.12072398396044424</v>
      </c>
    </row>
    <row r="9" spans="1:9" ht="12" customHeight="1" x14ac:dyDescent="0.25">
      <c r="A9" s="3" t="s">
        <v>87</v>
      </c>
      <c r="B9" s="148">
        <v>863527.41709999857</v>
      </c>
      <c r="C9" s="148">
        <v>930786.69196099718</v>
      </c>
      <c r="D9" s="230">
        <f t="shared" si="0"/>
        <v>7.7888985953540102E-2</v>
      </c>
      <c r="E9" s="170">
        <v>537904.70547800104</v>
      </c>
      <c r="F9" s="170">
        <v>492659.7287299991</v>
      </c>
      <c r="G9" s="222">
        <f t="shared" si="1"/>
        <v>-8.4113368571103408E-2</v>
      </c>
      <c r="H9" s="232">
        <f t="shared" si="2"/>
        <v>9.632081744233377E-2</v>
      </c>
    </row>
    <row r="10" spans="1:9" ht="12" customHeight="1" x14ac:dyDescent="0.25">
      <c r="A10" s="3" t="s">
        <v>86</v>
      </c>
      <c r="B10" s="148">
        <v>1148399.454862</v>
      </c>
      <c r="C10" s="148">
        <v>1270700.082402999</v>
      </c>
      <c r="D10" s="230">
        <f t="shared" si="0"/>
        <v>0.1064965914283682</v>
      </c>
      <c r="E10" s="170">
        <v>504305.38786900003</v>
      </c>
      <c r="F10" s="170">
        <v>468663.64782100043</v>
      </c>
      <c r="G10" s="222">
        <f t="shared" si="1"/>
        <v>-7.0674914259012511E-2</v>
      </c>
      <c r="H10" s="232">
        <f t="shared" si="2"/>
        <v>9.162929915135154E-2</v>
      </c>
    </row>
    <row r="11" spans="1:9" ht="12" customHeight="1" x14ac:dyDescent="0.25">
      <c r="A11" s="3" t="s">
        <v>85</v>
      </c>
      <c r="B11" s="148">
        <v>362849.43318900018</v>
      </c>
      <c r="C11" s="148">
        <v>198905.27286100012</v>
      </c>
      <c r="D11" s="230">
        <f t="shared" si="0"/>
        <v>-0.45182421503909365</v>
      </c>
      <c r="E11" s="170">
        <v>416548.29717400041</v>
      </c>
      <c r="F11" s="170">
        <v>336637.12190000084</v>
      </c>
      <c r="G11" s="222">
        <f t="shared" si="1"/>
        <v>-0.19184132024099743</v>
      </c>
      <c r="H11" s="232">
        <f t="shared" si="2"/>
        <v>6.5816548160795921E-2</v>
      </c>
    </row>
    <row r="12" spans="1:9" ht="12" customHeight="1" x14ac:dyDescent="0.25">
      <c r="A12" s="3" t="s">
        <v>84</v>
      </c>
      <c r="B12" s="148">
        <v>359576.48457000003</v>
      </c>
      <c r="C12" s="148">
        <v>416274.45029899984</v>
      </c>
      <c r="D12" s="230">
        <f t="shared" si="0"/>
        <v>0.15767984882771779</v>
      </c>
      <c r="E12" s="170">
        <v>164717.56745299991</v>
      </c>
      <c r="F12" s="170">
        <v>236192.31198399994</v>
      </c>
      <c r="G12" s="222">
        <f t="shared" si="1"/>
        <v>0.43392302130368976</v>
      </c>
      <c r="H12" s="232">
        <f t="shared" si="2"/>
        <v>4.617839705011044E-2</v>
      </c>
    </row>
    <row r="13" spans="1:9" ht="12" customHeight="1" x14ac:dyDescent="0.25">
      <c r="A13" s="3" t="s">
        <v>82</v>
      </c>
      <c r="B13" s="148">
        <v>166459.60172999953</v>
      </c>
      <c r="C13" s="148">
        <v>180126.98894699992</v>
      </c>
      <c r="D13" s="230">
        <f t="shared" si="0"/>
        <v>8.2106331355815243E-2</v>
      </c>
      <c r="E13" s="170">
        <v>230762.11905199976</v>
      </c>
      <c r="F13" s="170">
        <v>225177.08819899964</v>
      </c>
      <c r="G13" s="222">
        <f t="shared" si="1"/>
        <v>-2.4202546223548893E-2</v>
      </c>
      <c r="H13" s="232">
        <f t="shared" si="2"/>
        <v>4.4024790214787106E-2</v>
      </c>
    </row>
    <row r="14" spans="1:9" ht="12" customHeight="1" x14ac:dyDescent="0.25">
      <c r="A14" s="3" t="s">
        <v>179</v>
      </c>
      <c r="B14" s="148">
        <v>55371.867695000008</v>
      </c>
      <c r="C14" s="148">
        <v>54400.518343999953</v>
      </c>
      <c r="D14" s="230">
        <f t="shared" si="0"/>
        <v>-1.7542289820355217E-2</v>
      </c>
      <c r="E14" s="170">
        <v>154381.68670700004</v>
      </c>
      <c r="F14" s="170">
        <v>166864.10638699995</v>
      </c>
      <c r="G14" s="222">
        <f t="shared" si="1"/>
        <v>8.0854277124787544E-2</v>
      </c>
      <c r="H14" s="232">
        <f t="shared" si="2"/>
        <v>3.2623910970788657E-2</v>
      </c>
    </row>
    <row r="15" spans="1:9" ht="12" customHeight="1" x14ac:dyDescent="0.25">
      <c r="A15" s="3" t="s">
        <v>120</v>
      </c>
      <c r="B15" s="148">
        <v>76445.943171000021</v>
      </c>
      <c r="C15" s="148">
        <v>70185.719474999976</v>
      </c>
      <c r="D15" s="230">
        <f t="shared" si="0"/>
        <v>-8.189085563372156E-2</v>
      </c>
      <c r="E15" s="170">
        <v>119109.33711300015</v>
      </c>
      <c r="F15" s="170">
        <v>130565.79134799996</v>
      </c>
      <c r="G15" s="222">
        <f t="shared" si="1"/>
        <v>9.6184350552895426E-2</v>
      </c>
      <c r="H15" s="232">
        <f t="shared" si="2"/>
        <v>2.5527160064542035E-2</v>
      </c>
    </row>
    <row r="16" spans="1:9" ht="12" customHeight="1" x14ac:dyDescent="0.25">
      <c r="A16" s="3" t="s">
        <v>79</v>
      </c>
      <c r="B16" s="148">
        <v>41696.679910999919</v>
      </c>
      <c r="C16" s="148">
        <v>60148.016186000008</v>
      </c>
      <c r="D16" s="230">
        <f t="shared" si="0"/>
        <v>0.44251332035029667</v>
      </c>
      <c r="E16" s="170">
        <v>85769.561388000002</v>
      </c>
      <c r="F16" s="170">
        <v>111901.43315100012</v>
      </c>
      <c r="G16" s="222">
        <f t="shared" si="1"/>
        <v>0.30467535731920181</v>
      </c>
      <c r="H16" s="232">
        <f t="shared" si="2"/>
        <v>2.1878056771269187E-2</v>
      </c>
    </row>
    <row r="17" spans="1:8" ht="12" customHeight="1" x14ac:dyDescent="0.25">
      <c r="A17" s="3" t="s">
        <v>74</v>
      </c>
      <c r="B17" s="148">
        <v>71302.58250199999</v>
      </c>
      <c r="C17" s="148">
        <v>46503.059310999975</v>
      </c>
      <c r="D17" s="230">
        <f t="shared" si="0"/>
        <v>-0.34780680195285218</v>
      </c>
      <c r="E17" s="170">
        <v>94458.328546000106</v>
      </c>
      <c r="F17" s="170">
        <v>75498.065573000044</v>
      </c>
      <c r="G17" s="222">
        <f t="shared" si="1"/>
        <v>-0.20072621720981054</v>
      </c>
      <c r="H17" s="232">
        <f t="shared" si="2"/>
        <v>1.4760766848251365E-2</v>
      </c>
    </row>
    <row r="18" spans="1:8" ht="12" customHeight="1" x14ac:dyDescent="0.25">
      <c r="A18" s="3" t="s">
        <v>72</v>
      </c>
      <c r="B18" s="148">
        <v>11510.998925999991</v>
      </c>
      <c r="C18" s="148">
        <v>16187.857148999996</v>
      </c>
      <c r="D18" s="230">
        <f t="shared" si="0"/>
        <v>0.40629473193993149</v>
      </c>
      <c r="E18" s="170">
        <v>51957.824479999959</v>
      </c>
      <c r="F18" s="170">
        <v>68766.890439000068</v>
      </c>
      <c r="G18" s="222">
        <f t="shared" si="1"/>
        <v>0.32351365991989134</v>
      </c>
      <c r="H18" s="232">
        <f t="shared" si="2"/>
        <v>1.3444742311547825E-2</v>
      </c>
    </row>
    <row r="19" spans="1:8" ht="12" customHeight="1" x14ac:dyDescent="0.25">
      <c r="A19" s="3" t="s">
        <v>230</v>
      </c>
      <c r="B19" s="148">
        <v>26368.18425600003</v>
      </c>
      <c r="C19" s="148">
        <v>25897.630601000001</v>
      </c>
      <c r="D19" s="230">
        <f t="shared" si="0"/>
        <v>-1.7845508451836412E-2</v>
      </c>
      <c r="E19" s="170">
        <v>76184.47490999999</v>
      </c>
      <c r="F19" s="170">
        <v>66955.578367000009</v>
      </c>
      <c r="G19" s="222">
        <f t="shared" si="1"/>
        <v>-0.12113880884396033</v>
      </c>
      <c r="H19" s="232">
        <f t="shared" si="2"/>
        <v>1.3090609328387294E-2</v>
      </c>
    </row>
    <row r="20" spans="1:8" ht="12" customHeight="1" x14ac:dyDescent="0.25">
      <c r="A20" s="3" t="s">
        <v>81</v>
      </c>
      <c r="B20" s="148">
        <v>11975.669932000001</v>
      </c>
      <c r="C20" s="148">
        <v>14164.988858000006</v>
      </c>
      <c r="D20" s="230">
        <f t="shared" si="0"/>
        <v>0.18281390005163378</v>
      </c>
      <c r="E20" s="170">
        <v>52656.647255000011</v>
      </c>
      <c r="F20" s="170">
        <v>58141.989273999978</v>
      </c>
      <c r="G20" s="222">
        <f t="shared" si="1"/>
        <v>0.10417188151832257</v>
      </c>
      <c r="H20" s="232">
        <f t="shared" si="2"/>
        <v>1.1367448175704861E-2</v>
      </c>
    </row>
    <row r="21" spans="1:8" ht="12" customHeight="1" x14ac:dyDescent="0.25">
      <c r="A21" s="3" t="s">
        <v>80</v>
      </c>
      <c r="B21" s="148">
        <v>78482.116193000009</v>
      </c>
      <c r="C21" s="148">
        <v>72363.932276999985</v>
      </c>
      <c r="D21" s="230">
        <f t="shared" si="0"/>
        <v>-7.7956408577903757E-2</v>
      </c>
      <c r="E21" s="170">
        <v>52754.162052999985</v>
      </c>
      <c r="F21" s="170">
        <v>57360.117246999995</v>
      </c>
      <c r="G21" s="222">
        <f t="shared" si="1"/>
        <v>8.7309797270073153E-2</v>
      </c>
      <c r="H21" s="232">
        <f t="shared" si="2"/>
        <v>1.1214582925342158E-2</v>
      </c>
    </row>
    <row r="22" spans="1:8" ht="12" customHeight="1" x14ac:dyDescent="0.25">
      <c r="A22" s="3" t="s">
        <v>83</v>
      </c>
      <c r="B22" s="148">
        <v>48819.032734000008</v>
      </c>
      <c r="C22" s="148">
        <v>50557.064157999965</v>
      </c>
      <c r="D22" s="230">
        <f t="shared" si="0"/>
        <v>3.5601512907270427E-2</v>
      </c>
      <c r="E22" s="170">
        <v>47373.512097999985</v>
      </c>
      <c r="F22" s="170">
        <v>52360.866936999977</v>
      </c>
      <c r="G22" s="222">
        <f t="shared" si="1"/>
        <v>0.10527728720392981</v>
      </c>
      <c r="H22" s="232">
        <f t="shared" si="2"/>
        <v>1.0237170223680186E-2</v>
      </c>
    </row>
    <row r="23" spans="1:8" ht="12" customHeight="1" x14ac:dyDescent="0.25">
      <c r="A23" s="3" t="s">
        <v>125</v>
      </c>
      <c r="B23" s="148">
        <v>7778.4244249999983</v>
      </c>
      <c r="C23" s="148">
        <v>34178.155455000015</v>
      </c>
      <c r="D23" s="230">
        <f t="shared" si="0"/>
        <v>3.3939689566373881</v>
      </c>
      <c r="E23" s="170">
        <v>13860.407397999994</v>
      </c>
      <c r="F23" s="170">
        <v>47289.261726999976</v>
      </c>
      <c r="G23" s="222">
        <f t="shared" si="1"/>
        <v>2.4118233590899818</v>
      </c>
      <c r="H23" s="232">
        <f t="shared" si="2"/>
        <v>9.2456112813016807E-3</v>
      </c>
    </row>
    <row r="24" spans="1:8" ht="12" customHeight="1" x14ac:dyDescent="0.25">
      <c r="A24" s="3" t="s">
        <v>75</v>
      </c>
      <c r="B24" s="148">
        <v>14308.047168000005</v>
      </c>
      <c r="C24" s="148">
        <v>41390.122172999974</v>
      </c>
      <c r="D24" s="230">
        <f t="shared" si="0"/>
        <v>1.8927862542673974</v>
      </c>
      <c r="E24" s="170">
        <v>38524.876794999967</v>
      </c>
      <c r="F24" s="170">
        <v>46847.079389000042</v>
      </c>
      <c r="G24" s="222">
        <f t="shared" si="1"/>
        <v>0.21602152391776608</v>
      </c>
      <c r="H24" s="232">
        <f t="shared" si="2"/>
        <v>9.1591593921559831E-3</v>
      </c>
    </row>
    <row r="25" spans="1:8" ht="12" customHeight="1" x14ac:dyDescent="0.25">
      <c r="A25" s="3" t="s">
        <v>124</v>
      </c>
      <c r="B25" s="148">
        <v>104401.83201499999</v>
      </c>
      <c r="C25" s="148">
        <v>108419.90364199998</v>
      </c>
      <c r="D25" s="230">
        <f t="shared" si="0"/>
        <v>3.8486600756418632E-2</v>
      </c>
      <c r="E25" s="170">
        <v>53737.110872000005</v>
      </c>
      <c r="F25" s="170">
        <v>44213.236221000014</v>
      </c>
      <c r="G25" s="222">
        <f t="shared" si="1"/>
        <v>-0.17723086515919217</v>
      </c>
      <c r="H25" s="232">
        <f t="shared" si="2"/>
        <v>8.6442118286304374E-3</v>
      </c>
    </row>
    <row r="26" spans="1:8" ht="12" customHeight="1" x14ac:dyDescent="0.25">
      <c r="A26" s="3" t="s">
        <v>140</v>
      </c>
      <c r="B26" s="148">
        <v>13482.664381000006</v>
      </c>
      <c r="C26" s="148">
        <v>32651.258886000007</v>
      </c>
      <c r="D26" s="230">
        <f t="shared" si="0"/>
        <v>1.4217215502310285</v>
      </c>
      <c r="E26" s="170">
        <v>20094.876319999999</v>
      </c>
      <c r="F26" s="170">
        <v>39615.36249300003</v>
      </c>
      <c r="G26" s="222">
        <f t="shared" si="1"/>
        <v>0.97141608946215352</v>
      </c>
      <c r="H26" s="232">
        <f t="shared" si="2"/>
        <v>7.7452730070644007E-3</v>
      </c>
    </row>
    <row r="27" spans="1:8" ht="12" customHeight="1" x14ac:dyDescent="0.25">
      <c r="A27" s="3" t="s">
        <v>136</v>
      </c>
      <c r="B27" s="148">
        <v>36807.475876000004</v>
      </c>
      <c r="C27" s="148">
        <v>52257.934579000001</v>
      </c>
      <c r="D27" s="230">
        <f t="shared" si="0"/>
        <v>0.41976414669266515</v>
      </c>
      <c r="E27" s="170">
        <v>26875.856025000005</v>
      </c>
      <c r="F27" s="170">
        <v>37680.276148999983</v>
      </c>
      <c r="G27" s="222">
        <f t="shared" si="1"/>
        <v>0.40201212991875201</v>
      </c>
      <c r="H27" s="232">
        <f t="shared" si="2"/>
        <v>7.3669406863852496E-3</v>
      </c>
    </row>
    <row r="28" spans="1:8" ht="12" customHeight="1" x14ac:dyDescent="0.25">
      <c r="A28" s="3" t="s">
        <v>226</v>
      </c>
      <c r="B28" s="148">
        <v>7727.6721250000028</v>
      </c>
      <c r="C28" s="148">
        <v>8746.3557450000008</v>
      </c>
      <c r="D28" s="230">
        <f t="shared" si="0"/>
        <v>0.13182283144550433</v>
      </c>
      <c r="E28" s="170">
        <v>45891.163350999996</v>
      </c>
      <c r="F28" s="170">
        <v>34534.859004999991</v>
      </c>
      <c r="G28" s="222">
        <f t="shared" si="1"/>
        <v>-0.24746167925927165</v>
      </c>
      <c r="H28" s="232">
        <f t="shared" si="2"/>
        <v>6.7519743458479015E-3</v>
      </c>
    </row>
    <row r="29" spans="1:8" ht="12" customHeight="1" x14ac:dyDescent="0.25">
      <c r="A29" s="3" t="s">
        <v>73</v>
      </c>
      <c r="B29" s="148">
        <v>12368.433890999995</v>
      </c>
      <c r="C29" s="148">
        <v>5540.6452860000018</v>
      </c>
      <c r="D29" s="230">
        <f t="shared" si="0"/>
        <v>-0.55203339931082929</v>
      </c>
      <c r="E29" s="170">
        <v>38986.942668000062</v>
      </c>
      <c r="F29" s="170">
        <v>30120.307164000013</v>
      </c>
      <c r="G29" s="222">
        <f t="shared" si="1"/>
        <v>-0.22742577122564833</v>
      </c>
      <c r="H29" s="232">
        <f t="shared" si="2"/>
        <v>5.8888771264693019E-3</v>
      </c>
    </row>
    <row r="30" spans="1:8" ht="12" customHeight="1" x14ac:dyDescent="0.25">
      <c r="A30" s="3" t="s">
        <v>77</v>
      </c>
      <c r="B30" s="148">
        <v>15850.405151999996</v>
      </c>
      <c r="C30" s="148">
        <v>14741.00842900001</v>
      </c>
      <c r="D30" s="230">
        <f t="shared" si="0"/>
        <v>-6.9991694998408405E-2</v>
      </c>
      <c r="E30" s="170">
        <v>38675.561572999999</v>
      </c>
      <c r="F30" s="170">
        <v>29424.440386999988</v>
      </c>
      <c r="G30" s="222">
        <f t="shared" si="1"/>
        <v>-0.23919810882483372</v>
      </c>
      <c r="H30" s="232">
        <f t="shared" si="2"/>
        <v>5.7528269220728755E-3</v>
      </c>
    </row>
    <row r="31" spans="1:8" ht="12" customHeight="1" x14ac:dyDescent="0.25">
      <c r="A31" s="3" t="s">
        <v>130</v>
      </c>
      <c r="B31" s="148">
        <v>3261.4484800000009</v>
      </c>
      <c r="C31" s="148">
        <v>4360.1839089999994</v>
      </c>
      <c r="D31" s="230">
        <f t="shared" si="0"/>
        <v>0.33688572293498198</v>
      </c>
      <c r="E31" s="170">
        <v>25233.725466000011</v>
      </c>
      <c r="F31" s="170">
        <v>28860.624357000012</v>
      </c>
      <c r="G31" s="222">
        <f t="shared" si="1"/>
        <v>0.143732200617261</v>
      </c>
      <c r="H31" s="232">
        <f t="shared" si="2"/>
        <v>5.6425942041750986E-3</v>
      </c>
    </row>
    <row r="32" spans="1:8" ht="12" customHeight="1" x14ac:dyDescent="0.25">
      <c r="A32" s="3" t="s">
        <v>123</v>
      </c>
      <c r="B32" s="148">
        <v>7383.1050870000045</v>
      </c>
      <c r="C32" s="148">
        <v>7000.8598030000057</v>
      </c>
      <c r="D32" s="230">
        <f t="shared" si="0"/>
        <v>-5.1772970788814487E-2</v>
      </c>
      <c r="E32" s="170">
        <v>26115.124675000035</v>
      </c>
      <c r="F32" s="170">
        <v>24571.689036999975</v>
      </c>
      <c r="G32" s="222">
        <f t="shared" si="1"/>
        <v>-5.9101216525211164E-2</v>
      </c>
      <c r="H32" s="232">
        <f t="shared" si="2"/>
        <v>4.8040565038344508E-3</v>
      </c>
    </row>
    <row r="33" spans="1:8" ht="12" customHeight="1" x14ac:dyDescent="0.25">
      <c r="A33" s="3" t="s">
        <v>141</v>
      </c>
      <c r="B33" s="148">
        <v>5543.6779290000013</v>
      </c>
      <c r="C33" s="148">
        <v>14362.392699999999</v>
      </c>
      <c r="D33" s="230">
        <f t="shared" si="0"/>
        <v>1.5907696810573491</v>
      </c>
      <c r="E33" s="170">
        <v>20275.465751</v>
      </c>
      <c r="F33" s="170">
        <v>20938.061681999992</v>
      </c>
      <c r="G33" s="222">
        <f t="shared" si="1"/>
        <v>3.267968978553859E-2</v>
      </c>
      <c r="H33" s="232">
        <f t="shared" si="2"/>
        <v>4.0936392793199695E-3</v>
      </c>
    </row>
    <row r="34" spans="1:8" ht="12" customHeight="1" x14ac:dyDescent="0.25">
      <c r="A34" s="3" t="s">
        <v>131</v>
      </c>
      <c r="B34" s="148">
        <v>9282.6416770000014</v>
      </c>
      <c r="C34" s="148">
        <v>5403.3722370000023</v>
      </c>
      <c r="D34" s="230">
        <f t="shared" si="0"/>
        <v>-0.41790576163376325</v>
      </c>
      <c r="E34" s="170">
        <v>21643.335384000009</v>
      </c>
      <c r="F34" s="170">
        <v>19901.387405000001</v>
      </c>
      <c r="G34" s="222">
        <f t="shared" si="1"/>
        <v>-8.0484266777465119E-2</v>
      </c>
      <c r="H34" s="232">
        <f t="shared" si="2"/>
        <v>3.8909571684044172E-3</v>
      </c>
    </row>
    <row r="35" spans="1:8" ht="12" customHeight="1" x14ac:dyDescent="0.25">
      <c r="A35" s="3" t="s">
        <v>122</v>
      </c>
      <c r="B35" s="148">
        <v>5445.064373000002</v>
      </c>
      <c r="C35" s="148">
        <v>5703.2635390000014</v>
      </c>
      <c r="D35" s="230">
        <f t="shared" si="0"/>
        <v>4.7418937282047713E-2</v>
      </c>
      <c r="E35" s="170">
        <v>17709.316729999999</v>
      </c>
      <c r="F35" s="170">
        <v>18632.243515000009</v>
      </c>
      <c r="G35" s="222">
        <f t="shared" si="1"/>
        <v>5.2115324327366652E-2</v>
      </c>
      <c r="H35" s="232">
        <f t="shared" si="2"/>
        <v>3.6428244922226817E-3</v>
      </c>
    </row>
    <row r="36" spans="1:8" ht="12" customHeight="1" x14ac:dyDescent="0.25">
      <c r="A36" s="3" t="s">
        <v>192</v>
      </c>
      <c r="B36" s="148">
        <v>4379.0350939999989</v>
      </c>
      <c r="C36" s="148">
        <v>10397.267123000001</v>
      </c>
      <c r="D36" s="230">
        <f t="shared" si="0"/>
        <v>1.3743283394202468</v>
      </c>
      <c r="E36" s="170">
        <v>8770.4054190000006</v>
      </c>
      <c r="F36" s="170">
        <v>15463.225985000001</v>
      </c>
      <c r="G36" s="222">
        <f t="shared" si="1"/>
        <v>0.76311416020755796</v>
      </c>
      <c r="H36" s="232">
        <f>(F36/$F$5)</f>
        <v>3.0232439964400161E-3</v>
      </c>
    </row>
    <row r="37" spans="1:8" ht="12" customHeight="1" x14ac:dyDescent="0.25">
      <c r="A37" s="3" t="s">
        <v>143</v>
      </c>
      <c r="B37" s="148">
        <v>2447.601365</v>
      </c>
      <c r="C37" s="148">
        <v>2334.2810280000003</v>
      </c>
      <c r="D37" s="230">
        <f t="shared" si="0"/>
        <v>-4.62985266393654E-2</v>
      </c>
      <c r="E37" s="170">
        <v>14540.793634</v>
      </c>
      <c r="F37" s="170">
        <v>13995.915424000004</v>
      </c>
      <c r="G37" s="222">
        <f t="shared" si="1"/>
        <v>-3.7472384500797373E-2</v>
      </c>
      <c r="H37" s="232">
        <f t="shared" si="2"/>
        <v>2.7363673868140933E-3</v>
      </c>
    </row>
    <row r="38" spans="1:8" ht="12" customHeight="1" x14ac:dyDescent="0.25">
      <c r="A38" s="3" t="s">
        <v>227</v>
      </c>
      <c r="B38" s="148">
        <v>1419.5289009999995</v>
      </c>
      <c r="C38" s="148">
        <v>2700.3248840000001</v>
      </c>
      <c r="D38" s="230">
        <f t="shared" si="0"/>
        <v>0.90226833852958732</v>
      </c>
      <c r="E38" s="170">
        <v>12010.114429999998</v>
      </c>
      <c r="F38" s="170">
        <v>12038.086624</v>
      </c>
      <c r="G38" s="222">
        <f t="shared" si="1"/>
        <v>2.3290530796384878E-3</v>
      </c>
      <c r="H38" s="232">
        <f t="shared" si="2"/>
        <v>2.353588646375387E-3</v>
      </c>
    </row>
    <row r="39" spans="1:8" ht="12" customHeight="1" x14ac:dyDescent="0.25">
      <c r="A39" s="5" t="s">
        <v>142</v>
      </c>
      <c r="B39" s="148">
        <v>1248.2269720000002</v>
      </c>
      <c r="C39" s="148">
        <v>1255.4354239999996</v>
      </c>
      <c r="D39" s="230">
        <f t="shared" si="0"/>
        <v>5.774952922583898E-3</v>
      </c>
      <c r="E39" s="170">
        <v>14627.280327000002</v>
      </c>
      <c r="F39" s="170">
        <v>11578.949972999999</v>
      </c>
      <c r="G39" s="222">
        <f t="shared" si="1"/>
        <v>-0.20840035097797327</v>
      </c>
      <c r="H39" s="232">
        <f t="shared" si="2"/>
        <v>2.2638219880449827E-3</v>
      </c>
    </row>
    <row r="40" spans="1:8" ht="12" customHeight="1" x14ac:dyDescent="0.25">
      <c r="A40" s="3" t="s">
        <v>128</v>
      </c>
      <c r="B40" s="148">
        <v>4450.7178110000004</v>
      </c>
      <c r="C40" s="148">
        <v>7084.8289699999996</v>
      </c>
      <c r="D40" s="230">
        <f t="shared" si="0"/>
        <v>0.59183962472070517</v>
      </c>
      <c r="E40" s="170">
        <v>9606.8481160000065</v>
      </c>
      <c r="F40" s="170">
        <v>11117.294542999996</v>
      </c>
      <c r="G40" s="222">
        <f t="shared" si="1"/>
        <v>0.15722601302339445</v>
      </c>
      <c r="H40" s="232">
        <f t="shared" si="2"/>
        <v>2.1735628785599808E-3</v>
      </c>
    </row>
    <row r="41" spans="1:8" ht="12" customHeight="1" x14ac:dyDescent="0.25">
      <c r="A41" s="3" t="s">
        <v>134</v>
      </c>
      <c r="B41" s="148">
        <v>16390.739399999999</v>
      </c>
      <c r="C41" s="148">
        <v>15108.536420000002</v>
      </c>
      <c r="D41" s="230">
        <f t="shared" si="0"/>
        <v>-7.822728119269573E-2</v>
      </c>
      <c r="E41" s="170">
        <v>10903.552882999998</v>
      </c>
      <c r="F41" s="170">
        <v>10109.054253999997</v>
      </c>
      <c r="G41" s="222">
        <f t="shared" si="1"/>
        <v>-7.2866031606883319E-2</v>
      </c>
      <c r="H41" s="232">
        <f t="shared" si="2"/>
        <v>1.9764399493830392E-3</v>
      </c>
    </row>
    <row r="42" spans="1:8" ht="12" customHeight="1" x14ac:dyDescent="0.25">
      <c r="A42" s="3" t="s">
        <v>184</v>
      </c>
      <c r="B42" s="148">
        <v>599.29265599999997</v>
      </c>
      <c r="C42" s="148">
        <v>548.94332900000018</v>
      </c>
      <c r="D42" s="230">
        <f t="shared" si="0"/>
        <v>-8.4014590360673158E-2</v>
      </c>
      <c r="E42" s="170">
        <v>8299.5873330000013</v>
      </c>
      <c r="F42" s="170">
        <v>7940.552496000003</v>
      </c>
      <c r="G42" s="222">
        <f t="shared" si="1"/>
        <v>-4.3259360085583953E-2</v>
      </c>
      <c r="H42" s="232">
        <f t="shared" si="2"/>
        <v>1.5524721481297548E-3</v>
      </c>
    </row>
    <row r="43" spans="1:8" ht="12" customHeight="1" x14ac:dyDescent="0.25">
      <c r="A43" s="3" t="s">
        <v>144</v>
      </c>
      <c r="B43" s="148">
        <v>5986.1910200000029</v>
      </c>
      <c r="C43" s="148">
        <v>4602.6597790000005</v>
      </c>
      <c r="D43" s="230">
        <f t="shared" si="0"/>
        <v>-0.23112046314218715</v>
      </c>
      <c r="E43" s="170">
        <v>10741.707256999998</v>
      </c>
      <c r="F43" s="170">
        <v>7658.7757020000026</v>
      </c>
      <c r="G43" s="222">
        <f t="shared" si="1"/>
        <v>-0.28700573207214863</v>
      </c>
      <c r="H43" s="232">
        <f t="shared" si="2"/>
        <v>1.4973814444419877E-3</v>
      </c>
    </row>
    <row r="44" spans="1:8" ht="12" customHeight="1" x14ac:dyDescent="0.25">
      <c r="A44" s="3" t="s">
        <v>126</v>
      </c>
      <c r="B44" s="148">
        <v>2745.8746229999997</v>
      </c>
      <c r="C44" s="148">
        <v>2290.4603860000002</v>
      </c>
      <c r="D44" s="230">
        <f t="shared" si="0"/>
        <v>-0.16585398079918068</v>
      </c>
      <c r="E44" s="170">
        <v>6733.0469519999988</v>
      </c>
      <c r="F44" s="170">
        <v>5927.4346680000008</v>
      </c>
      <c r="G44" s="222">
        <f t="shared" si="1"/>
        <v>-0.11965047767277148</v>
      </c>
      <c r="H44" s="232">
        <f t="shared" si="2"/>
        <v>1.1588837472662353E-3</v>
      </c>
    </row>
    <row r="45" spans="1:8" ht="12" customHeight="1" x14ac:dyDescent="0.25">
      <c r="A45" s="3" t="s">
        <v>312</v>
      </c>
      <c r="B45" s="148">
        <v>644.84900000000005</v>
      </c>
      <c r="C45" s="148">
        <v>2446.9019999999996</v>
      </c>
      <c r="D45" s="230">
        <f t="shared" si="0"/>
        <v>2.7945348445915235</v>
      </c>
      <c r="E45" s="170">
        <v>2150.3639980000003</v>
      </c>
      <c r="F45" s="170">
        <v>5887.698843000001</v>
      </c>
      <c r="G45" s="222">
        <f t="shared" si="1"/>
        <v>1.7380010307445635</v>
      </c>
      <c r="H45" s="232">
        <f t="shared" si="2"/>
        <v>1.1511149224109707E-3</v>
      </c>
    </row>
    <row r="46" spans="1:8" ht="12" customHeight="1" x14ac:dyDescent="0.25">
      <c r="A46" s="3" t="s">
        <v>321</v>
      </c>
      <c r="B46" s="148">
        <v>282.89160800000002</v>
      </c>
      <c r="C46" s="148">
        <v>541.62773100000004</v>
      </c>
      <c r="D46" s="230">
        <f t="shared" si="0"/>
        <v>0.91461222490558991</v>
      </c>
      <c r="E46" s="170">
        <v>1293.0559180000002</v>
      </c>
      <c r="F46" s="170">
        <v>5280.6629130000001</v>
      </c>
      <c r="G46" s="222">
        <f t="shared" si="1"/>
        <v>3.0838627622289723</v>
      </c>
      <c r="H46" s="232">
        <f t="shared" si="2"/>
        <v>1.0324322016917545E-3</v>
      </c>
    </row>
    <row r="47" spans="1:8" ht="12" customHeight="1" x14ac:dyDescent="0.25">
      <c r="A47" s="3" t="s">
        <v>78</v>
      </c>
      <c r="B47" s="148">
        <v>894.10913000000073</v>
      </c>
      <c r="C47" s="148">
        <v>1149.0801369999988</v>
      </c>
      <c r="D47" s="230">
        <f t="shared" si="0"/>
        <v>0.28516765844902836</v>
      </c>
      <c r="E47" s="170">
        <v>3650.0293039999974</v>
      </c>
      <c r="F47" s="170">
        <v>4256.8689660000018</v>
      </c>
      <c r="G47" s="222">
        <f t="shared" si="1"/>
        <v>0.16625610685782188</v>
      </c>
      <c r="H47" s="232">
        <f t="shared" si="2"/>
        <v>8.322683479873702E-4</v>
      </c>
    </row>
    <row r="48" spans="1:8" ht="12" customHeight="1" x14ac:dyDescent="0.25">
      <c r="A48" s="3" t="s">
        <v>183</v>
      </c>
      <c r="B48" s="148">
        <v>914.17193799999995</v>
      </c>
      <c r="C48" s="148">
        <v>1752.4820439999999</v>
      </c>
      <c r="D48" s="230">
        <f t="shared" si="0"/>
        <v>0.91701579446206982</v>
      </c>
      <c r="E48" s="170">
        <v>2569.4942699999997</v>
      </c>
      <c r="F48" s="170">
        <v>4133.8476499999997</v>
      </c>
      <c r="G48" s="222">
        <f t="shared" si="1"/>
        <v>0.60881761763959896</v>
      </c>
      <c r="H48" s="232">
        <f t="shared" si="2"/>
        <v>8.0821622229303321E-4</v>
      </c>
    </row>
    <row r="49" spans="1:8" ht="12" customHeight="1" x14ac:dyDescent="0.25">
      <c r="A49" s="3" t="s">
        <v>228</v>
      </c>
      <c r="B49" s="148">
        <v>558.31147199999998</v>
      </c>
      <c r="C49" s="148">
        <v>1388.777912</v>
      </c>
      <c r="D49" s="230">
        <f t="shared" si="0"/>
        <v>1.4874608200778652</v>
      </c>
      <c r="E49" s="170">
        <v>1247.2073309999996</v>
      </c>
      <c r="F49" s="170">
        <v>3813.7323700000002</v>
      </c>
      <c r="G49" s="222">
        <f t="shared" si="1"/>
        <v>2.0578174736530643</v>
      </c>
      <c r="H49" s="232">
        <f t="shared" si="2"/>
        <v>7.4562989008994005E-4</v>
      </c>
    </row>
    <row r="50" spans="1:8" ht="12" customHeight="1" x14ac:dyDescent="0.25">
      <c r="A50" s="3" t="s">
        <v>237</v>
      </c>
      <c r="B50" s="148">
        <v>1863.2430000000004</v>
      </c>
      <c r="C50" s="148">
        <v>1363.9650000000004</v>
      </c>
      <c r="D50" s="230">
        <f t="shared" si="0"/>
        <v>-0.2679618278453213</v>
      </c>
      <c r="E50" s="170">
        <v>2927.1880969999997</v>
      </c>
      <c r="F50" s="170">
        <v>3144.8446220000001</v>
      </c>
      <c r="G50" s="222">
        <f t="shared" si="1"/>
        <v>7.4356863237818871E-2</v>
      </c>
      <c r="H50" s="232">
        <f t="shared" si="2"/>
        <v>6.1485440569910752E-4</v>
      </c>
    </row>
    <row r="51" spans="1:8" ht="12" customHeight="1" x14ac:dyDescent="0.25">
      <c r="A51" s="3" t="s">
        <v>181</v>
      </c>
      <c r="B51" s="148">
        <v>356.04639000000003</v>
      </c>
      <c r="C51" s="148">
        <v>693.38183700000002</v>
      </c>
      <c r="D51" s="230">
        <f t="shared" si="0"/>
        <v>0.94744801934377132</v>
      </c>
      <c r="E51" s="170">
        <v>1823.3854609999999</v>
      </c>
      <c r="F51" s="170">
        <v>2634.2158369999997</v>
      </c>
      <c r="G51" s="222">
        <f t="shared" si="1"/>
        <v>0.44468401955739845</v>
      </c>
      <c r="H51" s="232">
        <f t="shared" si="2"/>
        <v>5.1502042473302581E-4</v>
      </c>
    </row>
    <row r="52" spans="1:8" ht="12" customHeight="1" x14ac:dyDescent="0.25">
      <c r="A52" s="3" t="s">
        <v>127</v>
      </c>
      <c r="B52" s="148">
        <v>355.30085100000014</v>
      </c>
      <c r="C52" s="148">
        <v>624.75738599999988</v>
      </c>
      <c r="D52" s="230">
        <f t="shared" si="0"/>
        <v>0.75838978218490016</v>
      </c>
      <c r="E52" s="170">
        <v>2352.9609880000003</v>
      </c>
      <c r="F52" s="170">
        <v>2307.763563999999</v>
      </c>
      <c r="G52" s="222">
        <f t="shared" si="1"/>
        <v>-1.9208743464301459E-2</v>
      </c>
      <c r="H52" s="232">
        <f t="shared" si="2"/>
        <v>4.5119513527345064E-4</v>
      </c>
    </row>
    <row r="53" spans="1:8" ht="12" customHeight="1" x14ac:dyDescent="0.25">
      <c r="A53" s="3" t="s">
        <v>231</v>
      </c>
      <c r="B53" s="148">
        <v>1443.3630799999999</v>
      </c>
      <c r="C53" s="148">
        <v>1032.6837089999999</v>
      </c>
      <c r="D53" s="230">
        <f t="shared" si="0"/>
        <v>-0.28452949690247031</v>
      </c>
      <c r="E53" s="170">
        <v>3453.2631980000001</v>
      </c>
      <c r="F53" s="170">
        <v>2291.4167649999995</v>
      </c>
      <c r="G53" s="222">
        <f t="shared" si="1"/>
        <v>-0.33644885037227923</v>
      </c>
      <c r="H53" s="232">
        <f t="shared" si="2"/>
        <v>4.479991422778299E-4</v>
      </c>
    </row>
    <row r="54" spans="1:8" ht="12" customHeight="1" x14ac:dyDescent="0.25">
      <c r="A54" s="3" t="s">
        <v>313</v>
      </c>
      <c r="B54" s="148">
        <v>112.59095900000001</v>
      </c>
      <c r="C54" s="148">
        <v>2299.5129059999986</v>
      </c>
      <c r="D54" s="230">
        <f t="shared" si="0"/>
        <v>19.423601738750609</v>
      </c>
      <c r="E54" s="170">
        <v>1553.1991049999999</v>
      </c>
      <c r="F54" s="170">
        <v>2245.8513259999995</v>
      </c>
      <c r="G54" s="222">
        <f t="shared" si="1"/>
        <v>0.44595198308461526</v>
      </c>
      <c r="H54" s="232">
        <f t="shared" si="2"/>
        <v>4.3909055877555604E-4</v>
      </c>
    </row>
    <row r="55" spans="1:8" ht="12" customHeight="1" x14ac:dyDescent="0.25">
      <c r="A55" s="3" t="s">
        <v>232</v>
      </c>
      <c r="B55" s="148">
        <v>398.84032599999995</v>
      </c>
      <c r="C55" s="148">
        <v>546.1410820000001</v>
      </c>
      <c r="D55" s="230">
        <f t="shared" si="0"/>
        <v>0.36932262461344023</v>
      </c>
      <c r="E55" s="170">
        <v>1427.2870690000002</v>
      </c>
      <c r="F55" s="170">
        <v>2114.5043299999998</v>
      </c>
      <c r="G55" s="222">
        <f t="shared" si="1"/>
        <v>0.48148496257412643</v>
      </c>
      <c r="H55" s="232">
        <f t="shared" si="2"/>
        <v>4.1341066394037557E-4</v>
      </c>
    </row>
    <row r="56" spans="1:8" ht="12" customHeight="1" x14ac:dyDescent="0.25">
      <c r="A56" s="3" t="s">
        <v>311</v>
      </c>
      <c r="B56" s="148">
        <v>448.07129399999997</v>
      </c>
      <c r="C56" s="148">
        <v>372.45298899999995</v>
      </c>
      <c r="D56" s="230">
        <f t="shared" si="0"/>
        <v>-0.16876400254286328</v>
      </c>
      <c r="E56" s="170">
        <v>1943.1126809999998</v>
      </c>
      <c r="F56" s="170">
        <v>2075.6792450000003</v>
      </c>
      <c r="G56" s="222">
        <f t="shared" si="1"/>
        <v>6.8223817021139777E-2</v>
      </c>
      <c r="H56" s="232">
        <f t="shared" si="2"/>
        <v>4.058198995519237E-4</v>
      </c>
    </row>
    <row r="57" spans="1:8" ht="12" customHeight="1" x14ac:dyDescent="0.25">
      <c r="A57" s="126" t="s">
        <v>18</v>
      </c>
      <c r="B57" s="149">
        <v>191219.37265700006</v>
      </c>
      <c r="C57" s="149">
        <v>7256.667672999999</v>
      </c>
      <c r="D57" s="231">
        <f t="shared" si="0"/>
        <v>-0.9620505622826373</v>
      </c>
      <c r="E57" s="171">
        <v>91484.242931999994</v>
      </c>
      <c r="F57" s="171">
        <v>19395.723590999994</v>
      </c>
      <c r="G57" s="231">
        <f t="shared" si="1"/>
        <v>-0.78798836860445154</v>
      </c>
      <c r="H57" s="233">
        <f t="shared" si="2"/>
        <v>3.7920938981285102E-3</v>
      </c>
    </row>
    <row r="58" spans="1:8" ht="8.1" customHeight="1" x14ac:dyDescent="0.25">
      <c r="A58" s="8" t="s">
        <v>44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40" t="s">
        <v>376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25">
      <c r="A61" s="241" t="s">
        <v>377</v>
      </c>
      <c r="B61" s="9"/>
      <c r="C61" s="9"/>
      <c r="D61" s="35"/>
      <c r="E61" s="9"/>
      <c r="F61" s="9"/>
      <c r="G61" s="35"/>
      <c r="H61" s="10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28"/>
      <c r="H63" s="28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9" type="noConversion"/>
  <conditionalFormatting sqref="B7:C57 E7:H57">
    <cfRule type="containsBlanks" dxfId="76" priority="2">
      <formula>LEN(TRIM(B7))=0</formula>
    </cfRule>
  </conditionalFormatting>
  <conditionalFormatting sqref="E5:F5">
    <cfRule type="containsBlanks" dxfId="75" priority="22">
      <formula>LEN(TRIM(E5))=0</formula>
    </cfRule>
  </conditionalFormatting>
  <conditionalFormatting sqref="D7:D57">
    <cfRule type="containsBlanks" dxfId="74" priority="1">
      <formula>LEN(TRIM(D7))=0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4"/>
  <sheetViews>
    <sheetView showGridLines="0" tabSelected="1" topLeftCell="A37" zoomScale="115" zoomScaleNormal="115" zoomScalePageLayoutView="150" workbookViewId="0">
      <selection activeCell="A61" sqref="A61"/>
    </sheetView>
  </sheetViews>
  <sheetFormatPr baseColWidth="10" defaultColWidth="30.28515625" defaultRowHeight="13.5" x14ac:dyDescent="0.25"/>
  <cols>
    <col min="1" max="1" width="8" style="23" customWidth="1"/>
    <col min="2" max="2" width="1.42578125" style="23" customWidth="1"/>
    <col min="3" max="3" width="35.85546875" style="23" customWidth="1"/>
    <col min="4" max="5" width="7.5703125" style="23" bestFit="1" customWidth="1"/>
    <col min="6" max="6" width="7.28515625" style="23" customWidth="1"/>
    <col min="7" max="8" width="7.7109375" style="23" customWidth="1"/>
    <col min="9" max="9" width="6.85546875" style="23" customWidth="1"/>
    <col min="10" max="10" width="7.140625" style="23" customWidth="1"/>
    <col min="11" max="16384" width="30.28515625" style="23"/>
  </cols>
  <sheetData>
    <row r="1" spans="1:10" ht="15" customHeight="1" x14ac:dyDescent="0.25">
      <c r="A1" s="86" t="s">
        <v>333</v>
      </c>
    </row>
    <row r="2" spans="1:10" x14ac:dyDescent="0.25">
      <c r="A2" s="65" t="s">
        <v>359</v>
      </c>
      <c r="B2" s="65"/>
      <c r="C2" s="65"/>
      <c r="D2" s="75"/>
      <c r="E2" s="75"/>
      <c r="F2" s="65"/>
      <c r="G2" s="75"/>
      <c r="H2" s="75"/>
      <c r="I2" s="86"/>
      <c r="J2" s="73"/>
    </row>
    <row r="3" spans="1:10" ht="3" customHeight="1" x14ac:dyDescent="0.25">
      <c r="A3" s="49"/>
      <c r="B3" s="24"/>
      <c r="C3" s="25"/>
      <c r="D3" s="26"/>
      <c r="E3" s="26"/>
      <c r="F3" s="25"/>
      <c r="G3" s="26"/>
      <c r="H3" s="26"/>
      <c r="I3" s="25"/>
    </row>
    <row r="4" spans="1:10" s="3" customFormat="1" ht="15" customHeight="1" x14ac:dyDescent="0.25">
      <c r="A4" s="276" t="s">
        <v>5</v>
      </c>
      <c r="B4" s="278" t="s">
        <v>63</v>
      </c>
      <c r="C4" s="279"/>
      <c r="D4" s="274" t="s">
        <v>14</v>
      </c>
      <c r="E4" s="274"/>
      <c r="F4" s="274"/>
      <c r="G4" s="274" t="s">
        <v>57</v>
      </c>
      <c r="H4" s="274"/>
      <c r="I4" s="274"/>
      <c r="J4" s="274"/>
    </row>
    <row r="5" spans="1:10" s="27" customFormat="1" ht="22.35" customHeight="1" x14ac:dyDescent="0.2">
      <c r="A5" s="283"/>
      <c r="B5" s="284"/>
      <c r="C5" s="285"/>
      <c r="D5" s="178">
        <v>2023</v>
      </c>
      <c r="E5" s="179" t="s">
        <v>318</v>
      </c>
      <c r="F5" s="190" t="s">
        <v>324</v>
      </c>
      <c r="G5" s="178">
        <v>2023</v>
      </c>
      <c r="H5" s="179" t="s">
        <v>318</v>
      </c>
      <c r="I5" s="190" t="s">
        <v>324</v>
      </c>
      <c r="J5" s="190" t="s">
        <v>328</v>
      </c>
    </row>
    <row r="6" spans="1:10" s="27" customFormat="1" ht="4.3499999999999996" customHeight="1" x14ac:dyDescent="0.2">
      <c r="A6" s="81"/>
      <c r="B6" s="81"/>
      <c r="C6" s="81"/>
      <c r="D6" s="79"/>
      <c r="E6" s="79"/>
      <c r="F6" s="80"/>
      <c r="G6" s="79"/>
      <c r="H6" s="79"/>
      <c r="I6" s="80"/>
      <c r="J6" s="80"/>
    </row>
    <row r="7" spans="1:10" s="3" customFormat="1" ht="14.1" customHeight="1" x14ac:dyDescent="0.25">
      <c r="A7" s="203" t="s">
        <v>147</v>
      </c>
      <c r="B7" s="202" t="s">
        <v>277</v>
      </c>
      <c r="C7" s="202"/>
      <c r="D7" s="204">
        <v>2759500.3189999983</v>
      </c>
      <c r="E7" s="204">
        <v>3368141.7659999994</v>
      </c>
      <c r="F7" s="226">
        <v>0.22056219483263684</v>
      </c>
      <c r="G7" s="204">
        <v>799609.42637300014</v>
      </c>
      <c r="H7" s="204">
        <v>764279.24327200011</v>
      </c>
      <c r="I7" s="226">
        <v>-4.4184300404331744E-2</v>
      </c>
      <c r="J7" s="226">
        <v>0.99999999999999989</v>
      </c>
    </row>
    <row r="8" spans="1:10" ht="9.75" customHeight="1" x14ac:dyDescent="0.25">
      <c r="A8" s="173"/>
      <c r="B8" s="15"/>
      <c r="C8" s="29" t="s">
        <v>88</v>
      </c>
      <c r="D8" s="76">
        <v>2294561.2299999986</v>
      </c>
      <c r="E8" s="76">
        <v>3331900.3399999994</v>
      </c>
      <c r="F8" s="224">
        <v>0.45208604435454602</v>
      </c>
      <c r="G8" s="76">
        <v>655196.50043700007</v>
      </c>
      <c r="H8" s="76">
        <v>756281.19349000009</v>
      </c>
      <c r="I8" s="224">
        <v>0.15428149110317135</v>
      </c>
      <c r="J8" s="224">
        <v>0.98953517336443797</v>
      </c>
    </row>
    <row r="9" spans="1:10" ht="9.75" customHeight="1" x14ac:dyDescent="0.25">
      <c r="A9" s="173"/>
      <c r="B9" s="15"/>
      <c r="C9" s="29" t="s">
        <v>75</v>
      </c>
      <c r="D9" s="172" t="s">
        <v>360</v>
      </c>
      <c r="E9" s="76">
        <v>22349.33</v>
      </c>
      <c r="F9" s="172" t="s">
        <v>361</v>
      </c>
      <c r="G9" s="172" t="s">
        <v>360</v>
      </c>
      <c r="H9" s="76">
        <v>4963.83446</v>
      </c>
      <c r="I9" s="172" t="s">
        <v>362</v>
      </c>
      <c r="J9" s="224">
        <v>6.4947916663928235E-3</v>
      </c>
    </row>
    <row r="10" spans="1:10" ht="9.75" customHeight="1" x14ac:dyDescent="0.25">
      <c r="A10" s="173"/>
      <c r="B10" s="15"/>
      <c r="C10" s="29" t="s">
        <v>87</v>
      </c>
      <c r="D10" s="172" t="s">
        <v>360</v>
      </c>
      <c r="E10" s="76">
        <v>7029.0959999999977</v>
      </c>
      <c r="F10" s="172" t="s">
        <v>361</v>
      </c>
      <c r="G10" s="172" t="s">
        <v>360</v>
      </c>
      <c r="H10" s="76">
        <v>1599.996226</v>
      </c>
      <c r="I10" s="172" t="s">
        <v>362</v>
      </c>
      <c r="J10" s="224">
        <v>2.0934707308681621E-3</v>
      </c>
    </row>
    <row r="11" spans="1:10" ht="9.75" customHeight="1" x14ac:dyDescent="0.25">
      <c r="A11" s="16"/>
      <c r="B11" s="15"/>
      <c r="C11" s="16" t="s">
        <v>18</v>
      </c>
      <c r="D11" s="76">
        <v>464939.08899999969</v>
      </c>
      <c r="E11" s="76">
        <v>6863</v>
      </c>
      <c r="F11" s="224">
        <v>-0.98523892664142076</v>
      </c>
      <c r="G11" s="76">
        <v>144412.92593600007</v>
      </c>
      <c r="H11" s="76">
        <v>1434.2190959999571</v>
      </c>
      <c r="I11" s="224">
        <v>-0.99006862379732152</v>
      </c>
      <c r="J11" s="224">
        <v>1.8765642383009628E-3</v>
      </c>
    </row>
    <row r="12" spans="1:10" s="3" customFormat="1" ht="14.1" customHeight="1" x14ac:dyDescent="0.25">
      <c r="A12" s="203" t="s">
        <v>149</v>
      </c>
      <c r="B12" s="202" t="s">
        <v>290</v>
      </c>
      <c r="C12" s="202"/>
      <c r="D12" s="204">
        <v>1222108.5080000001</v>
      </c>
      <c r="E12" s="204">
        <v>1313545.4919999996</v>
      </c>
      <c r="F12" s="226">
        <v>7.4819038899939905E-2</v>
      </c>
      <c r="G12" s="204">
        <v>659523.08485400002</v>
      </c>
      <c r="H12" s="204">
        <v>584386.78471000027</v>
      </c>
      <c r="I12" s="226">
        <v>-0.11392520120904159</v>
      </c>
      <c r="J12" s="226">
        <v>1</v>
      </c>
    </row>
    <row r="13" spans="1:10" ht="9.75" customHeight="1" x14ac:dyDescent="0.25">
      <c r="A13" s="173"/>
      <c r="B13" s="15"/>
      <c r="C13" s="29" t="s">
        <v>87</v>
      </c>
      <c r="D13" s="76">
        <v>684668.27800000005</v>
      </c>
      <c r="E13" s="76">
        <v>667834.79599999986</v>
      </c>
      <c r="F13" s="224">
        <v>-2.4586332594775495E-2</v>
      </c>
      <c r="G13" s="76">
        <v>349608.72620300011</v>
      </c>
      <c r="H13" s="76">
        <v>289090.63089500024</v>
      </c>
      <c r="I13" s="224">
        <v>-0.17310235921531336</v>
      </c>
      <c r="J13" s="224">
        <v>0.49469056874456935</v>
      </c>
    </row>
    <row r="14" spans="1:10" ht="9.75" customHeight="1" x14ac:dyDescent="0.25">
      <c r="A14" s="173"/>
      <c r="B14" s="15"/>
      <c r="C14" s="29" t="s">
        <v>84</v>
      </c>
      <c r="D14" s="76">
        <v>155463.68000000002</v>
      </c>
      <c r="E14" s="76">
        <v>346239.36</v>
      </c>
      <c r="F14" s="224">
        <v>1.2271398695823996</v>
      </c>
      <c r="G14" s="76">
        <v>84343.113520999992</v>
      </c>
      <c r="H14" s="76">
        <v>157719.07812799999</v>
      </c>
      <c r="I14" s="224">
        <v>0.86996983563727048</v>
      </c>
      <c r="J14" s="224">
        <v>0.2698881669719268</v>
      </c>
    </row>
    <row r="15" spans="1:10" ht="9.75" customHeight="1" x14ac:dyDescent="0.25">
      <c r="A15" s="173"/>
      <c r="B15" s="15"/>
      <c r="C15" s="29" t="s">
        <v>88</v>
      </c>
      <c r="D15" s="172">
        <v>291883.95000000007</v>
      </c>
      <c r="E15" s="76">
        <v>299222.03999999992</v>
      </c>
      <c r="F15" s="172" t="s">
        <v>361</v>
      </c>
      <c r="G15" s="172">
        <v>175202.24661799995</v>
      </c>
      <c r="H15" s="76">
        <v>137452.71049500001</v>
      </c>
      <c r="I15" s="224">
        <v>-0.21546262591772969</v>
      </c>
      <c r="J15" s="224">
        <v>0.23520845113431235</v>
      </c>
    </row>
    <row r="16" spans="1:10" ht="9.75" customHeight="1" x14ac:dyDescent="0.25">
      <c r="A16" s="173"/>
      <c r="B16" s="15"/>
      <c r="C16" s="16" t="s">
        <v>18</v>
      </c>
      <c r="D16" s="76">
        <v>90092.59999999986</v>
      </c>
      <c r="E16" s="76">
        <v>249.29599999985658</v>
      </c>
      <c r="F16" s="224">
        <v>-0.99723289149164462</v>
      </c>
      <c r="G16" s="76">
        <v>50368.998511999962</v>
      </c>
      <c r="H16" s="76">
        <v>124.36519200005569</v>
      </c>
      <c r="I16" s="224">
        <v>-0.99753091791232607</v>
      </c>
      <c r="J16" s="224">
        <v>2.1281314919154349E-4</v>
      </c>
    </row>
    <row r="17" spans="1:10" s="3" customFormat="1" ht="14.1" customHeight="1" x14ac:dyDescent="0.25">
      <c r="A17" s="203" t="s">
        <v>148</v>
      </c>
      <c r="B17" s="202" t="s">
        <v>195</v>
      </c>
      <c r="C17" s="202"/>
      <c r="D17" s="204">
        <v>1516870.6403910001</v>
      </c>
      <c r="E17" s="204">
        <v>1659331.13</v>
      </c>
      <c r="F17" s="226">
        <v>9.3917362374604352E-2</v>
      </c>
      <c r="G17" s="204">
        <v>586081.930115</v>
      </c>
      <c r="H17" s="204">
        <v>517087.017995</v>
      </c>
      <c r="I17" s="226">
        <v>-0.11772229883706176</v>
      </c>
      <c r="J17" s="226">
        <v>1.0000000000000002</v>
      </c>
    </row>
    <row r="18" spans="1:10" ht="9.75" customHeight="1" x14ac:dyDescent="0.25">
      <c r="A18" s="173"/>
      <c r="B18" s="29"/>
      <c r="C18" s="16" t="s">
        <v>86</v>
      </c>
      <c r="D18" s="76">
        <v>1087046.7183910001</v>
      </c>
      <c r="E18" s="76">
        <v>1210823.1599999999</v>
      </c>
      <c r="F18" s="224">
        <v>0.11386487766800713</v>
      </c>
      <c r="G18" s="76">
        <v>424387.21544300002</v>
      </c>
      <c r="H18" s="76">
        <v>385151.43581000005</v>
      </c>
      <c r="I18" s="224">
        <v>-9.2452784167975866E-2</v>
      </c>
      <c r="J18" s="224">
        <v>0.74484839573699047</v>
      </c>
    </row>
    <row r="19" spans="1:10" ht="9.75" customHeight="1" x14ac:dyDescent="0.25">
      <c r="A19" s="173"/>
      <c r="B19" s="29"/>
      <c r="C19" s="16" t="s">
        <v>88</v>
      </c>
      <c r="D19" s="76">
        <v>103554.05799999999</v>
      </c>
      <c r="E19" s="76">
        <v>285849.44</v>
      </c>
      <c r="F19" s="224">
        <v>1.7603885885379791</v>
      </c>
      <c r="G19" s="76">
        <v>41700.337750999999</v>
      </c>
      <c r="H19" s="76">
        <v>83717.826318000007</v>
      </c>
      <c r="I19" s="224">
        <v>1.0076054735550048</v>
      </c>
      <c r="J19" s="224">
        <v>0.16190278116556683</v>
      </c>
    </row>
    <row r="20" spans="1:10" ht="9.75" customHeight="1" x14ac:dyDescent="0.25">
      <c r="A20" s="173"/>
      <c r="B20" s="29"/>
      <c r="C20" s="16" t="s">
        <v>71</v>
      </c>
      <c r="D20" s="76">
        <v>143155.79400000002</v>
      </c>
      <c r="E20" s="76">
        <v>162658.53</v>
      </c>
      <c r="F20" s="172" t="s">
        <v>361</v>
      </c>
      <c r="G20" s="76">
        <v>51914.964082999999</v>
      </c>
      <c r="H20" s="76">
        <v>48217.755867</v>
      </c>
      <c r="I20" s="224">
        <v>-7.1216618971150947E-2</v>
      </c>
      <c r="J20" s="224">
        <v>9.324882309744284E-2</v>
      </c>
    </row>
    <row r="21" spans="1:10" ht="9.75" customHeight="1" x14ac:dyDescent="0.25">
      <c r="A21" s="173"/>
      <c r="B21" s="29"/>
      <c r="C21" s="16" t="s">
        <v>18</v>
      </c>
      <c r="D21" s="76">
        <v>183114.07000000007</v>
      </c>
      <c r="E21" s="172" t="s">
        <v>361</v>
      </c>
      <c r="F21" s="172" t="s">
        <v>361</v>
      </c>
      <c r="G21" s="76">
        <v>68079.412837999989</v>
      </c>
      <c r="H21" s="76">
        <v>0</v>
      </c>
      <c r="I21" s="224">
        <v>-1</v>
      </c>
      <c r="J21" s="224">
        <v>0</v>
      </c>
    </row>
    <row r="22" spans="1:10" s="3" customFormat="1" ht="14.1" customHeight="1" x14ac:dyDescent="0.25">
      <c r="A22" s="203" t="s">
        <v>150</v>
      </c>
      <c r="B22" s="202" t="s">
        <v>284</v>
      </c>
      <c r="C22" s="202"/>
      <c r="D22" s="204">
        <v>370302.39200000005</v>
      </c>
      <c r="E22" s="204">
        <v>399360.96100000007</v>
      </c>
      <c r="F22" s="226">
        <v>7.8472539275414643E-2</v>
      </c>
      <c r="G22" s="204">
        <v>438110.86059399997</v>
      </c>
      <c r="H22" s="204">
        <v>392139.87523800007</v>
      </c>
      <c r="I22" s="226">
        <v>-0.10493002911105986</v>
      </c>
      <c r="J22" s="226">
        <v>1</v>
      </c>
    </row>
    <row r="23" spans="1:10" ht="9.75" customHeight="1" x14ac:dyDescent="0.25">
      <c r="A23" s="173"/>
      <c r="B23" s="29"/>
      <c r="C23" s="16" t="s">
        <v>88</v>
      </c>
      <c r="D23" s="76">
        <v>270798.85200000007</v>
      </c>
      <c r="E23" s="76">
        <v>298154.21900000004</v>
      </c>
      <c r="F23" s="224">
        <v>0.10101729308660423</v>
      </c>
      <c r="G23" s="76">
        <v>325933.70898899995</v>
      </c>
      <c r="H23" s="76">
        <v>296913.32548300002</v>
      </c>
      <c r="I23" s="224">
        <v>-8.9037686822934115E-2</v>
      </c>
      <c r="J23" s="224">
        <v>0.75716177882393487</v>
      </c>
    </row>
    <row r="24" spans="1:10" ht="9.75" customHeight="1" x14ac:dyDescent="0.25">
      <c r="A24" s="173"/>
      <c r="B24" s="29"/>
      <c r="C24" s="16" t="s">
        <v>84</v>
      </c>
      <c r="D24" s="76">
        <v>24177.96</v>
      </c>
      <c r="E24" s="76">
        <v>84268.960999999996</v>
      </c>
      <c r="F24" s="224">
        <v>2.4853627435896164</v>
      </c>
      <c r="G24" s="76">
        <v>29608.865008000001</v>
      </c>
      <c r="H24" s="76">
        <v>79614.434320999993</v>
      </c>
      <c r="I24" s="224">
        <v>1.6888715355853399</v>
      </c>
      <c r="J24" s="224">
        <v>0.20302560221063948</v>
      </c>
    </row>
    <row r="25" spans="1:10" ht="9.75" customHeight="1" x14ac:dyDescent="0.25">
      <c r="A25" s="173"/>
      <c r="B25" s="29"/>
      <c r="C25" s="16" t="s">
        <v>87</v>
      </c>
      <c r="D25" s="76">
        <v>53533.181999999986</v>
      </c>
      <c r="E25" s="76">
        <v>14346.361000000001</v>
      </c>
      <c r="F25" s="172" t="s">
        <v>361</v>
      </c>
      <c r="G25" s="76">
        <v>55478.482578999989</v>
      </c>
      <c r="H25" s="76">
        <v>13344.164414000008</v>
      </c>
      <c r="I25" s="224">
        <v>-0.75947135188857684</v>
      </c>
      <c r="J25" s="224">
        <v>3.4029093332834569E-2</v>
      </c>
    </row>
    <row r="26" spans="1:10" ht="9.75" customHeight="1" x14ac:dyDescent="0.25">
      <c r="A26" s="16"/>
      <c r="B26" s="29"/>
      <c r="C26" s="16" t="s">
        <v>18</v>
      </c>
      <c r="D26" s="76">
        <v>21792.397999999986</v>
      </c>
      <c r="E26" s="76">
        <v>2591.4200000000419</v>
      </c>
      <c r="F26" s="224">
        <v>-0.88108605578881027</v>
      </c>
      <c r="G26" s="76">
        <v>27089.804018000024</v>
      </c>
      <c r="H26" s="76">
        <v>2267.9510200000368</v>
      </c>
      <c r="I26" s="224">
        <v>-0.91628027214618901</v>
      </c>
      <c r="J26" s="224">
        <v>5.7835256325910684E-3</v>
      </c>
    </row>
    <row r="27" spans="1:10" s="3" customFormat="1" ht="14.1" customHeight="1" x14ac:dyDescent="0.25">
      <c r="A27" s="203" t="s">
        <v>67</v>
      </c>
      <c r="B27" s="202" t="s">
        <v>250</v>
      </c>
      <c r="C27" s="202"/>
      <c r="D27" s="204">
        <v>167756.57999999999</v>
      </c>
      <c r="E27" s="204">
        <v>179744.90280000001</v>
      </c>
      <c r="F27" s="226">
        <v>7.1462608500960201E-2</v>
      </c>
      <c r="G27" s="204">
        <v>112055.445166</v>
      </c>
      <c r="H27" s="204">
        <v>123118.82143799998</v>
      </c>
      <c r="I27" s="226">
        <v>9.8731268753701196E-2</v>
      </c>
      <c r="J27" s="226">
        <v>0.87822162111460544</v>
      </c>
    </row>
    <row r="28" spans="1:10" s="3" customFormat="1" ht="9.75" customHeight="1" x14ac:dyDescent="0.25">
      <c r="A28" s="173"/>
      <c r="B28" s="16"/>
      <c r="C28" s="76" t="s">
        <v>80</v>
      </c>
      <c r="D28" s="76">
        <v>44174.395000000004</v>
      </c>
      <c r="E28" s="76">
        <v>52828.055000000008</v>
      </c>
      <c r="F28" s="224">
        <v>0.19589764613641014</v>
      </c>
      <c r="G28" s="76">
        <v>27740.860241999999</v>
      </c>
      <c r="H28" s="76">
        <v>39364.660679999994</v>
      </c>
      <c r="I28" s="224">
        <v>0.41901369808285249</v>
      </c>
      <c r="J28" s="224">
        <v>0.31972902453280222</v>
      </c>
    </row>
    <row r="29" spans="1:10" s="3" customFormat="1" ht="9.75" customHeight="1" x14ac:dyDescent="0.25">
      <c r="A29" s="173"/>
      <c r="B29" s="16"/>
      <c r="C29" s="76" t="s">
        <v>136</v>
      </c>
      <c r="D29" s="76">
        <v>8160.91</v>
      </c>
      <c r="E29" s="150">
        <v>44298.629000000001</v>
      </c>
      <c r="F29" s="224">
        <v>4.428148208961991</v>
      </c>
      <c r="G29" s="76">
        <v>5104.9486269999998</v>
      </c>
      <c r="H29" s="76">
        <v>29240.336921999988</v>
      </c>
      <c r="I29" s="224">
        <v>4.7278415628608421</v>
      </c>
      <c r="J29" s="224">
        <v>0.23749688780707504</v>
      </c>
    </row>
    <row r="30" spans="1:10" s="3" customFormat="1" ht="9.75" customHeight="1" x14ac:dyDescent="0.25">
      <c r="A30" s="173"/>
      <c r="B30" s="16"/>
      <c r="C30" s="76" t="s">
        <v>85</v>
      </c>
      <c r="D30" s="76">
        <v>36599.64</v>
      </c>
      <c r="E30" s="150">
        <v>30917.177799999994</v>
      </c>
      <c r="F30" s="172" t="s">
        <v>361</v>
      </c>
      <c r="G30" s="76">
        <v>25623.256265999993</v>
      </c>
      <c r="H30" s="76">
        <v>20591.102318000001</v>
      </c>
      <c r="I30" s="224">
        <v>-0.19639010341855956</v>
      </c>
      <c r="J30" s="224">
        <v>0.16724577182838971</v>
      </c>
    </row>
    <row r="31" spans="1:10" s="3" customFormat="1" ht="9.75" customHeight="1" x14ac:dyDescent="0.25">
      <c r="A31" s="173"/>
      <c r="B31" s="16"/>
      <c r="C31" s="76" t="s">
        <v>120</v>
      </c>
      <c r="D31" s="76">
        <v>36628.981</v>
      </c>
      <c r="E31" s="150">
        <v>28140.278000000002</v>
      </c>
      <c r="F31" s="172" t="s">
        <v>361</v>
      </c>
      <c r="G31" s="76">
        <v>25232.883074999994</v>
      </c>
      <c r="H31" s="76">
        <v>18929.511032999999</v>
      </c>
      <c r="I31" s="224">
        <v>-0.24980784095358466</v>
      </c>
      <c r="J31" s="224">
        <v>0.15374993694633843</v>
      </c>
    </row>
    <row r="32" spans="1:10" s="3" customFormat="1" ht="9.75" customHeight="1" x14ac:dyDescent="0.25">
      <c r="A32" s="173"/>
      <c r="B32" s="16"/>
      <c r="C32" s="16" t="s">
        <v>18</v>
      </c>
      <c r="D32" s="76">
        <v>42192.65399999998</v>
      </c>
      <c r="E32" s="76">
        <v>23560.763000000006</v>
      </c>
      <c r="F32" s="224">
        <v>-0.44159087503715655</v>
      </c>
      <c r="G32" s="76">
        <v>28353.496956000017</v>
      </c>
      <c r="H32" s="76">
        <v>14993.210484999989</v>
      </c>
      <c r="I32" s="224">
        <v>-0.47120418662054298</v>
      </c>
      <c r="J32" s="224">
        <v>0.12177837888539446</v>
      </c>
    </row>
    <row r="33" spans="1:10" s="3" customFormat="1" ht="14.1" customHeight="1" x14ac:dyDescent="0.25">
      <c r="A33" s="203" t="s">
        <v>154</v>
      </c>
      <c r="B33" s="202" t="s">
        <v>279</v>
      </c>
      <c r="C33" s="202"/>
      <c r="D33" s="204">
        <v>75112.54772799999</v>
      </c>
      <c r="E33" s="204">
        <v>96081.074823999996</v>
      </c>
      <c r="F33" s="226">
        <v>0.2791614414669028</v>
      </c>
      <c r="G33" s="204">
        <v>105479.91390700001</v>
      </c>
      <c r="H33" s="204">
        <v>114480.60917700003</v>
      </c>
      <c r="I33" s="226">
        <v>8.5330893215705528E-2</v>
      </c>
      <c r="J33" s="226">
        <v>0.99999999999999989</v>
      </c>
    </row>
    <row r="34" spans="1:10" s="3" customFormat="1" ht="9.75" customHeight="1" x14ac:dyDescent="0.25">
      <c r="A34" s="173"/>
      <c r="B34" s="29"/>
      <c r="C34" s="76" t="s">
        <v>87</v>
      </c>
      <c r="D34" s="235">
        <v>48676.009924000005</v>
      </c>
      <c r="E34" s="235">
        <v>65070.072415999995</v>
      </c>
      <c r="F34" s="224">
        <v>0.33679963739009744</v>
      </c>
      <c r="G34" s="235">
        <v>64084.023077000013</v>
      </c>
      <c r="H34" s="235">
        <v>73699.515753000029</v>
      </c>
      <c r="I34" s="224">
        <v>0.15004508478574352</v>
      </c>
      <c r="J34" s="224">
        <v>0.64377291737723197</v>
      </c>
    </row>
    <row r="35" spans="1:10" s="3" customFormat="1" ht="9.75" customHeight="1" x14ac:dyDescent="0.25">
      <c r="A35" s="173"/>
      <c r="B35" s="29"/>
      <c r="C35" s="76" t="s">
        <v>85</v>
      </c>
      <c r="D35" s="235">
        <v>20208.530020000002</v>
      </c>
      <c r="E35" s="235">
        <v>21813.481853999998</v>
      </c>
      <c r="F35" s="224">
        <v>7.9419523954073146E-2</v>
      </c>
      <c r="G35" s="235">
        <v>29483.242921999994</v>
      </c>
      <c r="H35" s="235">
        <v>28765.146297000003</v>
      </c>
      <c r="I35" s="224">
        <v>-2.4356093625784836E-2</v>
      </c>
      <c r="J35" s="224">
        <v>0.25126653765901802</v>
      </c>
    </row>
    <row r="36" spans="1:10" s="3" customFormat="1" ht="9.75" customHeight="1" x14ac:dyDescent="0.25">
      <c r="A36" s="173"/>
      <c r="B36" s="29"/>
      <c r="C36" s="76" t="s">
        <v>88</v>
      </c>
      <c r="D36" s="235">
        <v>6169.6007799999998</v>
      </c>
      <c r="E36" s="235">
        <v>8727.5296539999981</v>
      </c>
      <c r="F36" s="172" t="s">
        <v>361</v>
      </c>
      <c r="G36" s="235">
        <v>11603.018913000002</v>
      </c>
      <c r="H36" s="235">
        <v>11051.367857000001</v>
      </c>
      <c r="I36" s="224">
        <v>-4.7543752202448997E-2</v>
      </c>
      <c r="J36" s="224">
        <v>9.6534844952766888E-2</v>
      </c>
    </row>
    <row r="37" spans="1:10" s="3" customFormat="1" ht="9.75" customHeight="1" x14ac:dyDescent="0.25">
      <c r="A37" s="16"/>
      <c r="B37" s="29"/>
      <c r="C37" s="76" t="s">
        <v>18</v>
      </c>
      <c r="D37" s="76">
        <v>58.407003999993321</v>
      </c>
      <c r="E37" s="76">
        <v>469.99090000000433</v>
      </c>
      <c r="F37" s="224">
        <v>7.0468243157970925</v>
      </c>
      <c r="G37" s="76">
        <v>309.62899499999185</v>
      </c>
      <c r="H37" s="76">
        <v>964.579270000002</v>
      </c>
      <c r="I37" s="224">
        <v>2.1152743624673374</v>
      </c>
      <c r="J37" s="224">
        <v>8.425700010983108E-3</v>
      </c>
    </row>
    <row r="38" spans="1:10" s="3" customFormat="1" ht="14.1" customHeight="1" x14ac:dyDescent="0.25">
      <c r="A38" s="203" t="s">
        <v>152</v>
      </c>
      <c r="B38" s="202" t="s">
        <v>269</v>
      </c>
      <c r="C38" s="202"/>
      <c r="D38" s="204">
        <v>16639.124184000008</v>
      </c>
      <c r="E38" s="204">
        <v>16597.587819000004</v>
      </c>
      <c r="F38" s="226">
        <v>-2.4963071698175243E-3</v>
      </c>
      <c r="G38" s="204">
        <v>111031.341264</v>
      </c>
      <c r="H38" s="204">
        <v>103407.39450900001</v>
      </c>
      <c r="I38" s="226">
        <v>-6.8664817232753084E-2</v>
      </c>
      <c r="J38" s="226">
        <v>1</v>
      </c>
    </row>
    <row r="39" spans="1:10" s="3" customFormat="1" ht="9.75" customHeight="1" x14ac:dyDescent="0.25">
      <c r="A39" s="173"/>
      <c r="B39" s="29"/>
      <c r="C39" s="16" t="s">
        <v>179</v>
      </c>
      <c r="D39" s="76">
        <v>2308.8554070000014</v>
      </c>
      <c r="E39" s="76">
        <v>2956.5717909999994</v>
      </c>
      <c r="F39" s="224">
        <v>0.28053570701579988</v>
      </c>
      <c r="G39" s="76">
        <v>14712.298458999998</v>
      </c>
      <c r="H39" s="76">
        <v>15858.692929000004</v>
      </c>
      <c r="I39" s="224">
        <v>7.7920827476057664E-2</v>
      </c>
      <c r="J39" s="224">
        <v>0.1533613046175315</v>
      </c>
    </row>
    <row r="40" spans="1:10" s="3" customFormat="1" ht="9.75" customHeight="1" x14ac:dyDescent="0.25">
      <c r="A40" s="173"/>
      <c r="B40" s="29"/>
      <c r="C40" s="16" t="s">
        <v>230</v>
      </c>
      <c r="D40" s="76">
        <v>1569.8217679999998</v>
      </c>
      <c r="E40" s="76">
        <v>1037.3930330000003</v>
      </c>
      <c r="F40" s="224">
        <v>-0.33916508603287476</v>
      </c>
      <c r="G40" s="76">
        <v>22029.843242999996</v>
      </c>
      <c r="H40" s="76">
        <v>12996.045463999997</v>
      </c>
      <c r="I40" s="224">
        <v>-0.41007090605923835</v>
      </c>
      <c r="J40" s="224">
        <v>0.12567810576514327</v>
      </c>
    </row>
    <row r="41" spans="1:10" s="3" customFormat="1" ht="9.75" customHeight="1" x14ac:dyDescent="0.25">
      <c r="A41" s="173"/>
      <c r="B41" s="29"/>
      <c r="C41" s="16" t="s">
        <v>72</v>
      </c>
      <c r="D41" s="76">
        <v>218.80733299999997</v>
      </c>
      <c r="E41" s="76">
        <v>797.40843299999983</v>
      </c>
      <c r="F41" s="172" t="s">
        <v>361</v>
      </c>
      <c r="G41" s="76">
        <v>3311.9851929999991</v>
      </c>
      <c r="H41" s="76">
        <v>12824.413103999999</v>
      </c>
      <c r="I41" s="172" t="s">
        <v>362</v>
      </c>
      <c r="J41" s="224">
        <v>0.12401833703375859</v>
      </c>
    </row>
    <row r="42" spans="1:10" s="3" customFormat="1" ht="9.75" customHeight="1" x14ac:dyDescent="0.25">
      <c r="A42" s="173"/>
      <c r="B42" s="29"/>
      <c r="C42" s="16" t="s">
        <v>71</v>
      </c>
      <c r="D42" s="76">
        <v>2161.9704229999998</v>
      </c>
      <c r="E42" s="76">
        <v>2205.6559339999994</v>
      </c>
      <c r="F42" s="172" t="s">
        <v>361</v>
      </c>
      <c r="G42" s="76">
        <v>8961.7226160000027</v>
      </c>
      <c r="H42" s="76">
        <v>8793.3483820000019</v>
      </c>
      <c r="I42" s="172" t="s">
        <v>362</v>
      </c>
      <c r="J42" s="224">
        <v>8.5035972753715189E-2</v>
      </c>
    </row>
    <row r="43" spans="1:10" s="3" customFormat="1" ht="9.75" customHeight="1" x14ac:dyDescent="0.25">
      <c r="A43" s="173"/>
      <c r="B43" s="29"/>
      <c r="C43" s="16" t="s">
        <v>142</v>
      </c>
      <c r="D43" s="76">
        <v>890.20466799999997</v>
      </c>
      <c r="E43" s="76">
        <v>655.81237300000009</v>
      </c>
      <c r="F43" s="172" t="s">
        <v>361</v>
      </c>
      <c r="G43" s="76">
        <v>12086.621646</v>
      </c>
      <c r="H43" s="76">
        <v>8533.8043830000006</v>
      </c>
      <c r="I43" s="224">
        <v>-0.29394626282322522</v>
      </c>
      <c r="J43" s="224">
        <v>8.2526055544869817E-2</v>
      </c>
    </row>
    <row r="44" spans="1:10" s="3" customFormat="1" ht="9.75" customHeight="1" x14ac:dyDescent="0.25">
      <c r="A44" s="173"/>
      <c r="B44" s="29"/>
      <c r="C44" s="16" t="s">
        <v>18</v>
      </c>
      <c r="D44" s="76">
        <v>9489.4645850000052</v>
      </c>
      <c r="E44" s="76">
        <v>8944.7462550000055</v>
      </c>
      <c r="F44" s="224">
        <v>-5.7402430360616541E-2</v>
      </c>
      <c r="G44" s="76">
        <v>49928.87010700001</v>
      </c>
      <c r="H44" s="76">
        <v>44401.090247</v>
      </c>
      <c r="I44" s="224">
        <v>-0.11071309741545732</v>
      </c>
      <c r="J44" s="224">
        <v>0.42938022428498163</v>
      </c>
    </row>
    <row r="45" spans="1:10" s="3" customFormat="1" ht="13.5" customHeight="1" x14ac:dyDescent="0.25">
      <c r="A45" s="203" t="s">
        <v>156</v>
      </c>
      <c r="B45" s="202" t="s">
        <v>286</v>
      </c>
      <c r="C45" s="202"/>
      <c r="D45" s="204">
        <v>145306.21822200002</v>
      </c>
      <c r="E45" s="204">
        <v>126456.18384099998</v>
      </c>
      <c r="F45" s="226">
        <v>-0.12972627470216591</v>
      </c>
      <c r="G45" s="204">
        <v>135721.27529600004</v>
      </c>
      <c r="H45" s="204">
        <v>94332.563309000019</v>
      </c>
      <c r="I45" s="226">
        <v>-0.30495375096302102</v>
      </c>
      <c r="J45" s="226">
        <v>0.99998145206767808</v>
      </c>
    </row>
    <row r="46" spans="1:10" s="3" customFormat="1" ht="9.75" customHeight="1" x14ac:dyDescent="0.25">
      <c r="A46" s="173"/>
      <c r="B46" s="29"/>
      <c r="C46" s="16" t="s">
        <v>71</v>
      </c>
      <c r="D46" s="76">
        <v>145306.17500000002</v>
      </c>
      <c r="E46" s="76">
        <v>126456.11299999998</v>
      </c>
      <c r="F46" s="224">
        <v>-0.12972650336436176</v>
      </c>
      <c r="G46" s="76">
        <v>135719.76495900002</v>
      </c>
      <c r="H46" s="76">
        <v>94330.813635000013</v>
      </c>
      <c r="I46" s="224">
        <v>-0.30495890805958381</v>
      </c>
      <c r="J46" s="224">
        <v>0.99998145206767808</v>
      </c>
    </row>
    <row r="47" spans="1:10" s="3" customFormat="1" ht="9.75" customHeight="1" x14ac:dyDescent="0.25">
      <c r="A47" s="173"/>
      <c r="B47" s="29"/>
      <c r="C47" s="16" t="s">
        <v>82</v>
      </c>
      <c r="D47" s="76">
        <v>1.2966999999999998E-2</v>
      </c>
      <c r="E47" s="76">
        <v>3.7911E-2</v>
      </c>
      <c r="F47" s="224">
        <v>1.9236523482686825</v>
      </c>
      <c r="G47" s="76">
        <v>0.67313600000000007</v>
      </c>
      <c r="H47" s="76">
        <v>1.1375709999999999</v>
      </c>
      <c r="I47" s="172" t="s">
        <v>362</v>
      </c>
      <c r="J47" s="224">
        <v>1.2059154973598256E-5</v>
      </c>
    </row>
    <row r="48" spans="1:10" s="3" customFormat="1" ht="9.75" customHeight="1" x14ac:dyDescent="0.25">
      <c r="A48" s="173"/>
      <c r="B48" s="29"/>
      <c r="C48" s="16" t="s">
        <v>128</v>
      </c>
      <c r="D48" s="76">
        <v>3.0254999999999997E-2</v>
      </c>
      <c r="E48" s="76">
        <v>3.2800000000000003E-2</v>
      </c>
      <c r="F48" s="172" t="s">
        <v>361</v>
      </c>
      <c r="G48" s="76">
        <v>0.83720099999999997</v>
      </c>
      <c r="H48" s="76">
        <v>0.54186199999999995</v>
      </c>
      <c r="I48" s="172" t="s">
        <v>362</v>
      </c>
      <c r="J48" s="224">
        <v>5.7441670298415642E-6</v>
      </c>
    </row>
    <row r="49" spans="1:10" s="3" customFormat="1" ht="14.1" customHeight="1" x14ac:dyDescent="0.25">
      <c r="A49" s="203" t="s">
        <v>34</v>
      </c>
      <c r="B49" s="202" t="s">
        <v>299</v>
      </c>
      <c r="C49" s="206"/>
      <c r="D49" s="204">
        <v>109088.40398900001</v>
      </c>
      <c r="E49" s="204">
        <v>110026.78461399999</v>
      </c>
      <c r="F49" s="226">
        <v>8.6020199277514475E-3</v>
      </c>
      <c r="G49" s="204">
        <v>77275.661307000017</v>
      </c>
      <c r="H49" s="204">
        <v>93243.376841000005</v>
      </c>
      <c r="I49" s="226">
        <v>0.2066331787257516</v>
      </c>
      <c r="J49" s="226">
        <v>1.0014524933951174</v>
      </c>
    </row>
    <row r="50" spans="1:10" s="3" customFormat="1" ht="9.75" customHeight="1" x14ac:dyDescent="0.25">
      <c r="A50" s="173"/>
      <c r="B50" s="15"/>
      <c r="C50" s="29" t="s">
        <v>83</v>
      </c>
      <c r="D50" s="76">
        <v>55730.415000000001</v>
      </c>
      <c r="E50" s="76">
        <v>58632.549999999996</v>
      </c>
      <c r="F50" s="224">
        <v>5.2074526988539205E-2</v>
      </c>
      <c r="G50" s="76">
        <v>38557.125200000002</v>
      </c>
      <c r="H50" s="76">
        <v>49380.307150000008</v>
      </c>
      <c r="I50" s="224">
        <v>0.28070510687347627</v>
      </c>
      <c r="J50" s="224">
        <v>0.52958514398512235</v>
      </c>
    </row>
    <row r="51" spans="1:10" s="3" customFormat="1" ht="9.75" customHeight="1" x14ac:dyDescent="0.25">
      <c r="A51" s="173"/>
      <c r="B51" s="15"/>
      <c r="C51" s="29" t="s">
        <v>85</v>
      </c>
      <c r="D51" s="76">
        <v>45996.83</v>
      </c>
      <c r="E51" s="76">
        <v>44050.822699999997</v>
      </c>
      <c r="F51" s="224">
        <v>-4.2307422054954746E-2</v>
      </c>
      <c r="G51" s="76">
        <v>34022.82052600001</v>
      </c>
      <c r="H51" s="76">
        <v>37943.769934000004</v>
      </c>
      <c r="I51" s="224">
        <v>0.115244690104503</v>
      </c>
      <c r="J51" s="224">
        <v>0.40693260175146045</v>
      </c>
    </row>
    <row r="52" spans="1:10" s="3" customFormat="1" ht="9.75" customHeight="1" x14ac:dyDescent="0.25">
      <c r="A52" s="173"/>
      <c r="B52" s="15"/>
      <c r="C52" s="29" t="s">
        <v>84</v>
      </c>
      <c r="D52" s="172" t="s">
        <v>360</v>
      </c>
      <c r="E52" s="76">
        <v>4017.38</v>
      </c>
      <c r="F52" s="172" t="s">
        <v>361</v>
      </c>
      <c r="G52" s="172" t="s">
        <v>360</v>
      </c>
      <c r="H52" s="76">
        <v>3302.1863799999996</v>
      </c>
      <c r="I52" s="172" t="s">
        <v>362</v>
      </c>
      <c r="J52" s="224">
        <v>3.541470173941616E-2</v>
      </c>
    </row>
    <row r="53" spans="1:10" s="3" customFormat="1" ht="9.75" customHeight="1" x14ac:dyDescent="0.25">
      <c r="A53" s="173"/>
      <c r="B53" s="15"/>
      <c r="C53" s="16" t="s">
        <v>18</v>
      </c>
      <c r="D53" s="76">
        <v>596.54139899999996</v>
      </c>
      <c r="E53" s="76">
        <v>2276.3138000000004</v>
      </c>
      <c r="F53" s="224">
        <v>2.8158521836302604</v>
      </c>
      <c r="G53" s="76">
        <v>1767.6844929999997</v>
      </c>
      <c r="H53" s="76">
        <v>2752.5487659999999</v>
      </c>
      <c r="I53" s="224">
        <v>0.55714935380156683</v>
      </c>
      <c r="J53" s="224">
        <v>2.9520045919118599E-2</v>
      </c>
    </row>
    <row r="54" spans="1:10" s="3" customFormat="1" ht="14.1" customHeight="1" x14ac:dyDescent="0.25">
      <c r="A54" s="203" t="s">
        <v>151</v>
      </c>
      <c r="B54" s="202" t="s">
        <v>233</v>
      </c>
      <c r="C54" s="206"/>
      <c r="D54" s="204">
        <v>209604.209</v>
      </c>
      <c r="E54" s="204">
        <v>195384.55000000002</v>
      </c>
      <c r="F54" s="226">
        <v>-6.7840522229207667E-2</v>
      </c>
      <c r="G54" s="204">
        <v>122410.715665</v>
      </c>
      <c r="H54" s="204">
        <v>91178.506842000003</v>
      </c>
      <c r="I54" s="226">
        <v>-0.25514276796218416</v>
      </c>
      <c r="J54" s="226">
        <v>1</v>
      </c>
    </row>
    <row r="55" spans="1:10" s="3" customFormat="1" ht="9.75" customHeight="1" x14ac:dyDescent="0.25">
      <c r="A55" s="173"/>
      <c r="B55" s="15"/>
      <c r="C55" s="29" t="s">
        <v>87</v>
      </c>
      <c r="D55" s="235">
        <v>55567.178999999996</v>
      </c>
      <c r="E55" s="235">
        <v>91214.325999999986</v>
      </c>
      <c r="F55" s="224">
        <v>0.64151442706853978</v>
      </c>
      <c r="G55" s="235">
        <v>29470.166271999995</v>
      </c>
      <c r="H55" s="235">
        <v>41766.842512999996</v>
      </c>
      <c r="I55" s="224">
        <v>0.41725846157451918</v>
      </c>
      <c r="J55" s="224">
        <v>0.45807771984439571</v>
      </c>
    </row>
    <row r="56" spans="1:10" s="3" customFormat="1" ht="9.75" customHeight="1" x14ac:dyDescent="0.25">
      <c r="A56" s="173"/>
      <c r="B56" s="15"/>
      <c r="C56" s="29" t="s">
        <v>88</v>
      </c>
      <c r="D56" s="172" t="s">
        <v>360</v>
      </c>
      <c r="E56" s="235">
        <v>41103.89</v>
      </c>
      <c r="F56" s="172" t="s">
        <v>361</v>
      </c>
      <c r="G56" s="172" t="s">
        <v>360</v>
      </c>
      <c r="H56" s="235">
        <v>19796.734563999998</v>
      </c>
      <c r="I56" s="172" t="s">
        <v>362</v>
      </c>
      <c r="J56" s="224">
        <v>0.21712062688529279</v>
      </c>
    </row>
    <row r="57" spans="1:10" s="3" customFormat="1" ht="9.75" customHeight="1" x14ac:dyDescent="0.25">
      <c r="A57" s="173"/>
      <c r="B57" s="15"/>
      <c r="C57" s="29" t="s">
        <v>71</v>
      </c>
      <c r="D57" s="235">
        <v>92781.58</v>
      </c>
      <c r="E57" s="235">
        <v>33041.57</v>
      </c>
      <c r="F57" s="172" t="s">
        <v>361</v>
      </c>
      <c r="G57" s="235">
        <v>59435.123132000001</v>
      </c>
      <c r="H57" s="235">
        <v>15033.486643</v>
      </c>
      <c r="I57" s="224">
        <v>-0.74706056199106385</v>
      </c>
      <c r="J57" s="224">
        <v>0.16487971961474424</v>
      </c>
    </row>
    <row r="58" spans="1:10" s="3" customFormat="1" ht="9.75" customHeight="1" x14ac:dyDescent="0.25">
      <c r="A58" s="173"/>
      <c r="B58" s="15"/>
      <c r="C58" s="29" t="s">
        <v>84</v>
      </c>
      <c r="D58" s="172" t="s">
        <v>360</v>
      </c>
      <c r="E58" s="235">
        <v>25002.434000000001</v>
      </c>
      <c r="F58" s="172" t="s">
        <v>361</v>
      </c>
      <c r="G58" s="172" t="s">
        <v>360</v>
      </c>
      <c r="H58" s="235">
        <v>12007.713632000001</v>
      </c>
      <c r="I58" s="172" t="s">
        <v>362</v>
      </c>
      <c r="J58" s="224">
        <v>0.13169456320235362</v>
      </c>
    </row>
    <row r="59" spans="1:10" s="3" customFormat="1" ht="9.75" customHeight="1" x14ac:dyDescent="0.25">
      <c r="A59" s="175"/>
      <c r="B59" s="152"/>
      <c r="C59" s="236" t="s">
        <v>18</v>
      </c>
      <c r="D59" s="127">
        <v>61255.450000000012</v>
      </c>
      <c r="E59" s="127">
        <v>5022.3300000000163</v>
      </c>
      <c r="F59" s="227">
        <v>-0.91801007094062625</v>
      </c>
      <c r="G59" s="127">
        <v>33505.426261000001</v>
      </c>
      <c r="H59" s="127">
        <v>2573.7294900000124</v>
      </c>
      <c r="I59" s="227">
        <v>-0.92318469641450851</v>
      </c>
      <c r="J59" s="227">
        <v>2.8227370453213683E-2</v>
      </c>
    </row>
    <row r="60" spans="1:10" ht="8.1" customHeight="1" x14ac:dyDescent="0.25">
      <c r="A60" s="8" t="s">
        <v>44</v>
      </c>
      <c r="B60" s="32"/>
      <c r="C60" s="9"/>
      <c r="D60" s="35"/>
      <c r="E60" s="9"/>
      <c r="F60" s="9"/>
      <c r="G60" s="35"/>
      <c r="H60" s="10"/>
      <c r="I60" s="9"/>
      <c r="J60" s="33"/>
    </row>
    <row r="61" spans="1:10" ht="9" customHeight="1" x14ac:dyDescent="0.25">
      <c r="A61" s="11" t="s">
        <v>20</v>
      </c>
      <c r="B61" s="32"/>
      <c r="C61" s="9"/>
      <c r="D61" s="35"/>
      <c r="E61" s="9"/>
      <c r="F61" s="9"/>
      <c r="G61" s="35"/>
      <c r="H61" s="10"/>
      <c r="I61" s="9"/>
      <c r="J61" s="33"/>
    </row>
    <row r="62" spans="1:10" ht="9" customHeight="1" x14ac:dyDescent="0.25">
      <c r="A62" s="240" t="s">
        <v>376</v>
      </c>
      <c r="B62" s="11"/>
      <c r="C62" s="11"/>
      <c r="D62" s="11"/>
      <c r="E62" s="11"/>
      <c r="F62" s="11"/>
      <c r="G62" s="11"/>
      <c r="H62" s="10"/>
      <c r="I62" s="9"/>
      <c r="J62" s="10"/>
    </row>
    <row r="63" spans="1:10" ht="9" customHeight="1" x14ac:dyDescent="0.25">
      <c r="A63" s="241" t="s">
        <v>377</v>
      </c>
      <c r="B63" s="9"/>
      <c r="C63" s="9"/>
      <c r="D63" s="35"/>
      <c r="F63" s="28"/>
      <c r="I63" s="28"/>
    </row>
    <row r="64" spans="1:10" x14ac:dyDescent="0.25">
      <c r="B64" s="28"/>
      <c r="C64" s="28"/>
      <c r="D64" s="36"/>
      <c r="F64" s="28"/>
      <c r="I64" s="28"/>
    </row>
    <row r="65" spans="1:9" x14ac:dyDescent="0.25">
      <c r="B65" s="28"/>
      <c r="C65" s="28"/>
      <c r="D65" s="28"/>
      <c r="F65" s="28"/>
      <c r="I65" s="28"/>
    </row>
    <row r="66" spans="1:9" x14ac:dyDescent="0.25">
      <c r="A66" s="241"/>
      <c r="C66" s="34" t="s">
        <v>30</v>
      </c>
      <c r="F66" s="28"/>
      <c r="I66" s="28"/>
    </row>
    <row r="67" spans="1:9" x14ac:dyDescent="0.25">
      <c r="C67" s="34" t="s">
        <v>30</v>
      </c>
      <c r="F67" s="28"/>
      <c r="I67" s="28"/>
    </row>
    <row r="68" spans="1:9" x14ac:dyDescent="0.25">
      <c r="C68" s="34" t="s">
        <v>30</v>
      </c>
      <c r="F68" s="28"/>
      <c r="I68" s="28"/>
    </row>
    <row r="69" spans="1:9" x14ac:dyDescent="0.25">
      <c r="C69" s="34" t="s">
        <v>30</v>
      </c>
      <c r="F69" s="28"/>
      <c r="I69" s="28"/>
    </row>
    <row r="70" spans="1:9" x14ac:dyDescent="0.25">
      <c r="C70" s="34" t="s">
        <v>30</v>
      </c>
      <c r="F70" s="28"/>
      <c r="I70" s="28"/>
    </row>
    <row r="71" spans="1:9" x14ac:dyDescent="0.25">
      <c r="C71" s="34" t="s">
        <v>30</v>
      </c>
      <c r="F71" s="28"/>
      <c r="I71" s="28"/>
    </row>
    <row r="72" spans="1:9" x14ac:dyDescent="0.25">
      <c r="C72" s="34" t="s">
        <v>30</v>
      </c>
      <c r="F72" s="28"/>
      <c r="I72" s="28"/>
    </row>
    <row r="73" spans="1:9" x14ac:dyDescent="0.25">
      <c r="C73" s="34" t="s">
        <v>30</v>
      </c>
      <c r="F73" s="28"/>
      <c r="I73" s="28"/>
    </row>
    <row r="74" spans="1:9" x14ac:dyDescent="0.25">
      <c r="C74" s="34" t="s">
        <v>30</v>
      </c>
      <c r="F74" s="28"/>
      <c r="I74" s="28"/>
    </row>
    <row r="75" spans="1:9" x14ac:dyDescent="0.25">
      <c r="C75" s="34" t="s">
        <v>30</v>
      </c>
      <c r="F75" s="28"/>
      <c r="I75" s="28"/>
    </row>
    <row r="76" spans="1:9" x14ac:dyDescent="0.25">
      <c r="C76" s="34" t="s">
        <v>30</v>
      </c>
      <c r="F76" s="28"/>
      <c r="I76" s="28"/>
    </row>
    <row r="77" spans="1:9" x14ac:dyDescent="0.25">
      <c r="C77" s="34" t="s">
        <v>30</v>
      </c>
      <c r="F77" s="28"/>
      <c r="I77" s="28"/>
    </row>
    <row r="78" spans="1:9" x14ac:dyDescent="0.25">
      <c r="C78" s="34" t="s">
        <v>30</v>
      </c>
      <c r="F78" s="28"/>
      <c r="I78" s="28"/>
    </row>
    <row r="79" spans="1:9" x14ac:dyDescent="0.25">
      <c r="C79" s="34" t="s">
        <v>30</v>
      </c>
      <c r="F79" s="28"/>
      <c r="I79" s="28"/>
    </row>
    <row r="80" spans="1:9" x14ac:dyDescent="0.25">
      <c r="C80" s="34" t="s">
        <v>30</v>
      </c>
      <c r="F80" s="28"/>
      <c r="I80" s="28"/>
    </row>
    <row r="81" spans="3:9" x14ac:dyDescent="0.25">
      <c r="C81" s="34" t="s">
        <v>30</v>
      </c>
      <c r="F81" s="28"/>
      <c r="I81" s="28"/>
    </row>
    <row r="82" spans="3:9" x14ac:dyDescent="0.25">
      <c r="C82" s="34" t="s">
        <v>30</v>
      </c>
      <c r="F82" s="28"/>
      <c r="I82" s="28"/>
    </row>
    <row r="83" spans="3:9" x14ac:dyDescent="0.25">
      <c r="C83" s="34" t="s">
        <v>30</v>
      </c>
      <c r="F83" s="28"/>
      <c r="I83" s="28"/>
    </row>
    <row r="84" spans="3:9" x14ac:dyDescent="0.25">
      <c r="C84" s="34" t="s">
        <v>30</v>
      </c>
      <c r="F84" s="28"/>
      <c r="I84" s="28"/>
    </row>
    <row r="85" spans="3:9" x14ac:dyDescent="0.25">
      <c r="C85" s="34" t="s">
        <v>30</v>
      </c>
      <c r="F85" s="28"/>
      <c r="I85" s="28"/>
    </row>
    <row r="86" spans="3:9" x14ac:dyDescent="0.25">
      <c r="C86" s="34" t="s">
        <v>30</v>
      </c>
      <c r="F86" s="28"/>
      <c r="I86" s="28"/>
    </row>
    <row r="87" spans="3:9" x14ac:dyDescent="0.25">
      <c r="C87" s="34" t="s">
        <v>30</v>
      </c>
      <c r="F87" s="28"/>
      <c r="I87" s="28"/>
    </row>
    <row r="88" spans="3:9" x14ac:dyDescent="0.25">
      <c r="C88" s="34" t="s">
        <v>30</v>
      </c>
      <c r="F88" s="28"/>
      <c r="I88" s="28"/>
    </row>
    <row r="89" spans="3:9" x14ac:dyDescent="0.25">
      <c r="C89" s="34" t="s">
        <v>30</v>
      </c>
      <c r="F89" s="28"/>
      <c r="I89" s="28"/>
    </row>
    <row r="90" spans="3:9" x14ac:dyDescent="0.25">
      <c r="C90" s="34" t="s">
        <v>30</v>
      </c>
      <c r="F90" s="28"/>
      <c r="I90" s="28"/>
    </row>
    <row r="91" spans="3:9" x14ac:dyDescent="0.25">
      <c r="C91" s="34" t="s">
        <v>30</v>
      </c>
      <c r="F91" s="28"/>
      <c r="I91" s="28"/>
    </row>
    <row r="92" spans="3:9" x14ac:dyDescent="0.25">
      <c r="C92" s="34" t="s">
        <v>30</v>
      </c>
      <c r="F92" s="28"/>
      <c r="I92" s="28"/>
    </row>
    <row r="93" spans="3:9" x14ac:dyDescent="0.25">
      <c r="C93" s="34" t="s">
        <v>30</v>
      </c>
      <c r="F93" s="28"/>
      <c r="I93" s="28"/>
    </row>
    <row r="94" spans="3:9" x14ac:dyDescent="0.25">
      <c r="C94" s="34" t="s">
        <v>30</v>
      </c>
      <c r="F94" s="28"/>
      <c r="I94" s="28"/>
    </row>
    <row r="95" spans="3:9" x14ac:dyDescent="0.25">
      <c r="C95" s="34" t="s">
        <v>30</v>
      </c>
      <c r="F95" s="28"/>
      <c r="I95" s="28"/>
    </row>
    <row r="96" spans="3:9" x14ac:dyDescent="0.25">
      <c r="C96" s="34" t="s">
        <v>30</v>
      </c>
      <c r="F96" s="28"/>
      <c r="I96" s="28"/>
    </row>
    <row r="97" spans="3:9" x14ac:dyDescent="0.25">
      <c r="C97" s="34" t="s">
        <v>30</v>
      </c>
      <c r="F97" s="28"/>
      <c r="I97" s="28"/>
    </row>
    <row r="98" spans="3:9" x14ac:dyDescent="0.25">
      <c r="C98" s="34" t="s">
        <v>30</v>
      </c>
      <c r="F98" s="28"/>
      <c r="I98" s="28"/>
    </row>
    <row r="99" spans="3:9" x14ac:dyDescent="0.25">
      <c r="C99" s="34" t="s">
        <v>30</v>
      </c>
      <c r="F99" s="28"/>
      <c r="I99" s="28"/>
    </row>
    <row r="100" spans="3:9" x14ac:dyDescent="0.25">
      <c r="C100" s="34" t="s">
        <v>30</v>
      </c>
      <c r="F100" s="28"/>
      <c r="I100" s="28"/>
    </row>
    <row r="101" spans="3:9" x14ac:dyDescent="0.25">
      <c r="C101" s="34" t="s">
        <v>30</v>
      </c>
      <c r="F101" s="28"/>
      <c r="I101" s="28"/>
    </row>
    <row r="102" spans="3:9" x14ac:dyDescent="0.25">
      <c r="C102" s="34" t="s">
        <v>30</v>
      </c>
      <c r="F102" s="28"/>
      <c r="I102" s="28"/>
    </row>
    <row r="103" spans="3:9" x14ac:dyDescent="0.25">
      <c r="C103" s="34" t="s">
        <v>30</v>
      </c>
      <c r="F103" s="28"/>
      <c r="I103" s="28"/>
    </row>
    <row r="104" spans="3:9" x14ac:dyDescent="0.25">
      <c r="C104" s="34" t="s">
        <v>30</v>
      </c>
      <c r="F104" s="28"/>
      <c r="I104" s="28"/>
    </row>
    <row r="105" spans="3:9" x14ac:dyDescent="0.25">
      <c r="C105" s="34" t="s">
        <v>30</v>
      </c>
      <c r="F105" s="28"/>
      <c r="I105" s="28"/>
    </row>
    <row r="106" spans="3:9" x14ac:dyDescent="0.25">
      <c r="C106" s="34" t="s">
        <v>30</v>
      </c>
      <c r="F106" s="28"/>
      <c r="I106" s="28"/>
    </row>
    <row r="107" spans="3:9" x14ac:dyDescent="0.25">
      <c r="C107" s="34" t="s">
        <v>30</v>
      </c>
      <c r="F107" s="28"/>
      <c r="I107" s="28"/>
    </row>
    <row r="108" spans="3:9" x14ac:dyDescent="0.25">
      <c r="C108" s="34" t="s">
        <v>30</v>
      </c>
      <c r="F108" s="28"/>
      <c r="I108" s="28"/>
    </row>
    <row r="109" spans="3:9" x14ac:dyDescent="0.25">
      <c r="C109" s="34" t="s">
        <v>30</v>
      </c>
      <c r="F109" s="28"/>
      <c r="I109" s="28"/>
    </row>
    <row r="110" spans="3:9" x14ac:dyDescent="0.25">
      <c r="C110" s="34" t="s">
        <v>30</v>
      </c>
      <c r="F110" s="28"/>
      <c r="I110" s="28"/>
    </row>
    <row r="111" spans="3:9" x14ac:dyDescent="0.25">
      <c r="C111" s="34" t="s">
        <v>30</v>
      </c>
      <c r="F111" s="28"/>
      <c r="I111" s="28"/>
    </row>
    <row r="112" spans="3:9" x14ac:dyDescent="0.25">
      <c r="C112" s="34" t="s">
        <v>30</v>
      </c>
      <c r="F112" s="28"/>
      <c r="I112" s="28"/>
    </row>
    <row r="113" spans="3:9" x14ac:dyDescent="0.25">
      <c r="C113" s="34" t="s">
        <v>30</v>
      </c>
      <c r="F113" s="28"/>
      <c r="I113" s="28"/>
    </row>
    <row r="114" spans="3:9" x14ac:dyDescent="0.25">
      <c r="C114" s="34" t="s">
        <v>30</v>
      </c>
      <c r="F114" s="28"/>
      <c r="I114" s="28"/>
    </row>
    <row r="115" spans="3:9" x14ac:dyDescent="0.25">
      <c r="C115" s="34" t="s">
        <v>30</v>
      </c>
      <c r="F115" s="28"/>
      <c r="I115" s="28"/>
    </row>
    <row r="116" spans="3:9" x14ac:dyDescent="0.25">
      <c r="C116" s="34" t="s">
        <v>30</v>
      </c>
      <c r="F116" s="28"/>
      <c r="I116" s="28"/>
    </row>
    <row r="117" spans="3:9" x14ac:dyDescent="0.25">
      <c r="C117" s="34" t="s">
        <v>30</v>
      </c>
      <c r="F117" s="28"/>
      <c r="I117" s="28"/>
    </row>
    <row r="118" spans="3:9" x14ac:dyDescent="0.25">
      <c r="C118" s="34" t="s">
        <v>30</v>
      </c>
      <c r="F118" s="28"/>
      <c r="I118" s="28"/>
    </row>
    <row r="119" spans="3:9" x14ac:dyDescent="0.25">
      <c r="C119" s="34" t="s">
        <v>30</v>
      </c>
      <c r="F119" s="28"/>
      <c r="I119" s="28"/>
    </row>
    <row r="120" spans="3:9" x14ac:dyDescent="0.25">
      <c r="C120" s="34" t="s">
        <v>30</v>
      </c>
      <c r="F120" s="28"/>
      <c r="I120" s="28"/>
    </row>
    <row r="121" spans="3:9" x14ac:dyDescent="0.25">
      <c r="C121" s="34" t="s">
        <v>30</v>
      </c>
      <c r="F121" s="28"/>
      <c r="I121" s="28"/>
    </row>
    <row r="122" spans="3:9" x14ac:dyDescent="0.25">
      <c r="C122" s="34" t="s">
        <v>30</v>
      </c>
      <c r="F122" s="28"/>
      <c r="I122" s="28"/>
    </row>
    <row r="123" spans="3:9" x14ac:dyDescent="0.25">
      <c r="C123" s="34" t="s">
        <v>30</v>
      </c>
      <c r="F123" s="28"/>
      <c r="I123" s="28"/>
    </row>
    <row r="124" spans="3:9" x14ac:dyDescent="0.25">
      <c r="C124" s="34" t="s">
        <v>30</v>
      </c>
      <c r="F124" s="28"/>
      <c r="I124" s="28"/>
    </row>
    <row r="125" spans="3:9" x14ac:dyDescent="0.25">
      <c r="C125" s="34" t="s">
        <v>30</v>
      </c>
      <c r="F125" s="28"/>
      <c r="I125" s="28"/>
    </row>
    <row r="126" spans="3:9" x14ac:dyDescent="0.25">
      <c r="C126" s="34" t="s">
        <v>30</v>
      </c>
      <c r="F126" s="28"/>
      <c r="I126" s="28"/>
    </row>
    <row r="127" spans="3:9" x14ac:dyDescent="0.25">
      <c r="C127" s="34" t="s">
        <v>30</v>
      </c>
      <c r="F127" s="28"/>
      <c r="I127" s="28"/>
    </row>
    <row r="128" spans="3:9" x14ac:dyDescent="0.25">
      <c r="C128" s="34" t="s">
        <v>30</v>
      </c>
      <c r="F128" s="28"/>
      <c r="I128" s="28"/>
    </row>
    <row r="129" spans="3:9" x14ac:dyDescent="0.25">
      <c r="C129" s="34" t="s">
        <v>30</v>
      </c>
      <c r="F129" s="28"/>
      <c r="I129" s="28"/>
    </row>
    <row r="130" spans="3:9" x14ac:dyDescent="0.25">
      <c r="C130" s="34" t="s">
        <v>30</v>
      </c>
      <c r="F130" s="28"/>
      <c r="I130" s="28"/>
    </row>
    <row r="131" spans="3:9" x14ac:dyDescent="0.25">
      <c r="C131" s="34" t="s">
        <v>30</v>
      </c>
      <c r="F131" s="28"/>
      <c r="I131" s="28"/>
    </row>
    <row r="132" spans="3:9" x14ac:dyDescent="0.25">
      <c r="C132" s="34" t="s">
        <v>30</v>
      </c>
      <c r="F132" s="28"/>
      <c r="I132" s="28"/>
    </row>
    <row r="133" spans="3:9" x14ac:dyDescent="0.25">
      <c r="C133" s="34" t="s">
        <v>30</v>
      </c>
      <c r="F133" s="28"/>
      <c r="I133" s="28"/>
    </row>
    <row r="134" spans="3:9" x14ac:dyDescent="0.25">
      <c r="C134" s="34" t="s">
        <v>30</v>
      </c>
      <c r="F134" s="28"/>
      <c r="I134" s="28"/>
    </row>
    <row r="135" spans="3:9" x14ac:dyDescent="0.25">
      <c r="C135" s="34" t="s">
        <v>30</v>
      </c>
      <c r="F135" s="28"/>
      <c r="I135" s="28"/>
    </row>
    <row r="136" spans="3:9" x14ac:dyDescent="0.25">
      <c r="C136" s="34" t="s">
        <v>30</v>
      </c>
      <c r="F136" s="28"/>
      <c r="I136" s="28"/>
    </row>
    <row r="137" spans="3:9" x14ac:dyDescent="0.25">
      <c r="C137" s="34" t="s">
        <v>30</v>
      </c>
      <c r="F137" s="28"/>
      <c r="I137" s="28"/>
    </row>
    <row r="138" spans="3:9" x14ac:dyDescent="0.25">
      <c r="C138" s="34" t="s">
        <v>30</v>
      </c>
      <c r="F138" s="28"/>
      <c r="I138" s="28"/>
    </row>
    <row r="139" spans="3:9" x14ac:dyDescent="0.25">
      <c r="C139" s="34" t="s">
        <v>30</v>
      </c>
      <c r="F139" s="28"/>
      <c r="I139" s="28"/>
    </row>
    <row r="140" spans="3:9" x14ac:dyDescent="0.25">
      <c r="C140" s="34" t="s">
        <v>30</v>
      </c>
      <c r="F140" s="28"/>
      <c r="I140" s="28"/>
    </row>
    <row r="141" spans="3:9" x14ac:dyDescent="0.25">
      <c r="C141" s="34" t="s">
        <v>30</v>
      </c>
      <c r="F141" s="28"/>
      <c r="I141" s="28"/>
    </row>
    <row r="142" spans="3:9" x14ac:dyDescent="0.25">
      <c r="C142" s="34" t="s">
        <v>30</v>
      </c>
      <c r="F142" s="28"/>
      <c r="I142" s="28"/>
    </row>
    <row r="143" spans="3:9" x14ac:dyDescent="0.25">
      <c r="C143" s="34" t="s">
        <v>30</v>
      </c>
      <c r="F143" s="28"/>
      <c r="I143" s="28"/>
    </row>
    <row r="144" spans="3:9" x14ac:dyDescent="0.25">
      <c r="C144" s="34" t="s">
        <v>30</v>
      </c>
      <c r="F144" s="28"/>
      <c r="I144" s="28"/>
    </row>
    <row r="145" spans="3:9" x14ac:dyDescent="0.25">
      <c r="C145" s="34" t="s">
        <v>30</v>
      </c>
      <c r="F145" s="28"/>
      <c r="I145" s="28"/>
    </row>
    <row r="146" spans="3:9" x14ac:dyDescent="0.25">
      <c r="C146" s="34" t="s">
        <v>30</v>
      </c>
      <c r="F146" s="28"/>
      <c r="I146" s="28"/>
    </row>
    <row r="147" spans="3:9" x14ac:dyDescent="0.25">
      <c r="C147" s="34" t="s">
        <v>30</v>
      </c>
      <c r="F147" s="28"/>
      <c r="I147" s="28"/>
    </row>
    <row r="148" spans="3:9" x14ac:dyDescent="0.25">
      <c r="C148" s="34" t="s">
        <v>30</v>
      </c>
      <c r="F148" s="28"/>
      <c r="I148" s="28"/>
    </row>
    <row r="149" spans="3:9" x14ac:dyDescent="0.25">
      <c r="C149" s="34" t="s">
        <v>30</v>
      </c>
      <c r="F149" s="28"/>
      <c r="I149" s="28"/>
    </row>
    <row r="150" spans="3:9" x14ac:dyDescent="0.25">
      <c r="C150" s="34" t="s">
        <v>30</v>
      </c>
      <c r="F150" s="28"/>
      <c r="I150" s="28"/>
    </row>
    <row r="151" spans="3:9" x14ac:dyDescent="0.25">
      <c r="C151" s="34" t="s">
        <v>30</v>
      </c>
      <c r="F151" s="28"/>
      <c r="I151" s="28"/>
    </row>
    <row r="152" spans="3:9" x14ac:dyDescent="0.25">
      <c r="C152" s="34" t="s">
        <v>30</v>
      </c>
      <c r="F152" s="28"/>
      <c r="I152" s="28"/>
    </row>
    <row r="153" spans="3:9" x14ac:dyDescent="0.25">
      <c r="C153" s="34" t="s">
        <v>30</v>
      </c>
      <c r="F153" s="28"/>
      <c r="I153" s="28"/>
    </row>
    <row r="154" spans="3:9" x14ac:dyDescent="0.25">
      <c r="C154" s="34" t="s">
        <v>30</v>
      </c>
      <c r="F154" s="28"/>
      <c r="I154" s="28"/>
    </row>
    <row r="155" spans="3:9" x14ac:dyDescent="0.25">
      <c r="C155" s="34" t="s">
        <v>30</v>
      </c>
      <c r="F155" s="28"/>
      <c r="I155" s="28"/>
    </row>
    <row r="156" spans="3:9" x14ac:dyDescent="0.25">
      <c r="C156" s="34" t="s">
        <v>30</v>
      </c>
      <c r="F156" s="28"/>
      <c r="I156" s="28"/>
    </row>
    <row r="157" spans="3:9" x14ac:dyDescent="0.25">
      <c r="C157" s="34" t="s">
        <v>30</v>
      </c>
      <c r="F157" s="28"/>
      <c r="I157" s="28"/>
    </row>
    <row r="158" spans="3:9" x14ac:dyDescent="0.25">
      <c r="C158" s="34" t="s">
        <v>30</v>
      </c>
      <c r="F158" s="28"/>
      <c r="I158" s="28"/>
    </row>
    <row r="159" spans="3:9" x14ac:dyDescent="0.25">
      <c r="C159" s="34" t="s">
        <v>30</v>
      </c>
      <c r="F159" s="28"/>
      <c r="I159" s="28"/>
    </row>
    <row r="160" spans="3:9" x14ac:dyDescent="0.25">
      <c r="C160" s="34" t="s">
        <v>30</v>
      </c>
      <c r="F160" s="28"/>
      <c r="I160" s="28"/>
    </row>
    <row r="161" spans="3:9" x14ac:dyDescent="0.25">
      <c r="C161" s="34" t="s">
        <v>30</v>
      </c>
      <c r="F161" s="28"/>
      <c r="I161" s="28"/>
    </row>
    <row r="162" spans="3:9" x14ac:dyDescent="0.25">
      <c r="C162" s="34" t="s">
        <v>30</v>
      </c>
      <c r="F162" s="28"/>
      <c r="I162" s="28"/>
    </row>
    <row r="163" spans="3:9" x14ac:dyDescent="0.25">
      <c r="C163" s="34" t="s">
        <v>30</v>
      </c>
      <c r="F163" s="28"/>
      <c r="I163" s="28"/>
    </row>
    <row r="164" spans="3:9" x14ac:dyDescent="0.25">
      <c r="C164" s="34" t="s">
        <v>30</v>
      </c>
      <c r="F164" s="28"/>
      <c r="I164" s="28"/>
    </row>
    <row r="165" spans="3:9" x14ac:dyDescent="0.25">
      <c r="C165" s="34" t="s">
        <v>30</v>
      </c>
      <c r="F165" s="28"/>
      <c r="I165" s="28"/>
    </row>
    <row r="166" spans="3:9" x14ac:dyDescent="0.25">
      <c r="C166" s="34" t="s">
        <v>30</v>
      </c>
      <c r="F166" s="28"/>
      <c r="I166" s="28"/>
    </row>
    <row r="167" spans="3:9" x14ac:dyDescent="0.25">
      <c r="C167" s="34" t="s">
        <v>30</v>
      </c>
      <c r="F167" s="28"/>
      <c r="I167" s="28"/>
    </row>
    <row r="168" spans="3:9" x14ac:dyDescent="0.25">
      <c r="C168" s="34" t="s">
        <v>30</v>
      </c>
      <c r="F168" s="28"/>
      <c r="I168" s="28"/>
    </row>
    <row r="169" spans="3:9" x14ac:dyDescent="0.25">
      <c r="C169" s="34" t="s">
        <v>30</v>
      </c>
      <c r="F169" s="28"/>
      <c r="I169" s="28"/>
    </row>
    <row r="170" spans="3:9" x14ac:dyDescent="0.25">
      <c r="C170" s="34" t="s">
        <v>30</v>
      </c>
      <c r="F170" s="28"/>
      <c r="I170" s="28"/>
    </row>
    <row r="171" spans="3:9" x14ac:dyDescent="0.25">
      <c r="C171" s="34" t="s">
        <v>30</v>
      </c>
      <c r="F171" s="28"/>
      <c r="I171" s="28"/>
    </row>
    <row r="172" spans="3:9" x14ac:dyDescent="0.25">
      <c r="C172" s="34" t="s">
        <v>30</v>
      </c>
      <c r="F172" s="28"/>
      <c r="I172" s="28"/>
    </row>
    <row r="173" spans="3:9" x14ac:dyDescent="0.25">
      <c r="C173" s="34" t="s">
        <v>30</v>
      </c>
      <c r="F173" s="28"/>
      <c r="I173" s="28"/>
    </row>
    <row r="174" spans="3:9" x14ac:dyDescent="0.25">
      <c r="C174" s="34" t="s">
        <v>30</v>
      </c>
      <c r="F174" s="28"/>
      <c r="I174" s="28"/>
    </row>
    <row r="175" spans="3:9" x14ac:dyDescent="0.25">
      <c r="C175" s="34" t="s">
        <v>30</v>
      </c>
      <c r="F175" s="28"/>
      <c r="I175" s="28"/>
    </row>
    <row r="176" spans="3:9" x14ac:dyDescent="0.25">
      <c r="C176" s="34" t="s">
        <v>30</v>
      </c>
      <c r="F176" s="28"/>
      <c r="I176" s="28"/>
    </row>
    <row r="177" spans="3:9" x14ac:dyDescent="0.25">
      <c r="C177" s="34" t="s">
        <v>30</v>
      </c>
      <c r="F177" s="28"/>
      <c r="I177" s="28"/>
    </row>
    <row r="178" spans="3:9" x14ac:dyDescent="0.25">
      <c r="C178" s="34" t="s">
        <v>30</v>
      </c>
      <c r="F178" s="28"/>
      <c r="I178" s="28"/>
    </row>
    <row r="179" spans="3:9" x14ac:dyDescent="0.25">
      <c r="C179" s="34" t="s">
        <v>30</v>
      </c>
      <c r="F179" s="28"/>
      <c r="I179" s="28"/>
    </row>
    <row r="180" spans="3:9" x14ac:dyDescent="0.25">
      <c r="C180" s="34" t="s">
        <v>30</v>
      </c>
      <c r="F180" s="28"/>
      <c r="I180" s="28"/>
    </row>
    <row r="181" spans="3:9" x14ac:dyDescent="0.25">
      <c r="C181" s="34" t="s">
        <v>30</v>
      </c>
      <c r="F181" s="28"/>
      <c r="I181" s="28"/>
    </row>
    <row r="182" spans="3:9" x14ac:dyDescent="0.25">
      <c r="C182" s="34" t="s">
        <v>30</v>
      </c>
      <c r="F182" s="28"/>
      <c r="I182" s="28"/>
    </row>
    <row r="183" spans="3:9" x14ac:dyDescent="0.25">
      <c r="C183" s="34" t="s">
        <v>30</v>
      </c>
      <c r="F183" s="28"/>
      <c r="I183" s="28"/>
    </row>
    <row r="184" spans="3:9" x14ac:dyDescent="0.25">
      <c r="C184" s="34" t="s">
        <v>30</v>
      </c>
      <c r="F184" s="28"/>
      <c r="I184" s="28"/>
    </row>
    <row r="185" spans="3:9" x14ac:dyDescent="0.25">
      <c r="C185" s="34" t="s">
        <v>30</v>
      </c>
      <c r="F185" s="28"/>
      <c r="I185" s="28"/>
    </row>
    <row r="186" spans="3:9" x14ac:dyDescent="0.25">
      <c r="C186" s="34" t="s">
        <v>30</v>
      </c>
      <c r="F186" s="28"/>
      <c r="I186" s="28"/>
    </row>
    <row r="187" spans="3:9" x14ac:dyDescent="0.25">
      <c r="C187" s="34" t="s">
        <v>30</v>
      </c>
      <c r="F187" s="28"/>
      <c r="I187" s="28"/>
    </row>
    <row r="188" spans="3:9" x14ac:dyDescent="0.25">
      <c r="C188" s="34" t="s">
        <v>30</v>
      </c>
      <c r="F188" s="28"/>
      <c r="I188" s="28"/>
    </row>
    <row r="189" spans="3:9" x14ac:dyDescent="0.25">
      <c r="C189" s="23" t="s">
        <v>30</v>
      </c>
      <c r="F189" s="28"/>
      <c r="I189" s="28"/>
    </row>
    <row r="190" spans="3:9" x14ac:dyDescent="0.25">
      <c r="C190" s="23" t="s">
        <v>30</v>
      </c>
      <c r="F190" s="28"/>
      <c r="I190" s="28"/>
    </row>
    <row r="191" spans="3:9" x14ac:dyDescent="0.25">
      <c r="C191" s="23" t="s">
        <v>30</v>
      </c>
      <c r="F191" s="28"/>
      <c r="I191" s="28"/>
    </row>
    <row r="192" spans="3:9" x14ac:dyDescent="0.25">
      <c r="C192" s="23" t="s">
        <v>30</v>
      </c>
      <c r="F192" s="28"/>
      <c r="I192" s="28"/>
    </row>
    <row r="193" spans="3:9" x14ac:dyDescent="0.25">
      <c r="C193" s="23" t="s">
        <v>30</v>
      </c>
      <c r="F193" s="28"/>
      <c r="I193" s="28"/>
    </row>
    <row r="194" spans="3:9" x14ac:dyDescent="0.25">
      <c r="C194" s="23" t="s">
        <v>30</v>
      </c>
      <c r="F194" s="28"/>
      <c r="I194" s="28"/>
    </row>
    <row r="195" spans="3:9" x14ac:dyDescent="0.25">
      <c r="C195" s="23" t="s">
        <v>30</v>
      </c>
      <c r="F195" s="28"/>
      <c r="I195" s="28"/>
    </row>
    <row r="196" spans="3:9" x14ac:dyDescent="0.25">
      <c r="C196" s="23" t="s">
        <v>30</v>
      </c>
      <c r="F196" s="28"/>
      <c r="I196" s="28"/>
    </row>
    <row r="197" spans="3:9" x14ac:dyDescent="0.25">
      <c r="C197" s="23" t="s">
        <v>30</v>
      </c>
      <c r="F197" s="28"/>
      <c r="I197" s="28"/>
    </row>
    <row r="198" spans="3:9" x14ac:dyDescent="0.25">
      <c r="C198" s="23" t="s">
        <v>30</v>
      </c>
      <c r="F198" s="28"/>
      <c r="I198" s="28"/>
    </row>
    <row r="199" spans="3:9" x14ac:dyDescent="0.25">
      <c r="C199" s="23" t="s">
        <v>30</v>
      </c>
      <c r="F199" s="28"/>
      <c r="I199" s="28"/>
    </row>
    <row r="200" spans="3:9" x14ac:dyDescent="0.25">
      <c r="C200" s="23" t="s">
        <v>30</v>
      </c>
      <c r="F200" s="28"/>
      <c r="I200" s="28"/>
    </row>
    <row r="201" spans="3:9" x14ac:dyDescent="0.25">
      <c r="C201" s="23" t="s">
        <v>30</v>
      </c>
      <c r="F201" s="28"/>
      <c r="I201" s="28"/>
    </row>
    <row r="202" spans="3:9" x14ac:dyDescent="0.25">
      <c r="F202" s="28"/>
      <c r="I202" s="28"/>
    </row>
    <row r="203" spans="3:9" x14ac:dyDescent="0.25">
      <c r="F203" s="28"/>
      <c r="I203" s="28"/>
    </row>
    <row r="204" spans="3:9" x14ac:dyDescent="0.25">
      <c r="F204" s="28"/>
      <c r="I204" s="28"/>
    </row>
    <row r="205" spans="3:9" x14ac:dyDescent="0.25">
      <c r="F205" s="28"/>
      <c r="I205" s="28"/>
    </row>
    <row r="206" spans="3:9" x14ac:dyDescent="0.25">
      <c r="F206" s="28"/>
      <c r="I206" s="28"/>
    </row>
    <row r="207" spans="3:9" x14ac:dyDescent="0.25">
      <c r="F207" s="28"/>
      <c r="I207" s="28"/>
    </row>
    <row r="208" spans="3:9" x14ac:dyDescent="0.25">
      <c r="F208" s="28"/>
      <c r="I208" s="28"/>
    </row>
    <row r="209" spans="6:9" x14ac:dyDescent="0.25">
      <c r="F209" s="28"/>
      <c r="I209" s="28"/>
    </row>
    <row r="210" spans="6:9" x14ac:dyDescent="0.25">
      <c r="F210" s="28"/>
      <c r="I210" s="28"/>
    </row>
    <row r="211" spans="6:9" x14ac:dyDescent="0.25">
      <c r="F211" s="28"/>
      <c r="I211" s="28"/>
    </row>
    <row r="212" spans="6:9" x14ac:dyDescent="0.25">
      <c r="F212" s="28"/>
      <c r="I212" s="28"/>
    </row>
    <row r="213" spans="6:9" x14ac:dyDescent="0.25">
      <c r="F213" s="28"/>
      <c r="I213" s="28"/>
    </row>
    <row r="214" spans="6:9" x14ac:dyDescent="0.25">
      <c r="F214" s="28"/>
      <c r="I214" s="28"/>
    </row>
    <row r="215" spans="6:9" x14ac:dyDescent="0.25">
      <c r="F215" s="28"/>
      <c r="I215" s="28"/>
    </row>
    <row r="216" spans="6:9" x14ac:dyDescent="0.25">
      <c r="F216" s="28"/>
      <c r="I216" s="28"/>
    </row>
    <row r="217" spans="6:9" x14ac:dyDescent="0.25">
      <c r="F217" s="28"/>
      <c r="I217" s="28"/>
    </row>
    <row r="218" spans="6:9" x14ac:dyDescent="0.25">
      <c r="F218" s="28"/>
      <c r="I218" s="28"/>
    </row>
    <row r="219" spans="6:9" x14ac:dyDescent="0.25">
      <c r="F219" s="28"/>
      <c r="I219" s="28"/>
    </row>
    <row r="220" spans="6:9" x14ac:dyDescent="0.25">
      <c r="F220" s="28"/>
      <c r="I220" s="28"/>
    </row>
    <row r="221" spans="6:9" x14ac:dyDescent="0.25">
      <c r="F221" s="28"/>
      <c r="I221" s="28"/>
    </row>
    <row r="222" spans="6:9" x14ac:dyDescent="0.25">
      <c r="F222" s="28"/>
      <c r="I222" s="28"/>
    </row>
    <row r="223" spans="6:9" x14ac:dyDescent="0.25">
      <c r="F223" s="28"/>
      <c r="I223" s="28"/>
    </row>
    <row r="224" spans="6:9" x14ac:dyDescent="0.25">
      <c r="F224" s="28"/>
      <c r="I224" s="28"/>
    </row>
    <row r="225" spans="6:9" x14ac:dyDescent="0.25">
      <c r="F225" s="28"/>
      <c r="I225" s="28"/>
    </row>
    <row r="226" spans="6:9" x14ac:dyDescent="0.25">
      <c r="F226" s="28"/>
      <c r="I226" s="28"/>
    </row>
    <row r="227" spans="6:9" x14ac:dyDescent="0.25">
      <c r="F227" s="28"/>
      <c r="I227" s="28"/>
    </row>
    <row r="228" spans="6:9" x14ac:dyDescent="0.25">
      <c r="F228" s="28"/>
      <c r="I228" s="28"/>
    </row>
    <row r="229" spans="6:9" x14ac:dyDescent="0.25">
      <c r="F229" s="28"/>
      <c r="I229" s="28"/>
    </row>
    <row r="230" spans="6:9" x14ac:dyDescent="0.25">
      <c r="F230" s="28"/>
      <c r="I230" s="28"/>
    </row>
    <row r="231" spans="6:9" x14ac:dyDescent="0.25">
      <c r="F231" s="28"/>
      <c r="I231" s="28"/>
    </row>
    <row r="232" spans="6:9" x14ac:dyDescent="0.25">
      <c r="F232" s="28"/>
      <c r="I232" s="28"/>
    </row>
    <row r="233" spans="6:9" x14ac:dyDescent="0.25">
      <c r="F233" s="28"/>
      <c r="I233" s="28"/>
    </row>
    <row r="234" spans="6:9" x14ac:dyDescent="0.25">
      <c r="F234" s="28"/>
      <c r="I234" s="28"/>
    </row>
    <row r="235" spans="6:9" x14ac:dyDescent="0.25">
      <c r="F235" s="28"/>
      <c r="I235" s="28"/>
    </row>
    <row r="236" spans="6:9" x14ac:dyDescent="0.25">
      <c r="F236" s="28"/>
      <c r="I236" s="28"/>
    </row>
    <row r="237" spans="6:9" x14ac:dyDescent="0.25">
      <c r="F237" s="28"/>
      <c r="I237" s="28"/>
    </row>
    <row r="238" spans="6:9" x14ac:dyDescent="0.25">
      <c r="F238" s="28"/>
      <c r="I238" s="28"/>
    </row>
    <row r="239" spans="6:9" x14ac:dyDescent="0.25">
      <c r="F239" s="28"/>
      <c r="I239" s="28"/>
    </row>
    <row r="240" spans="6:9" x14ac:dyDescent="0.25">
      <c r="F240" s="28"/>
      <c r="I240" s="28"/>
    </row>
    <row r="241" spans="6:9" x14ac:dyDescent="0.25">
      <c r="F241" s="28"/>
      <c r="I241" s="28"/>
    </row>
    <row r="242" spans="6:9" x14ac:dyDescent="0.25">
      <c r="F242" s="28"/>
      <c r="I242" s="28"/>
    </row>
    <row r="243" spans="6:9" x14ac:dyDescent="0.25">
      <c r="F243" s="28"/>
      <c r="I243" s="28"/>
    </row>
    <row r="244" spans="6:9" x14ac:dyDescent="0.25">
      <c r="F244" s="28"/>
      <c r="I244" s="28"/>
    </row>
    <row r="245" spans="6:9" x14ac:dyDescent="0.25">
      <c r="F245" s="28"/>
      <c r="I245" s="28"/>
    </row>
    <row r="246" spans="6:9" x14ac:dyDescent="0.25">
      <c r="F246" s="28"/>
      <c r="I246" s="28"/>
    </row>
    <row r="247" spans="6:9" x14ac:dyDescent="0.25">
      <c r="F247" s="28"/>
      <c r="I247" s="28"/>
    </row>
    <row r="248" spans="6:9" x14ac:dyDescent="0.25">
      <c r="F248" s="28"/>
      <c r="I248" s="28"/>
    </row>
    <row r="249" spans="6:9" x14ac:dyDescent="0.25">
      <c r="F249" s="28"/>
      <c r="I249" s="28"/>
    </row>
    <row r="250" spans="6:9" x14ac:dyDescent="0.25">
      <c r="F250" s="28"/>
      <c r="I250" s="28"/>
    </row>
    <row r="251" spans="6:9" x14ac:dyDescent="0.25">
      <c r="F251" s="28"/>
      <c r="I251" s="28"/>
    </row>
    <row r="252" spans="6:9" x14ac:dyDescent="0.25">
      <c r="F252" s="28"/>
      <c r="I252" s="28"/>
    </row>
    <row r="253" spans="6:9" x14ac:dyDescent="0.25">
      <c r="F253" s="28"/>
      <c r="I253" s="28"/>
    </row>
    <row r="254" spans="6:9" x14ac:dyDescent="0.25">
      <c r="F254" s="28"/>
      <c r="I254" s="28"/>
    </row>
    <row r="255" spans="6:9" x14ac:dyDescent="0.25">
      <c r="F255" s="28"/>
      <c r="I255" s="28"/>
    </row>
    <row r="256" spans="6:9" x14ac:dyDescent="0.25">
      <c r="F256" s="28"/>
      <c r="I256" s="28"/>
    </row>
    <row r="257" spans="6:9" x14ac:dyDescent="0.25">
      <c r="F257" s="28"/>
      <c r="I257" s="28"/>
    </row>
    <row r="258" spans="6:9" x14ac:dyDescent="0.25">
      <c r="F258" s="28"/>
      <c r="I258" s="28"/>
    </row>
    <row r="259" spans="6:9" x14ac:dyDescent="0.25">
      <c r="F259" s="28"/>
      <c r="I259" s="28"/>
    </row>
    <row r="260" spans="6:9" x14ac:dyDescent="0.25">
      <c r="F260" s="28"/>
      <c r="I260" s="28"/>
    </row>
    <row r="261" spans="6:9" x14ac:dyDescent="0.25">
      <c r="F261" s="28"/>
      <c r="I261" s="28"/>
    </row>
    <row r="262" spans="6:9" x14ac:dyDescent="0.25">
      <c r="F262" s="28"/>
      <c r="I262" s="28"/>
    </row>
    <row r="263" spans="6:9" x14ac:dyDescent="0.25">
      <c r="F263" s="28"/>
      <c r="I263" s="28"/>
    </row>
    <row r="264" spans="6:9" x14ac:dyDescent="0.25">
      <c r="F264" s="28"/>
      <c r="I264" s="28"/>
    </row>
    <row r="265" spans="6:9" x14ac:dyDescent="0.25">
      <c r="F265" s="28"/>
      <c r="I265" s="28"/>
    </row>
    <row r="266" spans="6:9" x14ac:dyDescent="0.25">
      <c r="F266" s="28"/>
      <c r="I266" s="28"/>
    </row>
    <row r="267" spans="6:9" x14ac:dyDescent="0.25">
      <c r="F267" s="28"/>
      <c r="I267" s="28"/>
    </row>
    <row r="268" spans="6:9" x14ac:dyDescent="0.25">
      <c r="F268" s="28"/>
      <c r="I268" s="28"/>
    </row>
    <row r="269" spans="6:9" x14ac:dyDescent="0.25">
      <c r="F269" s="28"/>
      <c r="I269" s="28"/>
    </row>
    <row r="270" spans="6:9" x14ac:dyDescent="0.25">
      <c r="F270" s="28"/>
      <c r="I270" s="28"/>
    </row>
    <row r="271" spans="6:9" x14ac:dyDescent="0.25">
      <c r="F271" s="28"/>
      <c r="I271" s="28"/>
    </row>
    <row r="272" spans="6:9" x14ac:dyDescent="0.25">
      <c r="F272" s="28"/>
      <c r="I272" s="28"/>
    </row>
    <row r="273" spans="6:9" x14ac:dyDescent="0.25">
      <c r="F273" s="28"/>
      <c r="I273" s="28"/>
    </row>
    <row r="274" spans="6:9" x14ac:dyDescent="0.25">
      <c r="F274" s="28"/>
      <c r="I274" s="28"/>
    </row>
    <row r="275" spans="6:9" x14ac:dyDescent="0.25">
      <c r="F275" s="28"/>
      <c r="I275" s="28"/>
    </row>
    <row r="276" spans="6:9" x14ac:dyDescent="0.25">
      <c r="F276" s="28"/>
      <c r="I276" s="28"/>
    </row>
    <row r="277" spans="6:9" x14ac:dyDescent="0.25">
      <c r="F277" s="28"/>
      <c r="I277" s="28"/>
    </row>
    <row r="278" spans="6:9" x14ac:dyDescent="0.25">
      <c r="F278" s="28"/>
      <c r="I278" s="28"/>
    </row>
    <row r="279" spans="6:9" x14ac:dyDescent="0.25">
      <c r="F279" s="28"/>
      <c r="I279" s="28"/>
    </row>
    <row r="280" spans="6:9" x14ac:dyDescent="0.25">
      <c r="F280" s="28"/>
      <c r="I280" s="28"/>
    </row>
    <row r="281" spans="6:9" x14ac:dyDescent="0.25">
      <c r="F281" s="28"/>
      <c r="I281" s="28"/>
    </row>
    <row r="282" spans="6:9" x14ac:dyDescent="0.25">
      <c r="F282" s="28"/>
      <c r="I282" s="28"/>
    </row>
    <row r="283" spans="6:9" x14ac:dyDescent="0.25">
      <c r="F283" s="28"/>
      <c r="I283" s="28"/>
    </row>
    <row r="284" spans="6:9" x14ac:dyDescent="0.25">
      <c r="F284" s="28"/>
      <c r="I284" s="28"/>
    </row>
    <row r="285" spans="6:9" x14ac:dyDescent="0.25">
      <c r="F285" s="28"/>
      <c r="I285" s="28"/>
    </row>
    <row r="286" spans="6:9" x14ac:dyDescent="0.25">
      <c r="F286" s="28"/>
      <c r="I286" s="28"/>
    </row>
    <row r="287" spans="6:9" x14ac:dyDescent="0.25">
      <c r="F287" s="28"/>
      <c r="I287" s="28"/>
    </row>
    <row r="288" spans="6:9" x14ac:dyDescent="0.25">
      <c r="F288" s="28"/>
      <c r="I288" s="28"/>
    </row>
    <row r="289" spans="6:9" x14ac:dyDescent="0.25">
      <c r="F289" s="28"/>
      <c r="I289" s="28"/>
    </row>
    <row r="290" spans="6:9" x14ac:dyDescent="0.25">
      <c r="F290" s="28"/>
      <c r="I290" s="28"/>
    </row>
    <row r="291" spans="6:9" x14ac:dyDescent="0.25">
      <c r="F291" s="28"/>
      <c r="I291" s="28"/>
    </row>
    <row r="292" spans="6:9" x14ac:dyDescent="0.25">
      <c r="F292" s="28"/>
      <c r="I292" s="28"/>
    </row>
    <row r="293" spans="6:9" x14ac:dyDescent="0.25">
      <c r="F293" s="28"/>
      <c r="I293" s="28"/>
    </row>
    <row r="294" spans="6:9" x14ac:dyDescent="0.25">
      <c r="F294" s="28"/>
      <c r="I294" s="28"/>
    </row>
    <row r="295" spans="6:9" x14ac:dyDescent="0.25">
      <c r="F295" s="28"/>
      <c r="I295" s="28"/>
    </row>
    <row r="296" spans="6:9" x14ac:dyDescent="0.25">
      <c r="F296" s="28"/>
      <c r="I296" s="28"/>
    </row>
    <row r="297" spans="6:9" x14ac:dyDescent="0.25">
      <c r="F297" s="28"/>
      <c r="I297" s="28"/>
    </row>
    <row r="298" spans="6:9" x14ac:dyDescent="0.25">
      <c r="F298" s="28"/>
      <c r="I298" s="28"/>
    </row>
    <row r="299" spans="6:9" x14ac:dyDescent="0.25">
      <c r="F299" s="28"/>
      <c r="I299" s="28"/>
    </row>
    <row r="300" spans="6:9" x14ac:dyDescent="0.25">
      <c r="F300" s="28"/>
      <c r="I300" s="28"/>
    </row>
    <row r="301" spans="6:9" x14ac:dyDescent="0.25">
      <c r="F301" s="28"/>
      <c r="I301" s="28"/>
    </row>
    <row r="302" spans="6:9" x14ac:dyDescent="0.25">
      <c r="F302" s="28"/>
      <c r="I302" s="28"/>
    </row>
    <row r="303" spans="6:9" x14ac:dyDescent="0.25">
      <c r="F303" s="28"/>
      <c r="I303" s="28"/>
    </row>
    <row r="304" spans="6:9" x14ac:dyDescent="0.25">
      <c r="F304" s="28"/>
      <c r="I304" s="28"/>
    </row>
    <row r="305" spans="6:9" x14ac:dyDescent="0.25">
      <c r="F305" s="28"/>
      <c r="I305" s="28"/>
    </row>
    <row r="306" spans="6:9" x14ac:dyDescent="0.25">
      <c r="F306" s="28"/>
      <c r="I306" s="28"/>
    </row>
    <row r="307" spans="6:9" x14ac:dyDescent="0.25">
      <c r="F307" s="28"/>
      <c r="I307" s="28"/>
    </row>
    <row r="308" spans="6:9" x14ac:dyDescent="0.25">
      <c r="F308" s="28"/>
      <c r="I308" s="28"/>
    </row>
    <row r="309" spans="6:9" x14ac:dyDescent="0.25">
      <c r="F309" s="28"/>
      <c r="I309" s="28"/>
    </row>
    <row r="310" spans="6:9" x14ac:dyDescent="0.25">
      <c r="F310" s="28"/>
      <c r="I310" s="28"/>
    </row>
    <row r="311" spans="6:9" x14ac:dyDescent="0.25">
      <c r="F311" s="28"/>
      <c r="I311" s="28"/>
    </row>
    <row r="312" spans="6:9" x14ac:dyDescent="0.25">
      <c r="F312" s="28"/>
      <c r="I312" s="28"/>
    </row>
    <row r="313" spans="6:9" x14ac:dyDescent="0.25">
      <c r="F313" s="28"/>
      <c r="I313" s="28"/>
    </row>
    <row r="314" spans="6:9" x14ac:dyDescent="0.25">
      <c r="F314" s="28"/>
      <c r="I314" s="28"/>
    </row>
    <row r="315" spans="6:9" x14ac:dyDescent="0.25">
      <c r="F315" s="28"/>
      <c r="I315" s="28"/>
    </row>
    <row r="316" spans="6:9" x14ac:dyDescent="0.25">
      <c r="F316" s="28"/>
      <c r="I316" s="28"/>
    </row>
    <row r="317" spans="6:9" x14ac:dyDescent="0.25">
      <c r="F317" s="28"/>
      <c r="I317" s="28"/>
    </row>
    <row r="318" spans="6:9" x14ac:dyDescent="0.25">
      <c r="F318" s="28"/>
      <c r="I318" s="28"/>
    </row>
    <row r="319" spans="6:9" x14ac:dyDescent="0.25">
      <c r="F319" s="28"/>
      <c r="I319" s="28"/>
    </row>
    <row r="320" spans="6:9" x14ac:dyDescent="0.25">
      <c r="F320" s="28"/>
      <c r="I320" s="28"/>
    </row>
    <row r="321" spans="6:9" x14ac:dyDescent="0.25">
      <c r="F321" s="28"/>
      <c r="I321" s="28"/>
    </row>
    <row r="322" spans="6:9" x14ac:dyDescent="0.25">
      <c r="F322" s="28"/>
      <c r="I322" s="28"/>
    </row>
    <row r="323" spans="6:9" x14ac:dyDescent="0.25">
      <c r="F323" s="28"/>
      <c r="I323" s="28"/>
    </row>
    <row r="324" spans="6:9" x14ac:dyDescent="0.25">
      <c r="F324" s="28"/>
      <c r="I324" s="28"/>
    </row>
    <row r="325" spans="6:9" x14ac:dyDescent="0.25">
      <c r="F325" s="28"/>
      <c r="I325" s="28"/>
    </row>
    <row r="326" spans="6:9" x14ac:dyDescent="0.25">
      <c r="F326" s="28"/>
      <c r="I326" s="28"/>
    </row>
    <row r="327" spans="6:9" x14ac:dyDescent="0.25">
      <c r="F327" s="28"/>
      <c r="I327" s="28"/>
    </row>
    <row r="328" spans="6:9" x14ac:dyDescent="0.25">
      <c r="F328" s="28"/>
      <c r="I328" s="28"/>
    </row>
    <row r="329" spans="6:9" x14ac:dyDescent="0.25">
      <c r="F329" s="28"/>
      <c r="I329" s="28"/>
    </row>
    <row r="330" spans="6:9" x14ac:dyDescent="0.25">
      <c r="F330" s="28"/>
      <c r="I330" s="28"/>
    </row>
    <row r="331" spans="6:9" x14ac:dyDescent="0.25">
      <c r="F331" s="28"/>
      <c r="I331" s="28"/>
    </row>
    <row r="332" spans="6:9" x14ac:dyDescent="0.25">
      <c r="F332" s="28"/>
      <c r="I332" s="28"/>
    </row>
    <row r="333" spans="6:9" x14ac:dyDescent="0.25">
      <c r="F333" s="28"/>
      <c r="I333" s="28"/>
    </row>
    <row r="334" spans="6:9" x14ac:dyDescent="0.25">
      <c r="F334" s="28"/>
      <c r="I334" s="28"/>
    </row>
    <row r="335" spans="6:9" x14ac:dyDescent="0.25">
      <c r="F335" s="28"/>
      <c r="I335" s="28"/>
    </row>
    <row r="336" spans="6:9" x14ac:dyDescent="0.25">
      <c r="F336" s="28"/>
      <c r="I336" s="28"/>
    </row>
    <row r="337" spans="6:9" x14ac:dyDescent="0.25">
      <c r="F337" s="28"/>
      <c r="I337" s="28"/>
    </row>
    <row r="338" spans="6:9" x14ac:dyDescent="0.25">
      <c r="F338" s="28"/>
      <c r="I338" s="28"/>
    </row>
    <row r="339" spans="6:9" x14ac:dyDescent="0.25">
      <c r="F339" s="28"/>
      <c r="I339" s="28"/>
    </row>
    <row r="340" spans="6:9" x14ac:dyDescent="0.25">
      <c r="F340" s="28"/>
      <c r="I340" s="28"/>
    </row>
    <row r="341" spans="6:9" x14ac:dyDescent="0.25">
      <c r="F341" s="28"/>
      <c r="I341" s="28"/>
    </row>
    <row r="342" spans="6:9" x14ac:dyDescent="0.25">
      <c r="F342" s="28"/>
      <c r="I342" s="28"/>
    </row>
    <row r="343" spans="6:9" x14ac:dyDescent="0.25">
      <c r="F343" s="28"/>
      <c r="I343" s="28"/>
    </row>
    <row r="344" spans="6:9" x14ac:dyDescent="0.25">
      <c r="F344" s="28"/>
      <c r="I344" s="28"/>
    </row>
    <row r="345" spans="6:9" x14ac:dyDescent="0.25">
      <c r="F345" s="28"/>
      <c r="I345" s="28"/>
    </row>
    <row r="346" spans="6:9" x14ac:dyDescent="0.25">
      <c r="F346" s="28"/>
      <c r="I346" s="28"/>
    </row>
    <row r="347" spans="6:9" x14ac:dyDescent="0.25">
      <c r="F347" s="28"/>
      <c r="I347" s="28"/>
    </row>
    <row r="348" spans="6:9" x14ac:dyDescent="0.25">
      <c r="F348" s="28"/>
      <c r="I348" s="28"/>
    </row>
    <row r="349" spans="6:9" x14ac:dyDescent="0.25">
      <c r="F349" s="28"/>
      <c r="I349" s="28"/>
    </row>
    <row r="350" spans="6:9" x14ac:dyDescent="0.25">
      <c r="F350" s="28"/>
      <c r="I350" s="28"/>
    </row>
    <row r="351" spans="6:9" x14ac:dyDescent="0.25">
      <c r="F351" s="28"/>
      <c r="I351" s="28"/>
    </row>
    <row r="352" spans="6:9" x14ac:dyDescent="0.25">
      <c r="F352" s="28"/>
      <c r="I352" s="28"/>
    </row>
    <row r="353" spans="6:9" x14ac:dyDescent="0.25">
      <c r="F353" s="28"/>
      <c r="I353" s="28"/>
    </row>
    <row r="354" spans="6:9" x14ac:dyDescent="0.25">
      <c r="F354" s="28"/>
      <c r="I354" s="28"/>
    </row>
    <row r="355" spans="6:9" x14ac:dyDescent="0.25">
      <c r="F355" s="28"/>
      <c r="I355" s="28"/>
    </row>
    <row r="356" spans="6:9" x14ac:dyDescent="0.25">
      <c r="F356" s="28"/>
      <c r="I356" s="28"/>
    </row>
    <row r="357" spans="6:9" x14ac:dyDescent="0.25">
      <c r="F357" s="28"/>
      <c r="I357" s="28"/>
    </row>
    <row r="358" spans="6:9" x14ac:dyDescent="0.25">
      <c r="F358" s="28"/>
      <c r="I358" s="28"/>
    </row>
    <row r="359" spans="6:9" x14ac:dyDescent="0.25">
      <c r="F359" s="28"/>
      <c r="I359" s="28"/>
    </row>
    <row r="360" spans="6:9" x14ac:dyDescent="0.25">
      <c r="F360" s="28"/>
      <c r="I360" s="28"/>
    </row>
    <row r="361" spans="6:9" x14ac:dyDescent="0.25">
      <c r="F361" s="28"/>
      <c r="I361" s="28"/>
    </row>
    <row r="362" spans="6:9" x14ac:dyDescent="0.25">
      <c r="F362" s="28"/>
      <c r="I362" s="28"/>
    </row>
    <row r="363" spans="6:9" x14ac:dyDescent="0.25">
      <c r="F363" s="28"/>
      <c r="I363" s="28"/>
    </row>
    <row r="364" spans="6:9" x14ac:dyDescent="0.25">
      <c r="F364" s="28"/>
      <c r="I364" s="28"/>
    </row>
    <row r="365" spans="6:9" x14ac:dyDescent="0.25">
      <c r="F365" s="28"/>
      <c r="I365" s="28"/>
    </row>
    <row r="366" spans="6:9" x14ac:dyDescent="0.25">
      <c r="F366" s="28"/>
      <c r="I366" s="28"/>
    </row>
    <row r="367" spans="6:9" x14ac:dyDescent="0.25">
      <c r="F367" s="28"/>
      <c r="I367" s="28"/>
    </row>
    <row r="368" spans="6:9" x14ac:dyDescent="0.25">
      <c r="F368" s="28"/>
      <c r="I368" s="28"/>
    </row>
    <row r="369" spans="6:9" x14ac:dyDescent="0.25">
      <c r="F369" s="28"/>
      <c r="I369" s="28"/>
    </row>
    <row r="370" spans="6:9" x14ac:dyDescent="0.25">
      <c r="F370" s="28"/>
      <c r="I370" s="28"/>
    </row>
    <row r="371" spans="6:9" x14ac:dyDescent="0.25">
      <c r="F371" s="28"/>
      <c r="I371" s="28"/>
    </row>
    <row r="372" spans="6:9" x14ac:dyDescent="0.25">
      <c r="F372" s="28"/>
      <c r="I372" s="28"/>
    </row>
    <row r="373" spans="6:9" x14ac:dyDescent="0.25">
      <c r="F373" s="28"/>
      <c r="I373" s="28"/>
    </row>
    <row r="374" spans="6:9" x14ac:dyDescent="0.25">
      <c r="F374" s="28"/>
      <c r="I374" s="28"/>
    </row>
    <row r="375" spans="6:9" x14ac:dyDescent="0.25">
      <c r="F375" s="28"/>
      <c r="I375" s="28"/>
    </row>
    <row r="376" spans="6:9" x14ac:dyDescent="0.25">
      <c r="F376" s="28"/>
      <c r="I376" s="28"/>
    </row>
    <row r="377" spans="6:9" x14ac:dyDescent="0.25">
      <c r="F377" s="28"/>
      <c r="I377" s="28"/>
    </row>
    <row r="378" spans="6:9" x14ac:dyDescent="0.25">
      <c r="F378" s="28"/>
      <c r="I378" s="28"/>
    </row>
    <row r="379" spans="6:9" x14ac:dyDescent="0.25">
      <c r="F379" s="28"/>
      <c r="I379" s="28"/>
    </row>
    <row r="380" spans="6:9" x14ac:dyDescent="0.25">
      <c r="F380" s="28"/>
      <c r="I380" s="28"/>
    </row>
    <row r="381" spans="6:9" x14ac:dyDescent="0.25">
      <c r="F381" s="28"/>
      <c r="I381" s="28"/>
    </row>
    <row r="382" spans="6:9" x14ac:dyDescent="0.25">
      <c r="F382" s="28"/>
      <c r="I382" s="28"/>
    </row>
    <row r="383" spans="6:9" x14ac:dyDescent="0.25">
      <c r="F383" s="28"/>
      <c r="I383" s="28"/>
    </row>
    <row r="384" spans="6:9" x14ac:dyDescent="0.25">
      <c r="F384" s="28"/>
      <c r="I384" s="28"/>
    </row>
    <row r="385" spans="6:9" x14ac:dyDescent="0.25">
      <c r="F385" s="28"/>
      <c r="I385" s="28"/>
    </row>
    <row r="386" spans="6:9" x14ac:dyDescent="0.25">
      <c r="F386" s="28"/>
      <c r="I386" s="28"/>
    </row>
    <row r="387" spans="6:9" x14ac:dyDescent="0.25">
      <c r="F387" s="28"/>
      <c r="I387" s="28"/>
    </row>
    <row r="388" spans="6:9" x14ac:dyDescent="0.25">
      <c r="F388" s="28"/>
      <c r="I388" s="28"/>
    </row>
    <row r="389" spans="6:9" x14ac:dyDescent="0.25">
      <c r="F389" s="28"/>
      <c r="I389" s="28"/>
    </row>
    <row r="390" spans="6:9" x14ac:dyDescent="0.25">
      <c r="F390" s="28"/>
      <c r="I390" s="28"/>
    </row>
    <row r="391" spans="6:9" x14ac:dyDescent="0.25">
      <c r="F391" s="28"/>
      <c r="I391" s="28"/>
    </row>
    <row r="392" spans="6:9" x14ac:dyDescent="0.25">
      <c r="F392" s="28"/>
      <c r="I392" s="28"/>
    </row>
    <row r="393" spans="6:9" x14ac:dyDescent="0.25">
      <c r="F393" s="28"/>
      <c r="I393" s="28"/>
    </row>
    <row r="394" spans="6:9" x14ac:dyDescent="0.25">
      <c r="F394" s="28"/>
      <c r="I394" s="28"/>
    </row>
    <row r="395" spans="6:9" x14ac:dyDescent="0.25">
      <c r="F395" s="28"/>
      <c r="I395" s="28"/>
    </row>
    <row r="396" spans="6:9" x14ac:dyDescent="0.25">
      <c r="F396" s="28"/>
      <c r="I396" s="28"/>
    </row>
    <row r="397" spans="6:9" x14ac:dyDescent="0.25">
      <c r="F397" s="28"/>
      <c r="I397" s="28"/>
    </row>
    <row r="398" spans="6:9" x14ac:dyDescent="0.25">
      <c r="F398" s="28"/>
      <c r="I398" s="28"/>
    </row>
    <row r="399" spans="6:9" x14ac:dyDescent="0.25">
      <c r="F399" s="28"/>
      <c r="I399" s="28"/>
    </row>
    <row r="400" spans="6:9" x14ac:dyDescent="0.25">
      <c r="F400" s="28"/>
      <c r="I400" s="28"/>
    </row>
    <row r="401" spans="6:9" x14ac:dyDescent="0.25">
      <c r="F401" s="28"/>
      <c r="I401" s="28"/>
    </row>
    <row r="402" spans="6:9" x14ac:dyDescent="0.25">
      <c r="F402" s="28"/>
      <c r="I402" s="28"/>
    </row>
    <row r="403" spans="6:9" x14ac:dyDescent="0.25">
      <c r="F403" s="28"/>
      <c r="I403" s="28"/>
    </row>
    <row r="404" spans="6:9" x14ac:dyDescent="0.25">
      <c r="F404" s="28"/>
      <c r="I404" s="28"/>
    </row>
    <row r="405" spans="6:9" x14ac:dyDescent="0.25">
      <c r="F405" s="28"/>
      <c r="I405" s="28"/>
    </row>
    <row r="406" spans="6:9" x14ac:dyDescent="0.25">
      <c r="F406" s="28"/>
      <c r="I406" s="28"/>
    </row>
    <row r="407" spans="6:9" x14ac:dyDescent="0.25">
      <c r="F407" s="28"/>
      <c r="I407" s="28"/>
    </row>
    <row r="408" spans="6:9" x14ac:dyDescent="0.25">
      <c r="F408" s="28"/>
      <c r="I408" s="28"/>
    </row>
    <row r="409" spans="6:9" x14ac:dyDescent="0.25">
      <c r="F409" s="28"/>
      <c r="I409" s="28"/>
    </row>
    <row r="410" spans="6:9" x14ac:dyDescent="0.25">
      <c r="F410" s="28"/>
      <c r="I410" s="28"/>
    </row>
    <row r="411" spans="6:9" x14ac:dyDescent="0.25">
      <c r="F411" s="28"/>
      <c r="I411" s="28"/>
    </row>
    <row r="412" spans="6:9" x14ac:dyDescent="0.25">
      <c r="F412" s="28"/>
      <c r="I412" s="28"/>
    </row>
    <row r="413" spans="6:9" x14ac:dyDescent="0.25">
      <c r="F413" s="28"/>
      <c r="I413" s="28"/>
    </row>
    <row r="414" spans="6:9" x14ac:dyDescent="0.25">
      <c r="F414" s="28"/>
      <c r="I414" s="28"/>
    </row>
    <row r="415" spans="6:9" x14ac:dyDescent="0.25">
      <c r="F415" s="28"/>
      <c r="I415" s="28"/>
    </row>
    <row r="416" spans="6:9" x14ac:dyDescent="0.25">
      <c r="F416" s="28"/>
      <c r="I416" s="28"/>
    </row>
    <row r="417" spans="6:9" x14ac:dyDescent="0.25">
      <c r="F417" s="28"/>
      <c r="I417" s="28"/>
    </row>
    <row r="418" spans="6:9" x14ac:dyDescent="0.25">
      <c r="F418" s="28"/>
      <c r="I418" s="28"/>
    </row>
    <row r="419" spans="6:9" x14ac:dyDescent="0.25">
      <c r="F419" s="28"/>
      <c r="I419" s="28"/>
    </row>
    <row r="420" spans="6:9" x14ac:dyDescent="0.25">
      <c r="F420" s="28"/>
      <c r="I420" s="28"/>
    </row>
    <row r="421" spans="6:9" x14ac:dyDescent="0.25">
      <c r="F421" s="28"/>
      <c r="I421" s="28"/>
    </row>
    <row r="422" spans="6:9" x14ac:dyDescent="0.25">
      <c r="F422" s="28"/>
      <c r="I422" s="28"/>
    </row>
    <row r="423" spans="6:9" x14ac:dyDescent="0.25">
      <c r="F423" s="28"/>
      <c r="I423" s="28"/>
    </row>
    <row r="424" spans="6:9" x14ac:dyDescent="0.25">
      <c r="F424" s="28"/>
      <c r="I424" s="28"/>
    </row>
    <row r="425" spans="6:9" x14ac:dyDescent="0.25">
      <c r="F425" s="28"/>
      <c r="I425" s="28"/>
    </row>
    <row r="426" spans="6:9" x14ac:dyDescent="0.25">
      <c r="F426" s="28"/>
      <c r="I426" s="28"/>
    </row>
    <row r="427" spans="6:9" x14ac:dyDescent="0.25">
      <c r="F427" s="28"/>
      <c r="I427" s="28"/>
    </row>
    <row r="428" spans="6:9" x14ac:dyDescent="0.25">
      <c r="F428" s="28"/>
      <c r="I428" s="28"/>
    </row>
    <row r="429" spans="6:9" x14ac:dyDescent="0.25">
      <c r="F429" s="28"/>
      <c r="I429" s="28"/>
    </row>
    <row r="430" spans="6:9" x14ac:dyDescent="0.25">
      <c r="F430" s="28"/>
      <c r="I430" s="28"/>
    </row>
    <row r="431" spans="6:9" x14ac:dyDescent="0.25">
      <c r="F431" s="28"/>
      <c r="I431" s="28"/>
    </row>
    <row r="432" spans="6:9" x14ac:dyDescent="0.25">
      <c r="F432" s="28"/>
      <c r="I432" s="28"/>
    </row>
    <row r="433" spans="6:9" x14ac:dyDescent="0.25">
      <c r="F433" s="28"/>
      <c r="I433" s="28"/>
    </row>
    <row r="434" spans="6:9" x14ac:dyDescent="0.25">
      <c r="F434" s="28"/>
      <c r="I434" s="28"/>
    </row>
    <row r="435" spans="6:9" x14ac:dyDescent="0.25">
      <c r="F435" s="28"/>
      <c r="I435" s="28"/>
    </row>
    <row r="436" spans="6:9" x14ac:dyDescent="0.25">
      <c r="F436" s="28"/>
      <c r="I436" s="28"/>
    </row>
    <row r="437" spans="6:9" x14ac:dyDescent="0.25">
      <c r="F437" s="28"/>
      <c r="I437" s="28"/>
    </row>
    <row r="438" spans="6:9" x14ac:dyDescent="0.25">
      <c r="F438" s="28"/>
      <c r="I438" s="28"/>
    </row>
    <row r="439" spans="6:9" x14ac:dyDescent="0.25">
      <c r="F439" s="28"/>
      <c r="I439" s="28"/>
    </row>
    <row r="440" spans="6:9" x14ac:dyDescent="0.25">
      <c r="F440" s="28"/>
      <c r="I440" s="28"/>
    </row>
    <row r="441" spans="6:9" x14ac:dyDescent="0.25">
      <c r="F441" s="28"/>
      <c r="I441" s="28"/>
    </row>
    <row r="442" spans="6:9" x14ac:dyDescent="0.25">
      <c r="F442" s="28"/>
      <c r="I442" s="28"/>
    </row>
    <row r="443" spans="6:9" x14ac:dyDescent="0.25">
      <c r="F443" s="28"/>
      <c r="I443" s="28"/>
    </row>
    <row r="444" spans="6:9" x14ac:dyDescent="0.25">
      <c r="F444" s="28"/>
      <c r="I444" s="28"/>
    </row>
    <row r="445" spans="6:9" x14ac:dyDescent="0.25">
      <c r="F445" s="28"/>
      <c r="I445" s="28"/>
    </row>
    <row r="446" spans="6:9" x14ac:dyDescent="0.25">
      <c r="F446" s="28"/>
      <c r="I446" s="28"/>
    </row>
    <row r="447" spans="6:9" x14ac:dyDescent="0.25">
      <c r="F447" s="28"/>
      <c r="I447" s="28"/>
    </row>
    <row r="448" spans="6:9" x14ac:dyDescent="0.25">
      <c r="F448" s="28"/>
      <c r="I448" s="28"/>
    </row>
    <row r="449" spans="6:9" x14ac:dyDescent="0.25">
      <c r="F449" s="28"/>
      <c r="I449" s="28"/>
    </row>
    <row r="450" spans="6:9" x14ac:dyDescent="0.25">
      <c r="F450" s="28"/>
      <c r="I450" s="28"/>
    </row>
    <row r="451" spans="6:9" x14ac:dyDescent="0.25">
      <c r="F451" s="28"/>
      <c r="I451" s="28"/>
    </row>
    <row r="452" spans="6:9" x14ac:dyDescent="0.25">
      <c r="F452" s="28"/>
      <c r="I452" s="28"/>
    </row>
    <row r="453" spans="6:9" x14ac:dyDescent="0.25">
      <c r="F453" s="28"/>
      <c r="I453" s="28"/>
    </row>
    <row r="454" spans="6:9" x14ac:dyDescent="0.25">
      <c r="F454" s="28"/>
      <c r="I454" s="28"/>
    </row>
    <row r="455" spans="6:9" x14ac:dyDescent="0.25">
      <c r="F455" s="28"/>
      <c r="I455" s="28"/>
    </row>
    <row r="456" spans="6:9" x14ac:dyDescent="0.25">
      <c r="F456" s="28"/>
      <c r="I456" s="28"/>
    </row>
    <row r="457" spans="6:9" x14ac:dyDescent="0.25">
      <c r="F457" s="28"/>
      <c r="I457" s="28"/>
    </row>
    <row r="458" spans="6:9" x14ac:dyDescent="0.25">
      <c r="F458" s="28"/>
      <c r="I458" s="28"/>
    </row>
    <row r="459" spans="6:9" x14ac:dyDescent="0.25">
      <c r="F459" s="28"/>
      <c r="I459" s="28"/>
    </row>
    <row r="460" spans="6:9" x14ac:dyDescent="0.25">
      <c r="F460" s="28"/>
      <c r="I460" s="28"/>
    </row>
    <row r="461" spans="6:9" x14ac:dyDescent="0.25">
      <c r="F461" s="28"/>
      <c r="I461" s="28"/>
    </row>
    <row r="462" spans="6:9" x14ac:dyDescent="0.25">
      <c r="F462" s="28"/>
      <c r="I462" s="28"/>
    </row>
    <row r="463" spans="6:9" x14ac:dyDescent="0.25">
      <c r="F463" s="28"/>
      <c r="I463" s="28"/>
    </row>
    <row r="464" spans="6:9" x14ac:dyDescent="0.25">
      <c r="F464" s="28"/>
      <c r="I464" s="28"/>
    </row>
    <row r="465" spans="6:9" x14ac:dyDescent="0.25">
      <c r="F465" s="28"/>
      <c r="I465" s="28"/>
    </row>
    <row r="466" spans="6:9" x14ac:dyDescent="0.25">
      <c r="F466" s="28"/>
      <c r="I466" s="28"/>
    </row>
    <row r="467" spans="6:9" x14ac:dyDescent="0.25">
      <c r="F467" s="28"/>
      <c r="I467" s="28"/>
    </row>
    <row r="468" spans="6:9" x14ac:dyDescent="0.25">
      <c r="F468" s="28"/>
      <c r="I468" s="28"/>
    </row>
    <row r="469" spans="6:9" x14ac:dyDescent="0.25">
      <c r="F469" s="28"/>
      <c r="I469" s="28"/>
    </row>
    <row r="470" spans="6:9" x14ac:dyDescent="0.25">
      <c r="F470" s="28"/>
      <c r="I470" s="28"/>
    </row>
    <row r="471" spans="6:9" x14ac:dyDescent="0.25">
      <c r="F471" s="28"/>
      <c r="I471" s="28"/>
    </row>
    <row r="472" spans="6:9" x14ac:dyDescent="0.25">
      <c r="F472" s="28"/>
      <c r="I472" s="28"/>
    </row>
    <row r="473" spans="6:9" x14ac:dyDescent="0.25">
      <c r="F473" s="28"/>
      <c r="I473" s="28"/>
    </row>
    <row r="474" spans="6:9" x14ac:dyDescent="0.25">
      <c r="F474" s="28"/>
      <c r="I474" s="28"/>
    </row>
    <row r="475" spans="6:9" x14ac:dyDescent="0.25">
      <c r="F475" s="28"/>
      <c r="I475" s="28"/>
    </row>
    <row r="476" spans="6:9" x14ac:dyDescent="0.25">
      <c r="F476" s="28"/>
      <c r="I476" s="28"/>
    </row>
    <row r="477" spans="6:9" x14ac:dyDescent="0.25">
      <c r="F477" s="28"/>
      <c r="I477" s="28"/>
    </row>
    <row r="478" spans="6:9" x14ac:dyDescent="0.25">
      <c r="F478" s="28"/>
      <c r="I478" s="28"/>
    </row>
    <row r="479" spans="6:9" x14ac:dyDescent="0.25">
      <c r="F479" s="28"/>
      <c r="I479" s="28"/>
    </row>
    <row r="480" spans="6:9" x14ac:dyDescent="0.25">
      <c r="F480" s="28"/>
      <c r="I480" s="28"/>
    </row>
    <row r="481" spans="6:9" x14ac:dyDescent="0.25">
      <c r="F481" s="28"/>
      <c r="I481" s="28"/>
    </row>
    <row r="482" spans="6:9" x14ac:dyDescent="0.25">
      <c r="F482" s="28"/>
      <c r="I482" s="28"/>
    </row>
    <row r="483" spans="6:9" x14ac:dyDescent="0.25">
      <c r="F483" s="28"/>
      <c r="I483" s="28"/>
    </row>
    <row r="484" spans="6:9" x14ac:dyDescent="0.25">
      <c r="F484" s="28"/>
      <c r="I484" s="28"/>
    </row>
    <row r="485" spans="6:9" x14ac:dyDescent="0.25">
      <c r="F485" s="28"/>
      <c r="I485" s="28"/>
    </row>
    <row r="486" spans="6:9" x14ac:dyDescent="0.25">
      <c r="F486" s="28"/>
      <c r="I486" s="28"/>
    </row>
    <row r="487" spans="6:9" x14ac:dyDescent="0.25">
      <c r="F487" s="28"/>
      <c r="I487" s="28"/>
    </row>
    <row r="488" spans="6:9" x14ac:dyDescent="0.25">
      <c r="F488" s="28"/>
      <c r="I488" s="28"/>
    </row>
    <row r="489" spans="6:9" x14ac:dyDescent="0.25">
      <c r="F489" s="28"/>
      <c r="I489" s="28"/>
    </row>
    <row r="490" spans="6:9" x14ac:dyDescent="0.25">
      <c r="F490" s="28"/>
      <c r="I490" s="28"/>
    </row>
    <row r="491" spans="6:9" x14ac:dyDescent="0.25">
      <c r="F491" s="28"/>
      <c r="I491" s="28"/>
    </row>
    <row r="492" spans="6:9" x14ac:dyDescent="0.25">
      <c r="F492" s="28"/>
      <c r="I492" s="28"/>
    </row>
    <row r="493" spans="6:9" x14ac:dyDescent="0.25">
      <c r="F493" s="28"/>
      <c r="I493" s="28"/>
    </row>
    <row r="494" spans="6:9" x14ac:dyDescent="0.25">
      <c r="F494" s="28"/>
      <c r="I494" s="28"/>
    </row>
    <row r="495" spans="6:9" x14ac:dyDescent="0.25">
      <c r="F495" s="28"/>
      <c r="I495" s="28"/>
    </row>
    <row r="496" spans="6:9" x14ac:dyDescent="0.25">
      <c r="F496" s="28"/>
      <c r="I496" s="28"/>
    </row>
    <row r="497" spans="6:9" x14ac:dyDescent="0.25">
      <c r="F497" s="28"/>
      <c r="I497" s="28"/>
    </row>
    <row r="498" spans="6:9" x14ac:dyDescent="0.25">
      <c r="F498" s="28"/>
      <c r="I498" s="28"/>
    </row>
    <row r="499" spans="6:9" x14ac:dyDescent="0.25">
      <c r="F499" s="28"/>
      <c r="I499" s="28"/>
    </row>
    <row r="500" spans="6:9" x14ac:dyDescent="0.25">
      <c r="F500" s="28"/>
      <c r="I500" s="28"/>
    </row>
    <row r="501" spans="6:9" x14ac:dyDescent="0.25">
      <c r="F501" s="28"/>
      <c r="I501" s="28"/>
    </row>
    <row r="502" spans="6:9" x14ac:dyDescent="0.25">
      <c r="F502" s="28"/>
      <c r="I502" s="28"/>
    </row>
    <row r="503" spans="6:9" x14ac:dyDescent="0.25">
      <c r="F503" s="28"/>
      <c r="I503" s="28"/>
    </row>
    <row r="504" spans="6:9" x14ac:dyDescent="0.25">
      <c r="F504" s="28"/>
      <c r="I504" s="28"/>
    </row>
    <row r="505" spans="6:9" x14ac:dyDescent="0.25">
      <c r="F505" s="28"/>
      <c r="I505" s="28"/>
    </row>
    <row r="506" spans="6:9" x14ac:dyDescent="0.25">
      <c r="F506" s="28"/>
      <c r="I506" s="28"/>
    </row>
    <row r="507" spans="6:9" x14ac:dyDescent="0.25">
      <c r="F507" s="28"/>
      <c r="I507" s="28"/>
    </row>
    <row r="508" spans="6:9" x14ac:dyDescent="0.25">
      <c r="F508" s="28"/>
      <c r="I508" s="28"/>
    </row>
    <row r="509" spans="6:9" x14ac:dyDescent="0.25">
      <c r="F509" s="28"/>
      <c r="I509" s="28"/>
    </row>
    <row r="510" spans="6:9" x14ac:dyDescent="0.25">
      <c r="F510" s="28"/>
      <c r="I510" s="28"/>
    </row>
    <row r="511" spans="6:9" x14ac:dyDescent="0.25">
      <c r="F511" s="28"/>
      <c r="I511" s="28"/>
    </row>
    <row r="512" spans="6:9" x14ac:dyDescent="0.25">
      <c r="F512" s="28"/>
      <c r="I512" s="28"/>
    </row>
    <row r="513" spans="6:9" x14ac:dyDescent="0.25">
      <c r="F513" s="28"/>
      <c r="I513" s="28"/>
    </row>
    <row r="514" spans="6:9" x14ac:dyDescent="0.25">
      <c r="F514" s="28"/>
      <c r="I514" s="28"/>
    </row>
    <row r="515" spans="6:9" x14ac:dyDescent="0.25">
      <c r="F515" s="28"/>
      <c r="I515" s="28"/>
    </row>
    <row r="516" spans="6:9" x14ac:dyDescent="0.25">
      <c r="F516" s="28"/>
      <c r="I516" s="28"/>
    </row>
    <row r="517" spans="6:9" x14ac:dyDescent="0.25">
      <c r="F517" s="28"/>
      <c r="I517" s="28"/>
    </row>
    <row r="518" spans="6:9" x14ac:dyDescent="0.25">
      <c r="F518" s="28"/>
      <c r="I518" s="28"/>
    </row>
    <row r="519" spans="6:9" x14ac:dyDescent="0.25">
      <c r="F519" s="28"/>
      <c r="I519" s="28"/>
    </row>
    <row r="520" spans="6:9" x14ac:dyDescent="0.25">
      <c r="F520" s="28"/>
      <c r="I520" s="28"/>
    </row>
    <row r="521" spans="6:9" x14ac:dyDescent="0.25">
      <c r="F521" s="28"/>
      <c r="I521" s="28"/>
    </row>
    <row r="522" spans="6:9" x14ac:dyDescent="0.25">
      <c r="F522" s="28"/>
      <c r="I522" s="28"/>
    </row>
    <row r="523" spans="6:9" x14ac:dyDescent="0.25">
      <c r="F523" s="28"/>
      <c r="I523" s="28"/>
    </row>
    <row r="524" spans="6:9" x14ac:dyDescent="0.25">
      <c r="F524" s="28"/>
      <c r="I524" s="28"/>
    </row>
    <row r="525" spans="6:9" x14ac:dyDescent="0.25">
      <c r="F525" s="28"/>
      <c r="I525" s="28"/>
    </row>
    <row r="526" spans="6:9" x14ac:dyDescent="0.25">
      <c r="F526" s="28"/>
      <c r="I526" s="28"/>
    </row>
    <row r="527" spans="6:9" x14ac:dyDescent="0.25">
      <c r="F527" s="28"/>
      <c r="I527" s="28"/>
    </row>
    <row r="528" spans="6:9" x14ac:dyDescent="0.25">
      <c r="F528" s="28"/>
      <c r="I528" s="28"/>
    </row>
    <row r="529" spans="6:9" x14ac:dyDescent="0.25">
      <c r="F529" s="28"/>
      <c r="I529" s="28"/>
    </row>
    <row r="530" spans="6:9" x14ac:dyDescent="0.25">
      <c r="F530" s="28"/>
      <c r="I530" s="28"/>
    </row>
    <row r="531" spans="6:9" x14ac:dyDescent="0.25">
      <c r="F531" s="28"/>
      <c r="I531" s="28"/>
    </row>
    <row r="532" spans="6:9" x14ac:dyDescent="0.25">
      <c r="F532" s="28"/>
      <c r="I532" s="28"/>
    </row>
    <row r="533" spans="6:9" x14ac:dyDescent="0.25">
      <c r="F533" s="28"/>
      <c r="I533" s="28"/>
    </row>
    <row r="534" spans="6:9" x14ac:dyDescent="0.25">
      <c r="F534" s="28"/>
      <c r="I534" s="28"/>
    </row>
    <row r="535" spans="6:9" x14ac:dyDescent="0.25">
      <c r="F535" s="28"/>
      <c r="I535" s="28"/>
    </row>
    <row r="536" spans="6:9" x14ac:dyDescent="0.25">
      <c r="F536" s="28"/>
      <c r="I536" s="28"/>
    </row>
    <row r="537" spans="6:9" x14ac:dyDescent="0.25">
      <c r="F537" s="28"/>
      <c r="I537" s="28"/>
    </row>
    <row r="538" spans="6:9" x14ac:dyDescent="0.25">
      <c r="F538" s="28"/>
      <c r="I538" s="28"/>
    </row>
    <row r="539" spans="6:9" x14ac:dyDescent="0.25">
      <c r="F539" s="28"/>
      <c r="I539" s="28"/>
    </row>
    <row r="540" spans="6:9" x14ac:dyDescent="0.25">
      <c r="F540" s="28"/>
      <c r="I540" s="28"/>
    </row>
    <row r="541" spans="6:9" x14ac:dyDescent="0.25">
      <c r="F541" s="28"/>
      <c r="I541" s="28"/>
    </row>
    <row r="542" spans="6:9" x14ac:dyDescent="0.25">
      <c r="F542" s="28"/>
      <c r="I542" s="28"/>
    </row>
    <row r="543" spans="6:9" x14ac:dyDescent="0.25">
      <c r="F543" s="28"/>
      <c r="I543" s="28"/>
    </row>
    <row r="544" spans="6:9" x14ac:dyDescent="0.25">
      <c r="F544" s="28"/>
      <c r="I544" s="28"/>
    </row>
    <row r="545" spans="6:9" x14ac:dyDescent="0.25">
      <c r="F545" s="28"/>
      <c r="I545" s="28"/>
    </row>
    <row r="546" spans="6:9" x14ac:dyDescent="0.25">
      <c r="F546" s="28"/>
      <c r="I546" s="28"/>
    </row>
    <row r="547" spans="6:9" x14ac:dyDescent="0.25">
      <c r="F547" s="28"/>
      <c r="I547" s="28"/>
    </row>
    <row r="548" spans="6:9" x14ac:dyDescent="0.25">
      <c r="F548" s="28"/>
      <c r="I548" s="28"/>
    </row>
    <row r="549" spans="6:9" x14ac:dyDescent="0.25">
      <c r="F549" s="28"/>
      <c r="I549" s="28"/>
    </row>
    <row r="550" spans="6:9" x14ac:dyDescent="0.25">
      <c r="F550" s="28"/>
      <c r="I550" s="28"/>
    </row>
    <row r="551" spans="6:9" x14ac:dyDescent="0.25">
      <c r="F551" s="28"/>
      <c r="I551" s="28"/>
    </row>
    <row r="552" spans="6:9" x14ac:dyDescent="0.25">
      <c r="F552" s="28"/>
      <c r="I552" s="28"/>
    </row>
    <row r="553" spans="6:9" x14ac:dyDescent="0.25">
      <c r="F553" s="28"/>
      <c r="I553" s="28"/>
    </row>
    <row r="554" spans="6:9" x14ac:dyDescent="0.25">
      <c r="F554" s="28"/>
      <c r="I554" s="28"/>
    </row>
    <row r="555" spans="6:9" x14ac:dyDescent="0.25">
      <c r="F555" s="28"/>
      <c r="I555" s="28"/>
    </row>
    <row r="556" spans="6:9" x14ac:dyDescent="0.25">
      <c r="F556" s="28"/>
      <c r="I556" s="28"/>
    </row>
    <row r="557" spans="6:9" x14ac:dyDescent="0.25">
      <c r="F557" s="28"/>
      <c r="I557" s="28"/>
    </row>
    <row r="558" spans="6:9" x14ac:dyDescent="0.25">
      <c r="F558" s="28"/>
      <c r="I558" s="28"/>
    </row>
    <row r="559" spans="6:9" x14ac:dyDescent="0.25">
      <c r="F559" s="28"/>
      <c r="I559" s="28"/>
    </row>
    <row r="560" spans="6:9" x14ac:dyDescent="0.25">
      <c r="F560" s="28"/>
      <c r="I560" s="28"/>
    </row>
    <row r="561" spans="6:9" x14ac:dyDescent="0.25">
      <c r="F561" s="28"/>
      <c r="I561" s="28"/>
    </row>
    <row r="562" spans="6:9" x14ac:dyDescent="0.25">
      <c r="F562" s="28"/>
      <c r="I562" s="28"/>
    </row>
    <row r="563" spans="6:9" x14ac:dyDescent="0.25">
      <c r="F563" s="28"/>
      <c r="I563" s="28"/>
    </row>
    <row r="564" spans="6:9" x14ac:dyDescent="0.25">
      <c r="F564" s="28"/>
      <c r="I564" s="28"/>
    </row>
    <row r="565" spans="6:9" x14ac:dyDescent="0.25">
      <c r="F565" s="28"/>
      <c r="I565" s="28"/>
    </row>
    <row r="566" spans="6:9" x14ac:dyDescent="0.25">
      <c r="F566" s="28"/>
      <c r="I566" s="28"/>
    </row>
    <row r="567" spans="6:9" x14ac:dyDescent="0.25">
      <c r="F567" s="28"/>
      <c r="I567" s="28"/>
    </row>
    <row r="568" spans="6:9" x14ac:dyDescent="0.25">
      <c r="F568" s="28"/>
      <c r="I568" s="28"/>
    </row>
    <row r="569" spans="6:9" x14ac:dyDescent="0.25">
      <c r="F569" s="28"/>
      <c r="I569" s="28"/>
    </row>
    <row r="570" spans="6:9" x14ac:dyDescent="0.25">
      <c r="F570" s="28"/>
      <c r="I570" s="28"/>
    </row>
    <row r="571" spans="6:9" x14ac:dyDescent="0.25">
      <c r="F571" s="28"/>
      <c r="I571" s="28"/>
    </row>
    <row r="572" spans="6:9" x14ac:dyDescent="0.25">
      <c r="F572" s="28"/>
      <c r="I572" s="28"/>
    </row>
    <row r="573" spans="6:9" x14ac:dyDescent="0.25">
      <c r="F573" s="28"/>
      <c r="I573" s="28"/>
    </row>
    <row r="574" spans="6:9" x14ac:dyDescent="0.25">
      <c r="F574" s="28"/>
      <c r="I574" s="28"/>
    </row>
    <row r="575" spans="6:9" x14ac:dyDescent="0.25">
      <c r="F575" s="28"/>
      <c r="I575" s="28"/>
    </row>
    <row r="576" spans="6:9" x14ac:dyDescent="0.25">
      <c r="F576" s="28"/>
      <c r="I576" s="28"/>
    </row>
    <row r="577" spans="6:9" x14ac:dyDescent="0.25">
      <c r="F577" s="28"/>
      <c r="I577" s="28"/>
    </row>
    <row r="578" spans="6:9" x14ac:dyDescent="0.25">
      <c r="F578" s="28"/>
      <c r="I578" s="28"/>
    </row>
    <row r="579" spans="6:9" x14ac:dyDescent="0.25">
      <c r="F579" s="28"/>
      <c r="I579" s="28"/>
    </row>
    <row r="580" spans="6:9" x14ac:dyDescent="0.25">
      <c r="F580" s="28"/>
      <c r="I580" s="28"/>
    </row>
    <row r="581" spans="6:9" x14ac:dyDescent="0.25">
      <c r="F581" s="28"/>
      <c r="I581" s="28"/>
    </row>
    <row r="582" spans="6:9" x14ac:dyDescent="0.25">
      <c r="F582" s="28"/>
      <c r="I582" s="28"/>
    </row>
    <row r="583" spans="6:9" x14ac:dyDescent="0.25">
      <c r="F583" s="28"/>
      <c r="I583" s="28"/>
    </row>
    <row r="584" spans="6:9" x14ac:dyDescent="0.25">
      <c r="F584" s="28"/>
      <c r="I584" s="28"/>
    </row>
    <row r="585" spans="6:9" x14ac:dyDescent="0.25">
      <c r="F585" s="28"/>
      <c r="I585" s="28"/>
    </row>
    <row r="586" spans="6:9" x14ac:dyDescent="0.25">
      <c r="F586" s="28"/>
      <c r="I586" s="28"/>
    </row>
    <row r="587" spans="6:9" x14ac:dyDescent="0.25">
      <c r="F587" s="28"/>
      <c r="I587" s="28"/>
    </row>
    <row r="588" spans="6:9" x14ac:dyDescent="0.25">
      <c r="F588" s="28"/>
      <c r="I588" s="28"/>
    </row>
    <row r="589" spans="6:9" x14ac:dyDescent="0.25">
      <c r="F589" s="28"/>
      <c r="I589" s="28"/>
    </row>
    <row r="590" spans="6:9" x14ac:dyDescent="0.25">
      <c r="F590" s="28"/>
      <c r="I590" s="28"/>
    </row>
    <row r="591" spans="6:9" x14ac:dyDescent="0.25">
      <c r="F591" s="28"/>
      <c r="I591" s="28"/>
    </row>
    <row r="592" spans="6:9" x14ac:dyDescent="0.25">
      <c r="F592" s="28"/>
      <c r="I592" s="28"/>
    </row>
    <row r="593" spans="6:9" x14ac:dyDescent="0.25">
      <c r="F593" s="28"/>
      <c r="I593" s="28"/>
    </row>
    <row r="594" spans="6:9" x14ac:dyDescent="0.25">
      <c r="F594" s="28"/>
      <c r="I594" s="28"/>
    </row>
    <row r="595" spans="6:9" x14ac:dyDescent="0.25">
      <c r="F595" s="28"/>
      <c r="I595" s="28"/>
    </row>
    <row r="596" spans="6:9" x14ac:dyDescent="0.25">
      <c r="F596" s="28"/>
      <c r="I596" s="28"/>
    </row>
    <row r="597" spans="6:9" x14ac:dyDescent="0.25">
      <c r="F597" s="28"/>
      <c r="I597" s="28"/>
    </row>
    <row r="598" spans="6:9" x14ac:dyDescent="0.25">
      <c r="F598" s="28"/>
      <c r="I598" s="28"/>
    </row>
    <row r="599" spans="6:9" x14ac:dyDescent="0.25">
      <c r="F599" s="28"/>
      <c r="I599" s="28"/>
    </row>
    <row r="600" spans="6:9" x14ac:dyDescent="0.25">
      <c r="F600" s="28"/>
      <c r="I600" s="28"/>
    </row>
    <row r="601" spans="6:9" x14ac:dyDescent="0.25">
      <c r="F601" s="28"/>
      <c r="I601" s="28"/>
    </row>
    <row r="602" spans="6:9" x14ac:dyDescent="0.25">
      <c r="F602" s="28"/>
      <c r="I602" s="28"/>
    </row>
    <row r="603" spans="6:9" x14ac:dyDescent="0.25">
      <c r="F603" s="28"/>
      <c r="I603" s="28"/>
    </row>
    <row r="604" spans="6:9" x14ac:dyDescent="0.25">
      <c r="F604" s="28"/>
      <c r="I604" s="28"/>
    </row>
    <row r="605" spans="6:9" x14ac:dyDescent="0.25">
      <c r="F605" s="28"/>
      <c r="I605" s="28"/>
    </row>
    <row r="606" spans="6:9" x14ac:dyDescent="0.25">
      <c r="F606" s="28"/>
      <c r="I606" s="28"/>
    </row>
    <row r="607" spans="6:9" x14ac:dyDescent="0.25">
      <c r="F607" s="28"/>
      <c r="I607" s="28"/>
    </row>
    <row r="608" spans="6:9" x14ac:dyDescent="0.25">
      <c r="F608" s="28"/>
      <c r="I608" s="28"/>
    </row>
    <row r="609" spans="6:9" x14ac:dyDescent="0.25">
      <c r="F609" s="28"/>
      <c r="I609" s="28"/>
    </row>
    <row r="610" spans="6:9" x14ac:dyDescent="0.25">
      <c r="F610" s="28"/>
      <c r="I610" s="28"/>
    </row>
    <row r="611" spans="6:9" x14ac:dyDescent="0.25">
      <c r="F611" s="28"/>
      <c r="I611" s="28"/>
    </row>
    <row r="612" spans="6:9" x14ac:dyDescent="0.25">
      <c r="F612" s="28"/>
      <c r="I612" s="28"/>
    </row>
    <row r="613" spans="6:9" x14ac:dyDescent="0.25">
      <c r="F613" s="28"/>
      <c r="I613" s="28"/>
    </row>
    <row r="614" spans="6:9" x14ac:dyDescent="0.25">
      <c r="F614" s="28"/>
      <c r="I614" s="28"/>
    </row>
    <row r="615" spans="6:9" x14ac:dyDescent="0.25">
      <c r="F615" s="28"/>
      <c r="I615" s="28"/>
    </row>
    <row r="616" spans="6:9" x14ac:dyDescent="0.25">
      <c r="F616" s="28"/>
      <c r="I616" s="28"/>
    </row>
    <row r="617" spans="6:9" x14ac:dyDescent="0.25">
      <c r="F617" s="28"/>
      <c r="I617" s="28"/>
    </row>
    <row r="618" spans="6:9" x14ac:dyDescent="0.25">
      <c r="F618" s="28"/>
      <c r="I618" s="28"/>
    </row>
    <row r="619" spans="6:9" x14ac:dyDescent="0.25">
      <c r="F619" s="28"/>
      <c r="I619" s="28"/>
    </row>
    <row r="620" spans="6:9" x14ac:dyDescent="0.25">
      <c r="F620" s="28"/>
      <c r="I620" s="28"/>
    </row>
    <row r="621" spans="6:9" x14ac:dyDescent="0.25">
      <c r="F621" s="28"/>
      <c r="I621" s="28"/>
    </row>
    <row r="622" spans="6:9" x14ac:dyDescent="0.25">
      <c r="F622" s="28"/>
      <c r="I622" s="28"/>
    </row>
    <row r="623" spans="6:9" x14ac:dyDescent="0.25">
      <c r="F623" s="28"/>
      <c r="I623" s="28"/>
    </row>
    <row r="624" spans="6:9" x14ac:dyDescent="0.25">
      <c r="F624" s="28"/>
      <c r="I624" s="28"/>
    </row>
    <row r="625" spans="6:9" x14ac:dyDescent="0.25">
      <c r="F625" s="28"/>
      <c r="I625" s="28"/>
    </row>
    <row r="626" spans="6:9" x14ac:dyDescent="0.25">
      <c r="F626" s="28"/>
      <c r="I626" s="28"/>
    </row>
    <row r="627" spans="6:9" x14ac:dyDescent="0.25">
      <c r="F627" s="28"/>
      <c r="I627" s="28"/>
    </row>
    <row r="628" spans="6:9" x14ac:dyDescent="0.25">
      <c r="F628" s="28"/>
      <c r="I628" s="28"/>
    </row>
    <row r="629" spans="6:9" x14ac:dyDescent="0.25">
      <c r="F629" s="28"/>
      <c r="I629" s="28"/>
    </row>
    <row r="630" spans="6:9" x14ac:dyDescent="0.25">
      <c r="F630" s="28"/>
      <c r="I630" s="28"/>
    </row>
    <row r="631" spans="6:9" x14ac:dyDescent="0.25">
      <c r="F631" s="28"/>
      <c r="I631" s="28"/>
    </row>
    <row r="632" spans="6:9" x14ac:dyDescent="0.25">
      <c r="F632" s="28"/>
      <c r="I632" s="28"/>
    </row>
    <row r="633" spans="6:9" x14ac:dyDescent="0.25">
      <c r="F633" s="28"/>
      <c r="I633" s="28"/>
    </row>
    <row r="634" spans="6:9" x14ac:dyDescent="0.25">
      <c r="F634" s="28"/>
      <c r="I634" s="28"/>
    </row>
    <row r="635" spans="6:9" x14ac:dyDescent="0.25">
      <c r="F635" s="28"/>
      <c r="I635" s="28"/>
    </row>
    <row r="636" spans="6:9" x14ac:dyDescent="0.25">
      <c r="F636" s="28"/>
      <c r="I636" s="28"/>
    </row>
    <row r="637" spans="6:9" x14ac:dyDescent="0.25">
      <c r="F637" s="28"/>
      <c r="I637" s="28"/>
    </row>
    <row r="638" spans="6:9" x14ac:dyDescent="0.25">
      <c r="F638" s="28"/>
      <c r="I638" s="28"/>
    </row>
    <row r="639" spans="6:9" x14ac:dyDescent="0.25">
      <c r="F639" s="28"/>
      <c r="I639" s="28"/>
    </row>
    <row r="640" spans="6:9" x14ac:dyDescent="0.25">
      <c r="F640" s="28"/>
      <c r="I640" s="28"/>
    </row>
    <row r="641" spans="6:9" x14ac:dyDescent="0.25">
      <c r="F641" s="28"/>
      <c r="I641" s="28"/>
    </row>
    <row r="642" spans="6:9" x14ac:dyDescent="0.25">
      <c r="F642" s="28"/>
      <c r="I642" s="28"/>
    </row>
    <row r="643" spans="6:9" x14ac:dyDescent="0.25">
      <c r="F643" s="28"/>
      <c r="I643" s="28"/>
    </row>
    <row r="644" spans="6:9" x14ac:dyDescent="0.25">
      <c r="F644" s="28"/>
      <c r="I644" s="28"/>
    </row>
    <row r="645" spans="6:9" x14ac:dyDescent="0.25">
      <c r="F645" s="28"/>
      <c r="I645" s="28"/>
    </row>
    <row r="646" spans="6:9" x14ac:dyDescent="0.25">
      <c r="F646" s="28"/>
      <c r="I646" s="28"/>
    </row>
    <row r="647" spans="6:9" x14ac:dyDescent="0.25">
      <c r="F647" s="28"/>
      <c r="I647" s="28"/>
    </row>
    <row r="648" spans="6:9" x14ac:dyDescent="0.25">
      <c r="F648" s="28"/>
      <c r="I648" s="28"/>
    </row>
    <row r="649" spans="6:9" x14ac:dyDescent="0.25">
      <c r="F649" s="28"/>
      <c r="I649" s="28"/>
    </row>
    <row r="650" spans="6:9" x14ac:dyDescent="0.25">
      <c r="F650" s="28"/>
      <c r="I650" s="28"/>
    </row>
    <row r="651" spans="6:9" x14ac:dyDescent="0.25">
      <c r="F651" s="28"/>
      <c r="I651" s="28"/>
    </row>
    <row r="652" spans="6:9" x14ac:dyDescent="0.25">
      <c r="F652" s="28"/>
      <c r="I652" s="28"/>
    </row>
    <row r="653" spans="6:9" x14ac:dyDescent="0.25">
      <c r="F653" s="28"/>
      <c r="I653" s="28"/>
    </row>
    <row r="654" spans="6:9" x14ac:dyDescent="0.25">
      <c r="F654" s="28"/>
      <c r="I654" s="28"/>
    </row>
    <row r="655" spans="6:9" x14ac:dyDescent="0.25">
      <c r="F655" s="28"/>
      <c r="I655" s="28"/>
    </row>
    <row r="656" spans="6:9" x14ac:dyDescent="0.25">
      <c r="F656" s="28"/>
      <c r="I656" s="28"/>
    </row>
    <row r="657" spans="6:9" x14ac:dyDescent="0.25">
      <c r="F657" s="28"/>
      <c r="I657" s="28"/>
    </row>
    <row r="658" spans="6:9" x14ac:dyDescent="0.25">
      <c r="F658" s="28"/>
      <c r="I658" s="28"/>
    </row>
    <row r="659" spans="6:9" x14ac:dyDescent="0.25">
      <c r="F659" s="28"/>
      <c r="I659" s="28"/>
    </row>
    <row r="660" spans="6:9" x14ac:dyDescent="0.25">
      <c r="F660" s="28"/>
      <c r="I660" s="28"/>
    </row>
    <row r="661" spans="6:9" x14ac:dyDescent="0.25">
      <c r="F661" s="28"/>
      <c r="I661" s="28"/>
    </row>
    <row r="662" spans="6:9" x14ac:dyDescent="0.25">
      <c r="F662" s="28"/>
      <c r="I662" s="28"/>
    </row>
    <row r="663" spans="6:9" x14ac:dyDescent="0.25">
      <c r="F663" s="28"/>
      <c r="I663" s="28"/>
    </row>
    <row r="664" spans="6:9" x14ac:dyDescent="0.25">
      <c r="F664" s="28"/>
      <c r="I664" s="28"/>
    </row>
    <row r="665" spans="6:9" x14ac:dyDescent="0.25">
      <c r="F665" s="28"/>
      <c r="I665" s="28"/>
    </row>
    <row r="666" spans="6:9" x14ac:dyDescent="0.25">
      <c r="F666" s="28"/>
      <c r="I666" s="28"/>
    </row>
    <row r="667" spans="6:9" x14ac:dyDescent="0.25">
      <c r="F667" s="28"/>
      <c r="I667" s="28"/>
    </row>
    <row r="668" spans="6:9" x14ac:dyDescent="0.25">
      <c r="F668" s="28"/>
      <c r="I668" s="28"/>
    </row>
    <row r="669" spans="6:9" x14ac:dyDescent="0.25">
      <c r="F669" s="28"/>
      <c r="I669" s="28"/>
    </row>
    <row r="670" spans="6:9" x14ac:dyDescent="0.25">
      <c r="F670" s="28"/>
      <c r="I670" s="28"/>
    </row>
    <row r="671" spans="6:9" x14ac:dyDescent="0.25">
      <c r="F671" s="28"/>
      <c r="I671" s="28"/>
    </row>
    <row r="672" spans="6:9" x14ac:dyDescent="0.25">
      <c r="F672" s="28"/>
      <c r="I672" s="28"/>
    </row>
    <row r="673" spans="6:9" x14ac:dyDescent="0.25">
      <c r="F673" s="28"/>
      <c r="I673" s="28"/>
    </row>
    <row r="674" spans="6:9" x14ac:dyDescent="0.25">
      <c r="F674" s="28"/>
      <c r="I674" s="28"/>
    </row>
    <row r="675" spans="6:9" x14ac:dyDescent="0.25">
      <c r="F675" s="28"/>
      <c r="I675" s="28"/>
    </row>
    <row r="676" spans="6:9" x14ac:dyDescent="0.25">
      <c r="F676" s="28"/>
      <c r="I676" s="28"/>
    </row>
    <row r="677" spans="6:9" x14ac:dyDescent="0.25">
      <c r="F677" s="28"/>
      <c r="I677" s="28"/>
    </row>
    <row r="678" spans="6:9" x14ac:dyDescent="0.25">
      <c r="F678" s="28"/>
      <c r="I678" s="28"/>
    </row>
    <row r="679" spans="6:9" x14ac:dyDescent="0.25">
      <c r="F679" s="28"/>
      <c r="I679" s="28"/>
    </row>
    <row r="680" spans="6:9" x14ac:dyDescent="0.25">
      <c r="F680" s="28"/>
      <c r="I680" s="28"/>
    </row>
    <row r="681" spans="6:9" x14ac:dyDescent="0.25">
      <c r="F681" s="28"/>
      <c r="I681" s="28"/>
    </row>
    <row r="682" spans="6:9" x14ac:dyDescent="0.25">
      <c r="F682" s="28"/>
      <c r="I682" s="28"/>
    </row>
    <row r="683" spans="6:9" x14ac:dyDescent="0.25">
      <c r="F683" s="28"/>
      <c r="I683" s="28"/>
    </row>
    <row r="684" spans="6:9" x14ac:dyDescent="0.25">
      <c r="F684" s="28"/>
      <c r="I684" s="28"/>
    </row>
    <row r="685" spans="6:9" x14ac:dyDescent="0.25">
      <c r="F685" s="28"/>
      <c r="I685" s="28"/>
    </row>
    <row r="686" spans="6:9" x14ac:dyDescent="0.25">
      <c r="F686" s="28"/>
      <c r="I686" s="28"/>
    </row>
    <row r="687" spans="6:9" x14ac:dyDescent="0.25">
      <c r="F687" s="28"/>
      <c r="I687" s="28"/>
    </row>
    <row r="688" spans="6:9" x14ac:dyDescent="0.25">
      <c r="F688" s="28"/>
      <c r="I688" s="28"/>
    </row>
    <row r="689" spans="6:9" x14ac:dyDescent="0.25">
      <c r="F689" s="28"/>
      <c r="I689" s="28"/>
    </row>
    <row r="690" spans="6:9" x14ac:dyDescent="0.25">
      <c r="F690" s="28"/>
      <c r="I690" s="28"/>
    </row>
    <row r="691" spans="6:9" x14ac:dyDescent="0.25">
      <c r="F691" s="28"/>
      <c r="I691" s="28"/>
    </row>
    <row r="692" spans="6:9" x14ac:dyDescent="0.25">
      <c r="F692" s="28"/>
      <c r="I692" s="28"/>
    </row>
    <row r="693" spans="6:9" x14ac:dyDescent="0.25">
      <c r="F693" s="28"/>
      <c r="I693" s="28"/>
    </row>
    <row r="694" spans="6:9" x14ac:dyDescent="0.25">
      <c r="F694" s="28"/>
      <c r="I694" s="28"/>
    </row>
    <row r="695" spans="6:9" x14ac:dyDescent="0.25">
      <c r="F695" s="28"/>
      <c r="I695" s="28"/>
    </row>
    <row r="696" spans="6:9" x14ac:dyDescent="0.25">
      <c r="F696" s="28"/>
      <c r="I696" s="28"/>
    </row>
    <row r="697" spans="6:9" x14ac:dyDescent="0.25">
      <c r="F697" s="28"/>
      <c r="I697" s="28"/>
    </row>
    <row r="698" spans="6:9" x14ac:dyDescent="0.25">
      <c r="F698" s="28"/>
      <c r="I698" s="28"/>
    </row>
    <row r="699" spans="6:9" x14ac:dyDescent="0.25">
      <c r="F699" s="28"/>
      <c r="I699" s="28"/>
    </row>
    <row r="700" spans="6:9" x14ac:dyDescent="0.25">
      <c r="F700" s="28"/>
      <c r="I700" s="28"/>
    </row>
    <row r="701" spans="6:9" x14ac:dyDescent="0.25">
      <c r="F701" s="28"/>
      <c r="I701" s="28"/>
    </row>
    <row r="702" spans="6:9" x14ac:dyDescent="0.25">
      <c r="F702" s="28"/>
      <c r="I702" s="28"/>
    </row>
    <row r="703" spans="6:9" x14ac:dyDescent="0.25">
      <c r="F703" s="28"/>
      <c r="I703" s="28"/>
    </row>
    <row r="704" spans="6:9" x14ac:dyDescent="0.25">
      <c r="F704" s="28"/>
      <c r="I704" s="28"/>
    </row>
    <row r="705" spans="6:9" x14ac:dyDescent="0.25">
      <c r="F705" s="28"/>
      <c r="I705" s="28"/>
    </row>
    <row r="706" spans="6:9" x14ac:dyDescent="0.25">
      <c r="F706" s="28"/>
      <c r="I706" s="28"/>
    </row>
    <row r="707" spans="6:9" x14ac:dyDescent="0.25">
      <c r="F707" s="28"/>
      <c r="I707" s="28"/>
    </row>
    <row r="708" spans="6:9" x14ac:dyDescent="0.25">
      <c r="F708" s="28"/>
      <c r="I708" s="28"/>
    </row>
    <row r="709" spans="6:9" x14ac:dyDescent="0.25">
      <c r="F709" s="28"/>
      <c r="I709" s="28"/>
    </row>
    <row r="710" spans="6:9" x14ac:dyDescent="0.25">
      <c r="F710" s="28"/>
      <c r="I710" s="28"/>
    </row>
    <row r="711" spans="6:9" x14ac:dyDescent="0.25">
      <c r="F711" s="28"/>
      <c r="I711" s="28"/>
    </row>
    <row r="712" spans="6:9" x14ac:dyDescent="0.25">
      <c r="F712" s="28"/>
      <c r="I712" s="28"/>
    </row>
    <row r="713" spans="6:9" x14ac:dyDescent="0.25">
      <c r="F713" s="28"/>
      <c r="I713" s="28"/>
    </row>
    <row r="714" spans="6:9" x14ac:dyDescent="0.25">
      <c r="F714" s="28"/>
      <c r="I714" s="28"/>
    </row>
    <row r="715" spans="6:9" x14ac:dyDescent="0.25">
      <c r="F715" s="28"/>
      <c r="I715" s="28"/>
    </row>
    <row r="716" spans="6:9" x14ac:dyDescent="0.25">
      <c r="F716" s="28"/>
      <c r="I716" s="28"/>
    </row>
    <row r="717" spans="6:9" x14ac:dyDescent="0.25">
      <c r="F717" s="28"/>
      <c r="I717" s="28"/>
    </row>
    <row r="718" spans="6:9" x14ac:dyDescent="0.25">
      <c r="F718" s="28"/>
      <c r="I718" s="28"/>
    </row>
    <row r="719" spans="6:9" x14ac:dyDescent="0.25">
      <c r="F719" s="28"/>
      <c r="I719" s="28"/>
    </row>
    <row r="720" spans="6:9" x14ac:dyDescent="0.25">
      <c r="F720" s="28"/>
      <c r="I720" s="28"/>
    </row>
    <row r="721" spans="6:9" x14ac:dyDescent="0.25">
      <c r="F721" s="28"/>
      <c r="I721" s="28"/>
    </row>
    <row r="722" spans="6:9" x14ac:dyDescent="0.25">
      <c r="F722" s="28"/>
      <c r="I722" s="28"/>
    </row>
    <row r="723" spans="6:9" x14ac:dyDescent="0.25">
      <c r="F723" s="28"/>
      <c r="I723" s="28"/>
    </row>
    <row r="724" spans="6:9" x14ac:dyDescent="0.25">
      <c r="F724" s="28"/>
      <c r="I724" s="28"/>
    </row>
    <row r="725" spans="6:9" x14ac:dyDescent="0.25">
      <c r="F725" s="28"/>
      <c r="I725" s="28"/>
    </row>
    <row r="726" spans="6:9" x14ac:dyDescent="0.25">
      <c r="F726" s="28"/>
      <c r="I726" s="28"/>
    </row>
    <row r="727" spans="6:9" x14ac:dyDescent="0.25">
      <c r="F727" s="28"/>
      <c r="I727" s="28"/>
    </row>
    <row r="728" spans="6:9" x14ac:dyDescent="0.25">
      <c r="F728" s="28"/>
      <c r="I728" s="28"/>
    </row>
    <row r="729" spans="6:9" x14ac:dyDescent="0.25">
      <c r="F729" s="28"/>
      <c r="I729" s="28"/>
    </row>
    <row r="730" spans="6:9" x14ac:dyDescent="0.25">
      <c r="F730" s="28"/>
      <c r="I730" s="28"/>
    </row>
    <row r="731" spans="6:9" x14ac:dyDescent="0.25">
      <c r="F731" s="28"/>
      <c r="I731" s="28"/>
    </row>
    <row r="732" spans="6:9" x14ac:dyDescent="0.25">
      <c r="F732" s="28"/>
      <c r="I732" s="28"/>
    </row>
    <row r="733" spans="6:9" x14ac:dyDescent="0.25">
      <c r="F733" s="28"/>
      <c r="I733" s="28"/>
    </row>
    <row r="734" spans="6:9" x14ac:dyDescent="0.25">
      <c r="F734" s="28"/>
      <c r="I734" s="28"/>
    </row>
    <row r="735" spans="6:9" x14ac:dyDescent="0.25">
      <c r="F735" s="28"/>
      <c r="I735" s="28"/>
    </row>
    <row r="736" spans="6:9" x14ac:dyDescent="0.25">
      <c r="F736" s="28"/>
      <c r="I736" s="28"/>
    </row>
    <row r="737" spans="6:9" x14ac:dyDescent="0.25">
      <c r="F737" s="28"/>
      <c r="I737" s="28"/>
    </row>
    <row r="738" spans="6:9" x14ac:dyDescent="0.25">
      <c r="F738" s="28"/>
      <c r="I738" s="28"/>
    </row>
    <row r="739" spans="6:9" x14ac:dyDescent="0.25">
      <c r="F739" s="28"/>
      <c r="I739" s="28"/>
    </row>
    <row r="740" spans="6:9" x14ac:dyDescent="0.25">
      <c r="F740" s="28"/>
      <c r="I740" s="28"/>
    </row>
    <row r="741" spans="6:9" x14ac:dyDescent="0.25">
      <c r="F741" s="28"/>
      <c r="I741" s="28"/>
    </row>
    <row r="742" spans="6:9" x14ac:dyDescent="0.25">
      <c r="F742" s="28"/>
      <c r="I742" s="28"/>
    </row>
    <row r="743" spans="6:9" x14ac:dyDescent="0.25">
      <c r="F743" s="28"/>
      <c r="I743" s="28"/>
    </row>
    <row r="744" spans="6:9" x14ac:dyDescent="0.25">
      <c r="F744" s="28"/>
      <c r="I744" s="28"/>
    </row>
    <row r="745" spans="6:9" x14ac:dyDescent="0.25">
      <c r="F745" s="28"/>
      <c r="I745" s="28"/>
    </row>
    <row r="746" spans="6:9" x14ac:dyDescent="0.25">
      <c r="F746" s="28"/>
      <c r="I746" s="28"/>
    </row>
    <row r="747" spans="6:9" x14ac:dyDescent="0.25">
      <c r="F747" s="28"/>
      <c r="I747" s="28"/>
    </row>
    <row r="748" spans="6:9" x14ac:dyDescent="0.25">
      <c r="F748" s="28"/>
      <c r="I748" s="28"/>
    </row>
    <row r="749" spans="6:9" x14ac:dyDescent="0.25">
      <c r="F749" s="28"/>
      <c r="I749" s="28"/>
    </row>
    <row r="750" spans="6:9" x14ac:dyDescent="0.25">
      <c r="F750" s="28"/>
      <c r="I750" s="28"/>
    </row>
    <row r="751" spans="6:9" x14ac:dyDescent="0.25">
      <c r="F751" s="28"/>
      <c r="I751" s="28"/>
    </row>
    <row r="752" spans="6:9" x14ac:dyDescent="0.25">
      <c r="F752" s="28"/>
      <c r="I752" s="28"/>
    </row>
    <row r="753" spans="6:9" x14ac:dyDescent="0.25">
      <c r="F753" s="28"/>
      <c r="I753" s="28"/>
    </row>
    <row r="754" spans="6:9" x14ac:dyDescent="0.25">
      <c r="F754" s="28"/>
      <c r="I754" s="28"/>
    </row>
    <row r="755" spans="6:9" x14ac:dyDescent="0.25">
      <c r="F755" s="28"/>
      <c r="I755" s="28"/>
    </row>
    <row r="756" spans="6:9" x14ac:dyDescent="0.25">
      <c r="F756" s="28"/>
      <c r="I756" s="28"/>
    </row>
    <row r="757" spans="6:9" x14ac:dyDescent="0.25">
      <c r="F757" s="28"/>
      <c r="I757" s="28"/>
    </row>
    <row r="758" spans="6:9" x14ac:dyDescent="0.25">
      <c r="F758" s="28"/>
      <c r="I758" s="28"/>
    </row>
    <row r="759" spans="6:9" x14ac:dyDescent="0.25">
      <c r="F759" s="28"/>
      <c r="I759" s="28"/>
    </row>
    <row r="760" spans="6:9" x14ac:dyDescent="0.25">
      <c r="F760" s="28"/>
      <c r="I760" s="28"/>
    </row>
    <row r="761" spans="6:9" x14ac:dyDescent="0.25">
      <c r="F761" s="28"/>
      <c r="I761" s="28"/>
    </row>
    <row r="762" spans="6:9" x14ac:dyDescent="0.25">
      <c r="F762" s="28"/>
      <c r="I762" s="28"/>
    </row>
    <row r="763" spans="6:9" x14ac:dyDescent="0.25">
      <c r="F763" s="28"/>
      <c r="I763" s="28"/>
    </row>
    <row r="764" spans="6:9" x14ac:dyDescent="0.25">
      <c r="F764" s="28"/>
      <c r="I764" s="28"/>
    </row>
    <row r="765" spans="6:9" x14ac:dyDescent="0.25">
      <c r="F765" s="28"/>
      <c r="I765" s="28"/>
    </row>
    <row r="766" spans="6:9" x14ac:dyDescent="0.25">
      <c r="F766" s="28"/>
      <c r="I766" s="28"/>
    </row>
    <row r="767" spans="6:9" x14ac:dyDescent="0.25">
      <c r="F767" s="28"/>
      <c r="I767" s="28"/>
    </row>
    <row r="768" spans="6:9" x14ac:dyDescent="0.25">
      <c r="F768" s="28"/>
      <c r="I768" s="28"/>
    </row>
    <row r="769" spans="6:9" x14ac:dyDescent="0.25">
      <c r="F769" s="28"/>
      <c r="I769" s="28"/>
    </row>
    <row r="770" spans="6:9" x14ac:dyDescent="0.25">
      <c r="F770" s="28"/>
      <c r="I770" s="28"/>
    </row>
    <row r="771" spans="6:9" x14ac:dyDescent="0.25">
      <c r="F771" s="28"/>
      <c r="I771" s="28"/>
    </row>
    <row r="772" spans="6:9" x14ac:dyDescent="0.25">
      <c r="F772" s="28"/>
      <c r="I772" s="28"/>
    </row>
    <row r="773" spans="6:9" x14ac:dyDescent="0.25">
      <c r="F773" s="28"/>
      <c r="I773" s="28"/>
    </row>
    <row r="774" spans="6:9" x14ac:dyDescent="0.25">
      <c r="F774" s="28"/>
      <c r="I774" s="28"/>
    </row>
    <row r="775" spans="6:9" x14ac:dyDescent="0.25">
      <c r="F775" s="28"/>
      <c r="I775" s="28"/>
    </row>
    <row r="776" spans="6:9" x14ac:dyDescent="0.25">
      <c r="F776" s="28"/>
      <c r="I776" s="28"/>
    </row>
    <row r="777" spans="6:9" x14ac:dyDescent="0.25">
      <c r="F777" s="28"/>
      <c r="I777" s="28"/>
    </row>
    <row r="778" spans="6:9" x14ac:dyDescent="0.25">
      <c r="F778" s="28"/>
      <c r="I778" s="28"/>
    </row>
    <row r="779" spans="6:9" x14ac:dyDescent="0.25">
      <c r="F779" s="28"/>
      <c r="I779" s="28"/>
    </row>
    <row r="780" spans="6:9" x14ac:dyDescent="0.25">
      <c r="F780" s="28"/>
      <c r="I780" s="28"/>
    </row>
    <row r="781" spans="6:9" x14ac:dyDescent="0.25">
      <c r="F781" s="28"/>
      <c r="I781" s="28"/>
    </row>
    <row r="782" spans="6:9" x14ac:dyDescent="0.25">
      <c r="F782" s="28"/>
      <c r="I782" s="28"/>
    </row>
    <row r="783" spans="6:9" x14ac:dyDescent="0.25">
      <c r="F783" s="28"/>
      <c r="I783" s="28"/>
    </row>
    <row r="784" spans="6:9" x14ac:dyDescent="0.25">
      <c r="F784" s="28"/>
      <c r="I784" s="28"/>
    </row>
    <row r="785" spans="6:9" x14ac:dyDescent="0.25">
      <c r="F785" s="28"/>
      <c r="I785" s="28"/>
    </row>
    <row r="786" spans="6:9" x14ac:dyDescent="0.25">
      <c r="F786" s="28"/>
      <c r="I786" s="28"/>
    </row>
    <row r="787" spans="6:9" x14ac:dyDescent="0.25">
      <c r="F787" s="28"/>
      <c r="I787" s="28"/>
    </row>
    <row r="788" spans="6:9" x14ac:dyDescent="0.25">
      <c r="F788" s="28"/>
      <c r="I788" s="28"/>
    </row>
    <row r="789" spans="6:9" x14ac:dyDescent="0.25">
      <c r="F789" s="28"/>
      <c r="I789" s="28"/>
    </row>
    <row r="790" spans="6:9" x14ac:dyDescent="0.25">
      <c r="F790" s="28"/>
      <c r="I790" s="28"/>
    </row>
    <row r="791" spans="6:9" x14ac:dyDescent="0.25">
      <c r="F791" s="28"/>
      <c r="I791" s="28"/>
    </row>
    <row r="792" spans="6:9" x14ac:dyDescent="0.25">
      <c r="F792" s="28"/>
      <c r="I792" s="28"/>
    </row>
    <row r="793" spans="6:9" x14ac:dyDescent="0.25">
      <c r="F793" s="28"/>
      <c r="I793" s="28"/>
    </row>
    <row r="794" spans="6:9" x14ac:dyDescent="0.25">
      <c r="F794" s="28"/>
      <c r="I794" s="28"/>
    </row>
    <row r="795" spans="6:9" x14ac:dyDescent="0.25">
      <c r="F795" s="28"/>
      <c r="I795" s="28"/>
    </row>
    <row r="796" spans="6:9" x14ac:dyDescent="0.25">
      <c r="F796" s="28"/>
      <c r="I796" s="28"/>
    </row>
    <row r="797" spans="6:9" x14ac:dyDescent="0.25">
      <c r="F797" s="28"/>
      <c r="I797" s="28"/>
    </row>
    <row r="798" spans="6:9" x14ac:dyDescent="0.25">
      <c r="F798" s="28"/>
      <c r="I798" s="28"/>
    </row>
    <row r="799" spans="6:9" x14ac:dyDescent="0.25">
      <c r="F799" s="28"/>
      <c r="I799" s="28"/>
    </row>
    <row r="800" spans="6:9" x14ac:dyDescent="0.25">
      <c r="F800" s="28"/>
      <c r="I800" s="28"/>
    </row>
    <row r="801" spans="6:9" x14ac:dyDescent="0.25">
      <c r="F801" s="28"/>
      <c r="I801" s="28"/>
    </row>
    <row r="802" spans="6:9" x14ac:dyDescent="0.25">
      <c r="F802" s="28"/>
      <c r="I802" s="28"/>
    </row>
    <row r="803" spans="6:9" x14ac:dyDescent="0.25">
      <c r="F803" s="28"/>
      <c r="I803" s="28"/>
    </row>
    <row r="804" spans="6:9" x14ac:dyDescent="0.25">
      <c r="F804" s="28"/>
      <c r="I804" s="28"/>
    </row>
    <row r="805" spans="6:9" x14ac:dyDescent="0.25">
      <c r="F805" s="28"/>
      <c r="I805" s="28"/>
    </row>
    <row r="806" spans="6:9" x14ac:dyDescent="0.25">
      <c r="F806" s="28"/>
      <c r="I806" s="28"/>
    </row>
    <row r="807" spans="6:9" x14ac:dyDescent="0.25">
      <c r="F807" s="28"/>
      <c r="I807" s="28"/>
    </row>
    <row r="808" spans="6:9" x14ac:dyDescent="0.25">
      <c r="F808" s="28"/>
      <c r="I808" s="28"/>
    </row>
    <row r="809" spans="6:9" x14ac:dyDescent="0.25">
      <c r="F809" s="28"/>
      <c r="I809" s="28"/>
    </row>
    <row r="810" spans="6:9" x14ac:dyDescent="0.25">
      <c r="F810" s="28"/>
      <c r="I810" s="28"/>
    </row>
    <row r="811" spans="6:9" x14ac:dyDescent="0.25">
      <c r="F811" s="28"/>
      <c r="I811" s="28"/>
    </row>
    <row r="812" spans="6:9" x14ac:dyDescent="0.25">
      <c r="F812" s="28"/>
      <c r="I812" s="28"/>
    </row>
    <row r="813" spans="6:9" x14ac:dyDescent="0.25">
      <c r="F813" s="28"/>
      <c r="I813" s="28"/>
    </row>
    <row r="814" spans="6:9" x14ac:dyDescent="0.25">
      <c r="F814" s="28"/>
      <c r="I814" s="28"/>
    </row>
    <row r="815" spans="6:9" x14ac:dyDescent="0.25">
      <c r="F815" s="28"/>
      <c r="I815" s="28"/>
    </row>
    <row r="816" spans="6:9" x14ac:dyDescent="0.25">
      <c r="F816" s="28"/>
      <c r="I816" s="28"/>
    </row>
    <row r="817" spans="6:9" x14ac:dyDescent="0.25">
      <c r="F817" s="28"/>
      <c r="I817" s="28"/>
    </row>
    <row r="818" spans="6:9" x14ac:dyDescent="0.25">
      <c r="F818" s="28"/>
      <c r="I818" s="28"/>
    </row>
    <row r="819" spans="6:9" x14ac:dyDescent="0.25">
      <c r="F819" s="28"/>
      <c r="I819" s="28"/>
    </row>
    <row r="820" spans="6:9" x14ac:dyDescent="0.25">
      <c r="F820" s="28"/>
      <c r="I820" s="28"/>
    </row>
    <row r="821" spans="6:9" x14ac:dyDescent="0.25">
      <c r="F821" s="28"/>
      <c r="I821" s="28"/>
    </row>
    <row r="822" spans="6:9" x14ac:dyDescent="0.25">
      <c r="F822" s="28"/>
      <c r="I822" s="28"/>
    </row>
    <row r="823" spans="6:9" x14ac:dyDescent="0.25">
      <c r="F823" s="28"/>
      <c r="I823" s="28"/>
    </row>
    <row r="824" spans="6:9" x14ac:dyDescent="0.25">
      <c r="F824" s="28"/>
      <c r="I824" s="28"/>
    </row>
    <row r="825" spans="6:9" x14ac:dyDescent="0.25">
      <c r="F825" s="28"/>
      <c r="I825" s="28"/>
    </row>
    <row r="826" spans="6:9" x14ac:dyDescent="0.25">
      <c r="F826" s="28"/>
      <c r="I826" s="28"/>
    </row>
    <row r="827" spans="6:9" x14ac:dyDescent="0.25">
      <c r="F827" s="28"/>
      <c r="I827" s="28"/>
    </row>
    <row r="828" spans="6:9" x14ac:dyDescent="0.25">
      <c r="F828" s="28"/>
      <c r="I828" s="28"/>
    </row>
    <row r="829" spans="6:9" x14ac:dyDescent="0.25">
      <c r="F829" s="28"/>
      <c r="I829" s="28"/>
    </row>
    <row r="830" spans="6:9" x14ac:dyDescent="0.25">
      <c r="F830" s="28"/>
      <c r="I830" s="28"/>
    </row>
    <row r="831" spans="6:9" x14ac:dyDescent="0.25">
      <c r="F831" s="28"/>
      <c r="I831" s="28"/>
    </row>
    <row r="832" spans="6:9" x14ac:dyDescent="0.25">
      <c r="F832" s="28"/>
      <c r="I832" s="28"/>
    </row>
    <row r="833" spans="6:9" x14ac:dyDescent="0.25">
      <c r="F833" s="28"/>
      <c r="I833" s="28"/>
    </row>
    <row r="834" spans="6:9" x14ac:dyDescent="0.25">
      <c r="F834" s="28"/>
      <c r="I834" s="28"/>
    </row>
    <row r="835" spans="6:9" x14ac:dyDescent="0.25">
      <c r="F835" s="28"/>
      <c r="I835" s="28"/>
    </row>
    <row r="836" spans="6:9" x14ac:dyDescent="0.25">
      <c r="F836" s="28"/>
      <c r="I836" s="28"/>
    </row>
    <row r="837" spans="6:9" x14ac:dyDescent="0.25">
      <c r="F837" s="28"/>
      <c r="I837" s="28"/>
    </row>
    <row r="838" spans="6:9" x14ac:dyDescent="0.25">
      <c r="F838" s="28"/>
      <c r="I838" s="28"/>
    </row>
    <row r="839" spans="6:9" x14ac:dyDescent="0.25">
      <c r="F839" s="28"/>
      <c r="I839" s="28"/>
    </row>
    <row r="840" spans="6:9" x14ac:dyDescent="0.25">
      <c r="F840" s="28"/>
      <c r="I840" s="28"/>
    </row>
    <row r="841" spans="6:9" x14ac:dyDescent="0.25">
      <c r="F841" s="28"/>
      <c r="I841" s="28"/>
    </row>
    <row r="842" spans="6:9" x14ac:dyDescent="0.25">
      <c r="F842" s="28"/>
      <c r="I842" s="28"/>
    </row>
    <row r="843" spans="6:9" x14ac:dyDescent="0.25">
      <c r="F843" s="28"/>
      <c r="I843" s="28"/>
    </row>
    <row r="844" spans="6:9" x14ac:dyDescent="0.25">
      <c r="F844" s="28"/>
      <c r="I844" s="28"/>
    </row>
    <row r="845" spans="6:9" x14ac:dyDescent="0.25">
      <c r="F845" s="28"/>
      <c r="I845" s="28"/>
    </row>
    <row r="846" spans="6:9" x14ac:dyDescent="0.25">
      <c r="F846" s="28"/>
      <c r="I846" s="28"/>
    </row>
    <row r="847" spans="6:9" x14ac:dyDescent="0.25">
      <c r="F847" s="28"/>
      <c r="I847" s="28"/>
    </row>
    <row r="848" spans="6:9" x14ac:dyDescent="0.25">
      <c r="F848" s="28"/>
      <c r="I848" s="28"/>
    </row>
    <row r="849" spans="6:9" x14ac:dyDescent="0.25">
      <c r="F849" s="28"/>
      <c r="I849" s="28"/>
    </row>
    <row r="850" spans="6:9" x14ac:dyDescent="0.25">
      <c r="F850" s="28"/>
      <c r="I850" s="28"/>
    </row>
    <row r="851" spans="6:9" x14ac:dyDescent="0.25">
      <c r="F851" s="28"/>
      <c r="I851" s="28"/>
    </row>
    <row r="852" spans="6:9" x14ac:dyDescent="0.25">
      <c r="F852" s="28"/>
      <c r="I852" s="28"/>
    </row>
    <row r="853" spans="6:9" x14ac:dyDescent="0.25">
      <c r="F853" s="28"/>
      <c r="I853" s="28"/>
    </row>
    <row r="854" spans="6:9" x14ac:dyDescent="0.25">
      <c r="F854" s="28"/>
      <c r="I854" s="28"/>
    </row>
    <row r="855" spans="6:9" x14ac:dyDescent="0.25">
      <c r="F855" s="28"/>
      <c r="I855" s="28"/>
    </row>
    <row r="856" spans="6:9" x14ac:dyDescent="0.25">
      <c r="F856" s="28"/>
      <c r="I856" s="28"/>
    </row>
    <row r="857" spans="6:9" x14ac:dyDescent="0.25">
      <c r="F857" s="28"/>
      <c r="I857" s="28"/>
    </row>
    <row r="858" spans="6:9" x14ac:dyDescent="0.25">
      <c r="F858" s="28"/>
      <c r="I858" s="28"/>
    </row>
    <row r="859" spans="6:9" x14ac:dyDescent="0.25">
      <c r="F859" s="28"/>
      <c r="I859" s="28"/>
    </row>
    <row r="860" spans="6:9" x14ac:dyDescent="0.25">
      <c r="F860" s="28"/>
      <c r="I860" s="28"/>
    </row>
    <row r="861" spans="6:9" x14ac:dyDescent="0.25">
      <c r="F861" s="28"/>
      <c r="I861" s="28"/>
    </row>
    <row r="862" spans="6:9" x14ac:dyDescent="0.25">
      <c r="F862" s="28"/>
      <c r="I862" s="28"/>
    </row>
    <row r="863" spans="6:9" x14ac:dyDescent="0.25">
      <c r="F863" s="28"/>
      <c r="I863" s="28"/>
    </row>
    <row r="864" spans="6:9" x14ac:dyDescent="0.25">
      <c r="F864" s="28"/>
      <c r="I864" s="28"/>
    </row>
    <row r="865" spans="6:9" x14ac:dyDescent="0.25">
      <c r="F865" s="28"/>
      <c r="I865" s="28"/>
    </row>
    <row r="866" spans="6:9" x14ac:dyDescent="0.25">
      <c r="F866" s="28"/>
      <c r="I866" s="28"/>
    </row>
    <row r="867" spans="6:9" x14ac:dyDescent="0.25">
      <c r="F867" s="28"/>
      <c r="I867" s="28"/>
    </row>
    <row r="868" spans="6:9" x14ac:dyDescent="0.25">
      <c r="F868" s="28"/>
      <c r="I868" s="28"/>
    </row>
    <row r="869" spans="6:9" x14ac:dyDescent="0.25">
      <c r="F869" s="28"/>
      <c r="I869" s="28"/>
    </row>
    <row r="870" spans="6:9" x14ac:dyDescent="0.25">
      <c r="F870" s="28"/>
      <c r="I870" s="28"/>
    </row>
    <row r="871" spans="6:9" x14ac:dyDescent="0.25">
      <c r="F871" s="28"/>
      <c r="I871" s="28"/>
    </row>
    <row r="872" spans="6:9" x14ac:dyDescent="0.25">
      <c r="F872" s="28"/>
      <c r="I872" s="28"/>
    </row>
    <row r="873" spans="6:9" x14ac:dyDescent="0.25">
      <c r="F873" s="28"/>
      <c r="I873" s="28"/>
    </row>
    <row r="874" spans="6:9" x14ac:dyDescent="0.25">
      <c r="F874" s="28"/>
      <c r="I874" s="28"/>
    </row>
    <row r="875" spans="6:9" x14ac:dyDescent="0.25">
      <c r="F875" s="28"/>
      <c r="I875" s="28"/>
    </row>
    <row r="876" spans="6:9" x14ac:dyDescent="0.25">
      <c r="F876" s="28"/>
      <c r="I876" s="28"/>
    </row>
    <row r="877" spans="6:9" x14ac:dyDescent="0.25">
      <c r="F877" s="28"/>
      <c r="I877" s="28"/>
    </row>
    <row r="878" spans="6:9" x14ac:dyDescent="0.25">
      <c r="F878" s="28"/>
      <c r="I878" s="28"/>
    </row>
    <row r="879" spans="6:9" x14ac:dyDescent="0.25">
      <c r="F879" s="28"/>
      <c r="I879" s="28"/>
    </row>
    <row r="880" spans="6:9" x14ac:dyDescent="0.25">
      <c r="F880" s="28"/>
      <c r="I880" s="28"/>
    </row>
    <row r="881" spans="6:9" x14ac:dyDescent="0.25">
      <c r="F881" s="28"/>
      <c r="I881" s="28"/>
    </row>
    <row r="882" spans="6:9" x14ac:dyDescent="0.25">
      <c r="F882" s="28"/>
      <c r="I882" s="28"/>
    </row>
    <row r="883" spans="6:9" x14ac:dyDescent="0.25">
      <c r="F883" s="28"/>
      <c r="I883" s="28"/>
    </row>
    <row r="884" spans="6:9" x14ac:dyDescent="0.25">
      <c r="F884" s="28"/>
      <c r="I884" s="28"/>
    </row>
    <row r="885" spans="6:9" x14ac:dyDescent="0.25">
      <c r="F885" s="28"/>
      <c r="I885" s="28"/>
    </row>
    <row r="886" spans="6:9" x14ac:dyDescent="0.25">
      <c r="F886" s="28"/>
      <c r="I886" s="28"/>
    </row>
    <row r="887" spans="6:9" x14ac:dyDescent="0.25">
      <c r="F887" s="28"/>
      <c r="I887" s="28"/>
    </row>
    <row r="888" spans="6:9" x14ac:dyDescent="0.25">
      <c r="F888" s="28"/>
      <c r="I888" s="28"/>
    </row>
    <row r="889" spans="6:9" x14ac:dyDescent="0.25">
      <c r="F889" s="28"/>
      <c r="I889" s="28"/>
    </row>
    <row r="890" spans="6:9" x14ac:dyDescent="0.25">
      <c r="F890" s="28"/>
      <c r="I890" s="28"/>
    </row>
    <row r="891" spans="6:9" x14ac:dyDescent="0.25">
      <c r="F891" s="28"/>
      <c r="I891" s="28"/>
    </row>
    <row r="892" spans="6:9" x14ac:dyDescent="0.25">
      <c r="F892" s="28"/>
      <c r="I892" s="28"/>
    </row>
    <row r="893" spans="6:9" x14ac:dyDescent="0.25">
      <c r="F893" s="28"/>
      <c r="I893" s="28"/>
    </row>
    <row r="894" spans="6:9" x14ac:dyDescent="0.25">
      <c r="F894" s="28"/>
      <c r="I894" s="28"/>
    </row>
    <row r="895" spans="6:9" x14ac:dyDescent="0.25">
      <c r="F895" s="28"/>
      <c r="I895" s="28"/>
    </row>
    <row r="896" spans="6:9" x14ac:dyDescent="0.25">
      <c r="F896" s="28"/>
      <c r="I896" s="28"/>
    </row>
    <row r="897" spans="6:9" x14ac:dyDescent="0.25">
      <c r="F897" s="28"/>
      <c r="I897" s="28"/>
    </row>
    <row r="898" spans="6:9" x14ac:dyDescent="0.25">
      <c r="F898" s="28"/>
      <c r="I898" s="28"/>
    </row>
    <row r="899" spans="6:9" x14ac:dyDescent="0.25">
      <c r="F899" s="28"/>
      <c r="I899" s="28"/>
    </row>
    <row r="900" spans="6:9" x14ac:dyDescent="0.25">
      <c r="F900" s="28"/>
      <c r="I900" s="28"/>
    </row>
    <row r="901" spans="6:9" x14ac:dyDescent="0.25">
      <c r="F901" s="28"/>
      <c r="I901" s="28"/>
    </row>
    <row r="902" spans="6:9" x14ac:dyDescent="0.25">
      <c r="F902" s="28"/>
      <c r="I902" s="28"/>
    </row>
    <row r="903" spans="6:9" x14ac:dyDescent="0.25">
      <c r="F903" s="28"/>
      <c r="I903" s="28"/>
    </row>
    <row r="904" spans="6:9" x14ac:dyDescent="0.25">
      <c r="F904" s="28"/>
      <c r="I904" s="28"/>
    </row>
    <row r="905" spans="6:9" x14ac:dyDescent="0.25">
      <c r="F905" s="28"/>
      <c r="I905" s="28"/>
    </row>
    <row r="906" spans="6:9" x14ac:dyDescent="0.25">
      <c r="F906" s="28"/>
      <c r="I906" s="28"/>
    </row>
    <row r="907" spans="6:9" x14ac:dyDescent="0.25">
      <c r="F907" s="28"/>
      <c r="I907" s="28"/>
    </row>
    <row r="908" spans="6:9" x14ac:dyDescent="0.25">
      <c r="F908" s="28"/>
      <c r="I908" s="28"/>
    </row>
    <row r="909" spans="6:9" x14ac:dyDescent="0.25">
      <c r="F909" s="28"/>
      <c r="I909" s="28"/>
    </row>
    <row r="910" spans="6:9" x14ac:dyDescent="0.25">
      <c r="F910" s="28"/>
      <c r="I910" s="28"/>
    </row>
    <row r="911" spans="6:9" x14ac:dyDescent="0.25">
      <c r="F911" s="28"/>
      <c r="I911" s="28"/>
    </row>
    <row r="912" spans="6:9" x14ac:dyDescent="0.25">
      <c r="F912" s="28"/>
      <c r="I912" s="28"/>
    </row>
    <row r="913" spans="6:9" x14ac:dyDescent="0.25">
      <c r="F913" s="28"/>
      <c r="I913" s="28"/>
    </row>
    <row r="914" spans="6:9" x14ac:dyDescent="0.25">
      <c r="F914" s="28"/>
      <c r="I914" s="28"/>
    </row>
    <row r="915" spans="6:9" x14ac:dyDescent="0.25">
      <c r="F915" s="28"/>
      <c r="I915" s="28"/>
    </row>
    <row r="916" spans="6:9" x14ac:dyDescent="0.25">
      <c r="F916" s="28"/>
      <c r="I916" s="28"/>
    </row>
    <row r="917" spans="6:9" x14ac:dyDescent="0.25">
      <c r="F917" s="28"/>
      <c r="I917" s="28"/>
    </row>
    <row r="918" spans="6:9" x14ac:dyDescent="0.25">
      <c r="F918" s="28"/>
      <c r="I918" s="28"/>
    </row>
    <row r="919" spans="6:9" x14ac:dyDescent="0.25">
      <c r="F919" s="28"/>
      <c r="I919" s="28"/>
    </row>
    <row r="920" spans="6:9" x14ac:dyDescent="0.25">
      <c r="F920" s="28"/>
      <c r="I920" s="28"/>
    </row>
    <row r="921" spans="6:9" x14ac:dyDescent="0.25">
      <c r="F921" s="28"/>
      <c r="I921" s="28"/>
    </row>
    <row r="922" spans="6:9" x14ac:dyDescent="0.25">
      <c r="F922" s="28"/>
      <c r="I922" s="28"/>
    </row>
    <row r="923" spans="6:9" x14ac:dyDescent="0.25">
      <c r="F923" s="28"/>
      <c r="I923" s="28"/>
    </row>
    <row r="924" spans="6:9" x14ac:dyDescent="0.25">
      <c r="F924" s="28"/>
      <c r="I924" s="28"/>
    </row>
    <row r="925" spans="6:9" x14ac:dyDescent="0.25">
      <c r="F925" s="28"/>
      <c r="I925" s="28"/>
    </row>
    <row r="926" spans="6:9" x14ac:dyDescent="0.25">
      <c r="F926" s="28"/>
      <c r="I926" s="28"/>
    </row>
    <row r="927" spans="6:9" x14ac:dyDescent="0.25">
      <c r="F927" s="28"/>
      <c r="I927" s="28"/>
    </row>
    <row r="928" spans="6:9" x14ac:dyDescent="0.25">
      <c r="F928" s="28"/>
      <c r="I928" s="28"/>
    </row>
    <row r="929" spans="6:9" x14ac:dyDescent="0.25">
      <c r="F929" s="28"/>
      <c r="I929" s="28"/>
    </row>
    <row r="930" spans="6:9" x14ac:dyDescent="0.25">
      <c r="F930" s="28"/>
      <c r="I930" s="28"/>
    </row>
    <row r="931" spans="6:9" x14ac:dyDescent="0.25">
      <c r="F931" s="28"/>
      <c r="I931" s="28"/>
    </row>
    <row r="932" spans="6:9" x14ac:dyDescent="0.25">
      <c r="F932" s="28"/>
      <c r="I932" s="28"/>
    </row>
    <row r="933" spans="6:9" x14ac:dyDescent="0.25">
      <c r="F933" s="28"/>
      <c r="I933" s="28"/>
    </row>
    <row r="934" spans="6:9" x14ac:dyDescent="0.25">
      <c r="F934" s="28"/>
      <c r="I934" s="28"/>
    </row>
    <row r="935" spans="6:9" x14ac:dyDescent="0.25">
      <c r="F935" s="28"/>
      <c r="I935" s="28"/>
    </row>
    <row r="936" spans="6:9" x14ac:dyDescent="0.25">
      <c r="F936" s="28"/>
      <c r="I936" s="28"/>
    </row>
    <row r="937" spans="6:9" x14ac:dyDescent="0.25">
      <c r="F937" s="28"/>
      <c r="I937" s="28"/>
    </row>
    <row r="938" spans="6:9" x14ac:dyDescent="0.25">
      <c r="F938" s="28"/>
      <c r="I938" s="28"/>
    </row>
    <row r="939" spans="6:9" x14ac:dyDescent="0.25">
      <c r="F939" s="28"/>
      <c r="I939" s="28"/>
    </row>
    <row r="940" spans="6:9" x14ac:dyDescent="0.25">
      <c r="F940" s="28"/>
      <c r="I940" s="28"/>
    </row>
    <row r="941" spans="6:9" x14ac:dyDescent="0.25">
      <c r="F941" s="28"/>
      <c r="I941" s="28"/>
    </row>
    <row r="942" spans="6:9" x14ac:dyDescent="0.25">
      <c r="F942" s="28"/>
      <c r="I942" s="28"/>
    </row>
    <row r="943" spans="6:9" x14ac:dyDescent="0.25">
      <c r="F943" s="28"/>
      <c r="I943" s="28"/>
    </row>
    <row r="944" spans="6:9" x14ac:dyDescent="0.25">
      <c r="F944" s="28"/>
      <c r="I944" s="28"/>
    </row>
    <row r="945" spans="6:9" x14ac:dyDescent="0.25">
      <c r="F945" s="28"/>
      <c r="I945" s="28"/>
    </row>
    <row r="946" spans="6:9" x14ac:dyDescent="0.25">
      <c r="F946" s="28"/>
      <c r="I946" s="28"/>
    </row>
    <row r="947" spans="6:9" x14ac:dyDescent="0.25">
      <c r="F947" s="28"/>
      <c r="I947" s="28"/>
    </row>
    <row r="948" spans="6:9" x14ac:dyDescent="0.25">
      <c r="F948" s="28"/>
      <c r="I948" s="28"/>
    </row>
    <row r="949" spans="6:9" x14ac:dyDescent="0.25">
      <c r="F949" s="28"/>
      <c r="I949" s="28"/>
    </row>
    <row r="950" spans="6:9" x14ac:dyDescent="0.25">
      <c r="F950" s="28"/>
      <c r="I950" s="28"/>
    </row>
    <row r="951" spans="6:9" x14ac:dyDescent="0.25">
      <c r="F951" s="28"/>
      <c r="I951" s="28"/>
    </row>
    <row r="952" spans="6:9" x14ac:dyDescent="0.25">
      <c r="F952" s="28"/>
      <c r="I952" s="28"/>
    </row>
    <row r="953" spans="6:9" x14ac:dyDescent="0.25">
      <c r="F953" s="28"/>
      <c r="I953" s="28"/>
    </row>
    <row r="954" spans="6:9" x14ac:dyDescent="0.25">
      <c r="F954" s="28"/>
      <c r="I954" s="28"/>
    </row>
    <row r="955" spans="6:9" x14ac:dyDescent="0.25">
      <c r="F955" s="28"/>
      <c r="I955" s="28"/>
    </row>
    <row r="956" spans="6:9" x14ac:dyDescent="0.25">
      <c r="F956" s="28"/>
      <c r="I956" s="28"/>
    </row>
    <row r="957" spans="6:9" x14ac:dyDescent="0.25">
      <c r="F957" s="28"/>
      <c r="I957" s="28"/>
    </row>
    <row r="958" spans="6:9" x14ac:dyDescent="0.25">
      <c r="F958" s="28"/>
      <c r="I958" s="28"/>
    </row>
    <row r="959" spans="6:9" x14ac:dyDescent="0.25">
      <c r="F959" s="28"/>
      <c r="I959" s="28"/>
    </row>
    <row r="960" spans="6:9" x14ac:dyDescent="0.25">
      <c r="F960" s="28"/>
      <c r="I960" s="28"/>
    </row>
    <row r="961" spans="6:9" x14ac:dyDescent="0.25">
      <c r="F961" s="28"/>
      <c r="I961" s="28"/>
    </row>
    <row r="962" spans="6:9" x14ac:dyDescent="0.25">
      <c r="F962" s="28"/>
      <c r="I962" s="28"/>
    </row>
    <row r="963" spans="6:9" x14ac:dyDescent="0.25">
      <c r="F963" s="28"/>
      <c r="I963" s="28"/>
    </row>
    <row r="964" spans="6:9" x14ac:dyDescent="0.25">
      <c r="F964" s="28"/>
      <c r="I964" s="28"/>
    </row>
    <row r="965" spans="6:9" x14ac:dyDescent="0.25">
      <c r="F965" s="28"/>
      <c r="I965" s="28"/>
    </row>
    <row r="966" spans="6:9" x14ac:dyDescent="0.25">
      <c r="F966" s="28"/>
      <c r="I966" s="28"/>
    </row>
    <row r="967" spans="6:9" x14ac:dyDescent="0.25">
      <c r="F967" s="28"/>
      <c r="I967" s="28"/>
    </row>
    <row r="968" spans="6:9" x14ac:dyDescent="0.25">
      <c r="F968" s="28"/>
      <c r="I968" s="28"/>
    </row>
    <row r="969" spans="6:9" x14ac:dyDescent="0.25">
      <c r="F969" s="28"/>
      <c r="I969" s="28"/>
    </row>
    <row r="970" spans="6:9" x14ac:dyDescent="0.25">
      <c r="F970" s="28"/>
      <c r="I970" s="28"/>
    </row>
    <row r="971" spans="6:9" x14ac:dyDescent="0.25">
      <c r="F971" s="28"/>
      <c r="I971" s="28"/>
    </row>
    <row r="972" spans="6:9" x14ac:dyDescent="0.25">
      <c r="F972" s="28"/>
      <c r="I972" s="28"/>
    </row>
    <row r="973" spans="6:9" x14ac:dyDescent="0.25">
      <c r="F973" s="28"/>
      <c r="I973" s="28"/>
    </row>
    <row r="974" spans="6:9" x14ac:dyDescent="0.25">
      <c r="F974" s="28"/>
      <c r="I974" s="28"/>
    </row>
    <row r="975" spans="6:9" x14ac:dyDescent="0.25">
      <c r="F975" s="28"/>
      <c r="I975" s="28"/>
    </row>
    <row r="976" spans="6:9" x14ac:dyDescent="0.25">
      <c r="F976" s="28"/>
      <c r="I976" s="28"/>
    </row>
    <row r="977" spans="6:9" x14ac:dyDescent="0.25">
      <c r="F977" s="28"/>
      <c r="I977" s="28"/>
    </row>
    <row r="978" spans="6:9" x14ac:dyDescent="0.25">
      <c r="F978" s="28"/>
      <c r="I978" s="28"/>
    </row>
    <row r="979" spans="6:9" x14ac:dyDescent="0.25">
      <c r="F979" s="28"/>
      <c r="I979" s="28"/>
    </row>
    <row r="980" spans="6:9" x14ac:dyDescent="0.25">
      <c r="F980" s="28"/>
      <c r="I980" s="28"/>
    </row>
    <row r="981" spans="6:9" x14ac:dyDescent="0.25">
      <c r="F981" s="28"/>
      <c r="I981" s="28"/>
    </row>
    <row r="982" spans="6:9" x14ac:dyDescent="0.25">
      <c r="F982" s="28"/>
      <c r="I982" s="28"/>
    </row>
    <row r="983" spans="6:9" x14ac:dyDescent="0.25">
      <c r="F983" s="28"/>
      <c r="I983" s="28"/>
    </row>
    <row r="984" spans="6:9" x14ac:dyDescent="0.25">
      <c r="F984" s="28"/>
      <c r="I984" s="28"/>
    </row>
    <row r="985" spans="6:9" x14ac:dyDescent="0.25">
      <c r="F985" s="28"/>
      <c r="I985" s="28"/>
    </row>
    <row r="986" spans="6:9" x14ac:dyDescent="0.25">
      <c r="F986" s="28"/>
      <c r="I986" s="28"/>
    </row>
    <row r="987" spans="6:9" x14ac:dyDescent="0.25">
      <c r="F987" s="28"/>
      <c r="I987" s="28"/>
    </row>
    <row r="988" spans="6:9" x14ac:dyDescent="0.25">
      <c r="F988" s="28"/>
      <c r="I988" s="28"/>
    </row>
    <row r="989" spans="6:9" x14ac:dyDescent="0.25">
      <c r="F989" s="28"/>
      <c r="I989" s="28"/>
    </row>
    <row r="990" spans="6:9" x14ac:dyDescent="0.25">
      <c r="F990" s="28"/>
      <c r="I990" s="28"/>
    </row>
    <row r="991" spans="6:9" x14ac:dyDescent="0.25">
      <c r="F991" s="28"/>
      <c r="I991" s="28"/>
    </row>
    <row r="992" spans="6:9" x14ac:dyDescent="0.25">
      <c r="F992" s="28"/>
      <c r="I992" s="28"/>
    </row>
    <row r="993" spans="6:9" x14ac:dyDescent="0.25">
      <c r="F993" s="28"/>
      <c r="I993" s="28"/>
    </row>
    <row r="994" spans="6:9" x14ac:dyDescent="0.25">
      <c r="F994" s="28"/>
      <c r="I994" s="28"/>
    </row>
    <row r="995" spans="6:9" x14ac:dyDescent="0.25">
      <c r="F995" s="28"/>
      <c r="I995" s="28"/>
    </row>
    <row r="996" spans="6:9" x14ac:dyDescent="0.25">
      <c r="F996" s="28"/>
      <c r="I996" s="28"/>
    </row>
    <row r="997" spans="6:9" x14ac:dyDescent="0.25">
      <c r="F997" s="28"/>
      <c r="I997" s="28"/>
    </row>
    <row r="998" spans="6:9" x14ac:dyDescent="0.25">
      <c r="F998" s="28"/>
      <c r="I998" s="28"/>
    </row>
    <row r="999" spans="6:9" x14ac:dyDescent="0.25">
      <c r="F999" s="28"/>
      <c r="I999" s="28"/>
    </row>
    <row r="1000" spans="6:9" x14ac:dyDescent="0.25">
      <c r="F1000" s="28"/>
      <c r="I1000" s="28"/>
    </row>
    <row r="1001" spans="6:9" x14ac:dyDescent="0.25">
      <c r="F1001" s="28"/>
      <c r="I1001" s="28"/>
    </row>
    <row r="1002" spans="6:9" x14ac:dyDescent="0.25">
      <c r="F1002" s="28"/>
      <c r="I1002" s="28"/>
    </row>
    <row r="1003" spans="6:9" x14ac:dyDescent="0.25">
      <c r="F1003" s="28"/>
      <c r="I1003" s="28"/>
    </row>
    <row r="1004" spans="6:9" x14ac:dyDescent="0.25">
      <c r="F1004" s="28"/>
      <c r="I1004" s="28"/>
    </row>
    <row r="1005" spans="6:9" x14ac:dyDescent="0.25">
      <c r="F1005" s="28"/>
      <c r="I1005" s="28"/>
    </row>
    <row r="1006" spans="6:9" x14ac:dyDescent="0.25">
      <c r="F1006" s="28"/>
      <c r="I1006" s="28"/>
    </row>
    <row r="1007" spans="6:9" x14ac:dyDescent="0.25">
      <c r="F1007" s="28"/>
      <c r="I1007" s="28"/>
    </row>
    <row r="1008" spans="6:9" x14ac:dyDescent="0.25">
      <c r="F1008" s="28"/>
      <c r="I1008" s="28"/>
    </row>
    <row r="1009" spans="6:9" x14ac:dyDescent="0.25">
      <c r="F1009" s="28"/>
      <c r="I1009" s="28"/>
    </row>
    <row r="1010" spans="6:9" x14ac:dyDescent="0.25">
      <c r="F1010" s="28"/>
      <c r="I1010" s="28"/>
    </row>
    <row r="1011" spans="6:9" x14ac:dyDescent="0.25">
      <c r="F1011" s="28"/>
      <c r="I1011" s="28"/>
    </row>
    <row r="1012" spans="6:9" x14ac:dyDescent="0.25">
      <c r="F1012" s="28"/>
      <c r="I1012" s="28"/>
    </row>
    <row r="1013" spans="6:9" x14ac:dyDescent="0.25">
      <c r="F1013" s="28"/>
      <c r="I1013" s="28"/>
    </row>
    <row r="1014" spans="6:9" x14ac:dyDescent="0.25">
      <c r="F1014" s="28"/>
      <c r="I1014" s="28"/>
    </row>
    <row r="1015" spans="6:9" x14ac:dyDescent="0.25">
      <c r="F1015" s="28"/>
      <c r="I1015" s="28"/>
    </row>
    <row r="1016" spans="6:9" x14ac:dyDescent="0.25">
      <c r="F1016" s="28"/>
      <c r="I1016" s="28"/>
    </row>
    <row r="1017" spans="6:9" x14ac:dyDescent="0.25">
      <c r="F1017" s="28"/>
      <c r="I1017" s="28"/>
    </row>
    <row r="1018" spans="6:9" x14ac:dyDescent="0.25">
      <c r="F1018" s="28"/>
      <c r="I1018" s="28"/>
    </row>
    <row r="1019" spans="6:9" x14ac:dyDescent="0.25">
      <c r="F1019" s="28"/>
      <c r="I1019" s="28"/>
    </row>
    <row r="1020" spans="6:9" x14ac:dyDescent="0.25">
      <c r="F1020" s="28"/>
      <c r="I1020" s="28"/>
    </row>
    <row r="1021" spans="6:9" x14ac:dyDescent="0.25">
      <c r="F1021" s="28"/>
      <c r="I1021" s="28"/>
    </row>
    <row r="1022" spans="6:9" x14ac:dyDescent="0.25">
      <c r="F1022" s="28"/>
      <c r="I1022" s="28"/>
    </row>
    <row r="1023" spans="6:9" x14ac:dyDescent="0.25">
      <c r="F1023" s="28"/>
      <c r="I1023" s="28"/>
    </row>
    <row r="1024" spans="6:9" x14ac:dyDescent="0.25">
      <c r="F1024" s="28"/>
      <c r="I1024" s="28"/>
    </row>
    <row r="1025" spans="6:9" x14ac:dyDescent="0.25">
      <c r="F1025" s="28"/>
      <c r="I1025" s="28"/>
    </row>
    <row r="1026" spans="6:9" x14ac:dyDescent="0.25">
      <c r="F1026" s="28"/>
      <c r="I1026" s="28"/>
    </row>
    <row r="1027" spans="6:9" x14ac:dyDescent="0.25">
      <c r="F1027" s="28"/>
      <c r="I1027" s="28"/>
    </row>
    <row r="1028" spans="6:9" x14ac:dyDescent="0.25">
      <c r="F1028" s="28"/>
      <c r="I1028" s="28"/>
    </row>
    <row r="1029" spans="6:9" x14ac:dyDescent="0.25">
      <c r="F1029" s="28"/>
      <c r="I1029" s="28"/>
    </row>
    <row r="1030" spans="6:9" x14ac:dyDescent="0.25">
      <c r="F1030" s="28"/>
      <c r="I1030" s="28"/>
    </row>
    <row r="1031" spans="6:9" x14ac:dyDescent="0.25">
      <c r="F1031" s="28"/>
      <c r="I1031" s="28"/>
    </row>
    <row r="1032" spans="6:9" x14ac:dyDescent="0.25">
      <c r="F1032" s="28"/>
      <c r="I1032" s="28"/>
    </row>
    <row r="1033" spans="6:9" x14ac:dyDescent="0.25">
      <c r="F1033" s="28"/>
      <c r="I1033" s="28"/>
    </row>
    <row r="1034" spans="6:9" x14ac:dyDescent="0.25">
      <c r="F1034" s="28"/>
      <c r="I1034" s="28"/>
    </row>
    <row r="1035" spans="6:9" x14ac:dyDescent="0.25">
      <c r="F1035" s="28"/>
      <c r="I1035" s="28"/>
    </row>
    <row r="1036" spans="6:9" x14ac:dyDescent="0.25">
      <c r="F1036" s="28"/>
      <c r="I1036" s="28"/>
    </row>
    <row r="1037" spans="6:9" x14ac:dyDescent="0.25">
      <c r="F1037" s="28"/>
      <c r="I1037" s="28"/>
    </row>
    <row r="1038" spans="6:9" x14ac:dyDescent="0.25">
      <c r="F1038" s="28"/>
      <c r="I1038" s="28"/>
    </row>
    <row r="1039" spans="6:9" x14ac:dyDescent="0.25">
      <c r="F1039" s="28"/>
      <c r="I1039" s="28"/>
    </row>
    <row r="1040" spans="6:9" x14ac:dyDescent="0.25">
      <c r="F1040" s="28"/>
      <c r="I1040" s="28"/>
    </row>
    <row r="1041" spans="6:9" x14ac:dyDescent="0.25">
      <c r="F1041" s="28"/>
      <c r="I1041" s="28"/>
    </row>
    <row r="1042" spans="6:9" x14ac:dyDescent="0.25">
      <c r="F1042" s="28"/>
      <c r="I1042" s="28"/>
    </row>
    <row r="1043" spans="6:9" x14ac:dyDescent="0.25">
      <c r="F1043" s="28"/>
      <c r="I1043" s="28"/>
    </row>
    <row r="1044" spans="6:9" x14ac:dyDescent="0.25">
      <c r="F1044" s="28"/>
      <c r="I1044" s="28"/>
    </row>
    <row r="1045" spans="6:9" x14ac:dyDescent="0.25">
      <c r="F1045" s="28"/>
      <c r="I1045" s="28"/>
    </row>
    <row r="1046" spans="6:9" x14ac:dyDescent="0.25">
      <c r="F1046" s="28"/>
      <c r="I1046" s="28"/>
    </row>
    <row r="1047" spans="6:9" x14ac:dyDescent="0.25">
      <c r="F1047" s="28"/>
      <c r="I1047" s="28"/>
    </row>
    <row r="1048" spans="6:9" x14ac:dyDescent="0.25">
      <c r="F1048" s="28"/>
      <c r="I1048" s="28"/>
    </row>
    <row r="1049" spans="6:9" x14ac:dyDescent="0.25">
      <c r="F1049" s="28"/>
      <c r="I1049" s="28"/>
    </row>
    <row r="1050" spans="6:9" x14ac:dyDescent="0.25">
      <c r="F1050" s="28"/>
      <c r="I1050" s="28"/>
    </row>
    <row r="1051" spans="6:9" x14ac:dyDescent="0.25">
      <c r="F1051" s="28"/>
      <c r="I1051" s="28"/>
    </row>
    <row r="1052" spans="6:9" x14ac:dyDescent="0.25">
      <c r="F1052" s="28"/>
      <c r="I1052" s="28"/>
    </row>
    <row r="1053" spans="6:9" x14ac:dyDescent="0.25">
      <c r="F1053" s="28"/>
      <c r="I1053" s="28"/>
    </row>
    <row r="1054" spans="6:9" x14ac:dyDescent="0.25">
      <c r="F1054" s="28"/>
      <c r="I1054" s="28"/>
    </row>
    <row r="1055" spans="6:9" x14ac:dyDescent="0.25">
      <c r="F1055" s="28"/>
      <c r="I1055" s="28"/>
    </row>
    <row r="1056" spans="6:9" x14ac:dyDescent="0.25">
      <c r="F1056" s="28"/>
      <c r="I1056" s="28"/>
    </row>
    <row r="1057" spans="6:9" x14ac:dyDescent="0.25">
      <c r="F1057" s="28"/>
      <c r="I1057" s="28"/>
    </row>
    <row r="1058" spans="6:9" x14ac:dyDescent="0.25">
      <c r="F1058" s="28"/>
      <c r="I1058" s="28"/>
    </row>
    <row r="1059" spans="6:9" x14ac:dyDescent="0.25">
      <c r="F1059" s="28"/>
      <c r="I1059" s="28"/>
    </row>
    <row r="1060" spans="6:9" x14ac:dyDescent="0.25">
      <c r="F1060" s="28"/>
      <c r="I1060" s="28"/>
    </row>
    <row r="1061" spans="6:9" x14ac:dyDescent="0.25">
      <c r="F1061" s="28"/>
      <c r="I1061" s="28"/>
    </row>
    <row r="1062" spans="6:9" x14ac:dyDescent="0.25">
      <c r="F1062" s="28"/>
      <c r="I1062" s="28"/>
    </row>
    <row r="1063" spans="6:9" x14ac:dyDescent="0.25">
      <c r="F1063" s="28"/>
      <c r="I1063" s="28"/>
    </row>
    <row r="1064" spans="6:9" x14ac:dyDescent="0.25">
      <c r="F1064" s="28"/>
      <c r="I1064" s="28"/>
    </row>
    <row r="1065" spans="6:9" x14ac:dyDescent="0.25">
      <c r="F1065" s="28"/>
      <c r="I1065" s="28"/>
    </row>
    <row r="1066" spans="6:9" x14ac:dyDescent="0.25">
      <c r="F1066" s="28"/>
      <c r="I1066" s="28"/>
    </row>
    <row r="1067" spans="6:9" x14ac:dyDescent="0.25">
      <c r="F1067" s="28"/>
      <c r="I1067" s="28"/>
    </row>
    <row r="1068" spans="6:9" x14ac:dyDescent="0.25">
      <c r="F1068" s="28"/>
      <c r="I1068" s="28"/>
    </row>
    <row r="1069" spans="6:9" x14ac:dyDescent="0.25">
      <c r="F1069" s="28"/>
      <c r="I1069" s="28"/>
    </row>
    <row r="1070" spans="6:9" x14ac:dyDescent="0.25">
      <c r="F1070" s="28"/>
      <c r="I1070" s="28"/>
    </row>
    <row r="1071" spans="6:9" x14ac:dyDescent="0.25">
      <c r="F1071" s="28"/>
      <c r="I1071" s="28"/>
    </row>
    <row r="1072" spans="6:9" x14ac:dyDescent="0.25">
      <c r="F1072" s="28"/>
      <c r="I1072" s="28"/>
    </row>
    <row r="1073" spans="6:9" x14ac:dyDescent="0.25">
      <c r="F1073" s="28"/>
      <c r="I1073" s="28"/>
    </row>
    <row r="1074" spans="6:9" x14ac:dyDescent="0.25">
      <c r="F1074" s="28"/>
      <c r="I1074" s="28"/>
    </row>
    <row r="1075" spans="6:9" x14ac:dyDescent="0.25">
      <c r="F1075" s="28"/>
      <c r="I1075" s="28"/>
    </row>
    <row r="1076" spans="6:9" x14ac:dyDescent="0.25">
      <c r="F1076" s="28"/>
      <c r="I1076" s="28"/>
    </row>
    <row r="1077" spans="6:9" x14ac:dyDescent="0.25">
      <c r="F1077" s="28"/>
      <c r="I1077" s="28"/>
    </row>
    <row r="1078" spans="6:9" x14ac:dyDescent="0.25">
      <c r="F1078" s="28"/>
      <c r="I1078" s="28"/>
    </row>
    <row r="1079" spans="6:9" x14ac:dyDescent="0.25">
      <c r="F1079" s="28"/>
      <c r="I1079" s="28"/>
    </row>
    <row r="1080" spans="6:9" x14ac:dyDescent="0.25">
      <c r="F1080" s="28"/>
      <c r="I1080" s="28"/>
    </row>
    <row r="1081" spans="6:9" x14ac:dyDescent="0.25">
      <c r="F1081" s="28"/>
      <c r="I1081" s="28"/>
    </row>
    <row r="1082" spans="6:9" x14ac:dyDescent="0.25">
      <c r="F1082" s="28"/>
      <c r="I1082" s="28"/>
    </row>
    <row r="1083" spans="6:9" x14ac:dyDescent="0.25">
      <c r="F1083" s="28"/>
      <c r="I1083" s="28"/>
    </row>
    <row r="1084" spans="6:9" x14ac:dyDescent="0.25">
      <c r="F1084" s="28"/>
      <c r="I1084" s="28"/>
    </row>
    <row r="1085" spans="6:9" x14ac:dyDescent="0.25">
      <c r="F1085" s="28"/>
      <c r="I1085" s="28"/>
    </row>
    <row r="1086" spans="6:9" x14ac:dyDescent="0.25">
      <c r="F1086" s="28"/>
      <c r="I1086" s="28"/>
    </row>
    <row r="1087" spans="6:9" x14ac:dyDescent="0.25">
      <c r="F1087" s="28"/>
      <c r="I1087" s="28"/>
    </row>
    <row r="1088" spans="6:9" x14ac:dyDescent="0.25">
      <c r="F1088" s="28"/>
      <c r="I1088" s="28"/>
    </row>
    <row r="1089" spans="6:9" x14ac:dyDescent="0.25">
      <c r="F1089" s="28"/>
      <c r="I1089" s="28"/>
    </row>
    <row r="1090" spans="6:9" x14ac:dyDescent="0.25">
      <c r="F1090" s="28"/>
      <c r="I1090" s="28"/>
    </row>
    <row r="1091" spans="6:9" x14ac:dyDescent="0.25">
      <c r="F1091" s="28"/>
      <c r="I1091" s="28"/>
    </row>
    <row r="1092" spans="6:9" x14ac:dyDescent="0.25">
      <c r="F1092" s="28"/>
      <c r="I1092" s="28"/>
    </row>
    <row r="1093" spans="6:9" x14ac:dyDescent="0.25">
      <c r="F1093" s="28"/>
      <c r="I1093" s="28"/>
    </row>
    <row r="1094" spans="6:9" x14ac:dyDescent="0.25">
      <c r="F1094" s="28"/>
      <c r="I1094" s="28"/>
    </row>
    <row r="1095" spans="6:9" x14ac:dyDescent="0.25">
      <c r="F1095" s="28"/>
      <c r="I1095" s="28"/>
    </row>
    <row r="1096" spans="6:9" x14ac:dyDescent="0.25">
      <c r="F1096" s="28"/>
      <c r="I1096" s="28"/>
    </row>
    <row r="1097" spans="6:9" x14ac:dyDescent="0.25">
      <c r="F1097" s="28"/>
      <c r="I1097" s="28"/>
    </row>
    <row r="1098" spans="6:9" x14ac:dyDescent="0.25">
      <c r="F1098" s="28"/>
      <c r="I1098" s="28"/>
    </row>
    <row r="1099" spans="6:9" x14ac:dyDescent="0.25">
      <c r="F1099" s="28"/>
      <c r="I1099" s="28"/>
    </row>
    <row r="1100" spans="6:9" x14ac:dyDescent="0.25">
      <c r="F1100" s="28"/>
      <c r="I1100" s="28"/>
    </row>
    <row r="1101" spans="6:9" x14ac:dyDescent="0.25">
      <c r="F1101" s="28"/>
      <c r="I1101" s="28"/>
    </row>
    <row r="1102" spans="6:9" x14ac:dyDescent="0.25">
      <c r="F1102" s="28"/>
      <c r="I1102" s="28"/>
    </row>
    <row r="1103" spans="6:9" x14ac:dyDescent="0.25">
      <c r="F1103" s="28"/>
      <c r="I1103" s="28"/>
    </row>
    <row r="1104" spans="6:9" x14ac:dyDescent="0.25">
      <c r="F1104" s="28"/>
      <c r="I1104" s="28"/>
    </row>
    <row r="1105" spans="6:9" x14ac:dyDescent="0.25">
      <c r="F1105" s="28"/>
      <c r="I1105" s="28"/>
    </row>
    <row r="1106" spans="6:9" x14ac:dyDescent="0.25">
      <c r="F1106" s="28"/>
      <c r="I1106" s="28"/>
    </row>
    <row r="1107" spans="6:9" x14ac:dyDescent="0.25">
      <c r="F1107" s="28"/>
      <c r="I1107" s="28"/>
    </row>
    <row r="1108" spans="6:9" x14ac:dyDescent="0.25">
      <c r="F1108" s="28"/>
      <c r="I1108" s="28"/>
    </row>
    <row r="1109" spans="6:9" x14ac:dyDescent="0.25">
      <c r="F1109" s="28"/>
      <c r="I1109" s="28"/>
    </row>
    <row r="1110" spans="6:9" x14ac:dyDescent="0.25">
      <c r="F1110" s="28"/>
      <c r="I1110" s="28"/>
    </row>
    <row r="1111" spans="6:9" x14ac:dyDescent="0.25">
      <c r="F1111" s="28"/>
      <c r="I1111" s="28"/>
    </row>
    <row r="1112" spans="6:9" x14ac:dyDescent="0.25">
      <c r="F1112" s="28"/>
      <c r="I1112" s="28"/>
    </row>
    <row r="1113" spans="6:9" x14ac:dyDescent="0.25">
      <c r="F1113" s="28"/>
      <c r="I1113" s="28"/>
    </row>
    <row r="1114" spans="6:9" x14ac:dyDescent="0.25">
      <c r="F1114" s="28"/>
      <c r="I1114" s="28"/>
    </row>
    <row r="1115" spans="6:9" x14ac:dyDescent="0.25">
      <c r="F1115" s="28"/>
      <c r="I1115" s="28"/>
    </row>
    <row r="1116" spans="6:9" x14ac:dyDescent="0.25">
      <c r="F1116" s="28"/>
      <c r="I1116" s="28"/>
    </row>
    <row r="1117" spans="6:9" x14ac:dyDescent="0.25">
      <c r="F1117" s="28"/>
      <c r="I1117" s="28"/>
    </row>
    <row r="1118" spans="6:9" x14ac:dyDescent="0.25">
      <c r="F1118" s="28"/>
      <c r="I1118" s="28"/>
    </row>
    <row r="1119" spans="6:9" x14ac:dyDescent="0.25">
      <c r="F1119" s="28"/>
      <c r="I1119" s="28"/>
    </row>
    <row r="1120" spans="6:9" x14ac:dyDescent="0.25">
      <c r="F1120" s="28"/>
      <c r="I1120" s="28"/>
    </row>
    <row r="1121" spans="6:9" x14ac:dyDescent="0.25">
      <c r="F1121" s="28"/>
      <c r="I1121" s="28"/>
    </row>
    <row r="1122" spans="6:9" x14ac:dyDescent="0.25">
      <c r="F1122" s="28"/>
      <c r="I1122" s="28"/>
    </row>
    <row r="1123" spans="6:9" x14ac:dyDescent="0.25">
      <c r="F1123" s="28"/>
      <c r="I1123" s="28"/>
    </row>
    <row r="1124" spans="6:9" x14ac:dyDescent="0.25">
      <c r="F1124" s="28"/>
      <c r="I1124" s="28"/>
    </row>
    <row r="1125" spans="6:9" x14ac:dyDescent="0.25">
      <c r="F1125" s="28"/>
      <c r="I1125" s="28"/>
    </row>
    <row r="1126" spans="6:9" x14ac:dyDescent="0.25">
      <c r="F1126" s="28"/>
      <c r="I1126" s="28"/>
    </row>
    <row r="1127" spans="6:9" x14ac:dyDescent="0.25">
      <c r="F1127" s="28"/>
      <c r="I1127" s="28"/>
    </row>
    <row r="1128" spans="6:9" x14ac:dyDescent="0.25">
      <c r="F1128" s="28"/>
      <c r="I1128" s="28"/>
    </row>
    <row r="1129" spans="6:9" x14ac:dyDescent="0.25">
      <c r="F1129" s="28"/>
      <c r="I1129" s="28"/>
    </row>
    <row r="1130" spans="6:9" x14ac:dyDescent="0.25">
      <c r="F1130" s="28"/>
      <c r="I1130" s="28"/>
    </row>
    <row r="1131" spans="6:9" x14ac:dyDescent="0.25">
      <c r="F1131" s="28"/>
      <c r="I1131" s="28"/>
    </row>
    <row r="1132" spans="6:9" x14ac:dyDescent="0.25">
      <c r="F1132" s="28"/>
      <c r="I1132" s="28"/>
    </row>
    <row r="1133" spans="6:9" x14ac:dyDescent="0.25">
      <c r="F1133" s="28"/>
      <c r="I1133" s="28"/>
    </row>
    <row r="1134" spans="6:9" x14ac:dyDescent="0.25">
      <c r="F1134" s="28"/>
      <c r="I1134" s="28"/>
    </row>
    <row r="1135" spans="6:9" x14ac:dyDescent="0.25">
      <c r="F1135" s="28"/>
      <c r="I1135" s="28"/>
    </row>
    <row r="1136" spans="6:9" x14ac:dyDescent="0.25">
      <c r="F1136" s="28"/>
      <c r="I1136" s="28"/>
    </row>
    <row r="1137" spans="6:9" x14ac:dyDescent="0.25">
      <c r="F1137" s="28"/>
      <c r="I1137" s="28"/>
    </row>
    <row r="1138" spans="6:9" x14ac:dyDescent="0.25">
      <c r="F1138" s="28"/>
      <c r="I1138" s="28"/>
    </row>
    <row r="1139" spans="6:9" x14ac:dyDescent="0.25">
      <c r="F1139" s="28"/>
      <c r="I1139" s="28"/>
    </row>
    <row r="1140" spans="6:9" x14ac:dyDescent="0.25">
      <c r="F1140" s="28"/>
      <c r="I1140" s="28"/>
    </row>
    <row r="1141" spans="6:9" x14ac:dyDescent="0.25">
      <c r="F1141" s="28"/>
      <c r="I1141" s="28"/>
    </row>
    <row r="1142" spans="6:9" x14ac:dyDescent="0.25">
      <c r="F1142" s="28"/>
      <c r="I1142" s="28"/>
    </row>
    <row r="1143" spans="6:9" x14ac:dyDescent="0.25">
      <c r="F1143" s="28"/>
      <c r="I1143" s="28"/>
    </row>
    <row r="1144" spans="6:9" x14ac:dyDescent="0.25">
      <c r="F1144" s="28"/>
      <c r="I1144" s="28"/>
    </row>
    <row r="1145" spans="6:9" x14ac:dyDescent="0.25">
      <c r="F1145" s="28"/>
      <c r="I1145" s="28"/>
    </row>
    <row r="1146" spans="6:9" x14ac:dyDescent="0.25">
      <c r="F1146" s="28"/>
      <c r="I1146" s="28"/>
    </row>
    <row r="1147" spans="6:9" x14ac:dyDescent="0.25">
      <c r="F1147" s="28"/>
      <c r="I1147" s="28"/>
    </row>
    <row r="1148" spans="6:9" x14ac:dyDescent="0.25">
      <c r="F1148" s="28"/>
      <c r="I1148" s="28"/>
    </row>
    <row r="1149" spans="6:9" x14ac:dyDescent="0.25">
      <c r="F1149" s="28"/>
      <c r="I1149" s="28"/>
    </row>
    <row r="1150" spans="6:9" x14ac:dyDescent="0.25">
      <c r="F1150" s="28"/>
      <c r="I1150" s="28"/>
    </row>
    <row r="1151" spans="6:9" x14ac:dyDescent="0.25">
      <c r="F1151" s="28"/>
      <c r="I1151" s="28"/>
    </row>
    <row r="1152" spans="6:9" x14ac:dyDescent="0.25">
      <c r="F1152" s="28"/>
      <c r="I1152" s="28"/>
    </row>
    <row r="1153" spans="6:9" x14ac:dyDescent="0.25">
      <c r="F1153" s="28"/>
      <c r="I1153" s="28"/>
    </row>
    <row r="1154" spans="6:9" x14ac:dyDescent="0.25">
      <c r="F1154" s="28"/>
      <c r="I1154" s="28"/>
    </row>
    <row r="1155" spans="6:9" x14ac:dyDescent="0.25">
      <c r="F1155" s="28"/>
      <c r="I1155" s="28"/>
    </row>
    <row r="1156" spans="6:9" x14ac:dyDescent="0.25">
      <c r="F1156" s="28"/>
      <c r="I1156" s="28"/>
    </row>
    <row r="1157" spans="6:9" x14ac:dyDescent="0.25">
      <c r="F1157" s="28"/>
      <c r="I1157" s="28"/>
    </row>
    <row r="1158" spans="6:9" x14ac:dyDescent="0.25">
      <c r="F1158" s="28"/>
      <c r="I1158" s="28"/>
    </row>
    <row r="1159" spans="6:9" x14ac:dyDescent="0.25">
      <c r="F1159" s="28"/>
      <c r="I1159" s="28"/>
    </row>
    <row r="1160" spans="6:9" x14ac:dyDescent="0.25">
      <c r="F1160" s="28"/>
      <c r="I1160" s="28"/>
    </row>
    <row r="1161" spans="6:9" x14ac:dyDescent="0.25">
      <c r="F1161" s="28"/>
      <c r="I1161" s="28"/>
    </row>
    <row r="1162" spans="6:9" x14ac:dyDescent="0.25">
      <c r="F1162" s="28"/>
      <c r="I1162" s="28"/>
    </row>
    <row r="1163" spans="6:9" x14ac:dyDescent="0.25">
      <c r="F1163" s="28"/>
      <c r="I1163" s="28"/>
    </row>
    <row r="1164" spans="6:9" x14ac:dyDescent="0.25">
      <c r="F1164" s="28"/>
      <c r="I1164" s="28"/>
    </row>
    <row r="1165" spans="6:9" x14ac:dyDescent="0.25">
      <c r="F1165" s="28"/>
      <c r="I1165" s="28"/>
    </row>
    <row r="1166" spans="6:9" x14ac:dyDescent="0.25">
      <c r="F1166" s="28"/>
      <c r="I1166" s="28"/>
    </row>
    <row r="1167" spans="6:9" x14ac:dyDescent="0.25">
      <c r="F1167" s="28"/>
      <c r="I1167" s="28"/>
    </row>
    <row r="1168" spans="6:9" x14ac:dyDescent="0.25">
      <c r="F1168" s="28"/>
      <c r="I1168" s="28"/>
    </row>
    <row r="1169" spans="6:9" x14ac:dyDescent="0.25">
      <c r="F1169" s="28"/>
      <c r="I1169" s="28"/>
    </row>
    <row r="1170" spans="6:9" x14ac:dyDescent="0.25">
      <c r="F1170" s="28"/>
      <c r="I1170" s="28"/>
    </row>
    <row r="1171" spans="6:9" x14ac:dyDescent="0.25">
      <c r="F1171" s="28"/>
      <c r="I1171" s="28"/>
    </row>
    <row r="1172" spans="6:9" x14ac:dyDescent="0.25">
      <c r="F1172" s="28"/>
      <c r="I1172" s="28"/>
    </row>
    <row r="1173" spans="6:9" x14ac:dyDescent="0.25">
      <c r="F1173" s="28"/>
      <c r="I1173" s="28"/>
    </row>
    <row r="1174" spans="6:9" x14ac:dyDescent="0.25">
      <c r="F1174" s="28"/>
      <c r="I1174" s="28"/>
    </row>
    <row r="1175" spans="6:9" x14ac:dyDescent="0.25">
      <c r="F1175" s="28"/>
      <c r="I1175" s="28"/>
    </row>
    <row r="1176" spans="6:9" x14ac:dyDescent="0.25">
      <c r="F1176" s="28"/>
      <c r="I1176" s="28"/>
    </row>
    <row r="1177" spans="6:9" x14ac:dyDescent="0.25">
      <c r="F1177" s="28"/>
      <c r="I1177" s="28"/>
    </row>
    <row r="1178" spans="6:9" x14ac:dyDescent="0.25">
      <c r="F1178" s="28"/>
      <c r="I1178" s="28"/>
    </row>
    <row r="1179" spans="6:9" x14ac:dyDescent="0.25">
      <c r="F1179" s="28"/>
      <c r="I1179" s="28"/>
    </row>
    <row r="1180" spans="6:9" x14ac:dyDescent="0.25">
      <c r="F1180" s="28"/>
      <c r="I1180" s="28"/>
    </row>
    <row r="1181" spans="6:9" x14ac:dyDescent="0.25">
      <c r="F1181" s="28"/>
      <c r="I1181" s="28"/>
    </row>
    <row r="1182" spans="6:9" x14ac:dyDescent="0.25">
      <c r="F1182" s="28"/>
      <c r="I1182" s="28"/>
    </row>
    <row r="1183" spans="6:9" x14ac:dyDescent="0.25">
      <c r="F1183" s="28"/>
      <c r="I1183" s="28"/>
    </row>
    <row r="1184" spans="6:9" x14ac:dyDescent="0.25">
      <c r="F1184" s="28"/>
      <c r="I1184" s="28"/>
    </row>
    <row r="1185" spans="6:9" x14ac:dyDescent="0.25">
      <c r="F1185" s="28"/>
      <c r="I1185" s="28"/>
    </row>
    <row r="1186" spans="6:9" x14ac:dyDescent="0.25">
      <c r="F1186" s="28"/>
      <c r="I1186" s="28"/>
    </row>
    <row r="1187" spans="6:9" x14ac:dyDescent="0.25">
      <c r="F1187" s="28"/>
      <c r="I1187" s="28"/>
    </row>
    <row r="1188" spans="6:9" x14ac:dyDescent="0.25">
      <c r="F1188" s="28"/>
      <c r="I1188" s="28"/>
    </row>
    <row r="1189" spans="6:9" x14ac:dyDescent="0.25">
      <c r="F1189" s="28"/>
      <c r="I1189" s="28"/>
    </row>
    <row r="1190" spans="6:9" x14ac:dyDescent="0.25">
      <c r="F1190" s="28"/>
      <c r="I1190" s="28"/>
    </row>
    <row r="1191" spans="6:9" x14ac:dyDescent="0.25">
      <c r="F1191" s="28"/>
      <c r="I1191" s="28"/>
    </row>
    <row r="1192" spans="6:9" x14ac:dyDescent="0.25">
      <c r="F1192" s="28"/>
      <c r="I1192" s="28"/>
    </row>
    <row r="1193" spans="6:9" x14ac:dyDescent="0.25">
      <c r="F1193" s="28"/>
      <c r="I1193" s="28"/>
    </row>
    <row r="1194" spans="6:9" x14ac:dyDescent="0.25">
      <c r="F1194" s="28"/>
      <c r="I1194" s="28"/>
    </row>
    <row r="1195" spans="6:9" x14ac:dyDescent="0.25">
      <c r="F1195" s="28"/>
      <c r="I1195" s="28"/>
    </row>
    <row r="1196" spans="6:9" x14ac:dyDescent="0.25">
      <c r="F1196" s="28"/>
      <c r="I1196" s="28"/>
    </row>
    <row r="1197" spans="6:9" x14ac:dyDescent="0.25">
      <c r="F1197" s="28"/>
      <c r="I1197" s="28"/>
    </row>
    <row r="1198" spans="6:9" x14ac:dyDescent="0.25">
      <c r="F1198" s="28"/>
      <c r="I1198" s="28"/>
    </row>
    <row r="1199" spans="6:9" x14ac:dyDescent="0.25">
      <c r="F1199" s="28"/>
      <c r="I1199" s="28"/>
    </row>
    <row r="1200" spans="6:9" x14ac:dyDescent="0.25">
      <c r="F1200" s="28"/>
      <c r="I1200" s="28"/>
    </row>
    <row r="1201" spans="6:9" x14ac:dyDescent="0.25">
      <c r="F1201" s="28"/>
      <c r="I1201" s="28"/>
    </row>
    <row r="1202" spans="6:9" x14ac:dyDescent="0.25">
      <c r="F1202" s="28"/>
      <c r="I1202" s="28"/>
    </row>
    <row r="1203" spans="6:9" x14ac:dyDescent="0.25">
      <c r="F1203" s="28"/>
      <c r="I1203" s="28"/>
    </row>
    <row r="1204" spans="6:9" x14ac:dyDescent="0.25">
      <c r="F1204" s="28"/>
      <c r="I1204" s="28"/>
    </row>
    <row r="1205" spans="6:9" x14ac:dyDescent="0.25">
      <c r="F1205" s="28"/>
      <c r="I1205" s="28"/>
    </row>
    <row r="1206" spans="6:9" x14ac:dyDescent="0.25">
      <c r="F1206" s="28"/>
      <c r="I1206" s="28"/>
    </row>
    <row r="1207" spans="6:9" x14ac:dyDescent="0.25">
      <c r="F1207" s="28"/>
      <c r="I1207" s="28"/>
    </row>
    <row r="1208" spans="6:9" x14ac:dyDescent="0.25">
      <c r="F1208" s="28"/>
      <c r="I1208" s="28"/>
    </row>
    <row r="1209" spans="6:9" x14ac:dyDescent="0.25">
      <c r="F1209" s="28"/>
      <c r="I1209" s="28"/>
    </row>
    <row r="1210" spans="6:9" x14ac:dyDescent="0.25">
      <c r="F1210" s="28"/>
      <c r="I1210" s="28"/>
    </row>
    <row r="1211" spans="6:9" x14ac:dyDescent="0.25">
      <c r="F1211" s="28"/>
      <c r="I1211" s="28"/>
    </row>
    <row r="1212" spans="6:9" x14ac:dyDescent="0.25">
      <c r="F1212" s="28"/>
      <c r="I1212" s="28"/>
    </row>
    <row r="1213" spans="6:9" x14ac:dyDescent="0.25">
      <c r="F1213" s="28"/>
      <c r="I1213" s="28"/>
    </row>
    <row r="1214" spans="6:9" x14ac:dyDescent="0.25">
      <c r="F1214" s="28"/>
      <c r="I1214" s="28"/>
    </row>
    <row r="1215" spans="6:9" x14ac:dyDescent="0.25">
      <c r="F1215" s="28"/>
      <c r="I1215" s="28"/>
    </row>
    <row r="1216" spans="6:9" x14ac:dyDescent="0.25">
      <c r="F1216" s="28"/>
      <c r="I1216" s="28"/>
    </row>
    <row r="1217" spans="6:9" x14ac:dyDescent="0.25">
      <c r="F1217" s="28"/>
      <c r="I1217" s="28"/>
    </row>
    <row r="1218" spans="6:9" x14ac:dyDescent="0.25">
      <c r="F1218" s="28"/>
      <c r="I1218" s="28"/>
    </row>
    <row r="1219" spans="6:9" x14ac:dyDescent="0.25">
      <c r="F1219" s="28"/>
      <c r="I1219" s="28"/>
    </row>
    <row r="1220" spans="6:9" x14ac:dyDescent="0.25">
      <c r="F1220" s="28"/>
      <c r="I1220" s="28"/>
    </row>
    <row r="1221" spans="6:9" x14ac:dyDescent="0.25">
      <c r="F1221" s="28"/>
      <c r="I1221" s="28"/>
    </row>
    <row r="1222" spans="6:9" x14ac:dyDescent="0.25">
      <c r="F1222" s="28"/>
      <c r="I1222" s="28"/>
    </row>
    <row r="1223" spans="6:9" x14ac:dyDescent="0.25">
      <c r="F1223" s="28"/>
      <c r="I1223" s="28"/>
    </row>
    <row r="1224" spans="6:9" x14ac:dyDescent="0.25">
      <c r="F1224" s="28"/>
      <c r="I1224" s="28"/>
    </row>
    <row r="1225" spans="6:9" x14ac:dyDescent="0.25">
      <c r="F1225" s="28"/>
      <c r="I1225" s="28"/>
    </row>
    <row r="1226" spans="6:9" x14ac:dyDescent="0.25">
      <c r="F1226" s="28"/>
      <c r="I1226" s="28"/>
    </row>
    <row r="1227" spans="6:9" x14ac:dyDescent="0.25">
      <c r="F1227" s="28"/>
      <c r="I1227" s="28"/>
    </row>
    <row r="1228" spans="6:9" x14ac:dyDescent="0.25">
      <c r="F1228" s="28"/>
      <c r="I1228" s="28"/>
    </row>
    <row r="1229" spans="6:9" x14ac:dyDescent="0.25">
      <c r="F1229" s="28"/>
      <c r="I1229" s="28"/>
    </row>
    <row r="1230" spans="6:9" x14ac:dyDescent="0.25">
      <c r="F1230" s="28"/>
      <c r="I1230" s="28"/>
    </row>
    <row r="1231" spans="6:9" x14ac:dyDescent="0.25">
      <c r="F1231" s="28"/>
      <c r="I1231" s="28"/>
    </row>
    <row r="1232" spans="6:9" x14ac:dyDescent="0.25">
      <c r="F1232" s="28"/>
      <c r="I1232" s="28"/>
    </row>
    <row r="1233" spans="6:9" x14ac:dyDescent="0.25">
      <c r="F1233" s="28"/>
      <c r="I1233" s="28"/>
    </row>
    <row r="1234" spans="6:9" x14ac:dyDescent="0.25">
      <c r="F1234" s="28"/>
      <c r="I1234" s="28"/>
    </row>
    <row r="1235" spans="6:9" x14ac:dyDescent="0.25">
      <c r="F1235" s="28"/>
      <c r="I1235" s="28"/>
    </row>
    <row r="1236" spans="6:9" x14ac:dyDescent="0.25">
      <c r="F1236" s="28"/>
      <c r="I1236" s="28"/>
    </row>
    <row r="1237" spans="6:9" x14ac:dyDescent="0.25">
      <c r="F1237" s="28"/>
      <c r="I1237" s="28"/>
    </row>
    <row r="1238" spans="6:9" x14ac:dyDescent="0.25">
      <c r="F1238" s="28"/>
      <c r="I1238" s="28"/>
    </row>
    <row r="1239" spans="6:9" x14ac:dyDescent="0.25">
      <c r="F1239" s="28"/>
      <c r="I1239" s="28"/>
    </row>
    <row r="1240" spans="6:9" x14ac:dyDescent="0.25">
      <c r="F1240" s="28"/>
      <c r="I1240" s="28"/>
    </row>
    <row r="1241" spans="6:9" x14ac:dyDescent="0.25">
      <c r="F1241" s="28"/>
      <c r="I1241" s="28"/>
    </row>
    <row r="1242" spans="6:9" x14ac:dyDescent="0.25">
      <c r="F1242" s="28"/>
      <c r="I1242" s="28"/>
    </row>
    <row r="1243" spans="6:9" x14ac:dyDescent="0.25">
      <c r="F1243" s="28"/>
      <c r="I1243" s="28"/>
    </row>
    <row r="1244" spans="6:9" x14ac:dyDescent="0.25">
      <c r="F1244" s="28"/>
      <c r="I1244" s="28"/>
    </row>
    <row r="1245" spans="6:9" x14ac:dyDescent="0.25">
      <c r="F1245" s="28"/>
      <c r="I1245" s="28"/>
    </row>
    <row r="1246" spans="6:9" x14ac:dyDescent="0.25">
      <c r="F1246" s="28"/>
      <c r="I1246" s="28"/>
    </row>
    <row r="1247" spans="6:9" x14ac:dyDescent="0.25">
      <c r="F1247" s="28"/>
      <c r="I1247" s="28"/>
    </row>
    <row r="1248" spans="6:9" x14ac:dyDescent="0.25">
      <c r="F1248" s="28"/>
      <c r="I1248" s="28"/>
    </row>
    <row r="1249" spans="6:9" x14ac:dyDescent="0.25">
      <c r="F1249" s="28"/>
      <c r="I1249" s="28"/>
    </row>
    <row r="1250" spans="6:9" x14ac:dyDescent="0.25">
      <c r="F1250" s="28"/>
      <c r="I1250" s="28"/>
    </row>
    <row r="1251" spans="6:9" x14ac:dyDescent="0.25">
      <c r="F1251" s="28"/>
      <c r="I1251" s="28"/>
    </row>
    <row r="1252" spans="6:9" x14ac:dyDescent="0.25">
      <c r="F1252" s="28"/>
      <c r="I1252" s="28"/>
    </row>
    <row r="1253" spans="6:9" x14ac:dyDescent="0.25">
      <c r="F1253" s="28"/>
      <c r="I1253" s="28"/>
    </row>
    <row r="1254" spans="6:9" x14ac:dyDescent="0.25">
      <c r="F1254" s="28"/>
      <c r="I1254" s="28"/>
    </row>
    <row r="1255" spans="6:9" x14ac:dyDescent="0.25">
      <c r="F1255" s="28"/>
      <c r="I1255" s="28"/>
    </row>
    <row r="1256" spans="6:9" x14ac:dyDescent="0.25">
      <c r="F1256" s="28"/>
      <c r="I1256" s="28"/>
    </row>
    <row r="1257" spans="6:9" x14ac:dyDescent="0.25">
      <c r="F1257" s="28"/>
      <c r="I1257" s="28"/>
    </row>
    <row r="1258" spans="6:9" x14ac:dyDescent="0.25">
      <c r="F1258" s="28"/>
      <c r="I1258" s="28"/>
    </row>
    <row r="1259" spans="6:9" x14ac:dyDescent="0.25">
      <c r="F1259" s="28"/>
      <c r="I1259" s="28"/>
    </row>
    <row r="1260" spans="6:9" x14ac:dyDescent="0.25">
      <c r="F1260" s="28"/>
      <c r="I1260" s="28"/>
    </row>
    <row r="1261" spans="6:9" x14ac:dyDescent="0.25">
      <c r="F1261" s="28"/>
      <c r="I1261" s="28"/>
    </row>
    <row r="1262" spans="6:9" x14ac:dyDescent="0.25">
      <c r="F1262" s="28"/>
      <c r="I1262" s="28"/>
    </row>
    <row r="1263" spans="6:9" x14ac:dyDescent="0.25">
      <c r="F1263" s="28"/>
      <c r="I1263" s="28"/>
    </row>
    <row r="1264" spans="6:9" x14ac:dyDescent="0.25">
      <c r="F1264" s="28"/>
      <c r="I1264" s="28"/>
    </row>
    <row r="1265" spans="6:9" x14ac:dyDescent="0.25">
      <c r="F1265" s="28"/>
      <c r="I1265" s="28"/>
    </row>
    <row r="1266" spans="6:9" x14ac:dyDescent="0.25">
      <c r="F1266" s="28"/>
      <c r="I1266" s="28"/>
    </row>
    <row r="1267" spans="6:9" x14ac:dyDescent="0.25">
      <c r="F1267" s="28"/>
      <c r="I1267" s="28"/>
    </row>
    <row r="1268" spans="6:9" x14ac:dyDescent="0.25">
      <c r="F1268" s="28"/>
      <c r="I1268" s="28"/>
    </row>
    <row r="1269" spans="6:9" x14ac:dyDescent="0.25">
      <c r="F1269" s="28"/>
      <c r="I1269" s="28"/>
    </row>
    <row r="1270" spans="6:9" x14ac:dyDescent="0.25">
      <c r="F1270" s="28"/>
      <c r="I1270" s="28"/>
    </row>
    <row r="1271" spans="6:9" x14ac:dyDescent="0.25">
      <c r="F1271" s="28"/>
      <c r="I1271" s="28"/>
    </row>
    <row r="1272" spans="6:9" x14ac:dyDescent="0.25">
      <c r="F1272" s="28"/>
      <c r="I1272" s="28"/>
    </row>
    <row r="1273" spans="6:9" x14ac:dyDescent="0.25">
      <c r="F1273" s="28"/>
      <c r="I1273" s="28"/>
    </row>
    <row r="1274" spans="6:9" x14ac:dyDescent="0.25">
      <c r="F1274" s="28"/>
      <c r="I1274" s="28"/>
    </row>
    <row r="1275" spans="6:9" x14ac:dyDescent="0.25">
      <c r="F1275" s="28"/>
      <c r="I1275" s="28"/>
    </row>
    <row r="1276" spans="6:9" x14ac:dyDescent="0.25">
      <c r="F1276" s="28"/>
      <c r="I1276" s="28"/>
    </row>
    <row r="1277" spans="6:9" x14ac:dyDescent="0.25">
      <c r="F1277" s="28"/>
      <c r="I1277" s="28"/>
    </row>
    <row r="1278" spans="6:9" x14ac:dyDescent="0.25">
      <c r="F1278" s="28"/>
      <c r="I1278" s="28"/>
    </row>
    <row r="1279" spans="6:9" x14ac:dyDescent="0.25">
      <c r="F1279" s="28"/>
      <c r="I1279" s="28"/>
    </row>
    <row r="1280" spans="6:9" x14ac:dyDescent="0.25">
      <c r="F1280" s="28"/>
      <c r="I1280" s="28"/>
    </row>
    <row r="1281" spans="6:9" x14ac:dyDescent="0.25">
      <c r="F1281" s="28"/>
      <c r="I1281" s="28"/>
    </row>
    <row r="1282" spans="6:9" x14ac:dyDescent="0.25">
      <c r="F1282" s="28"/>
      <c r="I1282" s="28"/>
    </row>
    <row r="1283" spans="6:9" x14ac:dyDescent="0.25">
      <c r="F1283" s="28"/>
      <c r="I1283" s="28"/>
    </row>
    <row r="1284" spans="6:9" x14ac:dyDescent="0.25">
      <c r="F1284" s="28"/>
      <c r="I1284" s="28"/>
    </row>
    <row r="1285" spans="6:9" x14ac:dyDescent="0.25">
      <c r="F1285" s="28"/>
      <c r="I1285" s="28"/>
    </row>
    <row r="1286" spans="6:9" x14ac:dyDescent="0.25">
      <c r="F1286" s="28"/>
      <c r="I1286" s="28"/>
    </row>
    <row r="1287" spans="6:9" x14ac:dyDescent="0.25">
      <c r="F1287" s="28"/>
      <c r="I1287" s="28"/>
    </row>
    <row r="1288" spans="6:9" x14ac:dyDescent="0.25">
      <c r="F1288" s="28"/>
      <c r="I1288" s="28"/>
    </row>
    <row r="1289" spans="6:9" x14ac:dyDescent="0.25">
      <c r="F1289" s="28"/>
      <c r="I1289" s="28"/>
    </row>
    <row r="1290" spans="6:9" x14ac:dyDescent="0.25">
      <c r="F1290" s="28"/>
      <c r="I1290" s="28"/>
    </row>
    <row r="1291" spans="6:9" x14ac:dyDescent="0.25">
      <c r="F1291" s="28"/>
      <c r="I1291" s="28"/>
    </row>
    <row r="1292" spans="6:9" x14ac:dyDescent="0.25">
      <c r="F1292" s="28"/>
      <c r="I1292" s="28"/>
    </row>
    <row r="1293" spans="6:9" x14ac:dyDescent="0.25">
      <c r="F1293" s="28"/>
      <c r="I1293" s="28"/>
    </row>
    <row r="1294" spans="6:9" x14ac:dyDescent="0.25">
      <c r="F1294" s="28"/>
      <c r="I1294" s="28"/>
    </row>
    <row r="1295" spans="6:9" x14ac:dyDescent="0.25">
      <c r="F1295" s="28"/>
      <c r="I1295" s="28"/>
    </row>
    <row r="1296" spans="6:9" x14ac:dyDescent="0.25">
      <c r="F1296" s="28"/>
      <c r="I1296" s="28"/>
    </row>
    <row r="1297" spans="6:9" x14ac:dyDescent="0.25">
      <c r="F1297" s="28"/>
      <c r="I1297" s="28"/>
    </row>
    <row r="1298" spans="6:9" x14ac:dyDescent="0.25">
      <c r="F1298" s="28"/>
      <c r="I1298" s="28"/>
    </row>
    <row r="1299" spans="6:9" x14ac:dyDescent="0.25">
      <c r="F1299" s="28"/>
      <c r="I1299" s="28"/>
    </row>
    <row r="1300" spans="6:9" x14ac:dyDescent="0.25">
      <c r="F1300" s="28"/>
      <c r="I1300" s="28"/>
    </row>
    <row r="1301" spans="6:9" x14ac:dyDescent="0.25">
      <c r="F1301" s="28"/>
      <c r="I1301" s="28"/>
    </row>
    <row r="1302" spans="6:9" x14ac:dyDescent="0.25">
      <c r="F1302" s="28"/>
      <c r="I1302" s="28"/>
    </row>
    <row r="1303" spans="6:9" x14ac:dyDescent="0.25">
      <c r="F1303" s="28"/>
      <c r="I1303" s="28"/>
    </row>
    <row r="1304" spans="6:9" x14ac:dyDescent="0.25">
      <c r="F1304" s="28"/>
      <c r="I1304" s="28"/>
    </row>
    <row r="1305" spans="6:9" x14ac:dyDescent="0.25">
      <c r="F1305" s="28"/>
      <c r="I1305" s="28"/>
    </row>
    <row r="1306" spans="6:9" x14ac:dyDescent="0.25">
      <c r="F1306" s="28"/>
      <c r="I1306" s="28"/>
    </row>
    <row r="1307" spans="6:9" x14ac:dyDescent="0.25">
      <c r="F1307" s="28"/>
      <c r="I1307" s="28"/>
    </row>
    <row r="1308" spans="6:9" x14ac:dyDescent="0.25">
      <c r="F1308" s="28"/>
      <c r="I1308" s="28"/>
    </row>
    <row r="1309" spans="6:9" x14ac:dyDescent="0.25">
      <c r="F1309" s="28"/>
      <c r="I1309" s="28"/>
    </row>
    <row r="1310" spans="6:9" x14ac:dyDescent="0.25">
      <c r="F1310" s="28"/>
      <c r="I1310" s="28"/>
    </row>
    <row r="1311" spans="6:9" x14ac:dyDescent="0.25">
      <c r="F1311" s="28"/>
      <c r="I1311" s="28"/>
    </row>
    <row r="1312" spans="6:9" x14ac:dyDescent="0.25">
      <c r="F1312" s="28"/>
      <c r="I1312" s="28"/>
    </row>
    <row r="1313" spans="6:9" x14ac:dyDescent="0.25">
      <c r="F1313" s="28"/>
      <c r="I1313" s="28"/>
    </row>
    <row r="1314" spans="6:9" x14ac:dyDescent="0.25">
      <c r="F1314" s="28"/>
      <c r="I1314" s="28"/>
    </row>
    <row r="1315" spans="6:9" x14ac:dyDescent="0.25">
      <c r="F1315" s="28"/>
      <c r="I1315" s="28"/>
    </row>
    <row r="1316" spans="6:9" x14ac:dyDescent="0.25">
      <c r="F1316" s="28"/>
      <c r="I1316" s="28"/>
    </row>
    <row r="1317" spans="6:9" x14ac:dyDescent="0.25">
      <c r="F1317" s="28"/>
      <c r="I1317" s="28"/>
    </row>
    <row r="1318" spans="6:9" x14ac:dyDescent="0.25">
      <c r="F1318" s="28"/>
      <c r="I1318" s="28"/>
    </row>
    <row r="1319" spans="6:9" x14ac:dyDescent="0.25">
      <c r="F1319" s="28"/>
      <c r="I1319" s="28"/>
    </row>
    <row r="1320" spans="6:9" x14ac:dyDescent="0.25">
      <c r="F1320" s="28"/>
      <c r="I1320" s="28"/>
    </row>
    <row r="1321" spans="6:9" x14ac:dyDescent="0.25">
      <c r="F1321" s="28"/>
      <c r="I1321" s="28"/>
    </row>
    <row r="1322" spans="6:9" x14ac:dyDescent="0.25">
      <c r="F1322" s="28"/>
      <c r="I1322" s="28"/>
    </row>
    <row r="1323" spans="6:9" x14ac:dyDescent="0.25">
      <c r="F1323" s="28"/>
      <c r="I1323" s="28"/>
    </row>
    <row r="1324" spans="6:9" x14ac:dyDescent="0.25">
      <c r="F1324" s="28"/>
      <c r="I1324" s="28"/>
    </row>
    <row r="1325" spans="6:9" x14ac:dyDescent="0.25">
      <c r="F1325" s="28"/>
      <c r="I1325" s="28"/>
    </row>
    <row r="1326" spans="6:9" x14ac:dyDescent="0.25">
      <c r="F1326" s="28"/>
      <c r="I1326" s="28"/>
    </row>
    <row r="1327" spans="6:9" x14ac:dyDescent="0.25">
      <c r="F1327" s="28"/>
      <c r="I1327" s="28"/>
    </row>
    <row r="1328" spans="6:9" x14ac:dyDescent="0.25">
      <c r="F1328" s="28"/>
      <c r="I1328" s="28"/>
    </row>
    <row r="1329" spans="6:9" x14ac:dyDescent="0.25">
      <c r="F1329" s="28"/>
      <c r="I1329" s="28"/>
    </row>
    <row r="1330" spans="6:9" x14ac:dyDescent="0.25">
      <c r="F1330" s="28"/>
      <c r="I1330" s="28"/>
    </row>
    <row r="1331" spans="6:9" x14ac:dyDescent="0.25">
      <c r="F1331" s="28"/>
      <c r="I1331" s="28"/>
    </row>
    <row r="1332" spans="6:9" x14ac:dyDescent="0.25">
      <c r="F1332" s="28"/>
      <c r="I1332" s="28"/>
    </row>
    <row r="1333" spans="6:9" x14ac:dyDescent="0.25">
      <c r="F1333" s="28"/>
      <c r="I1333" s="28"/>
    </row>
    <row r="1334" spans="6:9" x14ac:dyDescent="0.25">
      <c r="F1334" s="28"/>
      <c r="I1334" s="28"/>
    </row>
    <row r="1335" spans="6:9" x14ac:dyDescent="0.25">
      <c r="F1335" s="28"/>
      <c r="I1335" s="28"/>
    </row>
    <row r="1336" spans="6:9" x14ac:dyDescent="0.25">
      <c r="F1336" s="28"/>
      <c r="I1336" s="28"/>
    </row>
    <row r="1337" spans="6:9" x14ac:dyDescent="0.25">
      <c r="F1337" s="28"/>
      <c r="I1337" s="28"/>
    </row>
    <row r="1338" spans="6:9" x14ac:dyDescent="0.25">
      <c r="F1338" s="28"/>
      <c r="I1338" s="28"/>
    </row>
    <row r="1339" spans="6:9" x14ac:dyDescent="0.25">
      <c r="F1339" s="28"/>
      <c r="I1339" s="28"/>
    </row>
    <row r="1340" spans="6:9" x14ac:dyDescent="0.25">
      <c r="F1340" s="28"/>
      <c r="I1340" s="28"/>
    </row>
    <row r="1341" spans="6:9" x14ac:dyDescent="0.25">
      <c r="F1341" s="28"/>
      <c r="I1341" s="28"/>
    </row>
    <row r="1342" spans="6:9" x14ac:dyDescent="0.25">
      <c r="F1342" s="28"/>
      <c r="I1342" s="28"/>
    </row>
    <row r="1343" spans="6:9" x14ac:dyDescent="0.25">
      <c r="F1343" s="28"/>
      <c r="I1343" s="28"/>
    </row>
    <row r="1344" spans="6:9" x14ac:dyDescent="0.25">
      <c r="F1344" s="28"/>
      <c r="I1344" s="28"/>
    </row>
    <row r="1345" spans="6:9" x14ac:dyDescent="0.25">
      <c r="F1345" s="28"/>
      <c r="I1345" s="28"/>
    </row>
    <row r="1346" spans="6:9" x14ac:dyDescent="0.25">
      <c r="F1346" s="28"/>
      <c r="I1346" s="28"/>
    </row>
    <row r="1347" spans="6:9" x14ac:dyDescent="0.25">
      <c r="F1347" s="28"/>
      <c r="I1347" s="28"/>
    </row>
    <row r="1348" spans="6:9" x14ac:dyDescent="0.25">
      <c r="F1348" s="28"/>
      <c r="I1348" s="28"/>
    </row>
    <row r="1349" spans="6:9" x14ac:dyDescent="0.25">
      <c r="F1349" s="28"/>
      <c r="I1349" s="28"/>
    </row>
    <row r="1350" spans="6:9" x14ac:dyDescent="0.25">
      <c r="F1350" s="28"/>
      <c r="I1350" s="28"/>
    </row>
    <row r="1351" spans="6:9" x14ac:dyDescent="0.25">
      <c r="F1351" s="28"/>
      <c r="I1351" s="28"/>
    </row>
    <row r="1352" spans="6:9" x14ac:dyDescent="0.25">
      <c r="F1352" s="28"/>
      <c r="I1352" s="28"/>
    </row>
    <row r="1353" spans="6:9" x14ac:dyDescent="0.25">
      <c r="F1353" s="28"/>
      <c r="I1353" s="28"/>
    </row>
    <row r="1354" spans="6:9" x14ac:dyDescent="0.25">
      <c r="F1354" s="28"/>
      <c r="I1354" s="28"/>
    </row>
    <row r="1355" spans="6:9" x14ac:dyDescent="0.25">
      <c r="F1355" s="28"/>
      <c r="I1355" s="28"/>
    </row>
    <row r="1356" spans="6:9" x14ac:dyDescent="0.25">
      <c r="F1356" s="28"/>
      <c r="I1356" s="28"/>
    </row>
    <row r="1357" spans="6:9" x14ac:dyDescent="0.25">
      <c r="F1357" s="28"/>
      <c r="I1357" s="28"/>
    </row>
    <row r="1358" spans="6:9" x14ac:dyDescent="0.25">
      <c r="F1358" s="28"/>
      <c r="I1358" s="28"/>
    </row>
    <row r="1359" spans="6:9" x14ac:dyDescent="0.25">
      <c r="F1359" s="28"/>
      <c r="I1359" s="28"/>
    </row>
    <row r="1360" spans="6:9" x14ac:dyDescent="0.25">
      <c r="F1360" s="28"/>
      <c r="I1360" s="28"/>
    </row>
    <row r="1361" spans="6:9" x14ac:dyDescent="0.25">
      <c r="F1361" s="28"/>
      <c r="I1361" s="28"/>
    </row>
    <row r="1362" spans="6:9" x14ac:dyDescent="0.25">
      <c r="F1362" s="28"/>
      <c r="I1362" s="28"/>
    </row>
    <row r="1363" spans="6:9" x14ac:dyDescent="0.25">
      <c r="F1363" s="28"/>
      <c r="I1363" s="28"/>
    </row>
    <row r="1364" spans="6:9" x14ac:dyDescent="0.25">
      <c r="F1364" s="28"/>
      <c r="I1364" s="28"/>
    </row>
    <row r="1365" spans="6:9" x14ac:dyDescent="0.25">
      <c r="F1365" s="28"/>
      <c r="I1365" s="28"/>
    </row>
    <row r="1366" spans="6:9" x14ac:dyDescent="0.25">
      <c r="F1366" s="28"/>
      <c r="I1366" s="28"/>
    </row>
    <row r="1367" spans="6:9" x14ac:dyDescent="0.25">
      <c r="F1367" s="28"/>
      <c r="I1367" s="28"/>
    </row>
    <row r="1368" spans="6:9" x14ac:dyDescent="0.25">
      <c r="F1368" s="28"/>
      <c r="I1368" s="28"/>
    </row>
    <row r="1369" spans="6:9" x14ac:dyDescent="0.25">
      <c r="F1369" s="28"/>
      <c r="I1369" s="28"/>
    </row>
    <row r="1370" spans="6:9" x14ac:dyDescent="0.25">
      <c r="F1370" s="28"/>
      <c r="I1370" s="28"/>
    </row>
    <row r="1371" spans="6:9" x14ac:dyDescent="0.25">
      <c r="F1371" s="28"/>
      <c r="I1371" s="28"/>
    </row>
    <row r="1372" spans="6:9" x14ac:dyDescent="0.25">
      <c r="F1372" s="28"/>
      <c r="I1372" s="28"/>
    </row>
    <row r="1373" spans="6:9" x14ac:dyDescent="0.25">
      <c r="F1373" s="28"/>
      <c r="I1373" s="28"/>
    </row>
    <row r="1374" spans="6:9" x14ac:dyDescent="0.25">
      <c r="F1374" s="28"/>
      <c r="I1374" s="28"/>
    </row>
    <row r="1375" spans="6:9" x14ac:dyDescent="0.25">
      <c r="F1375" s="28"/>
      <c r="I1375" s="28"/>
    </row>
    <row r="1376" spans="6:9" x14ac:dyDescent="0.25">
      <c r="F1376" s="28"/>
      <c r="I1376" s="28"/>
    </row>
    <row r="1377" spans="6:9" x14ac:dyDescent="0.25">
      <c r="F1377" s="28"/>
      <c r="I1377" s="28"/>
    </row>
    <row r="1378" spans="6:9" x14ac:dyDescent="0.25">
      <c r="F1378" s="28"/>
      <c r="I1378" s="28"/>
    </row>
    <row r="1379" spans="6:9" x14ac:dyDescent="0.25">
      <c r="F1379" s="28"/>
      <c r="I1379" s="28"/>
    </row>
    <row r="1380" spans="6:9" x14ac:dyDescent="0.25">
      <c r="F1380" s="28"/>
      <c r="I1380" s="28"/>
    </row>
    <row r="1381" spans="6:9" x14ac:dyDescent="0.25">
      <c r="F1381" s="28"/>
      <c r="I1381" s="28"/>
    </row>
    <row r="1382" spans="6:9" x14ac:dyDescent="0.25">
      <c r="F1382" s="28"/>
      <c r="I1382" s="28"/>
    </row>
    <row r="1383" spans="6:9" x14ac:dyDescent="0.25">
      <c r="F1383" s="28"/>
      <c r="I1383" s="28"/>
    </row>
    <row r="1384" spans="6:9" x14ac:dyDescent="0.25">
      <c r="F1384" s="28"/>
      <c r="I1384" s="28"/>
    </row>
    <row r="1385" spans="6:9" x14ac:dyDescent="0.25">
      <c r="F1385" s="28"/>
      <c r="I1385" s="28"/>
    </row>
    <row r="1386" spans="6:9" x14ac:dyDescent="0.25">
      <c r="F1386" s="28"/>
      <c r="I1386" s="28"/>
    </row>
    <row r="1387" spans="6:9" x14ac:dyDescent="0.25">
      <c r="F1387" s="28"/>
      <c r="I1387" s="28"/>
    </row>
    <row r="1388" spans="6:9" x14ac:dyDescent="0.25">
      <c r="F1388" s="28"/>
      <c r="I1388" s="28"/>
    </row>
    <row r="1389" spans="6:9" x14ac:dyDescent="0.25">
      <c r="F1389" s="28"/>
      <c r="I1389" s="28"/>
    </row>
    <row r="1390" spans="6:9" x14ac:dyDescent="0.25">
      <c r="F1390" s="28"/>
      <c r="I1390" s="28"/>
    </row>
    <row r="1391" spans="6:9" x14ac:dyDescent="0.25">
      <c r="F1391" s="28"/>
      <c r="I1391" s="28"/>
    </row>
    <row r="1392" spans="6:9" x14ac:dyDescent="0.25">
      <c r="F1392" s="28"/>
      <c r="I1392" s="28"/>
    </row>
    <row r="1393" spans="6:9" x14ac:dyDescent="0.25">
      <c r="F1393" s="28"/>
      <c r="I1393" s="28"/>
    </row>
    <row r="1394" spans="6:9" x14ac:dyDescent="0.25">
      <c r="F1394" s="28"/>
      <c r="I1394" s="28"/>
    </row>
    <row r="1395" spans="6:9" x14ac:dyDescent="0.25">
      <c r="F1395" s="28"/>
      <c r="I1395" s="28"/>
    </row>
    <row r="1396" spans="6:9" x14ac:dyDescent="0.25">
      <c r="F1396" s="28"/>
      <c r="I1396" s="28"/>
    </row>
    <row r="1397" spans="6:9" x14ac:dyDescent="0.25">
      <c r="F1397" s="28"/>
      <c r="I1397" s="28"/>
    </row>
    <row r="1398" spans="6:9" x14ac:dyDescent="0.25">
      <c r="F1398" s="28"/>
      <c r="I1398" s="28"/>
    </row>
    <row r="1399" spans="6:9" x14ac:dyDescent="0.25">
      <c r="F1399" s="28"/>
      <c r="I1399" s="28"/>
    </row>
    <row r="1400" spans="6:9" x14ac:dyDescent="0.25">
      <c r="F1400" s="28"/>
      <c r="I1400" s="28"/>
    </row>
    <row r="1401" spans="6:9" x14ac:dyDescent="0.25">
      <c r="F1401" s="28"/>
      <c r="I1401" s="28"/>
    </row>
    <row r="1402" spans="6:9" x14ac:dyDescent="0.25">
      <c r="F1402" s="28"/>
      <c r="I1402" s="28"/>
    </row>
    <row r="1403" spans="6:9" x14ac:dyDescent="0.25">
      <c r="F1403" s="28"/>
      <c r="I1403" s="28"/>
    </row>
    <row r="1404" spans="6:9" x14ac:dyDescent="0.25">
      <c r="F1404" s="28"/>
      <c r="I1404" s="28"/>
    </row>
    <row r="1405" spans="6:9" x14ac:dyDescent="0.25">
      <c r="F1405" s="28"/>
      <c r="I1405" s="28"/>
    </row>
    <row r="1406" spans="6:9" x14ac:dyDescent="0.25">
      <c r="F1406" s="28"/>
      <c r="I1406" s="28"/>
    </row>
    <row r="1407" spans="6:9" x14ac:dyDescent="0.25">
      <c r="F1407" s="28"/>
      <c r="I1407" s="28"/>
    </row>
    <row r="1408" spans="6:9" x14ac:dyDescent="0.25">
      <c r="F1408" s="28"/>
      <c r="I1408" s="28"/>
    </row>
    <row r="1409" spans="6:9" x14ac:dyDescent="0.25">
      <c r="F1409" s="28"/>
      <c r="I1409" s="28"/>
    </row>
    <row r="1410" spans="6:9" x14ac:dyDescent="0.25">
      <c r="F1410" s="28"/>
      <c r="I1410" s="28"/>
    </row>
    <row r="1411" spans="6:9" x14ac:dyDescent="0.25">
      <c r="F1411" s="28"/>
      <c r="I1411" s="28"/>
    </row>
    <row r="1412" spans="6:9" x14ac:dyDescent="0.25">
      <c r="F1412" s="28"/>
      <c r="I1412" s="28"/>
    </row>
    <row r="1413" spans="6:9" x14ac:dyDescent="0.25">
      <c r="F1413" s="28"/>
      <c r="I1413" s="28"/>
    </row>
    <row r="1414" spans="6:9" x14ac:dyDescent="0.25">
      <c r="F1414" s="28"/>
      <c r="I1414" s="28"/>
    </row>
    <row r="1415" spans="6:9" x14ac:dyDescent="0.25">
      <c r="F1415" s="28"/>
      <c r="I1415" s="28"/>
    </row>
    <row r="1416" spans="6:9" x14ac:dyDescent="0.25">
      <c r="F1416" s="28"/>
      <c r="I1416" s="28"/>
    </row>
    <row r="1417" spans="6:9" x14ac:dyDescent="0.25">
      <c r="F1417" s="28"/>
      <c r="I1417" s="28"/>
    </row>
    <row r="1418" spans="6:9" x14ac:dyDescent="0.25">
      <c r="F1418" s="28"/>
      <c r="I1418" s="28"/>
    </row>
    <row r="1419" spans="6:9" x14ac:dyDescent="0.25">
      <c r="F1419" s="28"/>
      <c r="I1419" s="28"/>
    </row>
    <row r="1420" spans="6:9" x14ac:dyDescent="0.25">
      <c r="F1420" s="28"/>
      <c r="I1420" s="28"/>
    </row>
    <row r="1421" spans="6:9" x14ac:dyDescent="0.25">
      <c r="F1421" s="28"/>
      <c r="I1421" s="28"/>
    </row>
    <row r="1422" spans="6:9" x14ac:dyDescent="0.25">
      <c r="F1422" s="28"/>
      <c r="I1422" s="28"/>
    </row>
    <row r="1423" spans="6:9" x14ac:dyDescent="0.25">
      <c r="F1423" s="28"/>
      <c r="I1423" s="28"/>
    </row>
    <row r="1424" spans="6:9" x14ac:dyDescent="0.25">
      <c r="F1424" s="28"/>
      <c r="I1424" s="28"/>
    </row>
    <row r="1425" spans="6:9" x14ac:dyDescent="0.25">
      <c r="F1425" s="28"/>
      <c r="I1425" s="28"/>
    </row>
    <row r="1426" spans="6:9" x14ac:dyDescent="0.25">
      <c r="F1426" s="28"/>
      <c r="I1426" s="28"/>
    </row>
    <row r="1427" spans="6:9" x14ac:dyDescent="0.25">
      <c r="F1427" s="28"/>
      <c r="I1427" s="28"/>
    </row>
    <row r="1428" spans="6:9" x14ac:dyDescent="0.25">
      <c r="F1428" s="28"/>
      <c r="I1428" s="28"/>
    </row>
    <row r="1429" spans="6:9" x14ac:dyDescent="0.25">
      <c r="F1429" s="28"/>
      <c r="I1429" s="28"/>
    </row>
    <row r="1430" spans="6:9" x14ac:dyDescent="0.25">
      <c r="F1430" s="28"/>
      <c r="I1430" s="28"/>
    </row>
    <row r="1431" spans="6:9" x14ac:dyDescent="0.25">
      <c r="F1431" s="28"/>
      <c r="I1431" s="28"/>
    </row>
    <row r="1432" spans="6:9" x14ac:dyDescent="0.25">
      <c r="F1432" s="28"/>
      <c r="I1432" s="28"/>
    </row>
    <row r="1433" spans="6:9" x14ac:dyDescent="0.25">
      <c r="F1433" s="28"/>
      <c r="I1433" s="28"/>
    </row>
    <row r="1434" spans="6:9" x14ac:dyDescent="0.25">
      <c r="F1434" s="28"/>
      <c r="I1434" s="28"/>
    </row>
    <row r="1435" spans="6:9" x14ac:dyDescent="0.25">
      <c r="F1435" s="28"/>
      <c r="I1435" s="28"/>
    </row>
    <row r="1436" spans="6:9" x14ac:dyDescent="0.25">
      <c r="F1436" s="28"/>
      <c r="I1436" s="28"/>
    </row>
    <row r="1437" spans="6:9" x14ac:dyDescent="0.25">
      <c r="F1437" s="28"/>
      <c r="I1437" s="28"/>
    </row>
    <row r="1438" spans="6:9" x14ac:dyDescent="0.25">
      <c r="F1438" s="28"/>
      <c r="I1438" s="28"/>
    </row>
    <row r="1439" spans="6:9" x14ac:dyDescent="0.25">
      <c r="F1439" s="28"/>
      <c r="I1439" s="28"/>
    </row>
    <row r="1440" spans="6:9" x14ac:dyDescent="0.25">
      <c r="F1440" s="28"/>
      <c r="I1440" s="28"/>
    </row>
    <row r="1441" spans="6:9" x14ac:dyDescent="0.25">
      <c r="F1441" s="28"/>
      <c r="I1441" s="28"/>
    </row>
    <row r="1442" spans="6:9" x14ac:dyDescent="0.25">
      <c r="F1442" s="28"/>
      <c r="I1442" s="28"/>
    </row>
    <row r="1443" spans="6:9" x14ac:dyDescent="0.25">
      <c r="F1443" s="28"/>
      <c r="I1443" s="28"/>
    </row>
    <row r="1444" spans="6:9" x14ac:dyDescent="0.25">
      <c r="F1444" s="28"/>
      <c r="I1444" s="28"/>
    </row>
    <row r="1445" spans="6:9" x14ac:dyDescent="0.25">
      <c r="F1445" s="28"/>
      <c r="I1445" s="28"/>
    </row>
    <row r="1446" spans="6:9" x14ac:dyDescent="0.25">
      <c r="F1446" s="28"/>
      <c r="I1446" s="28"/>
    </row>
    <row r="1447" spans="6:9" x14ac:dyDescent="0.25">
      <c r="F1447" s="28"/>
      <c r="I1447" s="28"/>
    </row>
    <row r="1448" spans="6:9" x14ac:dyDescent="0.25">
      <c r="F1448" s="28"/>
      <c r="I1448" s="28"/>
    </row>
    <row r="1449" spans="6:9" x14ac:dyDescent="0.25">
      <c r="F1449" s="28"/>
      <c r="I1449" s="28"/>
    </row>
    <row r="1450" spans="6:9" x14ac:dyDescent="0.25">
      <c r="F1450" s="28"/>
      <c r="I1450" s="28"/>
    </row>
    <row r="1451" spans="6:9" x14ac:dyDescent="0.25">
      <c r="F1451" s="28"/>
      <c r="I1451" s="28"/>
    </row>
    <row r="1452" spans="6:9" x14ac:dyDescent="0.25">
      <c r="F1452" s="28"/>
      <c r="I1452" s="28"/>
    </row>
    <row r="1453" spans="6:9" x14ac:dyDescent="0.25">
      <c r="F1453" s="28"/>
      <c r="I1453" s="28"/>
    </row>
    <row r="1454" spans="6:9" x14ac:dyDescent="0.25">
      <c r="F1454" s="28"/>
      <c r="I1454" s="28"/>
    </row>
    <row r="1455" spans="6:9" x14ac:dyDescent="0.25">
      <c r="F1455" s="28"/>
      <c r="I1455" s="28"/>
    </row>
    <row r="1456" spans="6:9" x14ac:dyDescent="0.25">
      <c r="F1456" s="28"/>
      <c r="I1456" s="28"/>
    </row>
    <row r="1457" spans="6:9" x14ac:dyDescent="0.25">
      <c r="F1457" s="28"/>
      <c r="I1457" s="28"/>
    </row>
    <row r="1458" spans="6:9" x14ac:dyDescent="0.25">
      <c r="F1458" s="28"/>
      <c r="I1458" s="28"/>
    </row>
    <row r="1459" spans="6:9" x14ac:dyDescent="0.25">
      <c r="F1459" s="28"/>
      <c r="I1459" s="28"/>
    </row>
    <row r="1460" spans="6:9" x14ac:dyDescent="0.25">
      <c r="F1460" s="28"/>
      <c r="I1460" s="28"/>
    </row>
    <row r="1461" spans="6:9" x14ac:dyDescent="0.25">
      <c r="F1461" s="28"/>
      <c r="I1461" s="28"/>
    </row>
    <row r="1462" spans="6:9" x14ac:dyDescent="0.25">
      <c r="F1462" s="28"/>
      <c r="I1462" s="28"/>
    </row>
    <row r="1463" spans="6:9" x14ac:dyDescent="0.25">
      <c r="F1463" s="28"/>
      <c r="I1463" s="28"/>
    </row>
    <row r="1464" spans="6:9" x14ac:dyDescent="0.25">
      <c r="F1464" s="28"/>
      <c r="I1464" s="28"/>
    </row>
    <row r="1465" spans="6:9" x14ac:dyDescent="0.25">
      <c r="F1465" s="28"/>
      <c r="I1465" s="28"/>
    </row>
    <row r="1466" spans="6:9" x14ac:dyDescent="0.25">
      <c r="F1466" s="28"/>
      <c r="I1466" s="28"/>
    </row>
    <row r="1467" spans="6:9" x14ac:dyDescent="0.25">
      <c r="F1467" s="28"/>
      <c r="I1467" s="28"/>
    </row>
    <row r="1468" spans="6:9" x14ac:dyDescent="0.25">
      <c r="F1468" s="28"/>
      <c r="I1468" s="28"/>
    </row>
    <row r="1469" spans="6:9" x14ac:dyDescent="0.25">
      <c r="F1469" s="28"/>
      <c r="I1469" s="28"/>
    </row>
    <row r="1470" spans="6:9" x14ac:dyDescent="0.25">
      <c r="F1470" s="28"/>
      <c r="I1470" s="28"/>
    </row>
    <row r="1471" spans="6:9" x14ac:dyDescent="0.25">
      <c r="F1471" s="28"/>
      <c r="I1471" s="28"/>
    </row>
    <row r="1472" spans="6:9" x14ac:dyDescent="0.25">
      <c r="F1472" s="28"/>
      <c r="I1472" s="28"/>
    </row>
    <row r="1473" spans="6:9" x14ac:dyDescent="0.25">
      <c r="F1473" s="28"/>
      <c r="I1473" s="28"/>
    </row>
    <row r="1474" spans="6:9" x14ac:dyDescent="0.25">
      <c r="F1474" s="28"/>
      <c r="I1474" s="28"/>
    </row>
    <row r="1475" spans="6:9" x14ac:dyDescent="0.25">
      <c r="F1475" s="28"/>
      <c r="I1475" s="28"/>
    </row>
    <row r="1476" spans="6:9" x14ac:dyDescent="0.25">
      <c r="F1476" s="28"/>
      <c r="I1476" s="28"/>
    </row>
    <row r="1477" spans="6:9" x14ac:dyDescent="0.25">
      <c r="F1477" s="28"/>
      <c r="I1477" s="28"/>
    </row>
    <row r="1478" spans="6:9" x14ac:dyDescent="0.25">
      <c r="F1478" s="28"/>
      <c r="I1478" s="28"/>
    </row>
    <row r="1479" spans="6:9" x14ac:dyDescent="0.25">
      <c r="F1479" s="28"/>
      <c r="I1479" s="28"/>
    </row>
    <row r="1480" spans="6:9" x14ac:dyDescent="0.25">
      <c r="F1480" s="28"/>
      <c r="I1480" s="28"/>
    </row>
    <row r="1481" spans="6:9" x14ac:dyDescent="0.25">
      <c r="F1481" s="28"/>
      <c r="I1481" s="28"/>
    </row>
    <row r="1482" spans="6:9" x14ac:dyDescent="0.25">
      <c r="F1482" s="28"/>
      <c r="I1482" s="28"/>
    </row>
    <row r="1483" spans="6:9" x14ac:dyDescent="0.25">
      <c r="F1483" s="28"/>
      <c r="I1483" s="28"/>
    </row>
    <row r="1484" spans="6:9" x14ac:dyDescent="0.25">
      <c r="F1484" s="28"/>
      <c r="I1484" s="28"/>
    </row>
    <row r="1485" spans="6:9" x14ac:dyDescent="0.25">
      <c r="F1485" s="28"/>
      <c r="I1485" s="28"/>
    </row>
    <row r="1486" spans="6:9" x14ac:dyDescent="0.25">
      <c r="F1486" s="28"/>
      <c r="I1486" s="28"/>
    </row>
    <row r="1487" spans="6:9" x14ac:dyDescent="0.25">
      <c r="F1487" s="28"/>
      <c r="I1487" s="28"/>
    </row>
    <row r="1488" spans="6:9" x14ac:dyDescent="0.25">
      <c r="F1488" s="28"/>
      <c r="I1488" s="28"/>
    </row>
    <row r="1489" spans="6:9" x14ac:dyDescent="0.25">
      <c r="F1489" s="28"/>
      <c r="I1489" s="28"/>
    </row>
    <row r="1490" spans="6:9" x14ac:dyDescent="0.25">
      <c r="F1490" s="28"/>
      <c r="I1490" s="28"/>
    </row>
    <row r="1491" spans="6:9" x14ac:dyDescent="0.25">
      <c r="F1491" s="28"/>
      <c r="I1491" s="28"/>
    </row>
    <row r="1492" spans="6:9" x14ac:dyDescent="0.25">
      <c r="F1492" s="28"/>
      <c r="I1492" s="28"/>
    </row>
    <row r="1493" spans="6:9" x14ac:dyDescent="0.25">
      <c r="F1493" s="28"/>
      <c r="I1493" s="28"/>
    </row>
    <row r="1494" spans="6:9" x14ac:dyDescent="0.25">
      <c r="F1494" s="28"/>
      <c r="I1494" s="28"/>
    </row>
    <row r="1495" spans="6:9" x14ac:dyDescent="0.25">
      <c r="F1495" s="28"/>
      <c r="I1495" s="28"/>
    </row>
    <row r="1496" spans="6:9" x14ac:dyDescent="0.25">
      <c r="F1496" s="28"/>
      <c r="I1496" s="28"/>
    </row>
    <row r="1497" spans="6:9" x14ac:dyDescent="0.25">
      <c r="F1497" s="28"/>
      <c r="I1497" s="28"/>
    </row>
    <row r="1498" spans="6:9" x14ac:dyDescent="0.25">
      <c r="F1498" s="28"/>
      <c r="I1498" s="28"/>
    </row>
    <row r="1499" spans="6:9" x14ac:dyDescent="0.25">
      <c r="F1499" s="28"/>
      <c r="I1499" s="28"/>
    </row>
    <row r="1500" spans="6:9" x14ac:dyDescent="0.25">
      <c r="F1500" s="28"/>
      <c r="I1500" s="28"/>
    </row>
    <row r="1501" spans="6:9" x14ac:dyDescent="0.25">
      <c r="F1501" s="28"/>
      <c r="I1501" s="28"/>
    </row>
    <row r="1502" spans="6:9" x14ac:dyDescent="0.25">
      <c r="F1502" s="28"/>
      <c r="I1502" s="28"/>
    </row>
    <row r="1503" spans="6:9" x14ac:dyDescent="0.25">
      <c r="F1503" s="28"/>
      <c r="I1503" s="28"/>
    </row>
    <row r="1504" spans="6:9" x14ac:dyDescent="0.25">
      <c r="F1504" s="28"/>
      <c r="I1504" s="28"/>
    </row>
    <row r="1505" spans="6:9" x14ac:dyDescent="0.25">
      <c r="F1505" s="28"/>
      <c r="I1505" s="28"/>
    </row>
    <row r="1506" spans="6:9" x14ac:dyDescent="0.25">
      <c r="F1506" s="28"/>
      <c r="I1506" s="28"/>
    </row>
    <row r="1507" spans="6:9" x14ac:dyDescent="0.25">
      <c r="F1507" s="28"/>
      <c r="I1507" s="28"/>
    </row>
    <row r="1508" spans="6:9" x14ac:dyDescent="0.25">
      <c r="F1508" s="28"/>
      <c r="I1508" s="28"/>
    </row>
    <row r="1509" spans="6:9" x14ac:dyDescent="0.25">
      <c r="F1509" s="28"/>
      <c r="I1509" s="28"/>
    </row>
    <row r="1510" spans="6:9" x14ac:dyDescent="0.25">
      <c r="F1510" s="28"/>
      <c r="I1510" s="28"/>
    </row>
    <row r="1511" spans="6:9" x14ac:dyDescent="0.25">
      <c r="F1511" s="28"/>
      <c r="I1511" s="28"/>
    </row>
    <row r="1512" spans="6:9" x14ac:dyDescent="0.25">
      <c r="F1512" s="28"/>
      <c r="I1512" s="28"/>
    </row>
    <row r="1513" spans="6:9" x14ac:dyDescent="0.25">
      <c r="F1513" s="28"/>
      <c r="I1513" s="28"/>
    </row>
    <row r="1514" spans="6:9" x14ac:dyDescent="0.25">
      <c r="F1514" s="28"/>
      <c r="I1514" s="28"/>
    </row>
    <row r="1515" spans="6:9" x14ac:dyDescent="0.25">
      <c r="F1515" s="28"/>
      <c r="I1515" s="28"/>
    </row>
    <row r="1516" spans="6:9" x14ac:dyDescent="0.25">
      <c r="F1516" s="28"/>
      <c r="I1516" s="28"/>
    </row>
    <row r="1517" spans="6:9" x14ac:dyDescent="0.25">
      <c r="F1517" s="28"/>
      <c r="I1517" s="28"/>
    </row>
    <row r="1518" spans="6:9" x14ac:dyDescent="0.25">
      <c r="F1518" s="28"/>
      <c r="I1518" s="28"/>
    </row>
    <row r="1519" spans="6:9" x14ac:dyDescent="0.25">
      <c r="F1519" s="28"/>
      <c r="I1519" s="28"/>
    </row>
    <row r="1520" spans="6:9" x14ac:dyDescent="0.25">
      <c r="F1520" s="28"/>
      <c r="I1520" s="28"/>
    </row>
    <row r="1521" spans="6:9" x14ac:dyDescent="0.25">
      <c r="F1521" s="28"/>
      <c r="I1521" s="28"/>
    </row>
    <row r="1522" spans="6:9" x14ac:dyDescent="0.25">
      <c r="F1522" s="28"/>
      <c r="I1522" s="28"/>
    </row>
    <row r="1523" spans="6:9" x14ac:dyDescent="0.25">
      <c r="F1523" s="28"/>
      <c r="I1523" s="28"/>
    </row>
    <row r="1524" spans="6:9" x14ac:dyDescent="0.25">
      <c r="F1524" s="28"/>
      <c r="I1524" s="28"/>
    </row>
    <row r="1525" spans="6:9" x14ac:dyDescent="0.25">
      <c r="F1525" s="28"/>
      <c r="I1525" s="28"/>
    </row>
    <row r="1526" spans="6:9" x14ac:dyDescent="0.25">
      <c r="F1526" s="28"/>
      <c r="I1526" s="28"/>
    </row>
    <row r="1527" spans="6:9" x14ac:dyDescent="0.25">
      <c r="F1527" s="28"/>
      <c r="I1527" s="28"/>
    </row>
    <row r="1528" spans="6:9" x14ac:dyDescent="0.25">
      <c r="F1528" s="28"/>
      <c r="I1528" s="28"/>
    </row>
    <row r="1529" spans="6:9" x14ac:dyDescent="0.25">
      <c r="F1529" s="28"/>
      <c r="I1529" s="28"/>
    </row>
    <row r="1530" spans="6:9" x14ac:dyDescent="0.25">
      <c r="F1530" s="28"/>
      <c r="I1530" s="28"/>
    </row>
    <row r="1531" spans="6:9" x14ac:dyDescent="0.25">
      <c r="F1531" s="28"/>
      <c r="I1531" s="28"/>
    </row>
    <row r="1532" spans="6:9" x14ac:dyDescent="0.25">
      <c r="F1532" s="28"/>
      <c r="I1532" s="28"/>
    </row>
    <row r="1533" spans="6:9" x14ac:dyDescent="0.25">
      <c r="F1533" s="28"/>
      <c r="I1533" s="28"/>
    </row>
    <row r="1534" spans="6:9" x14ac:dyDescent="0.25">
      <c r="F1534" s="28"/>
      <c r="I1534" s="28"/>
    </row>
    <row r="1535" spans="6:9" x14ac:dyDescent="0.25">
      <c r="F1535" s="28"/>
      <c r="I1535" s="28"/>
    </row>
    <row r="1536" spans="6:9" x14ac:dyDescent="0.25">
      <c r="F1536" s="28"/>
      <c r="I1536" s="28"/>
    </row>
    <row r="1537" spans="6:9" x14ac:dyDescent="0.25">
      <c r="F1537" s="28"/>
      <c r="I1537" s="28"/>
    </row>
    <row r="1538" spans="6:9" x14ac:dyDescent="0.25">
      <c r="F1538" s="28"/>
      <c r="I1538" s="28"/>
    </row>
    <row r="1539" spans="6:9" x14ac:dyDescent="0.25">
      <c r="F1539" s="28"/>
      <c r="I1539" s="28"/>
    </row>
    <row r="1540" spans="6:9" x14ac:dyDescent="0.25">
      <c r="F1540" s="28"/>
      <c r="I1540" s="28"/>
    </row>
    <row r="1541" spans="6:9" x14ac:dyDescent="0.25">
      <c r="F1541" s="28"/>
      <c r="I1541" s="28"/>
    </row>
    <row r="1542" spans="6:9" x14ac:dyDescent="0.25">
      <c r="F1542" s="28"/>
      <c r="I1542" s="28"/>
    </row>
    <row r="1543" spans="6:9" x14ac:dyDescent="0.25">
      <c r="F1543" s="28"/>
      <c r="I1543" s="28"/>
    </row>
    <row r="1544" spans="6:9" x14ac:dyDescent="0.25">
      <c r="F1544" s="28"/>
      <c r="I1544" s="28"/>
    </row>
    <row r="1545" spans="6:9" x14ac:dyDescent="0.25">
      <c r="F1545" s="28"/>
      <c r="I1545" s="28"/>
    </row>
    <row r="1546" spans="6:9" x14ac:dyDescent="0.25">
      <c r="F1546" s="28"/>
      <c r="I1546" s="28"/>
    </row>
    <row r="1547" spans="6:9" x14ac:dyDescent="0.25">
      <c r="F1547" s="28"/>
      <c r="I1547" s="28"/>
    </row>
    <row r="1548" spans="6:9" x14ac:dyDescent="0.25">
      <c r="F1548" s="28"/>
      <c r="I1548" s="28"/>
    </row>
    <row r="1549" spans="6:9" x14ac:dyDescent="0.25">
      <c r="F1549" s="28"/>
      <c r="I1549" s="28"/>
    </row>
    <row r="1550" spans="6:9" x14ac:dyDescent="0.25">
      <c r="F1550" s="28"/>
      <c r="I1550" s="28"/>
    </row>
    <row r="1551" spans="6:9" x14ac:dyDescent="0.25">
      <c r="F1551" s="28"/>
      <c r="I1551" s="28"/>
    </row>
    <row r="1552" spans="6:9" x14ac:dyDescent="0.25">
      <c r="F1552" s="28"/>
      <c r="I1552" s="28"/>
    </row>
    <row r="1553" spans="6:9" x14ac:dyDescent="0.25">
      <c r="F1553" s="28"/>
      <c r="I1553" s="28"/>
    </row>
    <row r="1554" spans="6:9" x14ac:dyDescent="0.25">
      <c r="F1554" s="28"/>
      <c r="I1554" s="28"/>
    </row>
    <row r="1555" spans="6:9" x14ac:dyDescent="0.25">
      <c r="F1555" s="28"/>
      <c r="I1555" s="28"/>
    </row>
    <row r="1556" spans="6:9" x14ac:dyDescent="0.25">
      <c r="F1556" s="28"/>
      <c r="I1556" s="28"/>
    </row>
    <row r="1557" spans="6:9" x14ac:dyDescent="0.25">
      <c r="F1557" s="28"/>
      <c r="I1557" s="28"/>
    </row>
    <row r="1558" spans="6:9" x14ac:dyDescent="0.25">
      <c r="F1558" s="28"/>
      <c r="I1558" s="28"/>
    </row>
    <row r="1559" spans="6:9" x14ac:dyDescent="0.25">
      <c r="F1559" s="28"/>
      <c r="I1559" s="28"/>
    </row>
    <row r="1560" spans="6:9" x14ac:dyDescent="0.25">
      <c r="F1560" s="28"/>
      <c r="I1560" s="28"/>
    </row>
    <row r="1561" spans="6:9" x14ac:dyDescent="0.25">
      <c r="F1561" s="28"/>
      <c r="I1561" s="28"/>
    </row>
    <row r="1562" spans="6:9" x14ac:dyDescent="0.25">
      <c r="F1562" s="28"/>
      <c r="I1562" s="28"/>
    </row>
    <row r="1563" spans="6:9" x14ac:dyDescent="0.25">
      <c r="F1563" s="28"/>
      <c r="I1563" s="28"/>
    </row>
    <row r="1564" spans="6:9" x14ac:dyDescent="0.25">
      <c r="F1564" s="28"/>
      <c r="I1564" s="28"/>
    </row>
    <row r="1565" spans="6:9" x14ac:dyDescent="0.25">
      <c r="F1565" s="28"/>
      <c r="I1565" s="28"/>
    </row>
    <row r="1566" spans="6:9" x14ac:dyDescent="0.25">
      <c r="F1566" s="28"/>
      <c r="I1566" s="28"/>
    </row>
    <row r="1567" spans="6:9" x14ac:dyDescent="0.25">
      <c r="F1567" s="28"/>
      <c r="I1567" s="28"/>
    </row>
    <row r="1568" spans="6:9" x14ac:dyDescent="0.25">
      <c r="F1568" s="28"/>
      <c r="I1568" s="28"/>
    </row>
    <row r="1569" spans="6:9" x14ac:dyDescent="0.25">
      <c r="F1569" s="28"/>
      <c r="I1569" s="28"/>
    </row>
    <row r="1570" spans="6:9" x14ac:dyDescent="0.25">
      <c r="F1570" s="28"/>
      <c r="I1570" s="28"/>
    </row>
    <row r="1571" spans="6:9" x14ac:dyDescent="0.25">
      <c r="F1571" s="28"/>
      <c r="I1571" s="28"/>
    </row>
    <row r="1572" spans="6:9" x14ac:dyDescent="0.25">
      <c r="F1572" s="28"/>
      <c r="I1572" s="28"/>
    </row>
    <row r="1573" spans="6:9" x14ac:dyDescent="0.25">
      <c r="F1573" s="28"/>
      <c r="I1573" s="28"/>
    </row>
    <row r="1574" spans="6:9" x14ac:dyDescent="0.25">
      <c r="F1574" s="28"/>
      <c r="I1574" s="28"/>
    </row>
    <row r="1575" spans="6:9" x14ac:dyDescent="0.25">
      <c r="F1575" s="28"/>
      <c r="I1575" s="28"/>
    </row>
    <row r="1576" spans="6:9" x14ac:dyDescent="0.25">
      <c r="F1576" s="28"/>
      <c r="I1576" s="28"/>
    </row>
    <row r="1577" spans="6:9" x14ac:dyDescent="0.25">
      <c r="F1577" s="28"/>
      <c r="I1577" s="28"/>
    </row>
    <row r="1578" spans="6:9" x14ac:dyDescent="0.25">
      <c r="F1578" s="28"/>
      <c r="I1578" s="28"/>
    </row>
    <row r="1579" spans="6:9" x14ac:dyDescent="0.25">
      <c r="F1579" s="28"/>
      <c r="I1579" s="28"/>
    </row>
    <row r="1580" spans="6:9" x14ac:dyDescent="0.25">
      <c r="F1580" s="28"/>
      <c r="I1580" s="28"/>
    </row>
    <row r="1581" spans="6:9" x14ac:dyDescent="0.25">
      <c r="F1581" s="28"/>
      <c r="I1581" s="28"/>
    </row>
    <row r="1582" spans="6:9" x14ac:dyDescent="0.25">
      <c r="F1582" s="28"/>
      <c r="I1582" s="28"/>
    </row>
    <row r="1583" spans="6:9" x14ac:dyDescent="0.25">
      <c r="F1583" s="28"/>
      <c r="I1583" s="28"/>
    </row>
    <row r="1584" spans="6:9" x14ac:dyDescent="0.25">
      <c r="F1584" s="28"/>
      <c r="I1584" s="28"/>
    </row>
    <row r="1585" spans="6:9" x14ac:dyDescent="0.25">
      <c r="F1585" s="28"/>
      <c r="I1585" s="28"/>
    </row>
    <row r="1586" spans="6:9" x14ac:dyDescent="0.25">
      <c r="F1586" s="28"/>
      <c r="I1586" s="28"/>
    </row>
    <row r="1587" spans="6:9" x14ac:dyDescent="0.25">
      <c r="F1587" s="28"/>
      <c r="I1587" s="28"/>
    </row>
    <row r="1588" spans="6:9" x14ac:dyDescent="0.25">
      <c r="F1588" s="28"/>
      <c r="I1588" s="28"/>
    </row>
    <row r="1589" spans="6:9" x14ac:dyDescent="0.25">
      <c r="F1589" s="28"/>
      <c r="I1589" s="28"/>
    </row>
    <row r="1590" spans="6:9" x14ac:dyDescent="0.25">
      <c r="F1590" s="28"/>
      <c r="I1590" s="28"/>
    </row>
    <row r="1591" spans="6:9" x14ac:dyDescent="0.25">
      <c r="F1591" s="28"/>
      <c r="I1591" s="28"/>
    </row>
    <row r="1592" spans="6:9" x14ac:dyDescent="0.25">
      <c r="F1592" s="28"/>
      <c r="I1592" s="28"/>
    </row>
    <row r="1593" spans="6:9" x14ac:dyDescent="0.25">
      <c r="F1593" s="28"/>
      <c r="I1593" s="28"/>
    </row>
    <row r="1594" spans="6:9" x14ac:dyDescent="0.25">
      <c r="F1594" s="28"/>
      <c r="I1594" s="28"/>
    </row>
    <row r="1595" spans="6:9" x14ac:dyDescent="0.25">
      <c r="F1595" s="28"/>
      <c r="I1595" s="28"/>
    </row>
    <row r="1596" spans="6:9" x14ac:dyDescent="0.25">
      <c r="F1596" s="28"/>
      <c r="I1596" s="28"/>
    </row>
    <row r="1597" spans="6:9" x14ac:dyDescent="0.25">
      <c r="F1597" s="28"/>
      <c r="I1597" s="28"/>
    </row>
    <row r="1598" spans="6:9" x14ac:dyDescent="0.25">
      <c r="F1598" s="28"/>
      <c r="I1598" s="28"/>
    </row>
    <row r="1599" spans="6:9" x14ac:dyDescent="0.25">
      <c r="F1599" s="28"/>
      <c r="I1599" s="28"/>
    </row>
    <row r="1600" spans="6:9" x14ac:dyDescent="0.25">
      <c r="F1600" s="28"/>
      <c r="I1600" s="28"/>
    </row>
    <row r="1601" spans="6:9" x14ac:dyDescent="0.25">
      <c r="F1601" s="28"/>
      <c r="I1601" s="28"/>
    </row>
    <row r="1602" spans="6:9" x14ac:dyDescent="0.25">
      <c r="F1602" s="28"/>
      <c r="I1602" s="28"/>
    </row>
    <row r="1603" spans="6:9" x14ac:dyDescent="0.25">
      <c r="F1603" s="28"/>
      <c r="I1603" s="28"/>
    </row>
    <row r="1604" spans="6:9" x14ac:dyDescent="0.25">
      <c r="F1604" s="28"/>
      <c r="I1604" s="28"/>
    </row>
    <row r="1605" spans="6:9" x14ac:dyDescent="0.25">
      <c r="F1605" s="28"/>
      <c r="I1605" s="28"/>
    </row>
    <row r="1606" spans="6:9" x14ac:dyDescent="0.25">
      <c r="F1606" s="28"/>
      <c r="I1606" s="28"/>
    </row>
    <row r="1607" spans="6:9" x14ac:dyDescent="0.25">
      <c r="F1607" s="28"/>
      <c r="I1607" s="28"/>
    </row>
    <row r="1608" spans="6:9" x14ac:dyDescent="0.25">
      <c r="F1608" s="28"/>
      <c r="I1608" s="28"/>
    </row>
    <row r="1609" spans="6:9" x14ac:dyDescent="0.25">
      <c r="F1609" s="28"/>
      <c r="I1609" s="28"/>
    </row>
    <row r="1610" spans="6:9" x14ac:dyDescent="0.25">
      <c r="F1610" s="28"/>
      <c r="I1610" s="28"/>
    </row>
    <row r="1611" spans="6:9" x14ac:dyDescent="0.25">
      <c r="F1611" s="28"/>
      <c r="I1611" s="28"/>
    </row>
    <row r="1612" spans="6:9" x14ac:dyDescent="0.25">
      <c r="F1612" s="28"/>
      <c r="I1612" s="28"/>
    </row>
    <row r="1613" spans="6:9" x14ac:dyDescent="0.25">
      <c r="F1613" s="28"/>
      <c r="I1613" s="28"/>
    </row>
    <row r="1614" spans="6:9" x14ac:dyDescent="0.25">
      <c r="F1614" s="28"/>
      <c r="I1614" s="28"/>
    </row>
    <row r="1615" spans="6:9" x14ac:dyDescent="0.25">
      <c r="F1615" s="28"/>
      <c r="I1615" s="28"/>
    </row>
    <row r="1616" spans="6:9" x14ac:dyDescent="0.25">
      <c r="F1616" s="28"/>
      <c r="I1616" s="28"/>
    </row>
    <row r="1617" spans="6:9" x14ac:dyDescent="0.25">
      <c r="F1617" s="28"/>
      <c r="I1617" s="28"/>
    </row>
    <row r="1618" spans="6:9" x14ac:dyDescent="0.25">
      <c r="F1618" s="28"/>
      <c r="I1618" s="28"/>
    </row>
    <row r="1619" spans="6:9" x14ac:dyDescent="0.25">
      <c r="F1619" s="28"/>
      <c r="I1619" s="28"/>
    </row>
    <row r="1620" spans="6:9" x14ac:dyDescent="0.25">
      <c r="F1620" s="28"/>
      <c r="I1620" s="28"/>
    </row>
    <row r="1621" spans="6:9" x14ac:dyDescent="0.25">
      <c r="F1621" s="28"/>
      <c r="I1621" s="28"/>
    </row>
    <row r="1622" spans="6:9" x14ac:dyDescent="0.25">
      <c r="F1622" s="28"/>
      <c r="I1622" s="28"/>
    </row>
    <row r="1623" spans="6:9" x14ac:dyDescent="0.25">
      <c r="F1623" s="28"/>
      <c r="I1623" s="28"/>
    </row>
    <row r="1624" spans="6:9" x14ac:dyDescent="0.25">
      <c r="F1624" s="28"/>
      <c r="I1624" s="28"/>
    </row>
    <row r="1625" spans="6:9" x14ac:dyDescent="0.25">
      <c r="F1625" s="28"/>
      <c r="I1625" s="28"/>
    </row>
    <row r="1626" spans="6:9" x14ac:dyDescent="0.25">
      <c r="F1626" s="28"/>
      <c r="I1626" s="28"/>
    </row>
    <row r="1627" spans="6:9" x14ac:dyDescent="0.25">
      <c r="F1627" s="28"/>
      <c r="I1627" s="28"/>
    </row>
    <row r="1628" spans="6:9" x14ac:dyDescent="0.25">
      <c r="F1628" s="28"/>
      <c r="I1628" s="28"/>
    </row>
    <row r="1629" spans="6:9" x14ac:dyDescent="0.25">
      <c r="F1629" s="28"/>
      <c r="I1629" s="28"/>
    </row>
    <row r="1630" spans="6:9" x14ac:dyDescent="0.25">
      <c r="F1630" s="28"/>
      <c r="I1630" s="28"/>
    </row>
    <row r="1631" spans="6:9" x14ac:dyDescent="0.25">
      <c r="F1631" s="28"/>
      <c r="I1631" s="28"/>
    </row>
    <row r="1632" spans="6:9" x14ac:dyDescent="0.25">
      <c r="F1632" s="28"/>
      <c r="I1632" s="28"/>
    </row>
    <row r="1633" spans="6:9" x14ac:dyDescent="0.25">
      <c r="F1633" s="28"/>
      <c r="I1633" s="28"/>
    </row>
    <row r="1634" spans="6:9" x14ac:dyDescent="0.25">
      <c r="F1634" s="28"/>
      <c r="I1634" s="28"/>
    </row>
    <row r="1635" spans="6:9" x14ac:dyDescent="0.25">
      <c r="F1635" s="28"/>
      <c r="I1635" s="28"/>
    </row>
    <row r="1636" spans="6:9" x14ac:dyDescent="0.25">
      <c r="F1636" s="28"/>
      <c r="I1636" s="28"/>
    </row>
    <row r="1637" spans="6:9" x14ac:dyDescent="0.25">
      <c r="F1637" s="28"/>
      <c r="I1637" s="28"/>
    </row>
    <row r="1638" spans="6:9" x14ac:dyDescent="0.25">
      <c r="F1638" s="28"/>
      <c r="I1638" s="28"/>
    </row>
    <row r="1639" spans="6:9" x14ac:dyDescent="0.25">
      <c r="F1639" s="28"/>
      <c r="I1639" s="28"/>
    </row>
    <row r="1640" spans="6:9" x14ac:dyDescent="0.25">
      <c r="F1640" s="28"/>
      <c r="I1640" s="28"/>
    </row>
    <row r="1641" spans="6:9" x14ac:dyDescent="0.25">
      <c r="F1641" s="28"/>
      <c r="I1641" s="28"/>
    </row>
    <row r="1642" spans="6:9" x14ac:dyDescent="0.25">
      <c r="F1642" s="28"/>
      <c r="I1642" s="28"/>
    </row>
    <row r="1643" spans="6:9" x14ac:dyDescent="0.25">
      <c r="F1643" s="28"/>
      <c r="I1643" s="28"/>
    </row>
    <row r="1644" spans="6:9" x14ac:dyDescent="0.25">
      <c r="F1644" s="28"/>
      <c r="I1644" s="28"/>
    </row>
    <row r="1645" spans="6:9" x14ac:dyDescent="0.25">
      <c r="F1645" s="28"/>
      <c r="I1645" s="28"/>
    </row>
    <row r="1646" spans="6:9" x14ac:dyDescent="0.25">
      <c r="F1646" s="28"/>
      <c r="I1646" s="28"/>
    </row>
    <row r="1647" spans="6:9" x14ac:dyDescent="0.25">
      <c r="F1647" s="28"/>
      <c r="I1647" s="28"/>
    </row>
    <row r="1648" spans="6:9" x14ac:dyDescent="0.25">
      <c r="F1648" s="28"/>
      <c r="I1648" s="28"/>
    </row>
    <row r="1649" spans="6:9" x14ac:dyDescent="0.25">
      <c r="F1649" s="28"/>
      <c r="I1649" s="28"/>
    </row>
    <row r="1650" spans="6:9" x14ac:dyDescent="0.25">
      <c r="F1650" s="28"/>
      <c r="I1650" s="28"/>
    </row>
    <row r="1651" spans="6:9" x14ac:dyDescent="0.25">
      <c r="F1651" s="28"/>
      <c r="I1651" s="28"/>
    </row>
    <row r="1652" spans="6:9" x14ac:dyDescent="0.25">
      <c r="F1652" s="28"/>
      <c r="I1652" s="28"/>
    </row>
    <row r="1653" spans="6:9" x14ac:dyDescent="0.25">
      <c r="F1653" s="28"/>
      <c r="I1653" s="28"/>
    </row>
    <row r="1654" spans="6:9" x14ac:dyDescent="0.25">
      <c r="F1654" s="28"/>
      <c r="I1654" s="28"/>
    </row>
    <row r="1655" spans="6:9" x14ac:dyDescent="0.25">
      <c r="F1655" s="28"/>
      <c r="I1655" s="28"/>
    </row>
    <row r="1656" spans="6:9" x14ac:dyDescent="0.25">
      <c r="F1656" s="28"/>
      <c r="I1656" s="28"/>
    </row>
    <row r="1657" spans="6:9" x14ac:dyDescent="0.25">
      <c r="F1657" s="28"/>
      <c r="I1657" s="28"/>
    </row>
    <row r="1658" spans="6:9" x14ac:dyDescent="0.25">
      <c r="F1658" s="28"/>
      <c r="I1658" s="28"/>
    </row>
    <row r="1659" spans="6:9" x14ac:dyDescent="0.25">
      <c r="F1659" s="28"/>
      <c r="I1659" s="28"/>
    </row>
    <row r="1660" spans="6:9" x14ac:dyDescent="0.25">
      <c r="F1660" s="28"/>
      <c r="I1660" s="28"/>
    </row>
    <row r="1661" spans="6:9" x14ac:dyDescent="0.25">
      <c r="F1661" s="28"/>
      <c r="I1661" s="28"/>
    </row>
    <row r="1662" spans="6:9" x14ac:dyDescent="0.25">
      <c r="F1662" s="28"/>
      <c r="I1662" s="28"/>
    </row>
    <row r="1663" spans="6:9" x14ac:dyDescent="0.25">
      <c r="F1663" s="28"/>
      <c r="I1663" s="28"/>
    </row>
    <row r="1664" spans="6:9" x14ac:dyDescent="0.25">
      <c r="F1664" s="28"/>
      <c r="I1664" s="28"/>
    </row>
    <row r="1665" spans="6:9" x14ac:dyDescent="0.25">
      <c r="F1665" s="28"/>
      <c r="I1665" s="28"/>
    </row>
    <row r="1666" spans="6:9" x14ac:dyDescent="0.25">
      <c r="F1666" s="28"/>
      <c r="I1666" s="28"/>
    </row>
    <row r="1667" spans="6:9" x14ac:dyDescent="0.25">
      <c r="F1667" s="28"/>
      <c r="I1667" s="28"/>
    </row>
    <row r="1668" spans="6:9" x14ac:dyDescent="0.25">
      <c r="F1668" s="28"/>
      <c r="I1668" s="28"/>
    </row>
    <row r="1669" spans="6:9" x14ac:dyDescent="0.25">
      <c r="F1669" s="28"/>
      <c r="I1669" s="28"/>
    </row>
    <row r="1670" spans="6:9" x14ac:dyDescent="0.25">
      <c r="F1670" s="28"/>
      <c r="I1670" s="28"/>
    </row>
    <row r="1671" spans="6:9" x14ac:dyDescent="0.25">
      <c r="F1671" s="28"/>
      <c r="I1671" s="28"/>
    </row>
    <row r="1672" spans="6:9" x14ac:dyDescent="0.25">
      <c r="F1672" s="28"/>
      <c r="I1672" s="28"/>
    </row>
    <row r="1673" spans="6:9" x14ac:dyDescent="0.25">
      <c r="F1673" s="28"/>
      <c r="I1673" s="28"/>
    </row>
    <row r="1674" spans="6:9" x14ac:dyDescent="0.25">
      <c r="F1674" s="28"/>
      <c r="I1674" s="28"/>
    </row>
    <row r="1675" spans="6:9" x14ac:dyDescent="0.25">
      <c r="F1675" s="28"/>
      <c r="I1675" s="28"/>
    </row>
    <row r="1676" spans="6:9" x14ac:dyDescent="0.25">
      <c r="F1676" s="28"/>
      <c r="I1676" s="28"/>
    </row>
    <row r="1677" spans="6:9" x14ac:dyDescent="0.25">
      <c r="F1677" s="28"/>
      <c r="I1677" s="28"/>
    </row>
    <row r="1678" spans="6:9" x14ac:dyDescent="0.25">
      <c r="F1678" s="28"/>
      <c r="I1678" s="28"/>
    </row>
    <row r="1679" spans="6:9" x14ac:dyDescent="0.25">
      <c r="F1679" s="28"/>
      <c r="I1679" s="28"/>
    </row>
    <row r="1680" spans="6:9" x14ac:dyDescent="0.25">
      <c r="F1680" s="28"/>
      <c r="I1680" s="28"/>
    </row>
    <row r="1681" spans="6:9" x14ac:dyDescent="0.25">
      <c r="F1681" s="28"/>
      <c r="I1681" s="28"/>
    </row>
    <row r="1682" spans="6:9" x14ac:dyDescent="0.25">
      <c r="F1682" s="28"/>
      <c r="I1682" s="28"/>
    </row>
    <row r="1683" spans="6:9" x14ac:dyDescent="0.25">
      <c r="F1683" s="28"/>
      <c r="I1683" s="28"/>
    </row>
    <row r="1684" spans="6:9" x14ac:dyDescent="0.25">
      <c r="F1684" s="28"/>
      <c r="I1684" s="28"/>
    </row>
    <row r="1685" spans="6:9" x14ac:dyDescent="0.25">
      <c r="F1685" s="28"/>
      <c r="I1685" s="28"/>
    </row>
    <row r="1686" spans="6:9" x14ac:dyDescent="0.25">
      <c r="F1686" s="28"/>
      <c r="I1686" s="28"/>
    </row>
    <row r="1687" spans="6:9" x14ac:dyDescent="0.25">
      <c r="F1687" s="28"/>
      <c r="I1687" s="28"/>
    </row>
    <row r="1688" spans="6:9" x14ac:dyDescent="0.25">
      <c r="F1688" s="28"/>
      <c r="I1688" s="28"/>
    </row>
    <row r="1689" spans="6:9" x14ac:dyDescent="0.25">
      <c r="F1689" s="28"/>
      <c r="I1689" s="28"/>
    </row>
    <row r="1690" spans="6:9" x14ac:dyDescent="0.25">
      <c r="F1690" s="28"/>
      <c r="I1690" s="28"/>
    </row>
    <row r="1691" spans="6:9" x14ac:dyDescent="0.25">
      <c r="F1691" s="28"/>
      <c r="I1691" s="28"/>
    </row>
    <row r="1692" spans="6:9" x14ac:dyDescent="0.25">
      <c r="F1692" s="28"/>
      <c r="I1692" s="28"/>
    </row>
    <row r="1693" spans="6:9" x14ac:dyDescent="0.25">
      <c r="F1693" s="28"/>
      <c r="I1693" s="28"/>
    </row>
    <row r="1694" spans="6:9" x14ac:dyDescent="0.25">
      <c r="F1694" s="28"/>
      <c r="I1694" s="28"/>
    </row>
    <row r="1695" spans="6:9" x14ac:dyDescent="0.25">
      <c r="F1695" s="28"/>
      <c r="I1695" s="28"/>
    </row>
    <row r="1696" spans="6:9" x14ac:dyDescent="0.25">
      <c r="F1696" s="28"/>
      <c r="I1696" s="28"/>
    </row>
    <row r="1697" spans="6:9" x14ac:dyDescent="0.25">
      <c r="F1697" s="28"/>
      <c r="I1697" s="28"/>
    </row>
    <row r="1698" spans="6:9" x14ac:dyDescent="0.25">
      <c r="F1698" s="28"/>
      <c r="I1698" s="28"/>
    </row>
    <row r="1699" spans="6:9" x14ac:dyDescent="0.25">
      <c r="F1699" s="28"/>
      <c r="I1699" s="28"/>
    </row>
    <row r="1700" spans="6:9" x14ac:dyDescent="0.25">
      <c r="F1700" s="28"/>
      <c r="I1700" s="28"/>
    </row>
    <row r="1701" spans="6:9" x14ac:dyDescent="0.25">
      <c r="F1701" s="28"/>
      <c r="I1701" s="28"/>
    </row>
    <row r="1702" spans="6:9" x14ac:dyDescent="0.25">
      <c r="F1702" s="28"/>
      <c r="I1702" s="28"/>
    </row>
    <row r="1703" spans="6:9" x14ac:dyDescent="0.25">
      <c r="F1703" s="28"/>
      <c r="I1703" s="28"/>
    </row>
    <row r="1704" spans="6:9" x14ac:dyDescent="0.25">
      <c r="F1704" s="28"/>
      <c r="I1704" s="28"/>
    </row>
    <row r="1705" spans="6:9" x14ac:dyDescent="0.25">
      <c r="F1705" s="28"/>
      <c r="I1705" s="28"/>
    </row>
    <row r="1706" spans="6:9" x14ac:dyDescent="0.25">
      <c r="F1706" s="28"/>
      <c r="I1706" s="28"/>
    </row>
    <row r="1707" spans="6:9" x14ac:dyDescent="0.25">
      <c r="F1707" s="28"/>
      <c r="I1707" s="28"/>
    </row>
    <row r="1708" spans="6:9" x14ac:dyDescent="0.25">
      <c r="F1708" s="28"/>
      <c r="I1708" s="28"/>
    </row>
    <row r="1709" spans="6:9" x14ac:dyDescent="0.25">
      <c r="F1709" s="28"/>
      <c r="I1709" s="28"/>
    </row>
    <row r="1710" spans="6:9" x14ac:dyDescent="0.25">
      <c r="F1710" s="28"/>
      <c r="I1710" s="28"/>
    </row>
    <row r="1711" spans="6:9" x14ac:dyDescent="0.25">
      <c r="F1711" s="28"/>
      <c r="I1711" s="28"/>
    </row>
    <row r="1712" spans="6:9" x14ac:dyDescent="0.25">
      <c r="F1712" s="28"/>
      <c r="I1712" s="28"/>
    </row>
    <row r="1713" spans="6:9" x14ac:dyDescent="0.25">
      <c r="F1713" s="28"/>
      <c r="I1713" s="28"/>
    </row>
    <row r="1714" spans="6:9" x14ac:dyDescent="0.25">
      <c r="F1714" s="28"/>
      <c r="I1714" s="28"/>
    </row>
    <row r="1715" spans="6:9" x14ac:dyDescent="0.25">
      <c r="F1715" s="28"/>
      <c r="I1715" s="28"/>
    </row>
    <row r="1716" spans="6:9" x14ac:dyDescent="0.25">
      <c r="F1716" s="28"/>
      <c r="I1716" s="28"/>
    </row>
    <row r="1717" spans="6:9" x14ac:dyDescent="0.25">
      <c r="F1717" s="28"/>
      <c r="I1717" s="28"/>
    </row>
    <row r="1718" spans="6:9" x14ac:dyDescent="0.25">
      <c r="F1718" s="28"/>
      <c r="I1718" s="28"/>
    </row>
    <row r="1719" spans="6:9" x14ac:dyDescent="0.25">
      <c r="F1719" s="28"/>
      <c r="I1719" s="28"/>
    </row>
    <row r="1720" spans="6:9" x14ac:dyDescent="0.25">
      <c r="F1720" s="28"/>
      <c r="I1720" s="28"/>
    </row>
    <row r="1721" spans="6:9" x14ac:dyDescent="0.25">
      <c r="F1721" s="28"/>
      <c r="I1721" s="28"/>
    </row>
    <row r="1722" spans="6:9" x14ac:dyDescent="0.25">
      <c r="F1722" s="28"/>
      <c r="I1722" s="28"/>
    </row>
    <row r="1723" spans="6:9" x14ac:dyDescent="0.25">
      <c r="F1723" s="28"/>
      <c r="I1723" s="28"/>
    </row>
    <row r="1724" spans="6:9" x14ac:dyDescent="0.25">
      <c r="F1724" s="28"/>
      <c r="I1724" s="28"/>
    </row>
    <row r="1725" spans="6:9" x14ac:dyDescent="0.25">
      <c r="F1725" s="28"/>
      <c r="I1725" s="28"/>
    </row>
    <row r="1726" spans="6:9" x14ac:dyDescent="0.25">
      <c r="F1726" s="28"/>
      <c r="I1726" s="28"/>
    </row>
    <row r="1727" spans="6:9" x14ac:dyDescent="0.25">
      <c r="F1727" s="28"/>
      <c r="I1727" s="28"/>
    </row>
    <row r="1728" spans="6:9" x14ac:dyDescent="0.25">
      <c r="F1728" s="28"/>
      <c r="I1728" s="28"/>
    </row>
    <row r="1729" spans="6:9" x14ac:dyDescent="0.25">
      <c r="F1729" s="28"/>
      <c r="I1729" s="28"/>
    </row>
    <row r="1730" spans="6:9" x14ac:dyDescent="0.25">
      <c r="F1730" s="28"/>
      <c r="I1730" s="28"/>
    </row>
    <row r="1731" spans="6:9" x14ac:dyDescent="0.25">
      <c r="F1731" s="28"/>
      <c r="I1731" s="28"/>
    </row>
    <row r="1732" spans="6:9" x14ac:dyDescent="0.25">
      <c r="F1732" s="28"/>
      <c r="I1732" s="28"/>
    </row>
    <row r="1733" spans="6:9" x14ac:dyDescent="0.25">
      <c r="F1733" s="28"/>
      <c r="I1733" s="28"/>
    </row>
    <row r="1734" spans="6:9" x14ac:dyDescent="0.25">
      <c r="F1734" s="28"/>
      <c r="I1734" s="28"/>
    </row>
    <row r="1735" spans="6:9" x14ac:dyDescent="0.25">
      <c r="F1735" s="28"/>
      <c r="I1735" s="28"/>
    </row>
    <row r="1736" spans="6:9" x14ac:dyDescent="0.25">
      <c r="F1736" s="28"/>
      <c r="I1736" s="28"/>
    </row>
    <row r="1737" spans="6:9" x14ac:dyDescent="0.25">
      <c r="F1737" s="28"/>
      <c r="I1737" s="28"/>
    </row>
    <row r="1738" spans="6:9" x14ac:dyDescent="0.25">
      <c r="F1738" s="28"/>
      <c r="I1738" s="28"/>
    </row>
    <row r="1739" spans="6:9" x14ac:dyDescent="0.25">
      <c r="F1739" s="28"/>
      <c r="I1739" s="28"/>
    </row>
    <row r="1740" spans="6:9" x14ac:dyDescent="0.25">
      <c r="F1740" s="28"/>
      <c r="I1740" s="28"/>
    </row>
    <row r="1741" spans="6:9" x14ac:dyDescent="0.25">
      <c r="F1741" s="28"/>
      <c r="I1741" s="28"/>
    </row>
    <row r="1742" spans="6:9" x14ac:dyDescent="0.25">
      <c r="F1742" s="28"/>
      <c r="I1742" s="28"/>
    </row>
    <row r="1743" spans="6:9" x14ac:dyDescent="0.25">
      <c r="F1743" s="28"/>
      <c r="I1743" s="28"/>
    </row>
    <row r="1744" spans="6:9" x14ac:dyDescent="0.25">
      <c r="F1744" s="28"/>
      <c r="I1744" s="28"/>
    </row>
    <row r="1745" spans="6:9" x14ac:dyDescent="0.25">
      <c r="F1745" s="28"/>
      <c r="I1745" s="28"/>
    </row>
    <row r="1746" spans="6:9" x14ac:dyDescent="0.25">
      <c r="F1746" s="28"/>
      <c r="I1746" s="28"/>
    </row>
    <row r="1747" spans="6:9" x14ac:dyDescent="0.25">
      <c r="F1747" s="28"/>
      <c r="I1747" s="28"/>
    </row>
    <row r="1748" spans="6:9" x14ac:dyDescent="0.25">
      <c r="F1748" s="28"/>
      <c r="I1748" s="28"/>
    </row>
    <row r="1749" spans="6:9" x14ac:dyDescent="0.25">
      <c r="F1749" s="28"/>
      <c r="I1749" s="28"/>
    </row>
    <row r="1750" spans="6:9" x14ac:dyDescent="0.25">
      <c r="F1750" s="28"/>
      <c r="I1750" s="28"/>
    </row>
    <row r="1751" spans="6:9" x14ac:dyDescent="0.25">
      <c r="F1751" s="28"/>
      <c r="I1751" s="28"/>
    </row>
    <row r="1752" spans="6:9" x14ac:dyDescent="0.25">
      <c r="F1752" s="28"/>
      <c r="I1752" s="28"/>
    </row>
    <row r="1753" spans="6:9" x14ac:dyDescent="0.25">
      <c r="F1753" s="28"/>
      <c r="I1753" s="28"/>
    </row>
    <row r="1754" spans="6:9" x14ac:dyDescent="0.25">
      <c r="F1754" s="28"/>
      <c r="I1754" s="28"/>
    </row>
    <row r="1755" spans="6:9" x14ac:dyDescent="0.25">
      <c r="F1755" s="28"/>
      <c r="I1755" s="28"/>
    </row>
    <row r="1756" spans="6:9" x14ac:dyDescent="0.25">
      <c r="F1756" s="28"/>
      <c r="I1756" s="28"/>
    </row>
    <row r="1757" spans="6:9" x14ac:dyDescent="0.25">
      <c r="F1757" s="28"/>
      <c r="I1757" s="28"/>
    </row>
    <row r="1758" spans="6:9" x14ac:dyDescent="0.25">
      <c r="F1758" s="28"/>
      <c r="I1758" s="28"/>
    </row>
    <row r="1759" spans="6:9" x14ac:dyDescent="0.25">
      <c r="F1759" s="28"/>
      <c r="I1759" s="28"/>
    </row>
    <row r="1760" spans="6:9" x14ac:dyDescent="0.25">
      <c r="F1760" s="28"/>
      <c r="I1760" s="28"/>
    </row>
    <row r="1761" spans="6:9" x14ac:dyDescent="0.25">
      <c r="F1761" s="28"/>
      <c r="I1761" s="28"/>
    </row>
    <row r="1762" spans="6:9" x14ac:dyDescent="0.25">
      <c r="F1762" s="28"/>
      <c r="I1762" s="28"/>
    </row>
    <row r="1763" spans="6:9" x14ac:dyDescent="0.25">
      <c r="F1763" s="28"/>
      <c r="I1763" s="28"/>
    </row>
    <row r="1764" spans="6:9" x14ac:dyDescent="0.25">
      <c r="F1764" s="28"/>
      <c r="I1764" s="28"/>
    </row>
    <row r="1765" spans="6:9" x14ac:dyDescent="0.25">
      <c r="F1765" s="28"/>
      <c r="I1765" s="28"/>
    </row>
    <row r="1766" spans="6:9" x14ac:dyDescent="0.25">
      <c r="F1766" s="28"/>
      <c r="I1766" s="28"/>
    </row>
    <row r="1767" spans="6:9" x14ac:dyDescent="0.25">
      <c r="F1767" s="28"/>
      <c r="I1767" s="28"/>
    </row>
    <row r="1768" spans="6:9" x14ac:dyDescent="0.25">
      <c r="F1768" s="28"/>
      <c r="I1768" s="28"/>
    </row>
    <row r="1769" spans="6:9" x14ac:dyDescent="0.25">
      <c r="F1769" s="28"/>
      <c r="I1769" s="28"/>
    </row>
    <row r="1770" spans="6:9" x14ac:dyDescent="0.25">
      <c r="F1770" s="28"/>
      <c r="I1770" s="28"/>
    </row>
    <row r="1771" spans="6:9" x14ac:dyDescent="0.25">
      <c r="F1771" s="28"/>
      <c r="I1771" s="28"/>
    </row>
    <row r="1772" spans="6:9" x14ac:dyDescent="0.25">
      <c r="F1772" s="28"/>
      <c r="I1772" s="28"/>
    </row>
    <row r="1773" spans="6:9" x14ac:dyDescent="0.25">
      <c r="F1773" s="28"/>
      <c r="I1773" s="28"/>
    </row>
    <row r="1774" spans="6:9" x14ac:dyDescent="0.25">
      <c r="F1774" s="28"/>
      <c r="I1774" s="28"/>
    </row>
    <row r="1775" spans="6:9" x14ac:dyDescent="0.25">
      <c r="F1775" s="28"/>
      <c r="I1775" s="28"/>
    </row>
    <row r="1776" spans="6:9" x14ac:dyDescent="0.25">
      <c r="F1776" s="28"/>
      <c r="I1776" s="28"/>
    </row>
    <row r="1777" spans="6:9" x14ac:dyDescent="0.25">
      <c r="F1777" s="28"/>
      <c r="I1777" s="28"/>
    </row>
    <row r="1778" spans="6:9" x14ac:dyDescent="0.25">
      <c r="F1778" s="28"/>
      <c r="I1778" s="28"/>
    </row>
    <row r="1779" spans="6:9" x14ac:dyDescent="0.25">
      <c r="F1779" s="28"/>
      <c r="I1779" s="28"/>
    </row>
    <row r="1780" spans="6:9" x14ac:dyDescent="0.25">
      <c r="F1780" s="28"/>
      <c r="I1780" s="28"/>
    </row>
    <row r="1781" spans="6:9" x14ac:dyDescent="0.25">
      <c r="F1781" s="28"/>
      <c r="I1781" s="28"/>
    </row>
    <row r="1782" spans="6:9" x14ac:dyDescent="0.25">
      <c r="F1782" s="28"/>
      <c r="I1782" s="28"/>
    </row>
    <row r="1783" spans="6:9" x14ac:dyDescent="0.25">
      <c r="F1783" s="28"/>
      <c r="I1783" s="28"/>
    </row>
    <row r="1784" spans="6:9" x14ac:dyDescent="0.25">
      <c r="F1784" s="28"/>
      <c r="I1784" s="28"/>
    </row>
    <row r="1785" spans="6:9" x14ac:dyDescent="0.25">
      <c r="F1785" s="28"/>
      <c r="I1785" s="28"/>
    </row>
    <row r="1786" spans="6:9" x14ac:dyDescent="0.25">
      <c r="F1786" s="28"/>
      <c r="I1786" s="28"/>
    </row>
    <row r="1787" spans="6:9" x14ac:dyDescent="0.25">
      <c r="F1787" s="28"/>
      <c r="I1787" s="28"/>
    </row>
    <row r="1788" spans="6:9" x14ac:dyDescent="0.25">
      <c r="F1788" s="28"/>
      <c r="I1788" s="28"/>
    </row>
    <row r="1789" spans="6:9" x14ac:dyDescent="0.25">
      <c r="F1789" s="28"/>
      <c r="I1789" s="28"/>
    </row>
    <row r="1790" spans="6:9" x14ac:dyDescent="0.25">
      <c r="F1790" s="28"/>
      <c r="I1790" s="28"/>
    </row>
    <row r="1791" spans="6:9" x14ac:dyDescent="0.25">
      <c r="F1791" s="28"/>
      <c r="I1791" s="28"/>
    </row>
    <row r="1792" spans="6:9" x14ac:dyDescent="0.25">
      <c r="F1792" s="28"/>
      <c r="I1792" s="28"/>
    </row>
    <row r="1793" spans="6:9" x14ac:dyDescent="0.25">
      <c r="F1793" s="28"/>
      <c r="I1793" s="28"/>
    </row>
    <row r="1794" spans="6:9" x14ac:dyDescent="0.25">
      <c r="F1794" s="28"/>
      <c r="I1794" s="28"/>
    </row>
    <row r="1795" spans="6:9" x14ac:dyDescent="0.25">
      <c r="F1795" s="28"/>
      <c r="I1795" s="28"/>
    </row>
    <row r="1796" spans="6:9" x14ac:dyDescent="0.25">
      <c r="F1796" s="28"/>
      <c r="I1796" s="28"/>
    </row>
    <row r="1797" spans="6:9" x14ac:dyDescent="0.25">
      <c r="F1797" s="28"/>
      <c r="I1797" s="28"/>
    </row>
    <row r="1798" spans="6:9" x14ac:dyDescent="0.25">
      <c r="F1798" s="28"/>
      <c r="I1798" s="28"/>
    </row>
    <row r="1799" spans="6:9" x14ac:dyDescent="0.25">
      <c r="F1799" s="28"/>
      <c r="I1799" s="28"/>
    </row>
    <row r="1800" spans="6:9" x14ac:dyDescent="0.25">
      <c r="F1800" s="28"/>
      <c r="I1800" s="28"/>
    </row>
    <row r="1801" spans="6:9" x14ac:dyDescent="0.25">
      <c r="F1801" s="28"/>
      <c r="I1801" s="28"/>
    </row>
    <row r="1802" spans="6:9" x14ac:dyDescent="0.25">
      <c r="F1802" s="28"/>
      <c r="I1802" s="28"/>
    </row>
    <row r="1803" spans="6:9" x14ac:dyDescent="0.25">
      <c r="F1803" s="28"/>
      <c r="I1803" s="28"/>
    </row>
    <row r="1804" spans="6:9" x14ac:dyDescent="0.25">
      <c r="F1804" s="28"/>
      <c r="I1804" s="28"/>
    </row>
    <row r="1805" spans="6:9" x14ac:dyDescent="0.25">
      <c r="F1805" s="28"/>
      <c r="I1805" s="28"/>
    </row>
    <row r="1806" spans="6:9" x14ac:dyDescent="0.25">
      <c r="F1806" s="28"/>
      <c r="I1806" s="28"/>
    </row>
    <row r="1807" spans="6:9" x14ac:dyDescent="0.25">
      <c r="F1807" s="28"/>
      <c r="I1807" s="28"/>
    </row>
    <row r="1808" spans="6:9" x14ac:dyDescent="0.25">
      <c r="F1808" s="28"/>
      <c r="I1808" s="28"/>
    </row>
    <row r="1809" spans="6:9" x14ac:dyDescent="0.25">
      <c r="F1809" s="28"/>
      <c r="I1809" s="28"/>
    </row>
    <row r="1810" spans="6:9" x14ac:dyDescent="0.25">
      <c r="F1810" s="28"/>
      <c r="I1810" s="28"/>
    </row>
    <row r="1811" spans="6:9" x14ac:dyDescent="0.25">
      <c r="F1811" s="28"/>
      <c r="I1811" s="28"/>
    </row>
    <row r="1812" spans="6:9" x14ac:dyDescent="0.25">
      <c r="F1812" s="28"/>
      <c r="I1812" s="28"/>
    </row>
    <row r="1813" spans="6:9" x14ac:dyDescent="0.25">
      <c r="F1813" s="28"/>
      <c r="I1813" s="28"/>
    </row>
    <row r="1814" spans="6:9" x14ac:dyDescent="0.25">
      <c r="F1814" s="28"/>
      <c r="I1814" s="28"/>
    </row>
    <row r="1815" spans="6:9" x14ac:dyDescent="0.25">
      <c r="F1815" s="28"/>
      <c r="I1815" s="28"/>
    </row>
    <row r="1816" spans="6:9" x14ac:dyDescent="0.25">
      <c r="F1816" s="28"/>
      <c r="I1816" s="28"/>
    </row>
    <row r="1817" spans="6:9" x14ac:dyDescent="0.25">
      <c r="F1817" s="28"/>
      <c r="I1817" s="28"/>
    </row>
    <row r="1818" spans="6:9" x14ac:dyDescent="0.25">
      <c r="F1818" s="28"/>
      <c r="I1818" s="28"/>
    </row>
    <row r="1819" spans="6:9" x14ac:dyDescent="0.25">
      <c r="F1819" s="28"/>
      <c r="I1819" s="28"/>
    </row>
    <row r="1820" spans="6:9" x14ac:dyDescent="0.25">
      <c r="F1820" s="28"/>
      <c r="I1820" s="28"/>
    </row>
    <row r="1821" spans="6:9" x14ac:dyDescent="0.25">
      <c r="F1821" s="28"/>
      <c r="I1821" s="28"/>
    </row>
    <row r="1822" spans="6:9" x14ac:dyDescent="0.25">
      <c r="F1822" s="28"/>
      <c r="I1822" s="28"/>
    </row>
    <row r="1823" spans="6:9" x14ac:dyDescent="0.25">
      <c r="F1823" s="28"/>
      <c r="I1823" s="28"/>
    </row>
    <row r="1824" spans="6:9" x14ac:dyDescent="0.25">
      <c r="F1824" s="28"/>
      <c r="I1824" s="28"/>
    </row>
    <row r="1825" spans="6:9" x14ac:dyDescent="0.25">
      <c r="F1825" s="28"/>
      <c r="I1825" s="28"/>
    </row>
    <row r="1826" spans="6:9" x14ac:dyDescent="0.25">
      <c r="F1826" s="28"/>
      <c r="I1826" s="28"/>
    </row>
    <row r="1827" spans="6:9" x14ac:dyDescent="0.25">
      <c r="F1827" s="28"/>
      <c r="I1827" s="28"/>
    </row>
    <row r="1828" spans="6:9" x14ac:dyDescent="0.25">
      <c r="F1828" s="28"/>
      <c r="I1828" s="28"/>
    </row>
    <row r="1829" spans="6:9" x14ac:dyDescent="0.25">
      <c r="F1829" s="28"/>
      <c r="I1829" s="28"/>
    </row>
    <row r="1830" spans="6:9" x14ac:dyDescent="0.25">
      <c r="F1830" s="28"/>
      <c r="I1830" s="28"/>
    </row>
    <row r="1831" spans="6:9" x14ac:dyDescent="0.25">
      <c r="F1831" s="28"/>
      <c r="I1831" s="28"/>
    </row>
    <row r="1832" spans="6:9" x14ac:dyDescent="0.25">
      <c r="F1832" s="28"/>
      <c r="I1832" s="28"/>
    </row>
    <row r="1833" spans="6:9" x14ac:dyDescent="0.25">
      <c r="F1833" s="28"/>
      <c r="I1833" s="28"/>
    </row>
    <row r="1834" spans="6:9" x14ac:dyDescent="0.25">
      <c r="F1834" s="28"/>
      <c r="I1834" s="28"/>
    </row>
    <row r="1835" spans="6:9" x14ac:dyDescent="0.25">
      <c r="F1835" s="28"/>
      <c r="I1835" s="28"/>
    </row>
    <row r="1836" spans="6:9" x14ac:dyDescent="0.25">
      <c r="F1836" s="28"/>
      <c r="I1836" s="28"/>
    </row>
    <row r="1837" spans="6:9" x14ac:dyDescent="0.25">
      <c r="F1837" s="28"/>
      <c r="I1837" s="28"/>
    </row>
    <row r="1838" spans="6:9" x14ac:dyDescent="0.25">
      <c r="F1838" s="28"/>
      <c r="I1838" s="28"/>
    </row>
    <row r="1839" spans="6:9" x14ac:dyDescent="0.25">
      <c r="F1839" s="28"/>
      <c r="I1839" s="28"/>
    </row>
    <row r="1840" spans="6:9" x14ac:dyDescent="0.25">
      <c r="F1840" s="28"/>
      <c r="I1840" s="28"/>
    </row>
    <row r="1841" spans="6:9" x14ac:dyDescent="0.25">
      <c r="F1841" s="28"/>
      <c r="I1841" s="28"/>
    </row>
    <row r="1842" spans="6:9" x14ac:dyDescent="0.25">
      <c r="F1842" s="28"/>
      <c r="I1842" s="28"/>
    </row>
    <row r="1843" spans="6:9" x14ac:dyDescent="0.25">
      <c r="F1843" s="28"/>
      <c r="I1843" s="28"/>
    </row>
    <row r="1844" spans="6:9" x14ac:dyDescent="0.25">
      <c r="F1844" s="28"/>
      <c r="I1844" s="28"/>
    </row>
    <row r="1845" spans="6:9" x14ac:dyDescent="0.25">
      <c r="F1845" s="28"/>
      <c r="I1845" s="28"/>
    </row>
    <row r="1846" spans="6:9" x14ac:dyDescent="0.25">
      <c r="F1846" s="28"/>
      <c r="I1846" s="28"/>
    </row>
    <row r="1847" spans="6:9" x14ac:dyDescent="0.25">
      <c r="F1847" s="28"/>
      <c r="I1847" s="28"/>
    </row>
    <row r="1848" spans="6:9" x14ac:dyDescent="0.25">
      <c r="F1848" s="28"/>
      <c r="I1848" s="28"/>
    </row>
    <row r="1849" spans="6:9" x14ac:dyDescent="0.25">
      <c r="F1849" s="28"/>
      <c r="I1849" s="28"/>
    </row>
    <row r="1850" spans="6:9" x14ac:dyDescent="0.25">
      <c r="F1850" s="28"/>
      <c r="I1850" s="28"/>
    </row>
    <row r="1851" spans="6:9" x14ac:dyDescent="0.25">
      <c r="F1851" s="28"/>
      <c r="I1851" s="28"/>
    </row>
    <row r="1852" spans="6:9" x14ac:dyDescent="0.25">
      <c r="F1852" s="28"/>
      <c r="I1852" s="28"/>
    </row>
    <row r="1853" spans="6:9" x14ac:dyDescent="0.25">
      <c r="F1853" s="28"/>
      <c r="I1853" s="28"/>
    </row>
    <row r="1854" spans="6:9" x14ac:dyDescent="0.25">
      <c r="F1854" s="28"/>
      <c r="I1854" s="28"/>
    </row>
    <row r="1855" spans="6:9" x14ac:dyDescent="0.25">
      <c r="F1855" s="28"/>
      <c r="I1855" s="28"/>
    </row>
    <row r="1856" spans="6:9" x14ac:dyDescent="0.25">
      <c r="F1856" s="28"/>
      <c r="I1856" s="28"/>
    </row>
    <row r="1857" spans="6:9" x14ac:dyDescent="0.25">
      <c r="F1857" s="28"/>
      <c r="I1857" s="28"/>
    </row>
    <row r="1858" spans="6:9" x14ac:dyDescent="0.25">
      <c r="F1858" s="28"/>
      <c r="I1858" s="28"/>
    </row>
    <row r="1859" spans="6:9" x14ac:dyDescent="0.25">
      <c r="F1859" s="28"/>
      <c r="I1859" s="28"/>
    </row>
    <row r="1860" spans="6:9" x14ac:dyDescent="0.25">
      <c r="F1860" s="28"/>
      <c r="I1860" s="28"/>
    </row>
    <row r="1861" spans="6:9" x14ac:dyDescent="0.25">
      <c r="F1861" s="28"/>
      <c r="I1861" s="28"/>
    </row>
    <row r="1862" spans="6:9" x14ac:dyDescent="0.25">
      <c r="F1862" s="28"/>
      <c r="I1862" s="28"/>
    </row>
    <row r="1863" spans="6:9" x14ac:dyDescent="0.25">
      <c r="F1863" s="28"/>
      <c r="I1863" s="28"/>
    </row>
    <row r="1864" spans="6:9" x14ac:dyDescent="0.25">
      <c r="F1864" s="28"/>
      <c r="I1864" s="28"/>
    </row>
    <row r="1865" spans="6:9" x14ac:dyDescent="0.25">
      <c r="F1865" s="28"/>
      <c r="I1865" s="28"/>
    </row>
    <row r="1866" spans="6:9" x14ac:dyDescent="0.25">
      <c r="F1866" s="28"/>
      <c r="I1866" s="28"/>
    </row>
    <row r="1867" spans="6:9" x14ac:dyDescent="0.25">
      <c r="F1867" s="28"/>
      <c r="I1867" s="28"/>
    </row>
    <row r="1868" spans="6:9" x14ac:dyDescent="0.25">
      <c r="F1868" s="28"/>
      <c r="I1868" s="28"/>
    </row>
    <row r="1869" spans="6:9" x14ac:dyDescent="0.25">
      <c r="F1869" s="28"/>
      <c r="I1869" s="28"/>
    </row>
    <row r="1870" spans="6:9" x14ac:dyDescent="0.25">
      <c r="F1870" s="28"/>
      <c r="I1870" s="28"/>
    </row>
    <row r="1871" spans="6:9" x14ac:dyDescent="0.25">
      <c r="F1871" s="28"/>
      <c r="I1871" s="28"/>
    </row>
    <row r="1872" spans="6:9" x14ac:dyDescent="0.25">
      <c r="F1872" s="28"/>
      <c r="I1872" s="28"/>
    </row>
    <row r="1873" spans="6:9" x14ac:dyDescent="0.25">
      <c r="F1873" s="28"/>
      <c r="I1873" s="28"/>
    </row>
    <row r="1874" spans="6:9" x14ac:dyDescent="0.25">
      <c r="F1874" s="28"/>
      <c r="I1874" s="28"/>
    </row>
    <row r="1875" spans="6:9" x14ac:dyDescent="0.25">
      <c r="F1875" s="28"/>
      <c r="I1875" s="28"/>
    </row>
    <row r="1876" spans="6:9" x14ac:dyDescent="0.25">
      <c r="F1876" s="28"/>
      <c r="I1876" s="28"/>
    </row>
    <row r="1877" spans="6:9" x14ac:dyDescent="0.25">
      <c r="F1877" s="28"/>
      <c r="I1877" s="28"/>
    </row>
    <row r="1878" spans="6:9" x14ac:dyDescent="0.25">
      <c r="F1878" s="28"/>
      <c r="I1878" s="28"/>
    </row>
    <row r="1879" spans="6:9" x14ac:dyDescent="0.25">
      <c r="F1879" s="28"/>
      <c r="I1879" s="28"/>
    </row>
    <row r="1880" spans="6:9" x14ac:dyDescent="0.25">
      <c r="F1880" s="28"/>
      <c r="I1880" s="28"/>
    </row>
    <row r="1881" spans="6:9" x14ac:dyDescent="0.25">
      <c r="F1881" s="28"/>
      <c r="I1881" s="28"/>
    </row>
    <row r="1882" spans="6:9" x14ac:dyDescent="0.25">
      <c r="F1882" s="28"/>
      <c r="I1882" s="28"/>
    </row>
    <row r="1883" spans="6:9" x14ac:dyDescent="0.25">
      <c r="F1883" s="28"/>
      <c r="I1883" s="28"/>
    </row>
    <row r="1884" spans="6:9" x14ac:dyDescent="0.25">
      <c r="F1884" s="28"/>
      <c r="I1884" s="28"/>
    </row>
    <row r="1885" spans="6:9" x14ac:dyDescent="0.25">
      <c r="F1885" s="28"/>
      <c r="I1885" s="28"/>
    </row>
    <row r="1886" spans="6:9" x14ac:dyDescent="0.25">
      <c r="F1886" s="28"/>
      <c r="I1886" s="28"/>
    </row>
    <row r="1887" spans="6:9" x14ac:dyDescent="0.25">
      <c r="F1887" s="28"/>
      <c r="I1887" s="28"/>
    </row>
    <row r="1888" spans="6:9" x14ac:dyDescent="0.25">
      <c r="F1888" s="28"/>
      <c r="I1888" s="28"/>
    </row>
    <row r="1889" spans="6:9" x14ac:dyDescent="0.25">
      <c r="F1889" s="28"/>
      <c r="I1889" s="28"/>
    </row>
    <row r="1890" spans="6:9" x14ac:dyDescent="0.25">
      <c r="F1890" s="28"/>
      <c r="I1890" s="28"/>
    </row>
    <row r="1891" spans="6:9" x14ac:dyDescent="0.25">
      <c r="F1891" s="28"/>
      <c r="I1891" s="28"/>
    </row>
    <row r="1892" spans="6:9" x14ac:dyDescent="0.25">
      <c r="F1892" s="28"/>
      <c r="I1892" s="28"/>
    </row>
    <row r="1893" spans="6:9" x14ac:dyDescent="0.25">
      <c r="F1893" s="28"/>
      <c r="I1893" s="28"/>
    </row>
    <row r="1894" spans="6:9" x14ac:dyDescent="0.25">
      <c r="F1894" s="28"/>
      <c r="I1894" s="28"/>
    </row>
    <row r="1895" spans="6:9" x14ac:dyDescent="0.25">
      <c r="F1895" s="28"/>
      <c r="I1895" s="28"/>
    </row>
    <row r="1896" spans="6:9" x14ac:dyDescent="0.25">
      <c r="F1896" s="28"/>
      <c r="I1896" s="28"/>
    </row>
    <row r="1897" spans="6:9" x14ac:dyDescent="0.25">
      <c r="F1897" s="28"/>
      <c r="I1897" s="28"/>
    </row>
    <row r="1898" spans="6:9" x14ac:dyDescent="0.25">
      <c r="F1898" s="28"/>
      <c r="I1898" s="28"/>
    </row>
    <row r="1899" spans="6:9" x14ac:dyDescent="0.25">
      <c r="F1899" s="28"/>
      <c r="I1899" s="28"/>
    </row>
    <row r="1900" spans="6:9" x14ac:dyDescent="0.25">
      <c r="F1900" s="28"/>
      <c r="I1900" s="28"/>
    </row>
    <row r="1901" spans="6:9" x14ac:dyDescent="0.25">
      <c r="F1901" s="28"/>
      <c r="I1901" s="28"/>
    </row>
    <row r="1902" spans="6:9" x14ac:dyDescent="0.25">
      <c r="F1902" s="28"/>
      <c r="I1902" s="28"/>
    </row>
    <row r="1903" spans="6:9" x14ac:dyDescent="0.25">
      <c r="F1903" s="28"/>
      <c r="I1903" s="28"/>
    </row>
    <row r="1904" spans="6:9" x14ac:dyDescent="0.25">
      <c r="F1904" s="28"/>
      <c r="I1904" s="28"/>
    </row>
    <row r="1905" spans="6:9" x14ac:dyDescent="0.25">
      <c r="F1905" s="28"/>
      <c r="I1905" s="28"/>
    </row>
    <row r="1906" spans="6:9" x14ac:dyDescent="0.25">
      <c r="F1906" s="28"/>
      <c r="I1906" s="28"/>
    </row>
    <row r="1907" spans="6:9" x14ac:dyDescent="0.25">
      <c r="F1907" s="28"/>
      <c r="I1907" s="28"/>
    </row>
    <row r="1908" spans="6:9" x14ac:dyDescent="0.25">
      <c r="F1908" s="28"/>
      <c r="I1908" s="28"/>
    </row>
    <row r="1909" spans="6:9" x14ac:dyDescent="0.25">
      <c r="F1909" s="28"/>
      <c r="I1909" s="28"/>
    </row>
    <row r="1910" spans="6:9" x14ac:dyDescent="0.25">
      <c r="F1910" s="28"/>
      <c r="I1910" s="28"/>
    </row>
    <row r="1911" spans="6:9" x14ac:dyDescent="0.25">
      <c r="F1911" s="28"/>
      <c r="I1911" s="28"/>
    </row>
    <row r="1912" spans="6:9" x14ac:dyDescent="0.25">
      <c r="F1912" s="28"/>
      <c r="I1912" s="28"/>
    </row>
    <row r="1913" spans="6:9" x14ac:dyDescent="0.25">
      <c r="F1913" s="28"/>
      <c r="I1913" s="28"/>
    </row>
    <row r="1914" spans="6:9" x14ac:dyDescent="0.25">
      <c r="F1914" s="28"/>
      <c r="I1914" s="28"/>
    </row>
    <row r="1915" spans="6:9" x14ac:dyDescent="0.25">
      <c r="F1915" s="28"/>
      <c r="I1915" s="28"/>
    </row>
    <row r="1916" spans="6:9" x14ac:dyDescent="0.25">
      <c r="F1916" s="28"/>
      <c r="I1916" s="28"/>
    </row>
    <row r="1917" spans="6:9" x14ac:dyDescent="0.25">
      <c r="F1917" s="28"/>
      <c r="I1917" s="28"/>
    </row>
    <row r="1918" spans="6:9" x14ac:dyDescent="0.25">
      <c r="F1918" s="28"/>
      <c r="I1918" s="28"/>
    </row>
    <row r="1919" spans="6:9" x14ac:dyDescent="0.25">
      <c r="F1919" s="28"/>
      <c r="I1919" s="28"/>
    </row>
    <row r="1920" spans="6:9" x14ac:dyDescent="0.25">
      <c r="F1920" s="28"/>
      <c r="I1920" s="28"/>
    </row>
    <row r="1921" spans="6:9" x14ac:dyDescent="0.25">
      <c r="F1921" s="28"/>
      <c r="I1921" s="28"/>
    </row>
    <row r="1922" spans="6:9" x14ac:dyDescent="0.25">
      <c r="F1922" s="28"/>
      <c r="I1922" s="28"/>
    </row>
    <row r="1923" spans="6:9" x14ac:dyDescent="0.25">
      <c r="F1923" s="28"/>
      <c r="I1923" s="28"/>
    </row>
    <row r="1924" spans="6:9" x14ac:dyDescent="0.25">
      <c r="F1924" s="28"/>
      <c r="I1924" s="28"/>
    </row>
    <row r="1925" spans="6:9" x14ac:dyDescent="0.25">
      <c r="F1925" s="28"/>
      <c r="I1925" s="28"/>
    </row>
    <row r="1926" spans="6:9" x14ac:dyDescent="0.25">
      <c r="F1926" s="28"/>
      <c r="I1926" s="28"/>
    </row>
    <row r="1927" spans="6:9" x14ac:dyDescent="0.25">
      <c r="F1927" s="28"/>
      <c r="I1927" s="28"/>
    </row>
    <row r="1928" spans="6:9" x14ac:dyDescent="0.25">
      <c r="F1928" s="28"/>
      <c r="I1928" s="28"/>
    </row>
    <row r="1929" spans="6:9" x14ac:dyDescent="0.25">
      <c r="F1929" s="28"/>
      <c r="I1929" s="28"/>
    </row>
    <row r="1930" spans="6:9" x14ac:dyDescent="0.25">
      <c r="F1930" s="28"/>
      <c r="I1930" s="28"/>
    </row>
    <row r="1931" spans="6:9" x14ac:dyDescent="0.25">
      <c r="F1931" s="28"/>
      <c r="I1931" s="28"/>
    </row>
    <row r="1932" spans="6:9" x14ac:dyDescent="0.25">
      <c r="F1932" s="28"/>
      <c r="I1932" s="28"/>
    </row>
    <row r="1933" spans="6:9" x14ac:dyDescent="0.25">
      <c r="F1933" s="28"/>
      <c r="I1933" s="28"/>
    </row>
    <row r="1934" spans="6:9" x14ac:dyDescent="0.25">
      <c r="F1934" s="28"/>
      <c r="I1934" s="28"/>
    </row>
    <row r="1935" spans="6:9" x14ac:dyDescent="0.25">
      <c r="F1935" s="28"/>
      <c r="I1935" s="28"/>
    </row>
    <row r="1936" spans="6:9" x14ac:dyDescent="0.25">
      <c r="F1936" s="28"/>
      <c r="I1936" s="28"/>
    </row>
    <row r="1937" spans="6:9" x14ac:dyDescent="0.25">
      <c r="F1937" s="28"/>
      <c r="I1937" s="28"/>
    </row>
    <row r="1938" spans="6:9" x14ac:dyDescent="0.25">
      <c r="F1938" s="28"/>
      <c r="I1938" s="28"/>
    </row>
    <row r="1939" spans="6:9" x14ac:dyDescent="0.25">
      <c r="F1939" s="28"/>
      <c r="I1939" s="28"/>
    </row>
    <row r="1940" spans="6:9" x14ac:dyDescent="0.25">
      <c r="F1940" s="28"/>
      <c r="I1940" s="28"/>
    </row>
    <row r="1941" spans="6:9" x14ac:dyDescent="0.25">
      <c r="F1941" s="28"/>
      <c r="I1941" s="28"/>
    </row>
    <row r="1942" spans="6:9" x14ac:dyDescent="0.25">
      <c r="F1942" s="28"/>
      <c r="I1942" s="28"/>
    </row>
    <row r="1943" spans="6:9" x14ac:dyDescent="0.25">
      <c r="F1943" s="28"/>
      <c r="I1943" s="28"/>
    </row>
    <row r="1944" spans="6:9" x14ac:dyDescent="0.25">
      <c r="F1944" s="28"/>
      <c r="I1944" s="28"/>
    </row>
    <row r="1945" spans="6:9" x14ac:dyDescent="0.25">
      <c r="F1945" s="28"/>
      <c r="I1945" s="28"/>
    </row>
    <row r="1946" spans="6:9" x14ac:dyDescent="0.25">
      <c r="F1946" s="28"/>
      <c r="I1946" s="28"/>
    </row>
    <row r="1947" spans="6:9" x14ac:dyDescent="0.25">
      <c r="F1947" s="28"/>
      <c r="I1947" s="28"/>
    </row>
    <row r="1948" spans="6:9" x14ac:dyDescent="0.25">
      <c r="F1948" s="28"/>
      <c r="I1948" s="28"/>
    </row>
    <row r="1949" spans="6:9" x14ac:dyDescent="0.25">
      <c r="F1949" s="28"/>
      <c r="I1949" s="28"/>
    </row>
    <row r="1950" spans="6:9" x14ac:dyDescent="0.25">
      <c r="F1950" s="28"/>
      <c r="I1950" s="28"/>
    </row>
    <row r="1951" spans="6:9" x14ac:dyDescent="0.25">
      <c r="F1951" s="28"/>
      <c r="I1951" s="28"/>
    </row>
    <row r="1952" spans="6:9" x14ac:dyDescent="0.25">
      <c r="F1952" s="28"/>
      <c r="I1952" s="28"/>
    </row>
    <row r="1953" spans="6:9" x14ac:dyDescent="0.25">
      <c r="F1953" s="28"/>
      <c r="I1953" s="28"/>
    </row>
    <row r="1954" spans="6:9" x14ac:dyDescent="0.25">
      <c r="F1954" s="28"/>
      <c r="I1954" s="28"/>
    </row>
    <row r="1955" spans="6:9" x14ac:dyDescent="0.25">
      <c r="F1955" s="28"/>
      <c r="I1955" s="28"/>
    </row>
    <row r="1956" spans="6:9" x14ac:dyDescent="0.25">
      <c r="F1956" s="28"/>
      <c r="I1956" s="28"/>
    </row>
    <row r="1957" spans="6:9" x14ac:dyDescent="0.25">
      <c r="F1957" s="28"/>
      <c r="I1957" s="28"/>
    </row>
    <row r="1958" spans="6:9" x14ac:dyDescent="0.25">
      <c r="F1958" s="28"/>
      <c r="I1958" s="28"/>
    </row>
    <row r="1959" spans="6:9" x14ac:dyDescent="0.25">
      <c r="F1959" s="28"/>
      <c r="I1959" s="28"/>
    </row>
    <row r="1960" spans="6:9" x14ac:dyDescent="0.25">
      <c r="F1960" s="28"/>
      <c r="I1960" s="28"/>
    </row>
    <row r="1961" spans="6:9" x14ac:dyDescent="0.25">
      <c r="F1961" s="28"/>
      <c r="I1961" s="28"/>
    </row>
    <row r="1962" spans="6:9" x14ac:dyDescent="0.25">
      <c r="F1962" s="28"/>
      <c r="I1962" s="28"/>
    </row>
    <row r="1963" spans="6:9" x14ac:dyDescent="0.25">
      <c r="F1963" s="28"/>
      <c r="I1963" s="28"/>
    </row>
    <row r="1964" spans="6:9" x14ac:dyDescent="0.25">
      <c r="F1964" s="28"/>
      <c r="I1964" s="28"/>
    </row>
    <row r="1965" spans="6:9" x14ac:dyDescent="0.25">
      <c r="F1965" s="28"/>
      <c r="I1965" s="28"/>
    </row>
    <row r="1966" spans="6:9" x14ac:dyDescent="0.25">
      <c r="F1966" s="28"/>
      <c r="I1966" s="28"/>
    </row>
    <row r="1967" spans="6:9" x14ac:dyDescent="0.25">
      <c r="F1967" s="28"/>
      <c r="I1967" s="28"/>
    </row>
    <row r="1968" spans="6:9" x14ac:dyDescent="0.25">
      <c r="F1968" s="28"/>
      <c r="I1968" s="28"/>
    </row>
    <row r="1969" spans="6:9" x14ac:dyDescent="0.25">
      <c r="F1969" s="28"/>
      <c r="I1969" s="28"/>
    </row>
    <row r="1970" spans="6:9" x14ac:dyDescent="0.25">
      <c r="F1970" s="28"/>
      <c r="I1970" s="28"/>
    </row>
    <row r="1971" spans="6:9" x14ac:dyDescent="0.25">
      <c r="F1971" s="28"/>
      <c r="I1971" s="28"/>
    </row>
    <row r="1972" spans="6:9" x14ac:dyDescent="0.25">
      <c r="F1972" s="28"/>
      <c r="I1972" s="28"/>
    </row>
    <row r="1973" spans="6:9" x14ac:dyDescent="0.25">
      <c r="F1973" s="28"/>
      <c r="I1973" s="28"/>
    </row>
    <row r="1974" spans="6:9" x14ac:dyDescent="0.25">
      <c r="F1974" s="28"/>
      <c r="I1974" s="28"/>
    </row>
    <row r="1975" spans="6:9" x14ac:dyDescent="0.25">
      <c r="F1975" s="28"/>
      <c r="I1975" s="28"/>
    </row>
    <row r="1976" spans="6:9" x14ac:dyDescent="0.25">
      <c r="F1976" s="28"/>
      <c r="I1976" s="28"/>
    </row>
    <row r="1977" spans="6:9" x14ac:dyDescent="0.25">
      <c r="F1977" s="28"/>
      <c r="I1977" s="28"/>
    </row>
    <row r="1978" spans="6:9" x14ac:dyDescent="0.25">
      <c r="F1978" s="28"/>
      <c r="I1978" s="28"/>
    </row>
    <row r="1979" spans="6:9" x14ac:dyDescent="0.25">
      <c r="F1979" s="28"/>
      <c r="I1979" s="28"/>
    </row>
    <row r="1980" spans="6:9" x14ac:dyDescent="0.25">
      <c r="F1980" s="28"/>
      <c r="I1980" s="28"/>
    </row>
    <row r="1981" spans="6:9" x14ac:dyDescent="0.25">
      <c r="F1981" s="28"/>
      <c r="I1981" s="28"/>
    </row>
    <row r="1982" spans="6:9" x14ac:dyDescent="0.25">
      <c r="F1982" s="28"/>
      <c r="I1982" s="28"/>
    </row>
    <row r="1983" spans="6:9" x14ac:dyDescent="0.25">
      <c r="F1983" s="28"/>
      <c r="I1983" s="28"/>
    </row>
    <row r="1984" spans="6:9" x14ac:dyDescent="0.25">
      <c r="F1984" s="28"/>
      <c r="I1984" s="28"/>
    </row>
    <row r="1985" spans="6:9" x14ac:dyDescent="0.25">
      <c r="F1985" s="28"/>
      <c r="I1985" s="28"/>
    </row>
    <row r="1986" spans="6:9" x14ac:dyDescent="0.25">
      <c r="F1986" s="28"/>
      <c r="I1986" s="28"/>
    </row>
    <row r="1987" spans="6:9" x14ac:dyDescent="0.25">
      <c r="F1987" s="28"/>
      <c r="I1987" s="28"/>
    </row>
    <row r="1988" spans="6:9" x14ac:dyDescent="0.25">
      <c r="F1988" s="28"/>
      <c r="I1988" s="28"/>
    </row>
    <row r="1989" spans="6:9" x14ac:dyDescent="0.25">
      <c r="F1989" s="28"/>
      <c r="I1989" s="28"/>
    </row>
    <row r="1990" spans="6:9" x14ac:dyDescent="0.25">
      <c r="F1990" s="28"/>
      <c r="I1990" s="28"/>
    </row>
    <row r="1991" spans="6:9" x14ac:dyDescent="0.25">
      <c r="F1991" s="28"/>
      <c r="I1991" s="28"/>
    </row>
    <row r="1992" spans="6:9" x14ac:dyDescent="0.25">
      <c r="F1992" s="28"/>
      <c r="I1992" s="28"/>
    </row>
    <row r="1993" spans="6:9" x14ac:dyDescent="0.25">
      <c r="F1993" s="28"/>
      <c r="I1993" s="28"/>
    </row>
    <row r="1994" spans="6:9" x14ac:dyDescent="0.25">
      <c r="F1994" s="28"/>
      <c r="I1994" s="28"/>
    </row>
    <row r="1995" spans="6:9" x14ac:dyDescent="0.25">
      <c r="F1995" s="28"/>
      <c r="I1995" s="28"/>
    </row>
    <row r="1996" spans="6:9" x14ac:dyDescent="0.25">
      <c r="F1996" s="28"/>
      <c r="I1996" s="28"/>
    </row>
    <row r="1997" spans="6:9" x14ac:dyDescent="0.25">
      <c r="F1997" s="28"/>
      <c r="I1997" s="28"/>
    </row>
    <row r="1998" spans="6:9" x14ac:dyDescent="0.25">
      <c r="F1998" s="28"/>
      <c r="I1998" s="28"/>
    </row>
    <row r="1999" spans="6:9" x14ac:dyDescent="0.25">
      <c r="F1999" s="28"/>
      <c r="I1999" s="28"/>
    </row>
    <row r="2000" spans="6:9" x14ac:dyDescent="0.25">
      <c r="F2000" s="28"/>
      <c r="I2000" s="28"/>
    </row>
    <row r="2001" spans="6:9" x14ac:dyDescent="0.25">
      <c r="F2001" s="28"/>
      <c r="I2001" s="28"/>
    </row>
    <row r="2002" spans="6:9" x14ac:dyDescent="0.25">
      <c r="F2002" s="28"/>
      <c r="I2002" s="28"/>
    </row>
    <row r="2003" spans="6:9" x14ac:dyDescent="0.25">
      <c r="F2003" s="28"/>
      <c r="I2003" s="28"/>
    </row>
    <row r="2004" spans="6:9" x14ac:dyDescent="0.25">
      <c r="F2004" s="28"/>
      <c r="I2004" s="28"/>
    </row>
    <row r="2005" spans="6:9" x14ac:dyDescent="0.25">
      <c r="F2005" s="28"/>
      <c r="I2005" s="28"/>
    </row>
    <row r="2006" spans="6:9" x14ac:dyDescent="0.25">
      <c r="F2006" s="28"/>
      <c r="I2006" s="28"/>
    </row>
    <row r="2007" spans="6:9" x14ac:dyDescent="0.25">
      <c r="F2007" s="28"/>
      <c r="I2007" s="28"/>
    </row>
    <row r="2008" spans="6:9" x14ac:dyDescent="0.25">
      <c r="F2008" s="28"/>
      <c r="I2008" s="28"/>
    </row>
    <row r="2009" spans="6:9" x14ac:dyDescent="0.25">
      <c r="F2009" s="28"/>
      <c r="I2009" s="28"/>
    </row>
    <row r="2010" spans="6:9" x14ac:dyDescent="0.25">
      <c r="F2010" s="28"/>
      <c r="I2010" s="28"/>
    </row>
    <row r="2011" spans="6:9" x14ac:dyDescent="0.25">
      <c r="F2011" s="28"/>
      <c r="I2011" s="28"/>
    </row>
    <row r="2012" spans="6:9" x14ac:dyDescent="0.25">
      <c r="F2012" s="28"/>
      <c r="I2012" s="28"/>
    </row>
    <row r="2013" spans="6:9" x14ac:dyDescent="0.25">
      <c r="F2013" s="28"/>
      <c r="I2013" s="28"/>
    </row>
    <row r="2014" spans="6:9" x14ac:dyDescent="0.25">
      <c r="F2014" s="28"/>
      <c r="I2014" s="28"/>
    </row>
    <row r="2015" spans="6:9" x14ac:dyDescent="0.25">
      <c r="F2015" s="28"/>
      <c r="I2015" s="28"/>
    </row>
    <row r="2016" spans="6:9" x14ac:dyDescent="0.25">
      <c r="F2016" s="28"/>
      <c r="I2016" s="28"/>
    </row>
    <row r="2017" spans="6:9" x14ac:dyDescent="0.25">
      <c r="F2017" s="28"/>
      <c r="I2017" s="28"/>
    </row>
    <row r="2018" spans="6:9" x14ac:dyDescent="0.25">
      <c r="F2018" s="28"/>
      <c r="I2018" s="28"/>
    </row>
    <row r="2019" spans="6:9" x14ac:dyDescent="0.25">
      <c r="F2019" s="28"/>
      <c r="I2019" s="28"/>
    </row>
    <row r="2020" spans="6:9" x14ac:dyDescent="0.25">
      <c r="F2020" s="28"/>
      <c r="I2020" s="28"/>
    </row>
    <row r="2021" spans="6:9" x14ac:dyDescent="0.25">
      <c r="F2021" s="28"/>
      <c r="I2021" s="28"/>
    </row>
    <row r="2022" spans="6:9" x14ac:dyDescent="0.25">
      <c r="F2022" s="28"/>
      <c r="I2022" s="28"/>
    </row>
    <row r="2023" spans="6:9" x14ac:dyDescent="0.25">
      <c r="F2023" s="28"/>
      <c r="I2023" s="28"/>
    </row>
    <row r="2024" spans="6:9" x14ac:dyDescent="0.25">
      <c r="F2024" s="28"/>
      <c r="I2024" s="28"/>
    </row>
    <row r="2025" spans="6:9" x14ac:dyDescent="0.25">
      <c r="F2025" s="28"/>
      <c r="I2025" s="28"/>
    </row>
    <row r="2026" spans="6:9" x14ac:dyDescent="0.25">
      <c r="F2026" s="28"/>
      <c r="I2026" s="28"/>
    </row>
    <row r="2027" spans="6:9" x14ac:dyDescent="0.25">
      <c r="F2027" s="28"/>
      <c r="I2027" s="28"/>
    </row>
    <row r="2028" spans="6:9" x14ac:dyDescent="0.25">
      <c r="F2028" s="28"/>
      <c r="I2028" s="28"/>
    </row>
    <row r="2029" spans="6:9" x14ac:dyDescent="0.25">
      <c r="F2029" s="28"/>
      <c r="I2029" s="28"/>
    </row>
    <row r="2030" spans="6:9" x14ac:dyDescent="0.25">
      <c r="F2030" s="28"/>
      <c r="I2030" s="28"/>
    </row>
    <row r="2031" spans="6:9" x14ac:dyDescent="0.25">
      <c r="F2031" s="28"/>
      <c r="I2031" s="28"/>
    </row>
    <row r="2032" spans="6:9" x14ac:dyDescent="0.25">
      <c r="F2032" s="28"/>
      <c r="I2032" s="28"/>
    </row>
    <row r="2033" spans="6:9" x14ac:dyDescent="0.25">
      <c r="F2033" s="28"/>
      <c r="I2033" s="28"/>
    </row>
    <row r="2034" spans="6:9" x14ac:dyDescent="0.25">
      <c r="F2034" s="28"/>
      <c r="I2034" s="28"/>
    </row>
    <row r="2035" spans="6:9" x14ac:dyDescent="0.25">
      <c r="F2035" s="28"/>
      <c r="I2035" s="28"/>
    </row>
    <row r="2036" spans="6:9" x14ac:dyDescent="0.25">
      <c r="F2036" s="28"/>
      <c r="I2036" s="28"/>
    </row>
    <row r="2037" spans="6:9" x14ac:dyDescent="0.25">
      <c r="F2037" s="28"/>
      <c r="I2037" s="28"/>
    </row>
    <row r="2038" spans="6:9" x14ac:dyDescent="0.25">
      <c r="F2038" s="28"/>
      <c r="I2038" s="28"/>
    </row>
    <row r="2039" spans="6:9" x14ac:dyDescent="0.25">
      <c r="F2039" s="28"/>
      <c r="I2039" s="28"/>
    </row>
    <row r="2040" spans="6:9" x14ac:dyDescent="0.25">
      <c r="F2040" s="28"/>
      <c r="I2040" s="28"/>
    </row>
    <row r="2041" spans="6:9" x14ac:dyDescent="0.25">
      <c r="F2041" s="28"/>
      <c r="I2041" s="28"/>
    </row>
    <row r="2042" spans="6:9" x14ac:dyDescent="0.25">
      <c r="F2042" s="28"/>
      <c r="I2042" s="28"/>
    </row>
    <row r="2043" spans="6:9" x14ac:dyDescent="0.25">
      <c r="F2043" s="28"/>
      <c r="I2043" s="28"/>
    </row>
    <row r="2044" spans="6:9" x14ac:dyDescent="0.25">
      <c r="F2044" s="28"/>
      <c r="I2044" s="28"/>
    </row>
    <row r="2045" spans="6:9" x14ac:dyDescent="0.25">
      <c r="F2045" s="28"/>
      <c r="I2045" s="28"/>
    </row>
    <row r="2046" spans="6:9" x14ac:dyDescent="0.25">
      <c r="F2046" s="28"/>
      <c r="I2046" s="28"/>
    </row>
    <row r="2047" spans="6:9" x14ac:dyDescent="0.25">
      <c r="F2047" s="28"/>
      <c r="I2047" s="28"/>
    </row>
    <row r="2048" spans="6:9" x14ac:dyDescent="0.25">
      <c r="F2048" s="28"/>
      <c r="I2048" s="28"/>
    </row>
    <row r="2049" spans="6:9" x14ac:dyDescent="0.25">
      <c r="F2049" s="28"/>
      <c r="I2049" s="28"/>
    </row>
    <row r="2050" spans="6:9" x14ac:dyDescent="0.25">
      <c r="F2050" s="28"/>
      <c r="I2050" s="28"/>
    </row>
    <row r="2051" spans="6:9" x14ac:dyDescent="0.25">
      <c r="F2051" s="28"/>
      <c r="I2051" s="28"/>
    </row>
    <row r="2052" spans="6:9" x14ac:dyDescent="0.25">
      <c r="F2052" s="28"/>
      <c r="I2052" s="28"/>
    </row>
    <row r="2053" spans="6:9" x14ac:dyDescent="0.25">
      <c r="F2053" s="28"/>
      <c r="I2053" s="28"/>
    </row>
    <row r="2054" spans="6:9" x14ac:dyDescent="0.25">
      <c r="F2054" s="28"/>
      <c r="I2054" s="28"/>
    </row>
    <row r="2055" spans="6:9" x14ac:dyDescent="0.25">
      <c r="F2055" s="28"/>
      <c r="I2055" s="28"/>
    </row>
    <row r="2056" spans="6:9" x14ac:dyDescent="0.25">
      <c r="F2056" s="28"/>
      <c r="I2056" s="28"/>
    </row>
    <row r="2057" spans="6:9" x14ac:dyDescent="0.25">
      <c r="F2057" s="28"/>
      <c r="I2057" s="28"/>
    </row>
    <row r="2058" spans="6:9" x14ac:dyDescent="0.25">
      <c r="F2058" s="28"/>
      <c r="I2058" s="28"/>
    </row>
    <row r="2059" spans="6:9" x14ac:dyDescent="0.25">
      <c r="F2059" s="28"/>
      <c r="I2059" s="28"/>
    </row>
    <row r="2060" spans="6:9" x14ac:dyDescent="0.25">
      <c r="F2060" s="28"/>
      <c r="I2060" s="28"/>
    </row>
    <row r="2061" spans="6:9" x14ac:dyDescent="0.25">
      <c r="F2061" s="28"/>
      <c r="I2061" s="28"/>
    </row>
    <row r="2062" spans="6:9" x14ac:dyDescent="0.25">
      <c r="F2062" s="28"/>
      <c r="I2062" s="28"/>
    </row>
    <row r="2063" spans="6:9" x14ac:dyDescent="0.25">
      <c r="F2063" s="28"/>
      <c r="I2063" s="28"/>
    </row>
    <row r="2064" spans="6:9" x14ac:dyDescent="0.25">
      <c r="F2064" s="28"/>
      <c r="I2064" s="28"/>
    </row>
    <row r="2065" spans="6:9" x14ac:dyDescent="0.25">
      <c r="F2065" s="28"/>
      <c r="I2065" s="28"/>
    </row>
    <row r="2066" spans="6:9" x14ac:dyDescent="0.25">
      <c r="F2066" s="28"/>
      <c r="I2066" s="28"/>
    </row>
    <row r="2067" spans="6:9" x14ac:dyDescent="0.25">
      <c r="F2067" s="28"/>
      <c r="I2067" s="28"/>
    </row>
    <row r="2068" spans="6:9" x14ac:dyDescent="0.25">
      <c r="F2068" s="28"/>
      <c r="I2068" s="28"/>
    </row>
    <row r="2069" spans="6:9" x14ac:dyDescent="0.25">
      <c r="F2069" s="28"/>
      <c r="I2069" s="28"/>
    </row>
    <row r="2070" spans="6:9" x14ac:dyDescent="0.25">
      <c r="F2070" s="28"/>
      <c r="I2070" s="28"/>
    </row>
    <row r="2071" spans="6:9" x14ac:dyDescent="0.25">
      <c r="F2071" s="28"/>
      <c r="I2071" s="28"/>
    </row>
    <row r="2072" spans="6:9" x14ac:dyDescent="0.25">
      <c r="F2072" s="28"/>
      <c r="I2072" s="28"/>
    </row>
    <row r="2073" spans="6:9" x14ac:dyDescent="0.25">
      <c r="F2073" s="28"/>
      <c r="I2073" s="28"/>
    </row>
    <row r="2074" spans="6:9" x14ac:dyDescent="0.25">
      <c r="F2074" s="28"/>
      <c r="I2074" s="28"/>
    </row>
    <row r="2075" spans="6:9" x14ac:dyDescent="0.25">
      <c r="F2075" s="28"/>
      <c r="I2075" s="28"/>
    </row>
    <row r="2076" spans="6:9" x14ac:dyDescent="0.25">
      <c r="F2076" s="28"/>
      <c r="I2076" s="28"/>
    </row>
    <row r="2077" spans="6:9" x14ac:dyDescent="0.25">
      <c r="F2077" s="28"/>
      <c r="I2077" s="28"/>
    </row>
    <row r="2078" spans="6:9" x14ac:dyDescent="0.25">
      <c r="F2078" s="28"/>
      <c r="I2078" s="28"/>
    </row>
    <row r="2079" spans="6:9" x14ac:dyDescent="0.25">
      <c r="F2079" s="28"/>
      <c r="I2079" s="28"/>
    </row>
    <row r="2080" spans="6:9" x14ac:dyDescent="0.25">
      <c r="F2080" s="28"/>
      <c r="I2080" s="28"/>
    </row>
    <row r="2081" spans="6:9" x14ac:dyDescent="0.25">
      <c r="F2081" s="28"/>
      <c r="I2081" s="28"/>
    </row>
    <row r="2082" spans="6:9" x14ac:dyDescent="0.25">
      <c r="F2082" s="28"/>
      <c r="I2082" s="28"/>
    </row>
    <row r="2083" spans="6:9" x14ac:dyDescent="0.25">
      <c r="F2083" s="28"/>
      <c r="I2083" s="28"/>
    </row>
    <row r="2084" spans="6:9" x14ac:dyDescent="0.25">
      <c r="F2084" s="28"/>
      <c r="I2084" s="28"/>
    </row>
    <row r="2085" spans="6:9" x14ac:dyDescent="0.25">
      <c r="F2085" s="28"/>
      <c r="I2085" s="28"/>
    </row>
    <row r="2086" spans="6:9" x14ac:dyDescent="0.25">
      <c r="F2086" s="28"/>
      <c r="I2086" s="28"/>
    </row>
    <row r="2087" spans="6:9" x14ac:dyDescent="0.25">
      <c r="F2087" s="28"/>
      <c r="I2087" s="28"/>
    </row>
    <row r="2088" spans="6:9" x14ac:dyDescent="0.25">
      <c r="F2088" s="28"/>
      <c r="I2088" s="28"/>
    </row>
    <row r="2089" spans="6:9" x14ac:dyDescent="0.25">
      <c r="F2089" s="28"/>
      <c r="I2089" s="28"/>
    </row>
    <row r="2090" spans="6:9" x14ac:dyDescent="0.25">
      <c r="F2090" s="28"/>
      <c r="I2090" s="28"/>
    </row>
    <row r="2091" spans="6:9" x14ac:dyDescent="0.25">
      <c r="F2091" s="28"/>
      <c r="I2091" s="28"/>
    </row>
    <row r="2092" spans="6:9" x14ac:dyDescent="0.25">
      <c r="F2092" s="28"/>
      <c r="I2092" s="28"/>
    </row>
    <row r="2093" spans="6:9" x14ac:dyDescent="0.25">
      <c r="F2093" s="28"/>
      <c r="I2093" s="28"/>
    </row>
    <row r="2094" spans="6:9" x14ac:dyDescent="0.25">
      <c r="F2094" s="28"/>
      <c r="I2094" s="28"/>
    </row>
    <row r="2095" spans="6:9" x14ac:dyDescent="0.25">
      <c r="F2095" s="28"/>
      <c r="I2095" s="28"/>
    </row>
    <row r="2096" spans="6:9" x14ac:dyDescent="0.25">
      <c r="F2096" s="28"/>
      <c r="I2096" s="28"/>
    </row>
    <row r="2097" spans="6:9" x14ac:dyDescent="0.25">
      <c r="F2097" s="28"/>
      <c r="I2097" s="28"/>
    </row>
    <row r="2098" spans="6:9" x14ac:dyDescent="0.25">
      <c r="F2098" s="28"/>
      <c r="I2098" s="28"/>
    </row>
    <row r="2099" spans="6:9" x14ac:dyDescent="0.25">
      <c r="F2099" s="28"/>
      <c r="I2099" s="28"/>
    </row>
    <row r="2100" spans="6:9" x14ac:dyDescent="0.25">
      <c r="F2100" s="28"/>
      <c r="I2100" s="28"/>
    </row>
    <row r="2101" spans="6:9" x14ac:dyDescent="0.25">
      <c r="F2101" s="28"/>
      <c r="I2101" s="28"/>
    </row>
    <row r="2102" spans="6:9" x14ac:dyDescent="0.25">
      <c r="F2102" s="28"/>
      <c r="I2102" s="28"/>
    </row>
    <row r="2103" spans="6:9" x14ac:dyDescent="0.25">
      <c r="F2103" s="28"/>
      <c r="I2103" s="28"/>
    </row>
    <row r="2104" spans="6:9" x14ac:dyDescent="0.25">
      <c r="F2104" s="28"/>
      <c r="I2104" s="28"/>
    </row>
    <row r="2105" spans="6:9" x14ac:dyDescent="0.25">
      <c r="F2105" s="28"/>
      <c r="I2105" s="28"/>
    </row>
    <row r="2106" spans="6:9" x14ac:dyDescent="0.25">
      <c r="F2106" s="28"/>
      <c r="I2106" s="28"/>
    </row>
    <row r="2107" spans="6:9" x14ac:dyDescent="0.25">
      <c r="F2107" s="28"/>
      <c r="I2107" s="28"/>
    </row>
    <row r="2108" spans="6:9" x14ac:dyDescent="0.25">
      <c r="F2108" s="28"/>
      <c r="I2108" s="28"/>
    </row>
    <row r="2109" spans="6:9" x14ac:dyDescent="0.25">
      <c r="F2109" s="28"/>
      <c r="I2109" s="28"/>
    </row>
    <row r="2110" spans="6:9" x14ac:dyDescent="0.25">
      <c r="F2110" s="28"/>
      <c r="I2110" s="28"/>
    </row>
    <row r="2111" spans="6:9" x14ac:dyDescent="0.25">
      <c r="F2111" s="28"/>
      <c r="I2111" s="28"/>
    </row>
    <row r="2112" spans="6:9" x14ac:dyDescent="0.25">
      <c r="F2112" s="28"/>
      <c r="I2112" s="28"/>
    </row>
    <row r="2113" spans="6:9" x14ac:dyDescent="0.25">
      <c r="F2113" s="28"/>
      <c r="I2113" s="28"/>
    </row>
    <row r="2114" spans="6:9" x14ac:dyDescent="0.25">
      <c r="F2114" s="28"/>
      <c r="I2114" s="28"/>
    </row>
    <row r="2115" spans="6:9" x14ac:dyDescent="0.25">
      <c r="F2115" s="28"/>
      <c r="I2115" s="28"/>
    </row>
    <row r="2116" spans="6:9" x14ac:dyDescent="0.25">
      <c r="F2116" s="28"/>
      <c r="I2116" s="28"/>
    </row>
    <row r="2117" spans="6:9" x14ac:dyDescent="0.25">
      <c r="F2117" s="28"/>
      <c r="I2117" s="28"/>
    </row>
    <row r="2118" spans="6:9" x14ac:dyDescent="0.25">
      <c r="F2118" s="28"/>
      <c r="I2118" s="28"/>
    </row>
    <row r="2119" spans="6:9" x14ac:dyDescent="0.25">
      <c r="F2119" s="28"/>
      <c r="I2119" s="28"/>
    </row>
    <row r="2120" spans="6:9" x14ac:dyDescent="0.25">
      <c r="F2120" s="28"/>
      <c r="I2120" s="28"/>
    </row>
    <row r="2121" spans="6:9" x14ac:dyDescent="0.25">
      <c r="F2121" s="28"/>
      <c r="I2121" s="28"/>
    </row>
    <row r="2122" spans="6:9" x14ac:dyDescent="0.25">
      <c r="F2122" s="28"/>
      <c r="I2122" s="28"/>
    </row>
    <row r="2123" spans="6:9" x14ac:dyDescent="0.25">
      <c r="F2123" s="28"/>
      <c r="I2123" s="28"/>
    </row>
    <row r="2124" spans="6:9" x14ac:dyDescent="0.25">
      <c r="F2124" s="28"/>
      <c r="I2124" s="28"/>
    </row>
    <row r="2125" spans="6:9" x14ac:dyDescent="0.25">
      <c r="F2125" s="28"/>
      <c r="I2125" s="28"/>
    </row>
    <row r="2126" spans="6:9" x14ac:dyDescent="0.25">
      <c r="F2126" s="28"/>
      <c r="I2126" s="28"/>
    </row>
    <row r="2127" spans="6:9" x14ac:dyDescent="0.25">
      <c r="F2127" s="28"/>
      <c r="I2127" s="28"/>
    </row>
    <row r="2128" spans="6:9" x14ac:dyDescent="0.25">
      <c r="F2128" s="28"/>
      <c r="I2128" s="28"/>
    </row>
    <row r="2129" spans="6:9" x14ac:dyDescent="0.25">
      <c r="F2129" s="28"/>
      <c r="I2129" s="28"/>
    </row>
    <row r="2130" spans="6:9" x14ac:dyDescent="0.25">
      <c r="F2130" s="28"/>
      <c r="I2130" s="28"/>
    </row>
    <row r="2131" spans="6:9" x14ac:dyDescent="0.25">
      <c r="F2131" s="28"/>
      <c r="I2131" s="28"/>
    </row>
    <row r="2132" spans="6:9" x14ac:dyDescent="0.25">
      <c r="F2132" s="28"/>
      <c r="I2132" s="28"/>
    </row>
    <row r="2133" spans="6:9" x14ac:dyDescent="0.25">
      <c r="F2133" s="28"/>
      <c r="I2133" s="28"/>
    </row>
    <row r="2134" spans="6:9" x14ac:dyDescent="0.25">
      <c r="F2134" s="28"/>
      <c r="I2134" s="28"/>
    </row>
    <row r="2135" spans="6:9" x14ac:dyDescent="0.25">
      <c r="F2135" s="28"/>
      <c r="I2135" s="28"/>
    </row>
    <row r="2136" spans="6:9" x14ac:dyDescent="0.25">
      <c r="F2136" s="28"/>
      <c r="I2136" s="28"/>
    </row>
    <row r="2137" spans="6:9" x14ac:dyDescent="0.25">
      <c r="F2137" s="28"/>
      <c r="I2137" s="28"/>
    </row>
    <row r="2138" spans="6:9" x14ac:dyDescent="0.25">
      <c r="F2138" s="28"/>
      <c r="I2138" s="28"/>
    </row>
    <row r="2139" spans="6:9" x14ac:dyDescent="0.25">
      <c r="F2139" s="28"/>
      <c r="I2139" s="28"/>
    </row>
    <row r="2140" spans="6:9" x14ac:dyDescent="0.25">
      <c r="F2140" s="28"/>
      <c r="I2140" s="28"/>
    </row>
    <row r="2141" spans="6:9" x14ac:dyDescent="0.25">
      <c r="F2141" s="28"/>
      <c r="I2141" s="28"/>
    </row>
    <row r="2142" spans="6:9" x14ac:dyDescent="0.25">
      <c r="F2142" s="28"/>
      <c r="I2142" s="28"/>
    </row>
    <row r="2143" spans="6:9" x14ac:dyDescent="0.25">
      <c r="F2143" s="28"/>
      <c r="I2143" s="28"/>
    </row>
    <row r="2144" spans="6:9" x14ac:dyDescent="0.25">
      <c r="F2144" s="28"/>
      <c r="I2144" s="28"/>
    </row>
    <row r="2145" spans="6:9" x14ac:dyDescent="0.25">
      <c r="F2145" s="28"/>
      <c r="I2145" s="28"/>
    </row>
    <row r="2146" spans="6:9" x14ac:dyDescent="0.25">
      <c r="F2146" s="28"/>
      <c r="I2146" s="28"/>
    </row>
    <row r="2147" spans="6:9" x14ac:dyDescent="0.25">
      <c r="F2147" s="28"/>
      <c r="I2147" s="28"/>
    </row>
    <row r="2148" spans="6:9" x14ac:dyDescent="0.25">
      <c r="F2148" s="28"/>
      <c r="I2148" s="28"/>
    </row>
    <row r="2149" spans="6:9" x14ac:dyDescent="0.25">
      <c r="F2149" s="28"/>
      <c r="I2149" s="28"/>
    </row>
    <row r="2150" spans="6:9" x14ac:dyDescent="0.25">
      <c r="F2150" s="28"/>
      <c r="I2150" s="28"/>
    </row>
    <row r="2151" spans="6:9" x14ac:dyDescent="0.25">
      <c r="F2151" s="28"/>
      <c r="I2151" s="28"/>
    </row>
    <row r="2152" spans="6:9" x14ac:dyDescent="0.25">
      <c r="F2152" s="28"/>
      <c r="I2152" s="28"/>
    </row>
    <row r="2153" spans="6:9" x14ac:dyDescent="0.25">
      <c r="F2153" s="28"/>
      <c r="I2153" s="28"/>
    </row>
    <row r="2154" spans="6:9" x14ac:dyDescent="0.25">
      <c r="F2154" s="28"/>
      <c r="I2154" s="28"/>
    </row>
    <row r="2155" spans="6:9" x14ac:dyDescent="0.25">
      <c r="F2155" s="28"/>
      <c r="I2155" s="28"/>
    </row>
    <row r="2156" spans="6:9" x14ac:dyDescent="0.25">
      <c r="F2156" s="28"/>
      <c r="I2156" s="28"/>
    </row>
    <row r="2157" spans="6:9" x14ac:dyDescent="0.25">
      <c r="F2157" s="28"/>
      <c r="I2157" s="28"/>
    </row>
    <row r="2158" spans="6:9" x14ac:dyDescent="0.25">
      <c r="F2158" s="28"/>
      <c r="I2158" s="28"/>
    </row>
    <row r="2159" spans="6:9" x14ac:dyDescent="0.25">
      <c r="F2159" s="28"/>
      <c r="I2159" s="28"/>
    </row>
    <row r="2160" spans="6:9" x14ac:dyDescent="0.25">
      <c r="F2160" s="28"/>
      <c r="I2160" s="28"/>
    </row>
    <row r="2161" spans="6:9" x14ac:dyDescent="0.25">
      <c r="F2161" s="28"/>
      <c r="I2161" s="28"/>
    </row>
    <row r="2162" spans="6:9" x14ac:dyDescent="0.25">
      <c r="F2162" s="28"/>
      <c r="I2162" s="28"/>
    </row>
    <row r="2163" spans="6:9" x14ac:dyDescent="0.25">
      <c r="F2163" s="28"/>
      <c r="I2163" s="28"/>
    </row>
    <row r="2164" spans="6:9" x14ac:dyDescent="0.25">
      <c r="F2164" s="28"/>
      <c r="I2164" s="28"/>
    </row>
    <row r="2165" spans="6:9" x14ac:dyDescent="0.25">
      <c r="F2165" s="28"/>
      <c r="I2165" s="28"/>
    </row>
    <row r="2166" spans="6:9" x14ac:dyDescent="0.25">
      <c r="F2166" s="28"/>
      <c r="I2166" s="28"/>
    </row>
    <row r="2167" spans="6:9" x14ac:dyDescent="0.25">
      <c r="F2167" s="28"/>
      <c r="I2167" s="28"/>
    </row>
    <row r="2168" spans="6:9" x14ac:dyDescent="0.25">
      <c r="F2168" s="28"/>
      <c r="I2168" s="28"/>
    </row>
    <row r="2169" spans="6:9" x14ac:dyDescent="0.25">
      <c r="F2169" s="28"/>
      <c r="I2169" s="28"/>
    </row>
    <row r="2170" spans="6:9" x14ac:dyDescent="0.25">
      <c r="F2170" s="28"/>
      <c r="I2170" s="28"/>
    </row>
    <row r="2171" spans="6:9" x14ac:dyDescent="0.25">
      <c r="F2171" s="28"/>
      <c r="I2171" s="28"/>
    </row>
    <row r="2172" spans="6:9" x14ac:dyDescent="0.25">
      <c r="F2172" s="28"/>
      <c r="I2172" s="28"/>
    </row>
    <row r="2173" spans="6:9" x14ac:dyDescent="0.25">
      <c r="F2173" s="28"/>
      <c r="I2173" s="28"/>
    </row>
    <row r="2174" spans="6:9" x14ac:dyDescent="0.25">
      <c r="F2174" s="28"/>
      <c r="I2174" s="28"/>
    </row>
    <row r="2175" spans="6:9" x14ac:dyDescent="0.25">
      <c r="F2175" s="28"/>
      <c r="I2175" s="28"/>
    </row>
    <row r="2176" spans="6:9" x14ac:dyDescent="0.25">
      <c r="F2176" s="28"/>
      <c r="I2176" s="28"/>
    </row>
    <row r="2177" spans="6:9" x14ac:dyDescent="0.25">
      <c r="F2177" s="28"/>
      <c r="I2177" s="28"/>
    </row>
    <row r="2178" spans="6:9" x14ac:dyDescent="0.25">
      <c r="F2178" s="28"/>
      <c r="I2178" s="28"/>
    </row>
    <row r="2179" spans="6:9" x14ac:dyDescent="0.25">
      <c r="F2179" s="28"/>
      <c r="I2179" s="28"/>
    </row>
    <row r="2180" spans="6:9" x14ac:dyDescent="0.25">
      <c r="F2180" s="28"/>
      <c r="I2180" s="28"/>
    </row>
    <row r="2181" spans="6:9" x14ac:dyDescent="0.25">
      <c r="F2181" s="28"/>
      <c r="I2181" s="28"/>
    </row>
    <row r="2182" spans="6:9" x14ac:dyDescent="0.25">
      <c r="F2182" s="28"/>
      <c r="I2182" s="28"/>
    </row>
    <row r="2183" spans="6:9" x14ac:dyDescent="0.25">
      <c r="F2183" s="28"/>
      <c r="I2183" s="28"/>
    </row>
    <row r="2184" spans="6:9" x14ac:dyDescent="0.25">
      <c r="F2184" s="28"/>
      <c r="I2184" s="28"/>
    </row>
    <row r="2185" spans="6:9" x14ac:dyDescent="0.25">
      <c r="F2185" s="28"/>
      <c r="I2185" s="28"/>
    </row>
    <row r="2186" spans="6:9" x14ac:dyDescent="0.25">
      <c r="F2186" s="28"/>
      <c r="I2186" s="28"/>
    </row>
    <row r="2187" spans="6:9" x14ac:dyDescent="0.25">
      <c r="F2187" s="28"/>
      <c r="I2187" s="28"/>
    </row>
    <row r="2188" spans="6:9" x14ac:dyDescent="0.25">
      <c r="F2188" s="28"/>
      <c r="I2188" s="28"/>
    </row>
    <row r="2189" spans="6:9" x14ac:dyDescent="0.25">
      <c r="F2189" s="28"/>
      <c r="I2189" s="28"/>
    </row>
    <row r="2190" spans="6:9" x14ac:dyDescent="0.25">
      <c r="F2190" s="28"/>
      <c r="I2190" s="28"/>
    </row>
    <row r="2191" spans="6:9" x14ac:dyDescent="0.25">
      <c r="F2191" s="28"/>
      <c r="I2191" s="28"/>
    </row>
    <row r="2192" spans="6:9" x14ac:dyDescent="0.25">
      <c r="F2192" s="28"/>
      <c r="I2192" s="28"/>
    </row>
    <row r="2193" spans="6:9" x14ac:dyDescent="0.25">
      <c r="F2193" s="28"/>
      <c r="I2193" s="28"/>
    </row>
    <row r="2194" spans="6:9" x14ac:dyDescent="0.25">
      <c r="F2194" s="28"/>
      <c r="I2194" s="28"/>
    </row>
    <row r="2195" spans="6:9" x14ac:dyDescent="0.25">
      <c r="F2195" s="28"/>
      <c r="I2195" s="28"/>
    </row>
    <row r="2196" spans="6:9" x14ac:dyDescent="0.25">
      <c r="F2196" s="28"/>
      <c r="I2196" s="28"/>
    </row>
    <row r="2197" spans="6:9" x14ac:dyDescent="0.25">
      <c r="F2197" s="28"/>
      <c r="I2197" s="28"/>
    </row>
    <row r="2198" spans="6:9" x14ac:dyDescent="0.25">
      <c r="F2198" s="28"/>
      <c r="I2198" s="28"/>
    </row>
    <row r="2199" spans="6:9" x14ac:dyDescent="0.25">
      <c r="F2199" s="28"/>
      <c r="I2199" s="28"/>
    </row>
    <row r="2200" spans="6:9" x14ac:dyDescent="0.25">
      <c r="F2200" s="28"/>
      <c r="I2200" s="28"/>
    </row>
    <row r="2201" spans="6:9" x14ac:dyDescent="0.25">
      <c r="F2201" s="28"/>
      <c r="I2201" s="28"/>
    </row>
    <row r="2202" spans="6:9" x14ac:dyDescent="0.25">
      <c r="F2202" s="28"/>
      <c r="I2202" s="28"/>
    </row>
    <row r="2203" spans="6:9" x14ac:dyDescent="0.25">
      <c r="F2203" s="28"/>
      <c r="I2203" s="28"/>
    </row>
    <row r="2204" spans="6:9" x14ac:dyDescent="0.25">
      <c r="F2204" s="28"/>
      <c r="I2204" s="28"/>
    </row>
    <row r="2205" spans="6:9" x14ac:dyDescent="0.25">
      <c r="F2205" s="28"/>
      <c r="I2205" s="28"/>
    </row>
    <row r="2206" spans="6:9" x14ac:dyDescent="0.25">
      <c r="F2206" s="28"/>
      <c r="I2206" s="28"/>
    </row>
    <row r="2207" spans="6:9" x14ac:dyDescent="0.25">
      <c r="F2207" s="28"/>
      <c r="I2207" s="28"/>
    </row>
    <row r="2208" spans="6:9" x14ac:dyDescent="0.25">
      <c r="F2208" s="28"/>
      <c r="I2208" s="28"/>
    </row>
    <row r="2209" spans="6:9" x14ac:dyDescent="0.25">
      <c r="F2209" s="28"/>
      <c r="I2209" s="28"/>
    </row>
    <row r="2210" spans="6:9" x14ac:dyDescent="0.25">
      <c r="F2210" s="28"/>
      <c r="I2210" s="28"/>
    </row>
    <row r="2211" spans="6:9" x14ac:dyDescent="0.25">
      <c r="F2211" s="28"/>
      <c r="I2211" s="28"/>
    </row>
    <row r="2212" spans="6:9" x14ac:dyDescent="0.25">
      <c r="F2212" s="28"/>
      <c r="I2212" s="28"/>
    </row>
    <row r="2213" spans="6:9" x14ac:dyDescent="0.25">
      <c r="F2213" s="28"/>
      <c r="I2213" s="28"/>
    </row>
    <row r="2214" spans="6:9" x14ac:dyDescent="0.25">
      <c r="F2214" s="28"/>
      <c r="I2214" s="28"/>
    </row>
    <row r="2215" spans="6:9" x14ac:dyDescent="0.25">
      <c r="F2215" s="28"/>
      <c r="I2215" s="28"/>
    </row>
    <row r="2216" spans="6:9" x14ac:dyDescent="0.25">
      <c r="F2216" s="28"/>
      <c r="I2216" s="28"/>
    </row>
    <row r="2217" spans="6:9" x14ac:dyDescent="0.25">
      <c r="F2217" s="28"/>
      <c r="I2217" s="28"/>
    </row>
    <row r="2218" spans="6:9" x14ac:dyDescent="0.25">
      <c r="F2218" s="28"/>
      <c r="I2218" s="28"/>
    </row>
    <row r="2219" spans="6:9" x14ac:dyDescent="0.25">
      <c r="F2219" s="28"/>
      <c r="I2219" s="28"/>
    </row>
    <row r="2220" spans="6:9" x14ac:dyDescent="0.25">
      <c r="F2220" s="28"/>
      <c r="I2220" s="28"/>
    </row>
    <row r="2221" spans="6:9" x14ac:dyDescent="0.25">
      <c r="F2221" s="28"/>
      <c r="I2221" s="28"/>
    </row>
    <row r="2222" spans="6:9" x14ac:dyDescent="0.25">
      <c r="F2222" s="28"/>
      <c r="I2222" s="28"/>
    </row>
    <row r="2223" spans="6:9" x14ac:dyDescent="0.25">
      <c r="F2223" s="28"/>
      <c r="I2223" s="28"/>
    </row>
    <row r="2224" spans="6:9" x14ac:dyDescent="0.25">
      <c r="F2224" s="28"/>
      <c r="I2224" s="28"/>
    </row>
    <row r="2225" spans="6:9" x14ac:dyDescent="0.25">
      <c r="F2225" s="28"/>
      <c r="I2225" s="28"/>
    </row>
    <row r="2226" spans="6:9" x14ac:dyDescent="0.25">
      <c r="F2226" s="28"/>
      <c r="I2226" s="28"/>
    </row>
    <row r="2227" spans="6:9" x14ac:dyDescent="0.25">
      <c r="F2227" s="28"/>
      <c r="I2227" s="28"/>
    </row>
    <row r="2228" spans="6:9" x14ac:dyDescent="0.25">
      <c r="F2228" s="28"/>
      <c r="I2228" s="28"/>
    </row>
    <row r="2229" spans="6:9" x14ac:dyDescent="0.25">
      <c r="F2229" s="28"/>
      <c r="I2229" s="28"/>
    </row>
    <row r="2230" spans="6:9" x14ac:dyDescent="0.25">
      <c r="F2230" s="28"/>
      <c r="I2230" s="28"/>
    </row>
    <row r="2231" spans="6:9" x14ac:dyDescent="0.25">
      <c r="F2231" s="28"/>
      <c r="I2231" s="28"/>
    </row>
    <row r="2232" spans="6:9" x14ac:dyDescent="0.25">
      <c r="F2232" s="28"/>
      <c r="I2232" s="28"/>
    </row>
    <row r="2233" spans="6:9" x14ac:dyDescent="0.25">
      <c r="F2233" s="28"/>
      <c r="I2233" s="28"/>
    </row>
    <row r="2234" spans="6:9" x14ac:dyDescent="0.25">
      <c r="F2234" s="28"/>
      <c r="I2234" s="28"/>
    </row>
    <row r="2235" spans="6:9" x14ac:dyDescent="0.25">
      <c r="F2235" s="28"/>
      <c r="I2235" s="28"/>
    </row>
    <row r="2236" spans="6:9" x14ac:dyDescent="0.25">
      <c r="F2236" s="28"/>
      <c r="I2236" s="28"/>
    </row>
    <row r="2237" spans="6:9" x14ac:dyDescent="0.25">
      <c r="F2237" s="28"/>
      <c r="I2237" s="28"/>
    </row>
    <row r="2238" spans="6:9" x14ac:dyDescent="0.25">
      <c r="F2238" s="28"/>
      <c r="I2238" s="28"/>
    </row>
    <row r="2239" spans="6:9" x14ac:dyDescent="0.25">
      <c r="F2239" s="28"/>
      <c r="I2239" s="28"/>
    </row>
    <row r="2240" spans="6:9" x14ac:dyDescent="0.25">
      <c r="F2240" s="28"/>
      <c r="I2240" s="28"/>
    </row>
    <row r="2241" spans="6:9" x14ac:dyDescent="0.25">
      <c r="F2241" s="28"/>
      <c r="I2241" s="28"/>
    </row>
    <row r="2242" spans="6:9" x14ac:dyDescent="0.25">
      <c r="F2242" s="28"/>
      <c r="I2242" s="28"/>
    </row>
    <row r="2243" spans="6:9" x14ac:dyDescent="0.25">
      <c r="F2243" s="28"/>
      <c r="I2243" s="28"/>
    </row>
    <row r="2244" spans="6:9" x14ac:dyDescent="0.25">
      <c r="F2244" s="28"/>
      <c r="I2244" s="28"/>
    </row>
    <row r="2245" spans="6:9" x14ac:dyDescent="0.25">
      <c r="F2245" s="28"/>
      <c r="I2245" s="28"/>
    </row>
    <row r="2246" spans="6:9" x14ac:dyDescent="0.25">
      <c r="F2246" s="28"/>
      <c r="I2246" s="28"/>
    </row>
    <row r="2247" spans="6:9" x14ac:dyDescent="0.25">
      <c r="F2247" s="28"/>
      <c r="I2247" s="28"/>
    </row>
    <row r="2248" spans="6:9" x14ac:dyDescent="0.25">
      <c r="F2248" s="28"/>
      <c r="I2248" s="28"/>
    </row>
    <row r="2249" spans="6:9" x14ac:dyDescent="0.25">
      <c r="F2249" s="28"/>
      <c r="I2249" s="28"/>
    </row>
    <row r="2250" spans="6:9" x14ac:dyDescent="0.25">
      <c r="F2250" s="28"/>
      <c r="I2250" s="28"/>
    </row>
    <row r="2251" spans="6:9" x14ac:dyDescent="0.25">
      <c r="F2251" s="28"/>
      <c r="I2251" s="28"/>
    </row>
    <row r="2252" spans="6:9" x14ac:dyDescent="0.25">
      <c r="F2252" s="28"/>
      <c r="I2252" s="28"/>
    </row>
    <row r="2253" spans="6:9" x14ac:dyDescent="0.25">
      <c r="F2253" s="28"/>
      <c r="I2253" s="28"/>
    </row>
    <row r="2254" spans="6:9" x14ac:dyDescent="0.25">
      <c r="F2254" s="28"/>
      <c r="I2254" s="28"/>
    </row>
    <row r="2255" spans="6:9" x14ac:dyDescent="0.25">
      <c r="F2255" s="28"/>
      <c r="I2255" s="28"/>
    </row>
    <row r="2256" spans="6:9" x14ac:dyDescent="0.25">
      <c r="F2256" s="28"/>
      <c r="I2256" s="28"/>
    </row>
    <row r="2257" spans="6:9" x14ac:dyDescent="0.25">
      <c r="F2257" s="28"/>
      <c r="I2257" s="28"/>
    </row>
    <row r="2258" spans="6:9" x14ac:dyDescent="0.25">
      <c r="F2258" s="28"/>
      <c r="I2258" s="28"/>
    </row>
    <row r="2259" spans="6:9" x14ac:dyDescent="0.25">
      <c r="F2259" s="28"/>
      <c r="I2259" s="28"/>
    </row>
    <row r="2260" spans="6:9" x14ac:dyDescent="0.25">
      <c r="F2260" s="28"/>
      <c r="I2260" s="28"/>
    </row>
    <row r="2261" spans="6:9" x14ac:dyDescent="0.25">
      <c r="F2261" s="28"/>
      <c r="I2261" s="28"/>
    </row>
    <row r="2262" spans="6:9" x14ac:dyDescent="0.25">
      <c r="F2262" s="28"/>
      <c r="I2262" s="28"/>
    </row>
    <row r="2263" spans="6:9" x14ac:dyDescent="0.25">
      <c r="F2263" s="28"/>
      <c r="I2263" s="28"/>
    </row>
    <row r="2264" spans="6:9" x14ac:dyDescent="0.25">
      <c r="F2264" s="28"/>
      <c r="I2264" s="28"/>
    </row>
    <row r="2265" spans="6:9" x14ac:dyDescent="0.25">
      <c r="F2265" s="28"/>
      <c r="I2265" s="28"/>
    </row>
    <row r="2266" spans="6:9" x14ac:dyDescent="0.25">
      <c r="F2266" s="28"/>
      <c r="I2266" s="28"/>
    </row>
    <row r="2267" spans="6:9" x14ac:dyDescent="0.25">
      <c r="F2267" s="28"/>
      <c r="I2267" s="28"/>
    </row>
    <row r="2268" spans="6:9" x14ac:dyDescent="0.25">
      <c r="F2268" s="28"/>
      <c r="I2268" s="28"/>
    </row>
    <row r="2269" spans="6:9" x14ac:dyDescent="0.25">
      <c r="F2269" s="28"/>
      <c r="I2269" s="28"/>
    </row>
    <row r="2270" spans="6:9" x14ac:dyDescent="0.25">
      <c r="F2270" s="28"/>
      <c r="I2270" s="28"/>
    </row>
    <row r="2271" spans="6:9" x14ac:dyDescent="0.25">
      <c r="F2271" s="28"/>
      <c r="I2271" s="28"/>
    </row>
    <row r="2272" spans="6:9" x14ac:dyDescent="0.25">
      <c r="F2272" s="28"/>
      <c r="I2272" s="28"/>
    </row>
    <row r="2273" spans="6:9" x14ac:dyDescent="0.25">
      <c r="F2273" s="28"/>
      <c r="I2273" s="28"/>
    </row>
    <row r="2274" spans="6:9" x14ac:dyDescent="0.25">
      <c r="F2274" s="28"/>
      <c r="I2274" s="28"/>
    </row>
    <row r="2275" spans="6:9" x14ac:dyDescent="0.25">
      <c r="F2275" s="28"/>
      <c r="I2275" s="28"/>
    </row>
    <row r="2276" spans="6:9" x14ac:dyDescent="0.25">
      <c r="F2276" s="28"/>
      <c r="I2276" s="28"/>
    </row>
    <row r="2277" spans="6:9" x14ac:dyDescent="0.25">
      <c r="F2277" s="28"/>
      <c r="I2277" s="28"/>
    </row>
    <row r="2278" spans="6:9" x14ac:dyDescent="0.25">
      <c r="F2278" s="28"/>
      <c r="I2278" s="28"/>
    </row>
    <row r="2279" spans="6:9" x14ac:dyDescent="0.25">
      <c r="F2279" s="28"/>
      <c r="I2279" s="28"/>
    </row>
    <row r="2280" spans="6:9" x14ac:dyDescent="0.25">
      <c r="F2280" s="28"/>
      <c r="I2280" s="28"/>
    </row>
    <row r="2281" spans="6:9" x14ac:dyDescent="0.25">
      <c r="F2281" s="28"/>
      <c r="I2281" s="28"/>
    </row>
    <row r="2282" spans="6:9" x14ac:dyDescent="0.25">
      <c r="F2282" s="28"/>
      <c r="I2282" s="28"/>
    </row>
    <row r="2283" spans="6:9" x14ac:dyDescent="0.25">
      <c r="F2283" s="28"/>
      <c r="I2283" s="28"/>
    </row>
    <row r="2284" spans="6:9" x14ac:dyDescent="0.25">
      <c r="F2284" s="28"/>
      <c r="I2284" s="28"/>
    </row>
    <row r="2285" spans="6:9" x14ac:dyDescent="0.25">
      <c r="F2285" s="28"/>
      <c r="I2285" s="28"/>
    </row>
    <row r="2286" spans="6:9" x14ac:dyDescent="0.25">
      <c r="F2286" s="28"/>
      <c r="I2286" s="28"/>
    </row>
    <row r="2287" spans="6:9" x14ac:dyDescent="0.25">
      <c r="F2287" s="28"/>
      <c r="I2287" s="28"/>
    </row>
    <row r="2288" spans="6:9" x14ac:dyDescent="0.25">
      <c r="F2288" s="28"/>
      <c r="I2288" s="28"/>
    </row>
    <row r="2289" spans="6:9" x14ac:dyDescent="0.25">
      <c r="F2289" s="28"/>
      <c r="I2289" s="28"/>
    </row>
    <row r="2290" spans="6:9" x14ac:dyDescent="0.25">
      <c r="F2290" s="28"/>
      <c r="I2290" s="28"/>
    </row>
    <row r="2291" spans="6:9" x14ac:dyDescent="0.25">
      <c r="F2291" s="28"/>
      <c r="I2291" s="28"/>
    </row>
    <row r="2292" spans="6:9" x14ac:dyDescent="0.25">
      <c r="F2292" s="28"/>
      <c r="I2292" s="28"/>
    </row>
    <row r="2293" spans="6:9" x14ac:dyDescent="0.25">
      <c r="F2293" s="28"/>
      <c r="I2293" s="28"/>
    </row>
    <row r="2294" spans="6:9" x14ac:dyDescent="0.25">
      <c r="F2294" s="28"/>
      <c r="I2294" s="28"/>
    </row>
    <row r="2295" spans="6:9" x14ac:dyDescent="0.25">
      <c r="F2295" s="28"/>
      <c r="I2295" s="28"/>
    </row>
    <row r="2296" spans="6:9" x14ac:dyDescent="0.25">
      <c r="F2296" s="28"/>
      <c r="I2296" s="28"/>
    </row>
    <row r="2297" spans="6:9" x14ac:dyDescent="0.25">
      <c r="F2297" s="28"/>
      <c r="I2297" s="28"/>
    </row>
    <row r="2298" spans="6:9" x14ac:dyDescent="0.25">
      <c r="F2298" s="28"/>
      <c r="I2298" s="28"/>
    </row>
    <row r="2299" spans="6:9" x14ac:dyDescent="0.25">
      <c r="F2299" s="28"/>
      <c r="I2299" s="28"/>
    </row>
    <row r="2300" spans="6:9" x14ac:dyDescent="0.25">
      <c r="F2300" s="28"/>
      <c r="I2300" s="28"/>
    </row>
    <row r="2301" spans="6:9" x14ac:dyDescent="0.25">
      <c r="F2301" s="28"/>
      <c r="I2301" s="28"/>
    </row>
    <row r="2302" spans="6:9" x14ac:dyDescent="0.25">
      <c r="F2302" s="28"/>
      <c r="I2302" s="28"/>
    </row>
    <row r="2303" spans="6:9" x14ac:dyDescent="0.25">
      <c r="F2303" s="28"/>
      <c r="I2303" s="28"/>
    </row>
    <row r="2304" spans="6:9" x14ac:dyDescent="0.25">
      <c r="F2304" s="28"/>
      <c r="I2304" s="28"/>
    </row>
    <row r="2305" spans="6:9" x14ac:dyDescent="0.25">
      <c r="F2305" s="28"/>
      <c r="I2305" s="28"/>
    </row>
    <row r="2306" spans="6:9" x14ac:dyDescent="0.25">
      <c r="F2306" s="28"/>
      <c r="I2306" s="28"/>
    </row>
    <row r="2307" spans="6:9" x14ac:dyDescent="0.25">
      <c r="F2307" s="28"/>
      <c r="I2307" s="28"/>
    </row>
    <row r="2308" spans="6:9" x14ac:dyDescent="0.25">
      <c r="F2308" s="28"/>
      <c r="I2308" s="28"/>
    </row>
    <row r="2309" spans="6:9" x14ac:dyDescent="0.25">
      <c r="F2309" s="28"/>
      <c r="I2309" s="28"/>
    </row>
    <row r="2310" spans="6:9" x14ac:dyDescent="0.25">
      <c r="F2310" s="28"/>
      <c r="I2310" s="28"/>
    </row>
    <row r="2311" spans="6:9" x14ac:dyDescent="0.25">
      <c r="F2311" s="28"/>
      <c r="I2311" s="28"/>
    </row>
    <row r="2312" spans="6:9" x14ac:dyDescent="0.25">
      <c r="F2312" s="28"/>
      <c r="I2312" s="28"/>
    </row>
    <row r="2313" spans="6:9" x14ac:dyDescent="0.25">
      <c r="F2313" s="28"/>
      <c r="I2313" s="28"/>
    </row>
    <row r="2314" spans="6:9" x14ac:dyDescent="0.25">
      <c r="F2314" s="28"/>
      <c r="I2314" s="28"/>
    </row>
    <row r="2315" spans="6:9" x14ac:dyDescent="0.25">
      <c r="F2315" s="28"/>
      <c r="I2315" s="28"/>
    </row>
    <row r="2316" spans="6:9" x14ac:dyDescent="0.25">
      <c r="F2316" s="28"/>
      <c r="I2316" s="28"/>
    </row>
    <row r="2317" spans="6:9" x14ac:dyDescent="0.25">
      <c r="F2317" s="28"/>
      <c r="I2317" s="28"/>
    </row>
    <row r="2318" spans="6:9" x14ac:dyDescent="0.25">
      <c r="F2318" s="28"/>
      <c r="I2318" s="28"/>
    </row>
    <row r="2319" spans="6:9" x14ac:dyDescent="0.25">
      <c r="F2319" s="28"/>
      <c r="I2319" s="28"/>
    </row>
    <row r="2320" spans="6:9" x14ac:dyDescent="0.25">
      <c r="F2320" s="28"/>
      <c r="I2320" s="28"/>
    </row>
    <row r="2321" spans="6:9" x14ac:dyDescent="0.25">
      <c r="F2321" s="28"/>
      <c r="I2321" s="28"/>
    </row>
    <row r="2322" spans="6:9" x14ac:dyDescent="0.25">
      <c r="F2322" s="28"/>
      <c r="I2322" s="28"/>
    </row>
    <row r="2323" spans="6:9" x14ac:dyDescent="0.25">
      <c r="F2323" s="28"/>
      <c r="I2323" s="28"/>
    </row>
    <row r="2324" spans="6:9" x14ac:dyDescent="0.25">
      <c r="F2324" s="28"/>
      <c r="I2324" s="28"/>
    </row>
    <row r="2325" spans="6:9" x14ac:dyDescent="0.25">
      <c r="F2325" s="28"/>
      <c r="I2325" s="28"/>
    </row>
    <row r="2326" spans="6:9" x14ac:dyDescent="0.25">
      <c r="F2326" s="28"/>
      <c r="I2326" s="28"/>
    </row>
    <row r="2327" spans="6:9" x14ac:dyDescent="0.25">
      <c r="F2327" s="28"/>
      <c r="I2327" s="28"/>
    </row>
    <row r="2328" spans="6:9" x14ac:dyDescent="0.25">
      <c r="F2328" s="28"/>
      <c r="I2328" s="28"/>
    </row>
    <row r="2329" spans="6:9" x14ac:dyDescent="0.25">
      <c r="F2329" s="28"/>
      <c r="I2329" s="28"/>
    </row>
    <row r="2330" spans="6:9" x14ac:dyDescent="0.25">
      <c r="F2330" s="28"/>
      <c r="I2330" s="28"/>
    </row>
    <row r="2331" spans="6:9" x14ac:dyDescent="0.25">
      <c r="F2331" s="28"/>
      <c r="I2331" s="28"/>
    </row>
    <row r="2332" spans="6:9" x14ac:dyDescent="0.25">
      <c r="F2332" s="28"/>
      <c r="I2332" s="28"/>
    </row>
    <row r="2333" spans="6:9" x14ac:dyDescent="0.25">
      <c r="F2333" s="28"/>
      <c r="I2333" s="28"/>
    </row>
    <row r="2334" spans="6:9" x14ac:dyDescent="0.25">
      <c r="F2334" s="28"/>
      <c r="I2334" s="28"/>
    </row>
    <row r="2335" spans="6:9" x14ac:dyDescent="0.25">
      <c r="F2335" s="28"/>
      <c r="I2335" s="28"/>
    </row>
    <row r="2336" spans="6:9" x14ac:dyDescent="0.25">
      <c r="F2336" s="28"/>
      <c r="I2336" s="28"/>
    </row>
    <row r="2337" spans="6:9" x14ac:dyDescent="0.25">
      <c r="F2337" s="28"/>
      <c r="I2337" s="28"/>
    </row>
    <row r="2338" spans="6:9" x14ac:dyDescent="0.25">
      <c r="F2338" s="28"/>
      <c r="I2338" s="28"/>
    </row>
    <row r="2339" spans="6:9" x14ac:dyDescent="0.25">
      <c r="F2339" s="28"/>
      <c r="I2339" s="28"/>
    </row>
    <row r="2340" spans="6:9" x14ac:dyDescent="0.25">
      <c r="F2340" s="28"/>
      <c r="I2340" s="28"/>
    </row>
    <row r="2341" spans="6:9" x14ac:dyDescent="0.25">
      <c r="F2341" s="28"/>
      <c r="I2341" s="28"/>
    </row>
    <row r="2342" spans="6:9" x14ac:dyDescent="0.25">
      <c r="F2342" s="28"/>
      <c r="I2342" s="28"/>
    </row>
    <row r="2343" spans="6:9" x14ac:dyDescent="0.25">
      <c r="F2343" s="28"/>
      <c r="I2343" s="28"/>
    </row>
    <row r="2344" spans="6:9" x14ac:dyDescent="0.25">
      <c r="F2344" s="28"/>
      <c r="I2344" s="28"/>
    </row>
    <row r="2345" spans="6:9" x14ac:dyDescent="0.25">
      <c r="F2345" s="28"/>
      <c r="I2345" s="28"/>
    </row>
    <row r="2346" spans="6:9" x14ac:dyDescent="0.25">
      <c r="F2346" s="28"/>
      <c r="I2346" s="28"/>
    </row>
    <row r="2347" spans="6:9" x14ac:dyDescent="0.25">
      <c r="F2347" s="28"/>
      <c r="I2347" s="28"/>
    </row>
    <row r="2348" spans="6:9" x14ac:dyDescent="0.25">
      <c r="F2348" s="28"/>
      <c r="I2348" s="28"/>
    </row>
    <row r="2349" spans="6:9" x14ac:dyDescent="0.25">
      <c r="F2349" s="28"/>
      <c r="I2349" s="28"/>
    </row>
    <row r="2350" spans="6:9" x14ac:dyDescent="0.25">
      <c r="F2350" s="28"/>
      <c r="I2350" s="28"/>
    </row>
    <row r="2351" spans="6:9" x14ac:dyDescent="0.25">
      <c r="F2351" s="28"/>
      <c r="I2351" s="28"/>
    </row>
    <row r="2352" spans="6:9" x14ac:dyDescent="0.25">
      <c r="F2352" s="28"/>
      <c r="I2352" s="28"/>
    </row>
    <row r="2353" spans="6:9" x14ac:dyDescent="0.25">
      <c r="F2353" s="28"/>
      <c r="I2353" s="28"/>
    </row>
    <row r="2354" spans="6:9" x14ac:dyDescent="0.25">
      <c r="F2354" s="28"/>
      <c r="I2354" s="28"/>
    </row>
    <row r="2355" spans="6:9" x14ac:dyDescent="0.25">
      <c r="F2355" s="28"/>
      <c r="I2355" s="28"/>
    </row>
    <row r="2356" spans="6:9" x14ac:dyDescent="0.25">
      <c r="F2356" s="28"/>
      <c r="I2356" s="28"/>
    </row>
    <row r="2357" spans="6:9" x14ac:dyDescent="0.25">
      <c r="F2357" s="28"/>
      <c r="I2357" s="28"/>
    </row>
    <row r="2358" spans="6:9" x14ac:dyDescent="0.25">
      <c r="F2358" s="28"/>
      <c r="I2358" s="28"/>
    </row>
    <row r="2359" spans="6:9" x14ac:dyDescent="0.25">
      <c r="F2359" s="28"/>
      <c r="I2359" s="28"/>
    </row>
    <row r="2360" spans="6:9" x14ac:dyDescent="0.25">
      <c r="F2360" s="28"/>
      <c r="I2360" s="28"/>
    </row>
    <row r="2361" spans="6:9" x14ac:dyDescent="0.25">
      <c r="F2361" s="28"/>
      <c r="I2361" s="28"/>
    </row>
    <row r="2362" spans="6:9" x14ac:dyDescent="0.25">
      <c r="F2362" s="28"/>
      <c r="I2362" s="28"/>
    </row>
    <row r="2363" spans="6:9" x14ac:dyDescent="0.25">
      <c r="F2363" s="28"/>
      <c r="I2363" s="28"/>
    </row>
    <row r="2364" spans="6:9" x14ac:dyDescent="0.25">
      <c r="F2364" s="28"/>
      <c r="I2364" s="28"/>
    </row>
    <row r="2365" spans="6:9" x14ac:dyDescent="0.25">
      <c r="F2365" s="28"/>
      <c r="I2365" s="28"/>
    </row>
    <row r="2366" spans="6:9" x14ac:dyDescent="0.25">
      <c r="F2366" s="28"/>
      <c r="I2366" s="28"/>
    </row>
    <row r="2367" spans="6:9" x14ac:dyDescent="0.25">
      <c r="F2367" s="28"/>
      <c r="I2367" s="28"/>
    </row>
    <row r="2368" spans="6:9" x14ac:dyDescent="0.25">
      <c r="F2368" s="28"/>
      <c r="I2368" s="28"/>
    </row>
    <row r="2369" spans="6:9" x14ac:dyDescent="0.25">
      <c r="F2369" s="28"/>
      <c r="I2369" s="28"/>
    </row>
    <row r="2370" spans="6:9" x14ac:dyDescent="0.25">
      <c r="F2370" s="28"/>
      <c r="I2370" s="28"/>
    </row>
    <row r="2371" spans="6:9" x14ac:dyDescent="0.25">
      <c r="F2371" s="28"/>
      <c r="I2371" s="28"/>
    </row>
    <row r="2372" spans="6:9" x14ac:dyDescent="0.25">
      <c r="F2372" s="28"/>
      <c r="I2372" s="28"/>
    </row>
    <row r="2373" spans="6:9" x14ac:dyDescent="0.25">
      <c r="F2373" s="28"/>
      <c r="I2373" s="28"/>
    </row>
    <row r="2374" spans="6:9" x14ac:dyDescent="0.25">
      <c r="F2374" s="28"/>
      <c r="I2374" s="28"/>
    </row>
    <row r="2375" spans="6:9" x14ac:dyDescent="0.25">
      <c r="F2375" s="28"/>
      <c r="I2375" s="28"/>
    </row>
    <row r="2376" spans="6:9" x14ac:dyDescent="0.25">
      <c r="F2376" s="28"/>
      <c r="I2376" s="28"/>
    </row>
    <row r="2377" spans="6:9" x14ac:dyDescent="0.25">
      <c r="F2377" s="28"/>
      <c r="I2377" s="28"/>
    </row>
    <row r="2378" spans="6:9" x14ac:dyDescent="0.25">
      <c r="F2378" s="28"/>
      <c r="I2378" s="28"/>
    </row>
    <row r="2379" spans="6:9" x14ac:dyDescent="0.25">
      <c r="F2379" s="28"/>
      <c r="I2379" s="28"/>
    </row>
    <row r="2380" spans="6:9" x14ac:dyDescent="0.25">
      <c r="F2380" s="28"/>
      <c r="I2380" s="28"/>
    </row>
    <row r="2381" spans="6:9" x14ac:dyDescent="0.25">
      <c r="F2381" s="28"/>
      <c r="I2381" s="28"/>
    </row>
    <row r="2382" spans="6:9" x14ac:dyDescent="0.25">
      <c r="F2382" s="28"/>
      <c r="I2382" s="28"/>
    </row>
    <row r="2383" spans="6:9" x14ac:dyDescent="0.25">
      <c r="F2383" s="28"/>
      <c r="I2383" s="28"/>
    </row>
    <row r="2384" spans="6:9" x14ac:dyDescent="0.25">
      <c r="F2384" s="28"/>
      <c r="I2384" s="28"/>
    </row>
    <row r="2385" spans="6:9" x14ac:dyDescent="0.25">
      <c r="F2385" s="28"/>
      <c r="I2385" s="28"/>
    </row>
    <row r="2386" spans="6:9" x14ac:dyDescent="0.25">
      <c r="F2386" s="28"/>
      <c r="I2386" s="28"/>
    </row>
    <row r="2387" spans="6:9" x14ac:dyDescent="0.25">
      <c r="F2387" s="28"/>
      <c r="I2387" s="28"/>
    </row>
    <row r="2388" spans="6:9" x14ac:dyDescent="0.25">
      <c r="F2388" s="28"/>
      <c r="I2388" s="28"/>
    </row>
    <row r="2389" spans="6:9" x14ac:dyDescent="0.25">
      <c r="F2389" s="28"/>
      <c r="I2389" s="28"/>
    </row>
    <row r="2390" spans="6:9" x14ac:dyDescent="0.25">
      <c r="F2390" s="28"/>
      <c r="I2390" s="28"/>
    </row>
    <row r="2391" spans="6:9" x14ac:dyDescent="0.25">
      <c r="F2391" s="28"/>
      <c r="I2391" s="28"/>
    </row>
    <row r="2392" spans="6:9" x14ac:dyDescent="0.25">
      <c r="F2392" s="28"/>
      <c r="I2392" s="28"/>
    </row>
    <row r="2393" spans="6:9" x14ac:dyDescent="0.25">
      <c r="F2393" s="28"/>
      <c r="I2393" s="28"/>
    </row>
    <row r="2394" spans="6:9" x14ac:dyDescent="0.25">
      <c r="F2394" s="28"/>
      <c r="I2394" s="28"/>
    </row>
    <row r="2395" spans="6:9" x14ac:dyDescent="0.25">
      <c r="F2395" s="28"/>
      <c r="I2395" s="28"/>
    </row>
    <row r="2396" spans="6:9" x14ac:dyDescent="0.25">
      <c r="F2396" s="28"/>
      <c r="I2396" s="28"/>
    </row>
    <row r="2397" spans="6:9" x14ac:dyDescent="0.25">
      <c r="F2397" s="28"/>
      <c r="I2397" s="28"/>
    </row>
    <row r="2398" spans="6:9" x14ac:dyDescent="0.25">
      <c r="F2398" s="28"/>
      <c r="I2398" s="28"/>
    </row>
    <row r="2399" spans="6:9" x14ac:dyDescent="0.25">
      <c r="F2399" s="28"/>
      <c r="I2399" s="28"/>
    </row>
    <row r="2400" spans="6:9" x14ac:dyDescent="0.25">
      <c r="F2400" s="28"/>
      <c r="I2400" s="28"/>
    </row>
    <row r="2401" spans="6:9" x14ac:dyDescent="0.25">
      <c r="F2401" s="28"/>
      <c r="I2401" s="28"/>
    </row>
    <row r="2402" spans="6:9" x14ac:dyDescent="0.25">
      <c r="F2402" s="28"/>
      <c r="I2402" s="28"/>
    </row>
    <row r="2403" spans="6:9" x14ac:dyDescent="0.25">
      <c r="F2403" s="28"/>
      <c r="I2403" s="28"/>
    </row>
    <row r="2404" spans="6:9" x14ac:dyDescent="0.25">
      <c r="F2404" s="28"/>
      <c r="I2404" s="28"/>
    </row>
    <row r="2405" spans="6:9" x14ac:dyDescent="0.25">
      <c r="F2405" s="28"/>
      <c r="I2405" s="28"/>
    </row>
    <row r="2406" spans="6:9" x14ac:dyDescent="0.25">
      <c r="F2406" s="28"/>
      <c r="I2406" s="28"/>
    </row>
    <row r="2407" spans="6:9" x14ac:dyDescent="0.25">
      <c r="F2407" s="28"/>
      <c r="I2407" s="28"/>
    </row>
    <row r="2408" spans="6:9" x14ac:dyDescent="0.25">
      <c r="F2408" s="28"/>
      <c r="I2408" s="28"/>
    </row>
    <row r="2409" spans="6:9" x14ac:dyDescent="0.25">
      <c r="F2409" s="28"/>
      <c r="I2409" s="28"/>
    </row>
    <row r="2410" spans="6:9" x14ac:dyDescent="0.25">
      <c r="F2410" s="28"/>
      <c r="I2410" s="28"/>
    </row>
    <row r="2411" spans="6:9" x14ac:dyDescent="0.25">
      <c r="F2411" s="28"/>
      <c r="I2411" s="28"/>
    </row>
    <row r="2412" spans="6:9" x14ac:dyDescent="0.25">
      <c r="F2412" s="28"/>
      <c r="I2412" s="28"/>
    </row>
    <row r="2413" spans="6:9" x14ac:dyDescent="0.25">
      <c r="F2413" s="28"/>
      <c r="I2413" s="28"/>
    </row>
    <row r="2414" spans="6:9" x14ac:dyDescent="0.25">
      <c r="F2414" s="28"/>
      <c r="I2414" s="28"/>
    </row>
    <row r="2415" spans="6:9" x14ac:dyDescent="0.25">
      <c r="F2415" s="28"/>
      <c r="I2415" s="28"/>
    </row>
    <row r="2416" spans="6:9" x14ac:dyDescent="0.25">
      <c r="F2416" s="28"/>
      <c r="I2416" s="28"/>
    </row>
    <row r="2417" spans="6:9" x14ac:dyDescent="0.25">
      <c r="F2417" s="28"/>
      <c r="I2417" s="28"/>
    </row>
    <row r="2418" spans="6:9" x14ac:dyDescent="0.25">
      <c r="F2418" s="28"/>
      <c r="I2418" s="28"/>
    </row>
    <row r="2419" spans="6:9" x14ac:dyDescent="0.25">
      <c r="F2419" s="28"/>
      <c r="I2419" s="28"/>
    </row>
    <row r="2420" spans="6:9" x14ac:dyDescent="0.25">
      <c r="F2420" s="28"/>
      <c r="I2420" s="28"/>
    </row>
    <row r="2421" spans="6:9" x14ac:dyDescent="0.25">
      <c r="F2421" s="28"/>
      <c r="I2421" s="28"/>
    </row>
    <row r="2422" spans="6:9" x14ac:dyDescent="0.25">
      <c r="F2422" s="28"/>
      <c r="I2422" s="28"/>
    </row>
    <row r="2423" spans="6:9" x14ac:dyDescent="0.25">
      <c r="F2423" s="28"/>
      <c r="I2423" s="28"/>
    </row>
    <row r="2424" spans="6:9" x14ac:dyDescent="0.25">
      <c r="F2424" s="28"/>
      <c r="I2424" s="28"/>
    </row>
    <row r="2425" spans="6:9" x14ac:dyDescent="0.25">
      <c r="F2425" s="28"/>
      <c r="I2425" s="28"/>
    </row>
    <row r="2426" spans="6:9" x14ac:dyDescent="0.25">
      <c r="F2426" s="28"/>
      <c r="I2426" s="28"/>
    </row>
    <row r="2427" spans="6:9" x14ac:dyDescent="0.25">
      <c r="F2427" s="28"/>
      <c r="I2427" s="28"/>
    </row>
    <row r="2428" spans="6:9" x14ac:dyDescent="0.25">
      <c r="F2428" s="28"/>
      <c r="I2428" s="28"/>
    </row>
    <row r="2429" spans="6:9" x14ac:dyDescent="0.25">
      <c r="F2429" s="28"/>
      <c r="I2429" s="28"/>
    </row>
    <row r="2430" spans="6:9" x14ac:dyDescent="0.25">
      <c r="F2430" s="28"/>
      <c r="I2430" s="28"/>
    </row>
    <row r="2431" spans="6:9" x14ac:dyDescent="0.25">
      <c r="F2431" s="28"/>
      <c r="I2431" s="28"/>
    </row>
    <row r="2432" spans="6:9" x14ac:dyDescent="0.25">
      <c r="F2432" s="28"/>
      <c r="I2432" s="28"/>
    </row>
    <row r="2433" spans="6:9" x14ac:dyDescent="0.25">
      <c r="F2433" s="28"/>
      <c r="I2433" s="28"/>
    </row>
    <row r="2434" spans="6:9" x14ac:dyDescent="0.25">
      <c r="F2434" s="28"/>
      <c r="I2434" s="28"/>
    </row>
    <row r="2435" spans="6:9" x14ac:dyDescent="0.25">
      <c r="F2435" s="28"/>
      <c r="I2435" s="28"/>
    </row>
    <row r="2436" spans="6:9" x14ac:dyDescent="0.25">
      <c r="F2436" s="28"/>
      <c r="I2436" s="28"/>
    </row>
    <row r="2437" spans="6:9" x14ac:dyDescent="0.25">
      <c r="F2437" s="28"/>
      <c r="I2437" s="28"/>
    </row>
    <row r="2438" spans="6:9" x14ac:dyDescent="0.25">
      <c r="F2438" s="28"/>
      <c r="I2438" s="28"/>
    </row>
    <row r="2439" spans="6:9" x14ac:dyDescent="0.25">
      <c r="F2439" s="28"/>
      <c r="I2439" s="28"/>
    </row>
    <row r="2440" spans="6:9" x14ac:dyDescent="0.25">
      <c r="F2440" s="28"/>
      <c r="I2440" s="28"/>
    </row>
    <row r="2441" spans="6:9" x14ac:dyDescent="0.25">
      <c r="F2441" s="28"/>
      <c r="I2441" s="28"/>
    </row>
    <row r="2442" spans="6:9" x14ac:dyDescent="0.25">
      <c r="F2442" s="28"/>
      <c r="I2442" s="28"/>
    </row>
    <row r="2443" spans="6:9" x14ac:dyDescent="0.25">
      <c r="F2443" s="28"/>
      <c r="I2443" s="28"/>
    </row>
    <row r="2444" spans="6:9" x14ac:dyDescent="0.25">
      <c r="F2444" s="28"/>
      <c r="I2444" s="28"/>
    </row>
    <row r="2445" spans="6:9" x14ac:dyDescent="0.25">
      <c r="F2445" s="28"/>
      <c r="I2445" s="28"/>
    </row>
    <row r="2446" spans="6:9" x14ac:dyDescent="0.25">
      <c r="F2446" s="28"/>
      <c r="I2446" s="28"/>
    </row>
    <row r="2447" spans="6:9" x14ac:dyDescent="0.25">
      <c r="F2447" s="28"/>
      <c r="I2447" s="28"/>
    </row>
    <row r="2448" spans="6:9" x14ac:dyDescent="0.25">
      <c r="F2448" s="28"/>
      <c r="I2448" s="28"/>
    </row>
    <row r="2449" spans="6:9" x14ac:dyDescent="0.25">
      <c r="F2449" s="28"/>
      <c r="I2449" s="28"/>
    </row>
    <row r="2450" spans="6:9" x14ac:dyDescent="0.25">
      <c r="F2450" s="28"/>
      <c r="I2450" s="28"/>
    </row>
    <row r="2451" spans="6:9" x14ac:dyDescent="0.25">
      <c r="F2451" s="28"/>
      <c r="I2451" s="28"/>
    </row>
    <row r="2452" spans="6:9" x14ac:dyDescent="0.25">
      <c r="F2452" s="28"/>
      <c r="I2452" s="28"/>
    </row>
    <row r="2453" spans="6:9" x14ac:dyDescent="0.25">
      <c r="F2453" s="28"/>
      <c r="I2453" s="28"/>
    </row>
    <row r="2454" spans="6:9" x14ac:dyDescent="0.25">
      <c r="F2454" s="28"/>
      <c r="I2454" s="28"/>
    </row>
    <row r="2455" spans="6:9" x14ac:dyDescent="0.25">
      <c r="F2455" s="28"/>
      <c r="I2455" s="28"/>
    </row>
    <row r="2456" spans="6:9" x14ac:dyDescent="0.25">
      <c r="F2456" s="28"/>
      <c r="I2456" s="28"/>
    </row>
    <row r="2457" spans="6:9" x14ac:dyDescent="0.25">
      <c r="F2457" s="28"/>
      <c r="I2457" s="28"/>
    </row>
    <row r="2458" spans="6:9" x14ac:dyDescent="0.25">
      <c r="F2458" s="28"/>
      <c r="I2458" s="28"/>
    </row>
    <row r="2459" spans="6:9" x14ac:dyDescent="0.25">
      <c r="F2459" s="28"/>
      <c r="I2459" s="28"/>
    </row>
    <row r="2460" spans="6:9" x14ac:dyDescent="0.25">
      <c r="F2460" s="28"/>
      <c r="I2460" s="28"/>
    </row>
    <row r="2461" spans="6:9" x14ac:dyDescent="0.25">
      <c r="F2461" s="28"/>
      <c r="I2461" s="28"/>
    </row>
    <row r="2462" spans="6:9" x14ac:dyDescent="0.25">
      <c r="F2462" s="28"/>
      <c r="I2462" s="28"/>
    </row>
    <row r="2463" spans="6:9" x14ac:dyDescent="0.25">
      <c r="F2463" s="28"/>
      <c r="I2463" s="28"/>
    </row>
    <row r="2464" spans="6:9" x14ac:dyDescent="0.25">
      <c r="F2464" s="28"/>
      <c r="I2464" s="28"/>
    </row>
    <row r="2465" spans="6:9" x14ac:dyDescent="0.25">
      <c r="F2465" s="28"/>
      <c r="I2465" s="28"/>
    </row>
    <row r="2466" spans="6:9" x14ac:dyDescent="0.25">
      <c r="F2466" s="28"/>
      <c r="I2466" s="28"/>
    </row>
    <row r="2467" spans="6:9" x14ac:dyDescent="0.25">
      <c r="F2467" s="28"/>
      <c r="I2467" s="28"/>
    </row>
    <row r="2468" spans="6:9" x14ac:dyDescent="0.25">
      <c r="F2468" s="28"/>
      <c r="I2468" s="28"/>
    </row>
    <row r="2469" spans="6:9" x14ac:dyDescent="0.25">
      <c r="F2469" s="28"/>
      <c r="I2469" s="28"/>
    </row>
    <row r="2470" spans="6:9" x14ac:dyDescent="0.25">
      <c r="F2470" s="28"/>
      <c r="I2470" s="28"/>
    </row>
    <row r="2471" spans="6:9" x14ac:dyDescent="0.25">
      <c r="F2471" s="28"/>
      <c r="I2471" s="28"/>
    </row>
    <row r="2472" spans="6:9" x14ac:dyDescent="0.25">
      <c r="F2472" s="28"/>
      <c r="I2472" s="28"/>
    </row>
    <row r="2473" spans="6:9" x14ac:dyDescent="0.25">
      <c r="F2473" s="28"/>
      <c r="I2473" s="28"/>
    </row>
    <row r="2474" spans="6:9" x14ac:dyDescent="0.25">
      <c r="F2474" s="28"/>
      <c r="I2474" s="28"/>
    </row>
    <row r="2475" spans="6:9" x14ac:dyDescent="0.25">
      <c r="F2475" s="28"/>
      <c r="I2475" s="28"/>
    </row>
    <row r="2476" spans="6:9" x14ac:dyDescent="0.25">
      <c r="F2476" s="28"/>
      <c r="I2476" s="28"/>
    </row>
    <row r="2477" spans="6:9" x14ac:dyDescent="0.25">
      <c r="F2477" s="28"/>
      <c r="I2477" s="28"/>
    </row>
    <row r="2478" spans="6:9" x14ac:dyDescent="0.25">
      <c r="F2478" s="28"/>
      <c r="I2478" s="28"/>
    </row>
    <row r="2479" spans="6:9" x14ac:dyDescent="0.25">
      <c r="F2479" s="28"/>
      <c r="I2479" s="28"/>
    </row>
    <row r="2480" spans="6:9" x14ac:dyDescent="0.25">
      <c r="F2480" s="28"/>
      <c r="I2480" s="28"/>
    </row>
    <row r="2481" spans="6:9" x14ac:dyDescent="0.25">
      <c r="F2481" s="28"/>
      <c r="I2481" s="28"/>
    </row>
    <row r="2482" spans="6:9" x14ac:dyDescent="0.25">
      <c r="F2482" s="28"/>
      <c r="I2482" s="28"/>
    </row>
    <row r="2483" spans="6:9" x14ac:dyDescent="0.25">
      <c r="F2483" s="28"/>
      <c r="I2483" s="28"/>
    </row>
    <row r="2484" spans="6:9" x14ac:dyDescent="0.25">
      <c r="F2484" s="28"/>
      <c r="I2484" s="28"/>
    </row>
    <row r="2485" spans="6:9" x14ac:dyDescent="0.25">
      <c r="F2485" s="28"/>
      <c r="I2485" s="28"/>
    </row>
    <row r="2486" spans="6:9" x14ac:dyDescent="0.25">
      <c r="F2486" s="28"/>
      <c r="I2486" s="28"/>
    </row>
    <row r="2487" spans="6:9" x14ac:dyDescent="0.25">
      <c r="F2487" s="28"/>
      <c r="I2487" s="28"/>
    </row>
    <row r="2488" spans="6:9" x14ac:dyDescent="0.25">
      <c r="F2488" s="28"/>
      <c r="I2488" s="28"/>
    </row>
    <row r="2489" spans="6:9" x14ac:dyDescent="0.25">
      <c r="F2489" s="28"/>
      <c r="I2489" s="28"/>
    </row>
    <row r="2490" spans="6:9" x14ac:dyDescent="0.25">
      <c r="F2490" s="28"/>
      <c r="I2490" s="28"/>
    </row>
    <row r="2491" spans="6:9" x14ac:dyDescent="0.25">
      <c r="F2491" s="28"/>
      <c r="I2491" s="28"/>
    </row>
    <row r="2492" spans="6:9" x14ac:dyDescent="0.25">
      <c r="F2492" s="28"/>
      <c r="I2492" s="28"/>
    </row>
    <row r="2493" spans="6:9" x14ac:dyDescent="0.25">
      <c r="F2493" s="28"/>
      <c r="I2493" s="28"/>
    </row>
    <row r="2494" spans="6:9" x14ac:dyDescent="0.25">
      <c r="F2494" s="28"/>
      <c r="I2494" s="28"/>
    </row>
    <row r="2495" spans="6:9" x14ac:dyDescent="0.25">
      <c r="F2495" s="28"/>
      <c r="I2495" s="28"/>
    </row>
    <row r="2496" spans="6:9" x14ac:dyDescent="0.25">
      <c r="F2496" s="28"/>
      <c r="I2496" s="28"/>
    </row>
    <row r="2497" spans="6:9" x14ac:dyDescent="0.25">
      <c r="F2497" s="28"/>
      <c r="I2497" s="28"/>
    </row>
    <row r="2498" spans="6:9" x14ac:dyDescent="0.25">
      <c r="F2498" s="28"/>
      <c r="I2498" s="28"/>
    </row>
    <row r="2499" spans="6:9" x14ac:dyDescent="0.25">
      <c r="F2499" s="28"/>
      <c r="I2499" s="28"/>
    </row>
    <row r="2500" spans="6:9" x14ac:dyDescent="0.25">
      <c r="F2500" s="28"/>
      <c r="I2500" s="28"/>
    </row>
    <row r="2501" spans="6:9" x14ac:dyDescent="0.25">
      <c r="F2501" s="28"/>
      <c r="I2501" s="28"/>
    </row>
    <row r="2502" spans="6:9" x14ac:dyDescent="0.25">
      <c r="F2502" s="28"/>
      <c r="I2502" s="28"/>
    </row>
    <row r="2503" spans="6:9" x14ac:dyDescent="0.25">
      <c r="F2503" s="28"/>
      <c r="I2503" s="28"/>
    </row>
    <row r="2504" spans="6:9" x14ac:dyDescent="0.25">
      <c r="F2504" s="28"/>
      <c r="I2504" s="28"/>
    </row>
    <row r="2505" spans="6:9" x14ac:dyDescent="0.25">
      <c r="F2505" s="28"/>
      <c r="I2505" s="28"/>
    </row>
    <row r="2506" spans="6:9" x14ac:dyDescent="0.25">
      <c r="F2506" s="28"/>
      <c r="I2506" s="28"/>
    </row>
    <row r="2507" spans="6:9" x14ac:dyDescent="0.25">
      <c r="F2507" s="28"/>
      <c r="I2507" s="28"/>
    </row>
    <row r="2508" spans="6:9" x14ac:dyDescent="0.25">
      <c r="F2508" s="28"/>
      <c r="I2508" s="28"/>
    </row>
    <row r="2509" spans="6:9" x14ac:dyDescent="0.25">
      <c r="F2509" s="28"/>
      <c r="I2509" s="28"/>
    </row>
    <row r="2510" spans="6:9" x14ac:dyDescent="0.25">
      <c r="F2510" s="28"/>
      <c r="I2510" s="28"/>
    </row>
    <row r="2511" spans="6:9" x14ac:dyDescent="0.25">
      <c r="F2511" s="28"/>
      <c r="I2511" s="28"/>
    </row>
    <row r="2512" spans="6:9" x14ac:dyDescent="0.25">
      <c r="F2512" s="28"/>
      <c r="I2512" s="28"/>
    </row>
    <row r="2513" spans="6:9" x14ac:dyDescent="0.25">
      <c r="F2513" s="28"/>
      <c r="I2513" s="28"/>
    </row>
    <row r="2514" spans="6:9" x14ac:dyDescent="0.25">
      <c r="F2514" s="28"/>
      <c r="I2514" s="28"/>
    </row>
    <row r="2515" spans="6:9" x14ac:dyDescent="0.25">
      <c r="F2515" s="28"/>
      <c r="I2515" s="28"/>
    </row>
    <row r="2516" spans="6:9" x14ac:dyDescent="0.25">
      <c r="F2516" s="28"/>
      <c r="I2516" s="28"/>
    </row>
    <row r="2517" spans="6:9" x14ac:dyDescent="0.25">
      <c r="F2517" s="28"/>
      <c r="I2517" s="28"/>
    </row>
    <row r="2518" spans="6:9" x14ac:dyDescent="0.25">
      <c r="F2518" s="28"/>
      <c r="I2518" s="28"/>
    </row>
    <row r="2519" spans="6:9" x14ac:dyDescent="0.25">
      <c r="F2519" s="28"/>
      <c r="I2519" s="28"/>
    </row>
    <row r="2520" spans="6:9" x14ac:dyDescent="0.25">
      <c r="F2520" s="28"/>
      <c r="I2520" s="28"/>
    </row>
    <row r="2521" spans="6:9" x14ac:dyDescent="0.25">
      <c r="F2521" s="28"/>
      <c r="I2521" s="28"/>
    </row>
    <row r="2522" spans="6:9" x14ac:dyDescent="0.25">
      <c r="F2522" s="28"/>
      <c r="I2522" s="28"/>
    </row>
    <row r="2523" spans="6:9" x14ac:dyDescent="0.25">
      <c r="F2523" s="28"/>
      <c r="I2523" s="28"/>
    </row>
    <row r="2524" spans="6:9" x14ac:dyDescent="0.25">
      <c r="F2524" s="28"/>
      <c r="I2524" s="28"/>
    </row>
    <row r="2525" spans="6:9" x14ac:dyDescent="0.25">
      <c r="F2525" s="28"/>
      <c r="I2525" s="28"/>
    </row>
    <row r="2526" spans="6:9" x14ac:dyDescent="0.25">
      <c r="F2526" s="28"/>
      <c r="I2526" s="28"/>
    </row>
    <row r="2527" spans="6:9" x14ac:dyDescent="0.25">
      <c r="F2527" s="28"/>
      <c r="I2527" s="28"/>
    </row>
    <row r="2528" spans="6:9" x14ac:dyDescent="0.25">
      <c r="F2528" s="28"/>
      <c r="I2528" s="28"/>
    </row>
    <row r="2529" spans="6:9" x14ac:dyDescent="0.25">
      <c r="F2529" s="28"/>
      <c r="I2529" s="28"/>
    </row>
    <row r="2530" spans="6:9" x14ac:dyDescent="0.25">
      <c r="F2530" s="28"/>
      <c r="I2530" s="28"/>
    </row>
    <row r="2531" spans="6:9" x14ac:dyDescent="0.25">
      <c r="F2531" s="28"/>
      <c r="I2531" s="28"/>
    </row>
    <row r="2532" spans="6:9" x14ac:dyDescent="0.25">
      <c r="F2532" s="28"/>
      <c r="I2532" s="28"/>
    </row>
    <row r="2533" spans="6:9" x14ac:dyDescent="0.25">
      <c r="F2533" s="28"/>
      <c r="I2533" s="28"/>
    </row>
    <row r="2534" spans="6:9" x14ac:dyDescent="0.25">
      <c r="F2534" s="28"/>
      <c r="I2534" s="28"/>
    </row>
    <row r="2535" spans="6:9" x14ac:dyDescent="0.25">
      <c r="F2535" s="28"/>
      <c r="I2535" s="28"/>
    </row>
    <row r="2536" spans="6:9" x14ac:dyDescent="0.25">
      <c r="F2536" s="28"/>
      <c r="I2536" s="28"/>
    </row>
    <row r="2537" spans="6:9" x14ac:dyDescent="0.25">
      <c r="F2537" s="28"/>
      <c r="I2537" s="28"/>
    </row>
    <row r="2538" spans="6:9" x14ac:dyDescent="0.25">
      <c r="F2538" s="28"/>
      <c r="I2538" s="28"/>
    </row>
    <row r="2539" spans="6:9" x14ac:dyDescent="0.25">
      <c r="F2539" s="28"/>
      <c r="I2539" s="28"/>
    </row>
    <row r="2540" spans="6:9" x14ac:dyDescent="0.25">
      <c r="F2540" s="28"/>
      <c r="I2540" s="28"/>
    </row>
    <row r="2541" spans="6:9" x14ac:dyDescent="0.25">
      <c r="F2541" s="28"/>
      <c r="I2541" s="28"/>
    </row>
    <row r="2542" spans="6:9" x14ac:dyDescent="0.25">
      <c r="F2542" s="28"/>
      <c r="I2542" s="28"/>
    </row>
    <row r="2543" spans="6:9" x14ac:dyDescent="0.25">
      <c r="F2543" s="28"/>
      <c r="I2543" s="28"/>
    </row>
    <row r="2544" spans="6:9" x14ac:dyDescent="0.25">
      <c r="F2544" s="28"/>
      <c r="I2544" s="28"/>
    </row>
    <row r="2545" spans="6:9" x14ac:dyDescent="0.25">
      <c r="F2545" s="28"/>
      <c r="I2545" s="28"/>
    </row>
    <row r="2546" spans="6:9" x14ac:dyDescent="0.25">
      <c r="F2546" s="28"/>
      <c r="I2546" s="28"/>
    </row>
    <row r="2547" spans="6:9" x14ac:dyDescent="0.25">
      <c r="F2547" s="28"/>
      <c r="I2547" s="28"/>
    </row>
    <row r="2548" spans="6:9" x14ac:dyDescent="0.25">
      <c r="F2548" s="28"/>
      <c r="I2548" s="28"/>
    </row>
    <row r="2549" spans="6:9" x14ac:dyDescent="0.25">
      <c r="F2549" s="28"/>
      <c r="I2549" s="28"/>
    </row>
    <row r="2550" spans="6:9" x14ac:dyDescent="0.25">
      <c r="F2550" s="28"/>
      <c r="I2550" s="28"/>
    </row>
    <row r="2551" spans="6:9" x14ac:dyDescent="0.25">
      <c r="F2551" s="28"/>
      <c r="I2551" s="28"/>
    </row>
    <row r="2552" spans="6:9" x14ac:dyDescent="0.25">
      <c r="F2552" s="28"/>
      <c r="I2552" s="28"/>
    </row>
    <row r="2553" spans="6:9" x14ac:dyDescent="0.25">
      <c r="F2553" s="28"/>
      <c r="I2553" s="28"/>
    </row>
    <row r="2554" spans="6:9" x14ac:dyDescent="0.25">
      <c r="F2554" s="28"/>
      <c r="I2554" s="28"/>
    </row>
    <row r="2555" spans="6:9" x14ac:dyDescent="0.25">
      <c r="F2555" s="28"/>
      <c r="I2555" s="28"/>
    </row>
    <row r="2556" spans="6:9" x14ac:dyDescent="0.25">
      <c r="F2556" s="28"/>
      <c r="I2556" s="28"/>
    </row>
    <row r="2557" spans="6:9" x14ac:dyDescent="0.25">
      <c r="F2557" s="28"/>
      <c r="I2557" s="28"/>
    </row>
    <row r="2558" spans="6:9" x14ac:dyDescent="0.25">
      <c r="F2558" s="28"/>
      <c r="I2558" s="28"/>
    </row>
    <row r="2559" spans="6:9" x14ac:dyDescent="0.25">
      <c r="F2559" s="28"/>
      <c r="I2559" s="28"/>
    </row>
    <row r="2560" spans="6:9" x14ac:dyDescent="0.25">
      <c r="F2560" s="28"/>
      <c r="I2560" s="28"/>
    </row>
    <row r="2561" spans="6:9" x14ac:dyDescent="0.25">
      <c r="F2561" s="28"/>
      <c r="I2561" s="28"/>
    </row>
    <row r="2562" spans="6:9" x14ac:dyDescent="0.25">
      <c r="F2562" s="28"/>
      <c r="I2562" s="28"/>
    </row>
    <row r="2563" spans="6:9" x14ac:dyDescent="0.25">
      <c r="F2563" s="28"/>
      <c r="I2563" s="28"/>
    </row>
    <row r="2564" spans="6:9" x14ac:dyDescent="0.25">
      <c r="F2564" s="28"/>
      <c r="I2564" s="28"/>
    </row>
    <row r="2565" spans="6:9" x14ac:dyDescent="0.25">
      <c r="F2565" s="28"/>
      <c r="I2565" s="28"/>
    </row>
    <row r="2566" spans="6:9" x14ac:dyDescent="0.25">
      <c r="F2566" s="28"/>
      <c r="I2566" s="28"/>
    </row>
    <row r="2567" spans="6:9" x14ac:dyDescent="0.25">
      <c r="F2567" s="28"/>
      <c r="I2567" s="28"/>
    </row>
    <row r="2568" spans="6:9" x14ac:dyDescent="0.25">
      <c r="F2568" s="28"/>
      <c r="I2568" s="28"/>
    </row>
    <row r="2569" spans="6:9" x14ac:dyDescent="0.25">
      <c r="F2569" s="28"/>
      <c r="I2569" s="28"/>
    </row>
    <row r="2570" spans="6:9" x14ac:dyDescent="0.25">
      <c r="F2570" s="28"/>
      <c r="I2570" s="28"/>
    </row>
    <row r="2571" spans="6:9" x14ac:dyDescent="0.25">
      <c r="F2571" s="28"/>
      <c r="I2571" s="28"/>
    </row>
    <row r="2572" spans="6:9" x14ac:dyDescent="0.25">
      <c r="F2572" s="28"/>
      <c r="I2572" s="28"/>
    </row>
    <row r="2573" spans="6:9" x14ac:dyDescent="0.25">
      <c r="F2573" s="28"/>
      <c r="I2573" s="28"/>
    </row>
    <row r="2574" spans="6:9" x14ac:dyDescent="0.25">
      <c r="F2574" s="28"/>
      <c r="I2574" s="28"/>
    </row>
    <row r="2575" spans="6:9" x14ac:dyDescent="0.25">
      <c r="F2575" s="28"/>
      <c r="I2575" s="28"/>
    </row>
    <row r="2576" spans="6:9" x14ac:dyDescent="0.25">
      <c r="F2576" s="28"/>
      <c r="I2576" s="28"/>
    </row>
    <row r="2577" spans="6:9" x14ac:dyDescent="0.25">
      <c r="F2577" s="28"/>
      <c r="I2577" s="28"/>
    </row>
    <row r="2578" spans="6:9" x14ac:dyDescent="0.25">
      <c r="F2578" s="28"/>
      <c r="I2578" s="28"/>
    </row>
    <row r="2579" spans="6:9" x14ac:dyDescent="0.25">
      <c r="F2579" s="28"/>
      <c r="I2579" s="28"/>
    </row>
    <row r="2580" spans="6:9" x14ac:dyDescent="0.25">
      <c r="F2580" s="28"/>
      <c r="I2580" s="28"/>
    </row>
    <row r="2581" spans="6:9" x14ac:dyDescent="0.25">
      <c r="F2581" s="28"/>
      <c r="I2581" s="28"/>
    </row>
    <row r="2582" spans="6:9" x14ac:dyDescent="0.25">
      <c r="F2582" s="28"/>
      <c r="I2582" s="28"/>
    </row>
    <row r="2583" spans="6:9" x14ac:dyDescent="0.25">
      <c r="F2583" s="28"/>
      <c r="I2583" s="28"/>
    </row>
    <row r="2584" spans="6:9" x14ac:dyDescent="0.25">
      <c r="F2584" s="28"/>
      <c r="I2584" s="28"/>
    </row>
    <row r="2585" spans="6:9" x14ac:dyDescent="0.25">
      <c r="F2585" s="28"/>
      <c r="I2585" s="28"/>
    </row>
    <row r="2586" spans="6:9" x14ac:dyDescent="0.25">
      <c r="F2586" s="28"/>
      <c r="I2586" s="28"/>
    </row>
    <row r="2587" spans="6:9" x14ac:dyDescent="0.25">
      <c r="F2587" s="28"/>
      <c r="I2587" s="28"/>
    </row>
    <row r="2588" spans="6:9" x14ac:dyDescent="0.25">
      <c r="F2588" s="28"/>
      <c r="I2588" s="28"/>
    </row>
    <row r="2589" spans="6:9" x14ac:dyDescent="0.25">
      <c r="F2589" s="28"/>
      <c r="I2589" s="28"/>
    </row>
    <row r="2590" spans="6:9" x14ac:dyDescent="0.25">
      <c r="F2590" s="28"/>
      <c r="I2590" s="28"/>
    </row>
    <row r="2591" spans="6:9" x14ac:dyDescent="0.25">
      <c r="F2591" s="28"/>
      <c r="I2591" s="28"/>
    </row>
    <row r="2592" spans="6:9" x14ac:dyDescent="0.25">
      <c r="F2592" s="28"/>
      <c r="I2592" s="28"/>
    </row>
    <row r="2593" spans="6:9" x14ac:dyDescent="0.25">
      <c r="F2593" s="28"/>
      <c r="I2593" s="28"/>
    </row>
    <row r="2594" spans="6:9" x14ac:dyDescent="0.25">
      <c r="F2594" s="28"/>
      <c r="I2594" s="28"/>
    </row>
    <row r="2595" spans="6:9" x14ac:dyDescent="0.25">
      <c r="F2595" s="28"/>
      <c r="I2595" s="28"/>
    </row>
    <row r="2596" spans="6:9" x14ac:dyDescent="0.25">
      <c r="F2596" s="28"/>
      <c r="I2596" s="28"/>
    </row>
    <row r="2597" spans="6:9" x14ac:dyDescent="0.25">
      <c r="F2597" s="28"/>
      <c r="I2597" s="28"/>
    </row>
    <row r="2598" spans="6:9" x14ac:dyDescent="0.25">
      <c r="F2598" s="28"/>
      <c r="I2598" s="28"/>
    </row>
    <row r="2599" spans="6:9" x14ac:dyDescent="0.25">
      <c r="F2599" s="28"/>
      <c r="I2599" s="28"/>
    </row>
    <row r="2600" spans="6:9" x14ac:dyDescent="0.25">
      <c r="F2600" s="28"/>
      <c r="I2600" s="28"/>
    </row>
    <row r="2601" spans="6:9" x14ac:dyDescent="0.25">
      <c r="F2601" s="28"/>
      <c r="I2601" s="28"/>
    </row>
    <row r="2602" spans="6:9" x14ac:dyDescent="0.25">
      <c r="F2602" s="28"/>
      <c r="I2602" s="28"/>
    </row>
    <row r="2603" spans="6:9" x14ac:dyDescent="0.25">
      <c r="F2603" s="28"/>
      <c r="I2603" s="28"/>
    </row>
    <row r="2604" spans="6:9" x14ac:dyDescent="0.25">
      <c r="F2604" s="28"/>
      <c r="I2604" s="28"/>
    </row>
    <row r="2605" spans="6:9" x14ac:dyDescent="0.25">
      <c r="F2605" s="28"/>
      <c r="I2605" s="28"/>
    </row>
    <row r="2606" spans="6:9" x14ac:dyDescent="0.25">
      <c r="F2606" s="28"/>
      <c r="I2606" s="28"/>
    </row>
    <row r="2607" spans="6:9" x14ac:dyDescent="0.25">
      <c r="F2607" s="28"/>
      <c r="I2607" s="28"/>
    </row>
    <row r="2608" spans="6:9" x14ac:dyDescent="0.25">
      <c r="F2608" s="28"/>
      <c r="I2608" s="28"/>
    </row>
    <row r="2609" spans="6:9" x14ac:dyDescent="0.25">
      <c r="F2609" s="28"/>
      <c r="I2609" s="28"/>
    </row>
    <row r="2610" spans="6:9" x14ac:dyDescent="0.25">
      <c r="F2610" s="28"/>
      <c r="I2610" s="28"/>
    </row>
    <row r="2611" spans="6:9" x14ac:dyDescent="0.25">
      <c r="F2611" s="28"/>
      <c r="I2611" s="28"/>
    </row>
    <row r="2612" spans="6:9" x14ac:dyDescent="0.25">
      <c r="F2612" s="28"/>
      <c r="I2612" s="28"/>
    </row>
    <row r="2613" spans="6:9" x14ac:dyDescent="0.25">
      <c r="F2613" s="28"/>
      <c r="I2613" s="28"/>
    </row>
    <row r="2614" spans="6:9" x14ac:dyDescent="0.25">
      <c r="F2614" s="28"/>
      <c r="I2614" s="28"/>
    </row>
    <row r="2615" spans="6:9" x14ac:dyDescent="0.25">
      <c r="F2615" s="28"/>
      <c r="I2615" s="28"/>
    </row>
    <row r="2616" spans="6:9" x14ac:dyDescent="0.25">
      <c r="F2616" s="28"/>
      <c r="I2616" s="28"/>
    </row>
    <row r="2617" spans="6:9" x14ac:dyDescent="0.25">
      <c r="F2617" s="28"/>
      <c r="I2617" s="28"/>
    </row>
    <row r="2618" spans="6:9" x14ac:dyDescent="0.25">
      <c r="F2618" s="28"/>
      <c r="I2618" s="28"/>
    </row>
    <row r="2619" spans="6:9" x14ac:dyDescent="0.25">
      <c r="F2619" s="28"/>
      <c r="I2619" s="28"/>
    </row>
    <row r="2620" spans="6:9" x14ac:dyDescent="0.25">
      <c r="F2620" s="28"/>
      <c r="I2620" s="28"/>
    </row>
    <row r="2621" spans="6:9" x14ac:dyDescent="0.25">
      <c r="F2621" s="28"/>
      <c r="I2621" s="28"/>
    </row>
    <row r="2622" spans="6:9" x14ac:dyDescent="0.25">
      <c r="F2622" s="28"/>
      <c r="I2622" s="28"/>
    </row>
    <row r="2623" spans="6:9" x14ac:dyDescent="0.25">
      <c r="F2623" s="28"/>
      <c r="I2623" s="28"/>
    </row>
    <row r="2624" spans="6:9" x14ac:dyDescent="0.25">
      <c r="F2624" s="28"/>
      <c r="I2624" s="28"/>
    </row>
    <row r="2625" spans="6:9" x14ac:dyDescent="0.25">
      <c r="F2625" s="28"/>
      <c r="I2625" s="28"/>
    </row>
    <row r="2626" spans="6:9" x14ac:dyDescent="0.25">
      <c r="F2626" s="28"/>
      <c r="I2626" s="28"/>
    </row>
    <row r="2627" spans="6:9" x14ac:dyDescent="0.25">
      <c r="F2627" s="28"/>
      <c r="I2627" s="28"/>
    </row>
    <row r="2628" spans="6:9" x14ac:dyDescent="0.25">
      <c r="F2628" s="28"/>
      <c r="I2628" s="28"/>
    </row>
    <row r="2629" spans="6:9" x14ac:dyDescent="0.25">
      <c r="F2629" s="28"/>
      <c r="I2629" s="28"/>
    </row>
    <row r="2630" spans="6:9" x14ac:dyDescent="0.25">
      <c r="F2630" s="28"/>
      <c r="I2630" s="28"/>
    </row>
    <row r="2631" spans="6:9" x14ac:dyDescent="0.25">
      <c r="F2631" s="28"/>
      <c r="I2631" s="28"/>
    </row>
    <row r="2632" spans="6:9" x14ac:dyDescent="0.25">
      <c r="F2632" s="28"/>
      <c r="I2632" s="28"/>
    </row>
    <row r="2633" spans="6:9" x14ac:dyDescent="0.25">
      <c r="F2633" s="28"/>
      <c r="I2633" s="28"/>
    </row>
    <row r="2634" spans="6:9" x14ac:dyDescent="0.25">
      <c r="F2634" s="28"/>
      <c r="I2634" s="28"/>
    </row>
    <row r="2635" spans="6:9" x14ac:dyDescent="0.25">
      <c r="F2635" s="28"/>
      <c r="I2635" s="28"/>
    </row>
    <row r="2636" spans="6:9" x14ac:dyDescent="0.25">
      <c r="F2636" s="28"/>
      <c r="I2636" s="28"/>
    </row>
    <row r="2637" spans="6:9" x14ac:dyDescent="0.25">
      <c r="F2637" s="28"/>
      <c r="I2637" s="28"/>
    </row>
    <row r="2638" spans="6:9" x14ac:dyDescent="0.25">
      <c r="F2638" s="28"/>
      <c r="I2638" s="28"/>
    </row>
    <row r="2639" spans="6:9" x14ac:dyDescent="0.25">
      <c r="F2639" s="28"/>
      <c r="I2639" s="28"/>
    </row>
    <row r="2640" spans="6:9" x14ac:dyDescent="0.25">
      <c r="F2640" s="28"/>
      <c r="I2640" s="28"/>
    </row>
    <row r="2641" spans="6:9" x14ac:dyDescent="0.25">
      <c r="F2641" s="28"/>
      <c r="I2641" s="28"/>
    </row>
    <row r="2642" spans="6:9" x14ac:dyDescent="0.25">
      <c r="F2642" s="28"/>
      <c r="I2642" s="28"/>
    </row>
    <row r="2643" spans="6:9" x14ac:dyDescent="0.25">
      <c r="F2643" s="28"/>
      <c r="I2643" s="28"/>
    </row>
    <row r="2644" spans="6:9" x14ac:dyDescent="0.25">
      <c r="F2644" s="28"/>
      <c r="I2644" s="28"/>
    </row>
    <row r="2645" spans="6:9" x14ac:dyDescent="0.25">
      <c r="F2645" s="28"/>
      <c r="I2645" s="28"/>
    </row>
    <row r="2646" spans="6:9" x14ac:dyDescent="0.25">
      <c r="F2646" s="28"/>
      <c r="I2646" s="28"/>
    </row>
    <row r="2647" spans="6:9" x14ac:dyDescent="0.25">
      <c r="F2647" s="28"/>
      <c r="I2647" s="28"/>
    </row>
    <row r="2648" spans="6:9" x14ac:dyDescent="0.25">
      <c r="F2648" s="28"/>
      <c r="I2648" s="28"/>
    </row>
    <row r="2649" spans="6:9" x14ac:dyDescent="0.25">
      <c r="F2649" s="28"/>
      <c r="I2649" s="28"/>
    </row>
    <row r="2650" spans="6:9" x14ac:dyDescent="0.25">
      <c r="F2650" s="28"/>
      <c r="I2650" s="28"/>
    </row>
    <row r="2651" spans="6:9" x14ac:dyDescent="0.25">
      <c r="F2651" s="28"/>
      <c r="I2651" s="28"/>
    </row>
    <row r="2652" spans="6:9" x14ac:dyDescent="0.25">
      <c r="F2652" s="28"/>
      <c r="I2652" s="28"/>
    </row>
    <row r="2653" spans="6:9" x14ac:dyDescent="0.25">
      <c r="F2653" s="28"/>
      <c r="I2653" s="28"/>
    </row>
    <row r="2654" spans="6:9" x14ac:dyDescent="0.25">
      <c r="F2654" s="28"/>
      <c r="I2654" s="28"/>
    </row>
    <row r="2655" spans="6:9" x14ac:dyDescent="0.25">
      <c r="F2655" s="28"/>
      <c r="I2655" s="28"/>
    </row>
    <row r="2656" spans="6:9" x14ac:dyDescent="0.25">
      <c r="F2656" s="28"/>
      <c r="I2656" s="28"/>
    </row>
    <row r="2657" spans="6:9" x14ac:dyDescent="0.25">
      <c r="F2657" s="28"/>
      <c r="I2657" s="28"/>
    </row>
    <row r="2658" spans="6:9" x14ac:dyDescent="0.25">
      <c r="F2658" s="28"/>
      <c r="I2658" s="28"/>
    </row>
    <row r="2659" spans="6:9" x14ac:dyDescent="0.25">
      <c r="F2659" s="28"/>
      <c r="I2659" s="28"/>
    </row>
    <row r="2660" spans="6:9" x14ac:dyDescent="0.25">
      <c r="F2660" s="28"/>
      <c r="I2660" s="28"/>
    </row>
    <row r="2661" spans="6:9" x14ac:dyDescent="0.25">
      <c r="F2661" s="28"/>
      <c r="I2661" s="28"/>
    </row>
    <row r="2662" spans="6:9" x14ac:dyDescent="0.25">
      <c r="F2662" s="28"/>
      <c r="I2662" s="28"/>
    </row>
    <row r="2663" spans="6:9" x14ac:dyDescent="0.25">
      <c r="F2663" s="28"/>
      <c r="I2663" s="28"/>
    </row>
    <row r="2664" spans="6:9" x14ac:dyDescent="0.25">
      <c r="F2664" s="28"/>
      <c r="I2664" s="28"/>
    </row>
    <row r="2665" spans="6:9" x14ac:dyDescent="0.25">
      <c r="F2665" s="28"/>
      <c r="I2665" s="28"/>
    </row>
    <row r="2666" spans="6:9" x14ac:dyDescent="0.25">
      <c r="F2666" s="28"/>
      <c r="I2666" s="28"/>
    </row>
    <row r="2667" spans="6:9" x14ac:dyDescent="0.25">
      <c r="F2667" s="28"/>
      <c r="I2667" s="28"/>
    </row>
    <row r="2668" spans="6:9" x14ac:dyDescent="0.25">
      <c r="F2668" s="28"/>
      <c r="I2668" s="28"/>
    </row>
    <row r="2669" spans="6:9" x14ac:dyDescent="0.25">
      <c r="F2669" s="28"/>
      <c r="I2669" s="28"/>
    </row>
    <row r="2670" spans="6:9" x14ac:dyDescent="0.25">
      <c r="F2670" s="28"/>
      <c r="I2670" s="28"/>
    </row>
    <row r="2671" spans="6:9" x14ac:dyDescent="0.25">
      <c r="F2671" s="28"/>
      <c r="I2671" s="28"/>
    </row>
    <row r="2672" spans="6:9" x14ac:dyDescent="0.25">
      <c r="F2672" s="28"/>
      <c r="I2672" s="28"/>
    </row>
    <row r="2673" spans="6:9" x14ac:dyDescent="0.25">
      <c r="F2673" s="28"/>
      <c r="I2673" s="28"/>
    </row>
    <row r="2674" spans="6:9" x14ac:dyDescent="0.25">
      <c r="F2674" s="28"/>
      <c r="I2674" s="28"/>
    </row>
    <row r="2675" spans="6:9" x14ac:dyDescent="0.25">
      <c r="F2675" s="28"/>
      <c r="I2675" s="28"/>
    </row>
    <row r="2676" spans="6:9" x14ac:dyDescent="0.25">
      <c r="F2676" s="28"/>
      <c r="I2676" s="28"/>
    </row>
    <row r="2677" spans="6:9" x14ac:dyDescent="0.25">
      <c r="F2677" s="28"/>
      <c r="I2677" s="28"/>
    </row>
    <row r="2678" spans="6:9" x14ac:dyDescent="0.25">
      <c r="F2678" s="28"/>
      <c r="I2678" s="28"/>
    </row>
    <row r="2679" spans="6:9" x14ac:dyDescent="0.25">
      <c r="F2679" s="28"/>
      <c r="I2679" s="28"/>
    </row>
    <row r="2680" spans="6:9" x14ac:dyDescent="0.25">
      <c r="F2680" s="28"/>
      <c r="I2680" s="28"/>
    </row>
    <row r="2681" spans="6:9" x14ac:dyDescent="0.25">
      <c r="F2681" s="28"/>
      <c r="I2681" s="28"/>
    </row>
    <row r="2682" spans="6:9" x14ac:dyDescent="0.25">
      <c r="F2682" s="28"/>
      <c r="I2682" s="28"/>
    </row>
    <row r="2683" spans="6:9" x14ac:dyDescent="0.25">
      <c r="F2683" s="28"/>
      <c r="I2683" s="28"/>
    </row>
    <row r="2684" spans="6:9" x14ac:dyDescent="0.25">
      <c r="F2684" s="28"/>
      <c r="I2684" s="28"/>
    </row>
    <row r="2685" spans="6:9" x14ac:dyDescent="0.25">
      <c r="F2685" s="28"/>
      <c r="I2685" s="28"/>
    </row>
    <row r="2686" spans="6:9" x14ac:dyDescent="0.25">
      <c r="F2686" s="28"/>
      <c r="I2686" s="28"/>
    </row>
    <row r="2687" spans="6:9" x14ac:dyDescent="0.25">
      <c r="F2687" s="28"/>
      <c r="I2687" s="28"/>
    </row>
    <row r="2688" spans="6:9" x14ac:dyDescent="0.25">
      <c r="F2688" s="28"/>
      <c r="I2688" s="28"/>
    </row>
    <row r="2689" spans="6:9" x14ac:dyDescent="0.25">
      <c r="F2689" s="28"/>
      <c r="I2689" s="28"/>
    </row>
    <row r="2690" spans="6:9" x14ac:dyDescent="0.25">
      <c r="F2690" s="28"/>
      <c r="I2690" s="28"/>
    </row>
    <row r="2691" spans="6:9" x14ac:dyDescent="0.25">
      <c r="F2691" s="28"/>
      <c r="I2691" s="28"/>
    </row>
    <row r="2692" spans="6:9" x14ac:dyDescent="0.25">
      <c r="F2692" s="28"/>
      <c r="I2692" s="28"/>
    </row>
    <row r="2693" spans="6:9" x14ac:dyDescent="0.25">
      <c r="F2693" s="28"/>
      <c r="I2693" s="28"/>
    </row>
    <row r="2694" spans="6:9" x14ac:dyDescent="0.25">
      <c r="F2694" s="28"/>
      <c r="I2694" s="28"/>
    </row>
    <row r="2695" spans="6:9" x14ac:dyDescent="0.25">
      <c r="F2695" s="28"/>
      <c r="I2695" s="28"/>
    </row>
    <row r="2696" spans="6:9" x14ac:dyDescent="0.25">
      <c r="F2696" s="28"/>
      <c r="I2696" s="28"/>
    </row>
    <row r="2697" spans="6:9" x14ac:dyDescent="0.25">
      <c r="F2697" s="28"/>
      <c r="I2697" s="28"/>
    </row>
    <row r="2698" spans="6:9" x14ac:dyDescent="0.25">
      <c r="F2698" s="28"/>
      <c r="I2698" s="28"/>
    </row>
    <row r="2699" spans="6:9" x14ac:dyDescent="0.25">
      <c r="F2699" s="28"/>
      <c r="I2699" s="28"/>
    </row>
    <row r="2700" spans="6:9" x14ac:dyDescent="0.25">
      <c r="F2700" s="28"/>
      <c r="I2700" s="28"/>
    </row>
    <row r="2701" spans="6:9" x14ac:dyDescent="0.25">
      <c r="F2701" s="28"/>
      <c r="I2701" s="28"/>
    </row>
    <row r="2702" spans="6:9" x14ac:dyDescent="0.25">
      <c r="F2702" s="28"/>
      <c r="I2702" s="28"/>
    </row>
    <row r="2703" spans="6:9" x14ac:dyDescent="0.25">
      <c r="F2703" s="28"/>
      <c r="I2703" s="28"/>
    </row>
    <row r="2704" spans="6:9" x14ac:dyDescent="0.25">
      <c r="F2704" s="28"/>
      <c r="I2704" s="28"/>
    </row>
    <row r="2705" spans="6:9" x14ac:dyDescent="0.25">
      <c r="F2705" s="28"/>
      <c r="I2705" s="28"/>
    </row>
    <row r="2706" spans="6:9" x14ac:dyDescent="0.25">
      <c r="F2706" s="28"/>
      <c r="I2706" s="28"/>
    </row>
    <row r="2707" spans="6:9" x14ac:dyDescent="0.25">
      <c r="F2707" s="28"/>
      <c r="I2707" s="28"/>
    </row>
    <row r="2708" spans="6:9" x14ac:dyDescent="0.25">
      <c r="F2708" s="28"/>
      <c r="I2708" s="28"/>
    </row>
    <row r="2709" spans="6:9" x14ac:dyDescent="0.25">
      <c r="F2709" s="28"/>
      <c r="I2709" s="28"/>
    </row>
    <row r="2710" spans="6:9" x14ac:dyDescent="0.25">
      <c r="F2710" s="28"/>
      <c r="I2710" s="28"/>
    </row>
    <row r="2711" spans="6:9" x14ac:dyDescent="0.25">
      <c r="F2711" s="28"/>
      <c r="I2711" s="28"/>
    </row>
    <row r="2712" spans="6:9" x14ac:dyDescent="0.25">
      <c r="F2712" s="28"/>
      <c r="I2712" s="28"/>
    </row>
    <row r="2713" spans="6:9" x14ac:dyDescent="0.25">
      <c r="F2713" s="28"/>
      <c r="I2713" s="28"/>
    </row>
    <row r="2714" spans="6:9" x14ac:dyDescent="0.25">
      <c r="F2714" s="28"/>
      <c r="I2714" s="28"/>
    </row>
    <row r="2715" spans="6:9" x14ac:dyDescent="0.25">
      <c r="F2715" s="28"/>
      <c r="I2715" s="28"/>
    </row>
    <row r="2716" spans="6:9" x14ac:dyDescent="0.25">
      <c r="F2716" s="28"/>
      <c r="I2716" s="28"/>
    </row>
    <row r="2717" spans="6:9" x14ac:dyDescent="0.25">
      <c r="F2717" s="28"/>
      <c r="I2717" s="28"/>
    </row>
    <row r="2718" spans="6:9" x14ac:dyDescent="0.25">
      <c r="F2718" s="28"/>
      <c r="I2718" s="28"/>
    </row>
    <row r="2719" spans="6:9" x14ac:dyDescent="0.25">
      <c r="F2719" s="28"/>
      <c r="I2719" s="28"/>
    </row>
    <row r="2720" spans="6:9" x14ac:dyDescent="0.25">
      <c r="F2720" s="28"/>
      <c r="I2720" s="28"/>
    </row>
    <row r="2721" spans="6:9" x14ac:dyDescent="0.25">
      <c r="F2721" s="28"/>
      <c r="I2721" s="28"/>
    </row>
    <row r="2722" spans="6:9" x14ac:dyDescent="0.25">
      <c r="F2722" s="28"/>
      <c r="I2722" s="28"/>
    </row>
    <row r="2723" spans="6:9" x14ac:dyDescent="0.25">
      <c r="F2723" s="28"/>
      <c r="I2723" s="28"/>
    </row>
    <row r="2724" spans="6:9" x14ac:dyDescent="0.25">
      <c r="F2724" s="28"/>
      <c r="I2724" s="28"/>
    </row>
    <row r="2725" spans="6:9" x14ac:dyDescent="0.25">
      <c r="F2725" s="28"/>
      <c r="I2725" s="28"/>
    </row>
    <row r="2726" spans="6:9" x14ac:dyDescent="0.25">
      <c r="F2726" s="28"/>
      <c r="I2726" s="28"/>
    </row>
    <row r="2727" spans="6:9" x14ac:dyDescent="0.25">
      <c r="F2727" s="28"/>
      <c r="I2727" s="28"/>
    </row>
    <row r="2728" spans="6:9" x14ac:dyDescent="0.25">
      <c r="F2728" s="28"/>
      <c r="I2728" s="28"/>
    </row>
    <row r="2729" spans="6:9" x14ac:dyDescent="0.25">
      <c r="F2729" s="28"/>
      <c r="I2729" s="28"/>
    </row>
    <row r="2730" spans="6:9" x14ac:dyDescent="0.25">
      <c r="F2730" s="28"/>
      <c r="I2730" s="28"/>
    </row>
    <row r="2731" spans="6:9" x14ac:dyDescent="0.25">
      <c r="F2731" s="28"/>
      <c r="I2731" s="28"/>
    </row>
    <row r="2732" spans="6:9" x14ac:dyDescent="0.25">
      <c r="F2732" s="28"/>
      <c r="I2732" s="28"/>
    </row>
    <row r="2733" spans="6:9" x14ac:dyDescent="0.25">
      <c r="F2733" s="28"/>
      <c r="I2733" s="28"/>
    </row>
    <row r="2734" spans="6:9" x14ac:dyDescent="0.25">
      <c r="F2734" s="28"/>
      <c r="I2734" s="28"/>
    </row>
    <row r="2735" spans="6:9" x14ac:dyDescent="0.25">
      <c r="F2735" s="28"/>
      <c r="I2735" s="28"/>
    </row>
    <row r="2736" spans="6:9" x14ac:dyDescent="0.25">
      <c r="F2736" s="28"/>
      <c r="I2736" s="28"/>
    </row>
    <row r="2737" spans="6:9" x14ac:dyDescent="0.25">
      <c r="F2737" s="28"/>
      <c r="I2737" s="28"/>
    </row>
    <row r="2738" spans="6:9" x14ac:dyDescent="0.25">
      <c r="F2738" s="28"/>
      <c r="I2738" s="28"/>
    </row>
    <row r="2739" spans="6:9" x14ac:dyDescent="0.25">
      <c r="F2739" s="28"/>
      <c r="I2739" s="28"/>
    </row>
    <row r="2740" spans="6:9" x14ac:dyDescent="0.25">
      <c r="F2740" s="28"/>
      <c r="I2740" s="28"/>
    </row>
    <row r="2741" spans="6:9" x14ac:dyDescent="0.25">
      <c r="F2741" s="28"/>
      <c r="I2741" s="28"/>
    </row>
    <row r="2742" spans="6:9" x14ac:dyDescent="0.25">
      <c r="F2742" s="28"/>
      <c r="I2742" s="28"/>
    </row>
    <row r="2743" spans="6:9" x14ac:dyDescent="0.25">
      <c r="F2743" s="28"/>
      <c r="I2743" s="28"/>
    </row>
    <row r="2744" spans="6:9" x14ac:dyDescent="0.25">
      <c r="F2744" s="28"/>
      <c r="I2744" s="28"/>
    </row>
    <row r="2745" spans="6:9" x14ac:dyDescent="0.25">
      <c r="F2745" s="28"/>
      <c r="I2745" s="28"/>
    </row>
    <row r="2746" spans="6:9" x14ac:dyDescent="0.25">
      <c r="F2746" s="28"/>
      <c r="I2746" s="28"/>
    </row>
    <row r="2747" spans="6:9" x14ac:dyDescent="0.25">
      <c r="F2747" s="28"/>
      <c r="I2747" s="28"/>
    </row>
    <row r="2748" spans="6:9" x14ac:dyDescent="0.25">
      <c r="F2748" s="28"/>
      <c r="I2748" s="28"/>
    </row>
    <row r="2749" spans="6:9" x14ac:dyDescent="0.25">
      <c r="F2749" s="28"/>
      <c r="I2749" s="28"/>
    </row>
    <row r="2750" spans="6:9" x14ac:dyDescent="0.25">
      <c r="F2750" s="28"/>
      <c r="I2750" s="28"/>
    </row>
    <row r="2751" spans="6:9" x14ac:dyDescent="0.25">
      <c r="F2751" s="28"/>
      <c r="I2751" s="28"/>
    </row>
    <row r="2752" spans="6:9" x14ac:dyDescent="0.25">
      <c r="F2752" s="28"/>
      <c r="I2752" s="28"/>
    </row>
    <row r="2753" spans="6:9" x14ac:dyDescent="0.25">
      <c r="F2753" s="28"/>
      <c r="I2753" s="28"/>
    </row>
    <row r="2754" spans="6:9" x14ac:dyDescent="0.25">
      <c r="F2754" s="28"/>
      <c r="I2754" s="28"/>
    </row>
    <row r="2755" spans="6:9" x14ac:dyDescent="0.25">
      <c r="F2755" s="28"/>
      <c r="I2755" s="28"/>
    </row>
    <row r="2756" spans="6:9" x14ac:dyDescent="0.25">
      <c r="F2756" s="28"/>
      <c r="I2756" s="28"/>
    </row>
    <row r="2757" spans="6:9" x14ac:dyDescent="0.25">
      <c r="F2757" s="28"/>
      <c r="I2757" s="28"/>
    </row>
    <row r="2758" spans="6:9" x14ac:dyDescent="0.25">
      <c r="F2758" s="28"/>
      <c r="I2758" s="28"/>
    </row>
    <row r="2759" spans="6:9" x14ac:dyDescent="0.25">
      <c r="F2759" s="28"/>
      <c r="I2759" s="28"/>
    </row>
    <row r="2760" spans="6:9" x14ac:dyDescent="0.25">
      <c r="F2760" s="28"/>
      <c r="I2760" s="28"/>
    </row>
    <row r="2761" spans="6:9" x14ac:dyDescent="0.25">
      <c r="F2761" s="28"/>
      <c r="I2761" s="28"/>
    </row>
    <row r="2762" spans="6:9" x14ac:dyDescent="0.25">
      <c r="F2762" s="28"/>
      <c r="I2762" s="28"/>
    </row>
    <row r="2763" spans="6:9" x14ac:dyDescent="0.25">
      <c r="F2763" s="28"/>
      <c r="I2763" s="28"/>
    </row>
    <row r="2764" spans="6:9" x14ac:dyDescent="0.25">
      <c r="F2764" s="28"/>
      <c r="I2764" s="28"/>
    </row>
    <row r="2765" spans="6:9" x14ac:dyDescent="0.25">
      <c r="F2765" s="28"/>
      <c r="I2765" s="28"/>
    </row>
    <row r="2766" spans="6:9" x14ac:dyDescent="0.25">
      <c r="F2766" s="28"/>
      <c r="I2766" s="28"/>
    </row>
    <row r="2767" spans="6:9" x14ac:dyDescent="0.25">
      <c r="F2767" s="28"/>
      <c r="I2767" s="28"/>
    </row>
    <row r="2768" spans="6:9" x14ac:dyDescent="0.25">
      <c r="F2768" s="28"/>
      <c r="I2768" s="28"/>
    </row>
    <row r="2769" spans="6:9" x14ac:dyDescent="0.25">
      <c r="F2769" s="28"/>
      <c r="I2769" s="28"/>
    </row>
    <row r="2770" spans="6:9" x14ac:dyDescent="0.25">
      <c r="F2770" s="28"/>
      <c r="I2770" s="28"/>
    </row>
    <row r="2771" spans="6:9" x14ac:dyDescent="0.25">
      <c r="F2771" s="28"/>
      <c r="I2771" s="28"/>
    </row>
    <row r="2772" spans="6:9" x14ac:dyDescent="0.25">
      <c r="F2772" s="28"/>
      <c r="I2772" s="28"/>
    </row>
    <row r="2773" spans="6:9" x14ac:dyDescent="0.25">
      <c r="F2773" s="28"/>
      <c r="I2773" s="28"/>
    </row>
    <row r="2774" spans="6:9" x14ac:dyDescent="0.25">
      <c r="F2774" s="28"/>
      <c r="I2774" s="28"/>
    </row>
    <row r="2775" spans="6:9" x14ac:dyDescent="0.25">
      <c r="F2775" s="28"/>
      <c r="I2775" s="28"/>
    </row>
    <row r="2776" spans="6:9" x14ac:dyDescent="0.25">
      <c r="F2776" s="28"/>
      <c r="I2776" s="28"/>
    </row>
    <row r="2777" spans="6:9" x14ac:dyDescent="0.25">
      <c r="F2777" s="28"/>
      <c r="I2777" s="28"/>
    </row>
    <row r="2778" spans="6:9" x14ac:dyDescent="0.25">
      <c r="F2778" s="28"/>
      <c r="I2778" s="28"/>
    </row>
    <row r="2779" spans="6:9" x14ac:dyDescent="0.25">
      <c r="F2779" s="28"/>
      <c r="I2779" s="28"/>
    </row>
    <row r="2780" spans="6:9" x14ac:dyDescent="0.25">
      <c r="F2780" s="28"/>
      <c r="I2780" s="28"/>
    </row>
    <row r="2781" spans="6:9" x14ac:dyDescent="0.25">
      <c r="F2781" s="28"/>
      <c r="I2781" s="28"/>
    </row>
    <row r="2782" spans="6:9" x14ac:dyDescent="0.25">
      <c r="F2782" s="28"/>
      <c r="I2782" s="28"/>
    </row>
    <row r="2783" spans="6:9" x14ac:dyDescent="0.25">
      <c r="F2783" s="28"/>
      <c r="I2783" s="28"/>
    </row>
    <row r="2784" spans="6:9" x14ac:dyDescent="0.25">
      <c r="F2784" s="28"/>
      <c r="I2784" s="28"/>
    </row>
    <row r="2785" spans="6:9" x14ac:dyDescent="0.25">
      <c r="F2785" s="28"/>
      <c r="I2785" s="28"/>
    </row>
    <row r="2786" spans="6:9" x14ac:dyDescent="0.25">
      <c r="F2786" s="28"/>
      <c r="I2786" s="28"/>
    </row>
    <row r="2787" spans="6:9" x14ac:dyDescent="0.25">
      <c r="F2787" s="28"/>
      <c r="I2787" s="28"/>
    </row>
    <row r="2788" spans="6:9" x14ac:dyDescent="0.25">
      <c r="F2788" s="28"/>
      <c r="I2788" s="28"/>
    </row>
    <row r="2789" spans="6:9" x14ac:dyDescent="0.25">
      <c r="F2789" s="28"/>
      <c r="I2789" s="28"/>
    </row>
    <row r="2790" spans="6:9" x14ac:dyDescent="0.25">
      <c r="F2790" s="28"/>
      <c r="I2790" s="28"/>
    </row>
    <row r="2791" spans="6:9" x14ac:dyDescent="0.25">
      <c r="F2791" s="28"/>
      <c r="I2791" s="28"/>
    </row>
    <row r="2792" spans="6:9" x14ac:dyDescent="0.25">
      <c r="F2792" s="28"/>
      <c r="I2792" s="28"/>
    </row>
    <row r="2793" spans="6:9" x14ac:dyDescent="0.25">
      <c r="F2793" s="28"/>
      <c r="I2793" s="28"/>
    </row>
    <row r="2794" spans="6:9" x14ac:dyDescent="0.25">
      <c r="F2794" s="28"/>
      <c r="I2794" s="28"/>
    </row>
    <row r="2795" spans="6:9" x14ac:dyDescent="0.25">
      <c r="F2795" s="28"/>
      <c r="I2795" s="28"/>
    </row>
    <row r="2796" spans="6:9" x14ac:dyDescent="0.25">
      <c r="F2796" s="28"/>
      <c r="I2796" s="28"/>
    </row>
    <row r="2797" spans="6:9" x14ac:dyDescent="0.25">
      <c r="F2797" s="28"/>
      <c r="I2797" s="28"/>
    </row>
    <row r="2798" spans="6:9" x14ac:dyDescent="0.25">
      <c r="F2798" s="28"/>
      <c r="I2798" s="28"/>
    </row>
    <row r="2799" spans="6:9" x14ac:dyDescent="0.25">
      <c r="F2799" s="28"/>
      <c r="I2799" s="28"/>
    </row>
    <row r="2800" spans="6:9" x14ac:dyDescent="0.25">
      <c r="F2800" s="28"/>
      <c r="I2800" s="28"/>
    </row>
    <row r="2801" spans="6:9" x14ac:dyDescent="0.25">
      <c r="F2801" s="28"/>
      <c r="I2801" s="28"/>
    </row>
    <row r="2802" spans="6:9" x14ac:dyDescent="0.25">
      <c r="F2802" s="28"/>
      <c r="I2802" s="28"/>
    </row>
    <row r="2803" spans="6:9" x14ac:dyDescent="0.25">
      <c r="F2803" s="28"/>
      <c r="I2803" s="28"/>
    </row>
    <row r="2804" spans="6:9" x14ac:dyDescent="0.25">
      <c r="F2804" s="28"/>
      <c r="I2804" s="28"/>
    </row>
    <row r="2805" spans="6:9" x14ac:dyDescent="0.25">
      <c r="F2805" s="28"/>
      <c r="I2805" s="28"/>
    </row>
    <row r="2806" spans="6:9" x14ac:dyDescent="0.25">
      <c r="F2806" s="28"/>
      <c r="I2806" s="28"/>
    </row>
    <row r="2807" spans="6:9" x14ac:dyDescent="0.25">
      <c r="F2807" s="28"/>
      <c r="I2807" s="28"/>
    </row>
    <row r="2808" spans="6:9" x14ac:dyDescent="0.25">
      <c r="F2808" s="28"/>
      <c r="I2808" s="28"/>
    </row>
    <row r="2809" spans="6:9" x14ac:dyDescent="0.25">
      <c r="F2809" s="28"/>
      <c r="I2809" s="28"/>
    </row>
    <row r="2810" spans="6:9" x14ac:dyDescent="0.25">
      <c r="F2810" s="28"/>
      <c r="I2810" s="28"/>
    </row>
    <row r="2811" spans="6:9" x14ac:dyDescent="0.25">
      <c r="F2811" s="28"/>
      <c r="I2811" s="28"/>
    </row>
    <row r="2812" spans="6:9" x14ac:dyDescent="0.25">
      <c r="F2812" s="28"/>
      <c r="I2812" s="28"/>
    </row>
    <row r="2813" spans="6:9" x14ac:dyDescent="0.25">
      <c r="F2813" s="28"/>
      <c r="I2813" s="28"/>
    </row>
    <row r="2814" spans="6:9" x14ac:dyDescent="0.25">
      <c r="F2814" s="28"/>
      <c r="I2814" s="28"/>
    </row>
    <row r="2815" spans="6:9" x14ac:dyDescent="0.25">
      <c r="F2815" s="28"/>
      <c r="I2815" s="28"/>
    </row>
    <row r="2816" spans="6:9" x14ac:dyDescent="0.25">
      <c r="F2816" s="28"/>
      <c r="I2816" s="28"/>
    </row>
    <row r="2817" spans="6:9" x14ac:dyDescent="0.25">
      <c r="F2817" s="28"/>
      <c r="I2817" s="28"/>
    </row>
    <row r="2818" spans="6:9" x14ac:dyDescent="0.25">
      <c r="F2818" s="28"/>
      <c r="I2818" s="28"/>
    </row>
    <row r="2819" spans="6:9" x14ac:dyDescent="0.25">
      <c r="F2819" s="28"/>
      <c r="I2819" s="28"/>
    </row>
    <row r="2820" spans="6:9" x14ac:dyDescent="0.25">
      <c r="F2820" s="28"/>
      <c r="I2820" s="28"/>
    </row>
    <row r="2821" spans="6:9" x14ac:dyDescent="0.25">
      <c r="F2821" s="28"/>
      <c r="I2821" s="28"/>
    </row>
    <row r="2822" spans="6:9" x14ac:dyDescent="0.25">
      <c r="F2822" s="28"/>
      <c r="I2822" s="28"/>
    </row>
    <row r="2823" spans="6:9" x14ac:dyDescent="0.25">
      <c r="F2823" s="28"/>
      <c r="I2823" s="28"/>
    </row>
    <row r="2824" spans="6:9" x14ac:dyDescent="0.25">
      <c r="F2824" s="28"/>
      <c r="I2824" s="28"/>
    </row>
    <row r="2825" spans="6:9" x14ac:dyDescent="0.25">
      <c r="F2825" s="28"/>
      <c r="I2825" s="28"/>
    </row>
    <row r="2826" spans="6:9" x14ac:dyDescent="0.25">
      <c r="F2826" s="28"/>
      <c r="I2826" s="28"/>
    </row>
    <row r="2827" spans="6:9" x14ac:dyDescent="0.25">
      <c r="F2827" s="28"/>
      <c r="I2827" s="28"/>
    </row>
    <row r="2828" spans="6:9" x14ac:dyDescent="0.25">
      <c r="F2828" s="28"/>
      <c r="I2828" s="28"/>
    </row>
    <row r="2829" spans="6:9" x14ac:dyDescent="0.25">
      <c r="F2829" s="28"/>
      <c r="I2829" s="28"/>
    </row>
    <row r="2830" spans="6:9" x14ac:dyDescent="0.25">
      <c r="F2830" s="28"/>
      <c r="I2830" s="28"/>
    </row>
    <row r="2831" spans="6:9" x14ac:dyDescent="0.25">
      <c r="F2831" s="28"/>
      <c r="I2831" s="28"/>
    </row>
    <row r="2832" spans="6:9" x14ac:dyDescent="0.25">
      <c r="F2832" s="28"/>
      <c r="I2832" s="28"/>
    </row>
    <row r="2833" spans="6:9" x14ac:dyDescent="0.25">
      <c r="F2833" s="28"/>
      <c r="I2833" s="28"/>
    </row>
    <row r="2834" spans="6:9" x14ac:dyDescent="0.25">
      <c r="F2834" s="28"/>
      <c r="I2834" s="28"/>
    </row>
    <row r="2835" spans="6:9" x14ac:dyDescent="0.25">
      <c r="F2835" s="28"/>
      <c r="I2835" s="28"/>
    </row>
    <row r="2836" spans="6:9" x14ac:dyDescent="0.25">
      <c r="F2836" s="28"/>
      <c r="I2836" s="28"/>
    </row>
    <row r="2837" spans="6:9" x14ac:dyDescent="0.25">
      <c r="F2837" s="28"/>
      <c r="I2837" s="28"/>
    </row>
    <row r="2838" spans="6:9" x14ac:dyDescent="0.25">
      <c r="F2838" s="28"/>
      <c r="I2838" s="28"/>
    </row>
    <row r="2839" spans="6:9" x14ac:dyDescent="0.25">
      <c r="F2839" s="28"/>
      <c r="I2839" s="28"/>
    </row>
    <row r="2840" spans="6:9" x14ac:dyDescent="0.25">
      <c r="F2840" s="28"/>
      <c r="I2840" s="28"/>
    </row>
    <row r="2841" spans="6:9" x14ac:dyDescent="0.25">
      <c r="F2841" s="28"/>
      <c r="I2841" s="28"/>
    </row>
    <row r="2842" spans="6:9" x14ac:dyDescent="0.25">
      <c r="F2842" s="28"/>
      <c r="I2842" s="28"/>
    </row>
    <row r="2843" spans="6:9" x14ac:dyDescent="0.25">
      <c r="F2843" s="28"/>
      <c r="I2843" s="28"/>
    </row>
    <row r="2844" spans="6:9" x14ac:dyDescent="0.25">
      <c r="F2844" s="28"/>
      <c r="I2844" s="28"/>
    </row>
    <row r="2845" spans="6:9" x14ac:dyDescent="0.25">
      <c r="F2845" s="28"/>
      <c r="I2845" s="28"/>
    </row>
    <row r="2846" spans="6:9" x14ac:dyDescent="0.25">
      <c r="F2846" s="28"/>
      <c r="I2846" s="28"/>
    </row>
    <row r="2847" spans="6:9" x14ac:dyDescent="0.25">
      <c r="F2847" s="28"/>
      <c r="I2847" s="28"/>
    </row>
    <row r="2848" spans="6:9" x14ac:dyDescent="0.25">
      <c r="F2848" s="28"/>
      <c r="I2848" s="28"/>
    </row>
    <row r="2849" spans="6:9" x14ac:dyDescent="0.25">
      <c r="F2849" s="28"/>
      <c r="I2849" s="28"/>
    </row>
    <row r="2850" spans="6:9" x14ac:dyDescent="0.25">
      <c r="F2850" s="28"/>
      <c r="I2850" s="28"/>
    </row>
    <row r="2851" spans="6:9" x14ac:dyDescent="0.25">
      <c r="F2851" s="28"/>
      <c r="I2851" s="28"/>
    </row>
    <row r="2852" spans="6:9" x14ac:dyDescent="0.25">
      <c r="F2852" s="28"/>
      <c r="I2852" s="28"/>
    </row>
    <row r="2853" spans="6:9" x14ac:dyDescent="0.25">
      <c r="F2853" s="28"/>
      <c r="I2853" s="28"/>
    </row>
    <row r="2854" spans="6:9" x14ac:dyDescent="0.25">
      <c r="F2854" s="28"/>
      <c r="I2854" s="28"/>
    </row>
    <row r="2855" spans="6:9" x14ac:dyDescent="0.25">
      <c r="F2855" s="28"/>
      <c r="I2855" s="28"/>
    </row>
    <row r="2856" spans="6:9" x14ac:dyDescent="0.25">
      <c r="F2856" s="28"/>
      <c r="I2856" s="28"/>
    </row>
    <row r="2857" spans="6:9" x14ac:dyDescent="0.25">
      <c r="F2857" s="28"/>
      <c r="I2857" s="28"/>
    </row>
    <row r="2858" spans="6:9" x14ac:dyDescent="0.25">
      <c r="F2858" s="28"/>
      <c r="I2858" s="28"/>
    </row>
    <row r="2859" spans="6:9" x14ac:dyDescent="0.25">
      <c r="F2859" s="28"/>
      <c r="I2859" s="28"/>
    </row>
    <row r="2860" spans="6:9" x14ac:dyDescent="0.25">
      <c r="F2860" s="28"/>
      <c r="I2860" s="28"/>
    </row>
    <row r="2861" spans="6:9" x14ac:dyDescent="0.25">
      <c r="F2861" s="28"/>
      <c r="I2861" s="28"/>
    </row>
    <row r="2862" spans="6:9" x14ac:dyDescent="0.25">
      <c r="F2862" s="28"/>
      <c r="I2862" s="28"/>
    </row>
    <row r="2863" spans="6:9" x14ac:dyDescent="0.25">
      <c r="F2863" s="28"/>
      <c r="I2863" s="28"/>
    </row>
    <row r="2864" spans="6:9" x14ac:dyDescent="0.25">
      <c r="F2864" s="28"/>
      <c r="I2864" s="28"/>
    </row>
    <row r="2865" spans="6:9" x14ac:dyDescent="0.25">
      <c r="F2865" s="28"/>
      <c r="I2865" s="28"/>
    </row>
    <row r="2866" spans="6:9" x14ac:dyDescent="0.25">
      <c r="F2866" s="28"/>
      <c r="I2866" s="28"/>
    </row>
    <row r="2867" spans="6:9" x14ac:dyDescent="0.25">
      <c r="F2867" s="28"/>
      <c r="I2867" s="28"/>
    </row>
    <row r="2868" spans="6:9" x14ac:dyDescent="0.25">
      <c r="F2868" s="28"/>
      <c r="I2868" s="28"/>
    </row>
    <row r="2869" spans="6:9" x14ac:dyDescent="0.25">
      <c r="F2869" s="28"/>
      <c r="I2869" s="28"/>
    </row>
    <row r="2870" spans="6:9" x14ac:dyDescent="0.25">
      <c r="F2870" s="28"/>
      <c r="I2870" s="28"/>
    </row>
    <row r="2871" spans="6:9" x14ac:dyDescent="0.25">
      <c r="F2871" s="28"/>
      <c r="I2871" s="28"/>
    </row>
    <row r="2872" spans="6:9" x14ac:dyDescent="0.25">
      <c r="F2872" s="28"/>
      <c r="I2872" s="28"/>
    </row>
    <row r="2873" spans="6:9" x14ac:dyDescent="0.25">
      <c r="F2873" s="28"/>
      <c r="I2873" s="28"/>
    </row>
    <row r="2874" spans="6:9" x14ac:dyDescent="0.25">
      <c r="F2874" s="28"/>
      <c r="I2874" s="28"/>
    </row>
    <row r="2875" spans="6:9" x14ac:dyDescent="0.25">
      <c r="F2875" s="28"/>
      <c r="I2875" s="28"/>
    </row>
    <row r="2876" spans="6:9" x14ac:dyDescent="0.25">
      <c r="F2876" s="28"/>
      <c r="I2876" s="28"/>
    </row>
    <row r="2877" spans="6:9" x14ac:dyDescent="0.25">
      <c r="F2877" s="28"/>
      <c r="I2877" s="28"/>
    </row>
    <row r="2878" spans="6:9" x14ac:dyDescent="0.25">
      <c r="F2878" s="28"/>
      <c r="I2878" s="28"/>
    </row>
    <row r="2879" spans="6:9" x14ac:dyDescent="0.25">
      <c r="F2879" s="28"/>
      <c r="I2879" s="28"/>
    </row>
    <row r="2880" spans="6:9" x14ac:dyDescent="0.25">
      <c r="F2880" s="28"/>
      <c r="I2880" s="28"/>
    </row>
    <row r="2881" spans="6:9" x14ac:dyDescent="0.25">
      <c r="F2881" s="28"/>
      <c r="I2881" s="28"/>
    </row>
    <row r="2882" spans="6:9" x14ac:dyDescent="0.25">
      <c r="F2882" s="28"/>
      <c r="I2882" s="28"/>
    </row>
    <row r="2883" spans="6:9" x14ac:dyDescent="0.25">
      <c r="F2883" s="28"/>
      <c r="I2883" s="28"/>
    </row>
    <row r="2884" spans="6:9" x14ac:dyDescent="0.25">
      <c r="F2884" s="28"/>
      <c r="I2884" s="28"/>
    </row>
  </sheetData>
  <mergeCells count="4">
    <mergeCell ref="G4:J4"/>
    <mergeCell ref="A4:A5"/>
    <mergeCell ref="D4:F4"/>
    <mergeCell ref="B4:C5"/>
  </mergeCells>
  <phoneticPr fontId="4" type="noConversion"/>
  <conditionalFormatting sqref="C29:D31 D34:E36 D39:E43 G39:H43">
    <cfRule type="containsBlanks" dxfId="73" priority="140">
      <formula>LEN(TRIM(C29))=0</formula>
    </cfRule>
  </conditionalFormatting>
  <conditionalFormatting sqref="C28:E28">
    <cfRule type="containsBlanks" dxfId="72" priority="245">
      <formula>LEN(TRIM(C28))=0</formula>
    </cfRule>
  </conditionalFormatting>
  <conditionalFormatting sqref="D15:D16">
    <cfRule type="containsBlanks" dxfId="71" priority="109">
      <formula>LEN(TRIM(D15))=0</formula>
    </cfRule>
  </conditionalFormatting>
  <conditionalFormatting sqref="D21">
    <cfRule type="containsBlanks" dxfId="70" priority="148">
      <formula>LEN(TRIM(D21))=0</formula>
    </cfRule>
  </conditionalFormatting>
  <conditionalFormatting sqref="D26">
    <cfRule type="containsBlanks" dxfId="69" priority="172">
      <formula>LEN(TRIM(D26))=0</formula>
    </cfRule>
  </conditionalFormatting>
  <conditionalFormatting sqref="D32">
    <cfRule type="containsBlanks" dxfId="68" priority="143">
      <formula>LEN(TRIM(D32))=0</formula>
    </cfRule>
  </conditionalFormatting>
  <conditionalFormatting sqref="D8:E8 E9:E10">
    <cfRule type="containsBlanks" dxfId="67" priority="108">
      <formula>LEN(TRIM(D8))=0</formula>
    </cfRule>
  </conditionalFormatting>
  <conditionalFormatting sqref="D13:E14 E15">
    <cfRule type="containsBlanks" dxfId="66" priority="306">
      <formula>LEN(TRIM(D13))=0</formula>
    </cfRule>
  </conditionalFormatting>
  <conditionalFormatting sqref="D18:E20">
    <cfRule type="containsBlanks" dxfId="65" priority="233">
      <formula>LEN(TRIM(D18))=0</formula>
    </cfRule>
  </conditionalFormatting>
  <conditionalFormatting sqref="D23:E25">
    <cfRule type="containsBlanks" dxfId="64" priority="160">
      <formula>LEN(TRIM(D23))=0</formula>
    </cfRule>
  </conditionalFormatting>
  <conditionalFormatting sqref="D46:E48 G46:H48">
    <cfRule type="containsBlanks" dxfId="63" priority="300">
      <formula>LEN(TRIM(D46))=0</formula>
    </cfRule>
  </conditionalFormatting>
  <conditionalFormatting sqref="D50:E51 E52">
    <cfRule type="containsBlanks" dxfId="62" priority="137">
      <formula>LEN(TRIM(D50))=0</formula>
    </cfRule>
  </conditionalFormatting>
  <conditionalFormatting sqref="D55:E55 D57:E57 E56 E58">
    <cfRule type="containsBlanks" dxfId="61" priority="133">
      <formula>LEN(TRIM(D55))=0</formula>
    </cfRule>
  </conditionalFormatting>
  <conditionalFormatting sqref="D59:H59 F53">
    <cfRule type="containsBlanks" dxfId="60" priority="54">
      <formula>LEN(TRIM(D53))=0</formula>
    </cfRule>
  </conditionalFormatting>
  <conditionalFormatting sqref="F16">
    <cfRule type="containsBlanks" dxfId="59" priority="49">
      <formula>LEN(TRIM(F16))=0</formula>
    </cfRule>
  </conditionalFormatting>
  <conditionalFormatting sqref="F26">
    <cfRule type="containsBlanks" dxfId="58" priority="45">
      <formula>LEN(TRIM(F26))=0</formula>
    </cfRule>
  </conditionalFormatting>
  <conditionalFormatting sqref="F32">
    <cfRule type="containsBlanks" dxfId="57" priority="43">
      <formula>LEN(TRIM(F32))=0</formula>
    </cfRule>
  </conditionalFormatting>
  <conditionalFormatting sqref="F37">
    <cfRule type="containsBlanks" dxfId="56" priority="42">
      <formula>LEN(TRIM(F37))=0</formula>
    </cfRule>
  </conditionalFormatting>
  <conditionalFormatting sqref="F44">
    <cfRule type="containsBlanks" dxfId="55" priority="40">
      <formula>LEN(TRIM(F44))=0</formula>
    </cfRule>
  </conditionalFormatting>
  <conditionalFormatting sqref="F50:F51">
    <cfRule type="containsBlanks" dxfId="54" priority="28">
      <formula>LEN(TRIM(F50))=0</formula>
    </cfRule>
  </conditionalFormatting>
  <conditionalFormatting sqref="G15:G16">
    <cfRule type="containsBlanks" dxfId="53" priority="105">
      <formula>LEN(TRIM(G15))=0</formula>
    </cfRule>
  </conditionalFormatting>
  <conditionalFormatting sqref="G21">
    <cfRule type="containsBlanks" dxfId="52" priority="147">
      <formula>LEN(TRIM(G21))=0</formula>
    </cfRule>
  </conditionalFormatting>
  <conditionalFormatting sqref="G26">
    <cfRule type="containsBlanks" dxfId="51" priority="171">
      <formula>LEN(TRIM(G26))=0</formula>
    </cfRule>
  </conditionalFormatting>
  <conditionalFormatting sqref="G29:G32 C34:C37">
    <cfRule type="containsBlanks" dxfId="50" priority="52">
      <formula>LEN(TRIM(C29))=0</formula>
    </cfRule>
  </conditionalFormatting>
  <conditionalFormatting sqref="G8:H8 H9:H10">
    <cfRule type="containsBlanks" dxfId="49" priority="86">
      <formula>LEN(TRIM(G8))=0</formula>
    </cfRule>
  </conditionalFormatting>
  <conditionalFormatting sqref="G13:H14 H15">
    <cfRule type="containsBlanks" dxfId="48" priority="305">
      <formula>LEN(TRIM(G13))=0</formula>
    </cfRule>
  </conditionalFormatting>
  <conditionalFormatting sqref="G18:H20">
    <cfRule type="containsBlanks" dxfId="47" priority="157">
      <formula>LEN(TRIM(G18))=0</formula>
    </cfRule>
  </conditionalFormatting>
  <conditionalFormatting sqref="G23:H25">
    <cfRule type="containsBlanks" dxfId="46" priority="156">
      <formula>LEN(TRIM(G23))=0</formula>
    </cfRule>
  </conditionalFormatting>
  <conditionalFormatting sqref="G28:H28">
    <cfRule type="containsBlanks" dxfId="45" priority="244">
      <formula>LEN(TRIM(G28))=0</formula>
    </cfRule>
  </conditionalFormatting>
  <conditionalFormatting sqref="G34:H36">
    <cfRule type="containsBlanks" dxfId="44" priority="102">
      <formula>LEN(TRIM(G34))=0</formula>
    </cfRule>
  </conditionalFormatting>
  <conditionalFormatting sqref="G50:H51 H52">
    <cfRule type="containsBlanks" dxfId="43" priority="136">
      <formula>LEN(TRIM(G50))=0</formula>
    </cfRule>
  </conditionalFormatting>
  <conditionalFormatting sqref="G55:H55 G57:H57 H56 H58">
    <cfRule type="containsBlanks" dxfId="42" priority="132">
      <formula>LEN(TRIM(G55))=0</formula>
    </cfRule>
  </conditionalFormatting>
  <conditionalFormatting sqref="H29:H31">
    <cfRule type="containsBlanks" dxfId="41" priority="104">
      <formula>LEN(TRIM(H29))=0</formula>
    </cfRule>
  </conditionalFormatting>
  <conditionalFormatting sqref="I8 I11 I28:I32 E29:E31 I34:I37 I39:I40 I50:I51 I43:I44 I53">
    <cfRule type="containsBlanks" dxfId="40" priority="252">
      <formula>LEN(TRIM(E8))=0</formula>
    </cfRule>
  </conditionalFormatting>
  <conditionalFormatting sqref="I13:I16">
    <cfRule type="containsBlanks" dxfId="39" priority="88">
      <formula>LEN(TRIM(I13))=0</formula>
    </cfRule>
  </conditionalFormatting>
  <conditionalFormatting sqref="I18:I21">
    <cfRule type="containsBlanks" dxfId="38" priority="82">
      <formula>LEN(TRIM(I18))=0</formula>
    </cfRule>
  </conditionalFormatting>
  <conditionalFormatting sqref="I23:I26">
    <cfRule type="containsBlanks" dxfId="37" priority="80">
      <formula>LEN(TRIM(I23))=0</formula>
    </cfRule>
  </conditionalFormatting>
  <conditionalFormatting sqref="I46">
    <cfRule type="containsBlanks" dxfId="36" priority="71">
      <formula>LEN(TRIM(I46))=0</formula>
    </cfRule>
  </conditionalFormatting>
  <conditionalFormatting sqref="I55 I57 I59">
    <cfRule type="containsBlanks" dxfId="35" priority="67">
      <formula>LEN(TRIM(I55))=0</formula>
    </cfRule>
  </conditionalFormatting>
  <conditionalFormatting sqref="F8 F11">
    <cfRule type="containsBlanks" dxfId="34" priority="36">
      <formula>LEN(TRIM(F8))=0</formula>
    </cfRule>
  </conditionalFormatting>
  <conditionalFormatting sqref="F13:F14">
    <cfRule type="containsBlanks" dxfId="33" priority="35">
      <formula>LEN(TRIM(F13))=0</formula>
    </cfRule>
  </conditionalFormatting>
  <conditionalFormatting sqref="F18:F19">
    <cfRule type="containsBlanks" dxfId="32" priority="34">
      <formula>LEN(TRIM(F18))=0</formula>
    </cfRule>
  </conditionalFormatting>
  <conditionalFormatting sqref="F23:F24">
    <cfRule type="containsBlanks" dxfId="31" priority="33">
      <formula>LEN(TRIM(F23))=0</formula>
    </cfRule>
  </conditionalFormatting>
  <conditionalFormatting sqref="F28:F29">
    <cfRule type="containsBlanks" dxfId="30" priority="32">
      <formula>LEN(TRIM(F28))=0</formula>
    </cfRule>
  </conditionalFormatting>
  <conditionalFormatting sqref="F34:F35">
    <cfRule type="containsBlanks" dxfId="29" priority="31">
      <formula>LEN(TRIM(F34))=0</formula>
    </cfRule>
  </conditionalFormatting>
  <conditionalFormatting sqref="F39:F40">
    <cfRule type="containsBlanks" dxfId="28" priority="30">
      <formula>LEN(TRIM(F39))=0</formula>
    </cfRule>
  </conditionalFormatting>
  <conditionalFormatting sqref="F46:F47">
    <cfRule type="containsBlanks" dxfId="27" priority="29">
      <formula>LEN(TRIM(F46))=0</formula>
    </cfRule>
  </conditionalFormatting>
  <conditionalFormatting sqref="F55">
    <cfRule type="containsBlanks" dxfId="26" priority="27">
      <formula>LEN(TRIM(F55))=0</formula>
    </cfRule>
  </conditionalFormatting>
  <conditionalFormatting sqref="D9:D10">
    <cfRule type="containsBlanks" dxfId="25" priority="26">
      <formula>LEN(TRIM(D9))=0</formula>
    </cfRule>
  </conditionalFormatting>
  <conditionalFormatting sqref="D52">
    <cfRule type="containsBlanks" dxfId="24" priority="25">
      <formula>LEN(TRIM(D52))=0</formula>
    </cfRule>
  </conditionalFormatting>
  <conditionalFormatting sqref="D56">
    <cfRule type="containsBlanks" dxfId="23" priority="24">
      <formula>LEN(TRIM(D56))=0</formula>
    </cfRule>
  </conditionalFormatting>
  <conditionalFormatting sqref="D58">
    <cfRule type="containsBlanks" dxfId="22" priority="23">
      <formula>LEN(TRIM(D58))=0</formula>
    </cfRule>
  </conditionalFormatting>
  <conditionalFormatting sqref="G9:G10">
    <cfRule type="containsBlanks" dxfId="21" priority="22">
      <formula>LEN(TRIM(G9))=0</formula>
    </cfRule>
  </conditionalFormatting>
  <conditionalFormatting sqref="G52">
    <cfRule type="containsBlanks" dxfId="20" priority="21">
      <formula>LEN(TRIM(G52))=0</formula>
    </cfRule>
  </conditionalFormatting>
  <conditionalFormatting sqref="G56">
    <cfRule type="containsBlanks" dxfId="19" priority="20">
      <formula>LEN(TRIM(G56))=0</formula>
    </cfRule>
  </conditionalFormatting>
  <conditionalFormatting sqref="G58">
    <cfRule type="containsBlanks" dxfId="18" priority="19">
      <formula>LEN(TRIM(G58))=0</formula>
    </cfRule>
  </conditionalFormatting>
  <conditionalFormatting sqref="F9:F10">
    <cfRule type="containsBlanks" dxfId="17" priority="18">
      <formula>LEN(TRIM(F9))=0</formula>
    </cfRule>
  </conditionalFormatting>
  <conditionalFormatting sqref="F15">
    <cfRule type="containsBlanks" dxfId="16" priority="17">
      <formula>LEN(TRIM(F15))=0</formula>
    </cfRule>
  </conditionalFormatting>
  <conditionalFormatting sqref="F20">
    <cfRule type="containsBlanks" dxfId="15" priority="16">
      <formula>LEN(TRIM(F20))=0</formula>
    </cfRule>
  </conditionalFormatting>
  <conditionalFormatting sqref="F25">
    <cfRule type="containsBlanks" dxfId="14" priority="15">
      <formula>LEN(TRIM(F25))=0</formula>
    </cfRule>
  </conditionalFormatting>
  <conditionalFormatting sqref="F30:F31">
    <cfRule type="containsBlanks" dxfId="13" priority="14">
      <formula>LEN(TRIM(F30))=0</formula>
    </cfRule>
  </conditionalFormatting>
  <conditionalFormatting sqref="F36">
    <cfRule type="containsBlanks" dxfId="12" priority="13">
      <formula>LEN(TRIM(F36))=0</formula>
    </cfRule>
  </conditionalFormatting>
  <conditionalFormatting sqref="F41:F43">
    <cfRule type="containsBlanks" dxfId="11" priority="12">
      <formula>LEN(TRIM(F41))=0</formula>
    </cfRule>
  </conditionalFormatting>
  <conditionalFormatting sqref="F48">
    <cfRule type="containsBlanks" dxfId="10" priority="11">
      <formula>LEN(TRIM(F48))=0</formula>
    </cfRule>
  </conditionalFormatting>
  <conditionalFormatting sqref="F52">
    <cfRule type="containsBlanks" dxfId="9" priority="10">
      <formula>LEN(TRIM(F52))=0</formula>
    </cfRule>
  </conditionalFormatting>
  <conditionalFormatting sqref="F56:F58">
    <cfRule type="containsBlanks" dxfId="8" priority="9">
      <formula>LEN(TRIM(F56))=0</formula>
    </cfRule>
  </conditionalFormatting>
  <conditionalFormatting sqref="F21">
    <cfRule type="containsBlanks" dxfId="7" priority="8">
      <formula>LEN(TRIM(F21))=0</formula>
    </cfRule>
  </conditionalFormatting>
  <conditionalFormatting sqref="E21">
    <cfRule type="containsBlanks" dxfId="6" priority="7">
      <formula>LEN(TRIM(E21))=0</formula>
    </cfRule>
  </conditionalFormatting>
  <conditionalFormatting sqref="I9:I10">
    <cfRule type="containsBlanks" dxfId="5" priority="6">
      <formula>LEN(TRIM(I9))=0</formula>
    </cfRule>
  </conditionalFormatting>
  <conditionalFormatting sqref="I41:I42">
    <cfRule type="containsBlanks" dxfId="4" priority="5">
      <formula>LEN(TRIM(I41))=0</formula>
    </cfRule>
  </conditionalFormatting>
  <conditionalFormatting sqref="I47:I48">
    <cfRule type="containsBlanks" dxfId="3" priority="4">
      <formula>LEN(TRIM(I47))=0</formula>
    </cfRule>
  </conditionalFormatting>
  <conditionalFormatting sqref="I52">
    <cfRule type="containsBlanks" dxfId="2" priority="3">
      <formula>LEN(TRIM(I52))=0</formula>
    </cfRule>
  </conditionalFormatting>
  <conditionalFormatting sqref="I56">
    <cfRule type="containsBlanks" dxfId="1" priority="2">
      <formula>LEN(TRIM(I56))=0</formula>
    </cfRule>
  </conditionalFormatting>
  <conditionalFormatting sqref="I58">
    <cfRule type="containsBlanks" dxfId="0" priority="1">
      <formula>LEN(TRIM(I58))=0</formula>
    </cfRule>
  </conditionalFormatting>
  <printOptions horizontalCentered="1" verticalCentered="1"/>
  <pageMargins left="0.35433070866141736" right="0.15748031496062992" top="0.39370078740157483" bottom="0.35433070866141736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8"/>
  <sheetViews>
    <sheetView showGridLines="0" zoomScale="150" zoomScaleNormal="120" zoomScalePageLayoutView="120" workbookViewId="0">
      <selection activeCell="A17" sqref="A17"/>
    </sheetView>
  </sheetViews>
  <sheetFormatPr baseColWidth="10" defaultColWidth="10.85546875" defaultRowHeight="12.75" x14ac:dyDescent="0.2"/>
  <cols>
    <col min="1" max="1" width="15.7109375" style="46" customWidth="1"/>
    <col min="2" max="7" width="8.7109375" style="46" customWidth="1"/>
    <col min="8" max="8" width="8.7109375" style="123" customWidth="1"/>
    <col min="9" max="9" width="10.85546875" style="153"/>
    <col min="10" max="10" width="10.85546875" style="123"/>
    <col min="11" max="16384" width="10.85546875" style="46"/>
  </cols>
  <sheetData>
    <row r="1" spans="1:13" ht="15" customHeight="1" x14ac:dyDescent="0.25">
      <c r="A1" s="100" t="s">
        <v>350</v>
      </c>
      <c r="B1" s="4"/>
      <c r="C1" s="4"/>
      <c r="D1" s="4"/>
      <c r="E1" s="3"/>
      <c r="F1" s="3"/>
      <c r="G1" s="3"/>
      <c r="H1" s="124"/>
    </row>
    <row r="2" spans="1:13" ht="3" customHeight="1" x14ac:dyDescent="0.25">
      <c r="A2" s="3"/>
      <c r="B2" s="4"/>
      <c r="C2" s="4"/>
      <c r="D2" s="4"/>
      <c r="E2" s="4"/>
      <c r="F2" s="3"/>
      <c r="G2" s="3"/>
      <c r="H2" s="124"/>
    </row>
    <row r="3" spans="1:13" ht="13.5" customHeight="1" x14ac:dyDescent="0.2">
      <c r="A3" s="246" t="s">
        <v>28</v>
      </c>
      <c r="B3" s="248" t="s">
        <v>27</v>
      </c>
      <c r="C3" s="249"/>
      <c r="D3" s="249"/>
      <c r="E3" s="249"/>
      <c r="F3" s="249"/>
      <c r="G3" s="250"/>
      <c r="H3" s="239" t="s">
        <v>29</v>
      </c>
    </row>
    <row r="4" spans="1:13" x14ac:dyDescent="0.2">
      <c r="A4" s="247"/>
      <c r="B4" s="176">
        <v>2019</v>
      </c>
      <c r="C4" s="176">
        <v>2020</v>
      </c>
      <c r="D4" s="176">
        <v>2021</v>
      </c>
      <c r="E4" s="176">
        <v>2022</v>
      </c>
      <c r="F4" s="176">
        <v>2023</v>
      </c>
      <c r="G4" s="176" t="s">
        <v>318</v>
      </c>
      <c r="H4" s="177" t="s">
        <v>319</v>
      </c>
    </row>
    <row r="5" spans="1:13" ht="8.1" customHeight="1" x14ac:dyDescent="0.25">
      <c r="A5" s="57"/>
      <c r="B5" s="57"/>
      <c r="C5" s="57"/>
      <c r="D5" s="57"/>
      <c r="E5" s="57"/>
      <c r="F5" s="57"/>
      <c r="G5" s="57"/>
      <c r="H5" s="124"/>
    </row>
    <row r="6" spans="1:13" ht="13.5" x14ac:dyDescent="0.25">
      <c r="A6" s="195" t="s">
        <v>50</v>
      </c>
      <c r="B6" s="6"/>
      <c r="C6" s="7"/>
      <c r="D6" s="7"/>
      <c r="E6" s="7"/>
      <c r="F6" s="7"/>
      <c r="G6" s="7"/>
      <c r="H6" s="124"/>
    </row>
    <row r="7" spans="1:13" ht="13.5" x14ac:dyDescent="0.25">
      <c r="A7" s="77" t="s">
        <v>55</v>
      </c>
      <c r="B7" s="119">
        <v>3307530.5230389959</v>
      </c>
      <c r="C7" s="119">
        <v>3439289.5792759978</v>
      </c>
      <c r="D7" s="119">
        <v>3709836.4191739974</v>
      </c>
      <c r="E7" s="119">
        <v>4084344.6563290088</v>
      </c>
      <c r="F7" s="119">
        <v>3908566.5896949959</v>
      </c>
      <c r="G7" s="119">
        <v>3746945.2133149994</v>
      </c>
      <c r="H7" s="222">
        <v>-4.1350549535503434E-2</v>
      </c>
      <c r="J7" s="119"/>
      <c r="K7" s="119"/>
      <c r="L7" s="119"/>
      <c r="M7" s="119"/>
    </row>
    <row r="8" spans="1:13" ht="13.5" x14ac:dyDescent="0.25">
      <c r="A8" s="77" t="s">
        <v>57</v>
      </c>
      <c r="B8" s="119">
        <v>5738272.3098499952</v>
      </c>
      <c r="C8" s="119">
        <v>5937096.4635399953</v>
      </c>
      <c r="D8" s="119">
        <v>6913347.4776999988</v>
      </c>
      <c r="E8" s="119">
        <v>8067670.4196299938</v>
      </c>
      <c r="F8" s="119">
        <v>7906796.2111999989</v>
      </c>
      <c r="G8" s="119">
        <v>9683948.2275000028</v>
      </c>
      <c r="H8" s="222">
        <v>0.22476259268990173</v>
      </c>
      <c r="K8" s="119"/>
      <c r="L8" s="119"/>
    </row>
    <row r="9" spans="1:13" ht="14.25" customHeight="1" x14ac:dyDescent="0.25">
      <c r="A9" s="2"/>
      <c r="C9" s="119"/>
      <c r="E9" s="121"/>
      <c r="F9" s="120"/>
      <c r="G9" s="120"/>
      <c r="H9" s="223"/>
      <c r="J9" s="119"/>
    </row>
    <row r="10" spans="1:13" ht="13.5" x14ac:dyDescent="0.25">
      <c r="A10" s="195" t="s">
        <v>51</v>
      </c>
      <c r="B10" s="122"/>
      <c r="C10" s="122"/>
      <c r="D10" s="122"/>
      <c r="E10" s="119"/>
      <c r="F10" s="119"/>
      <c r="G10" s="119"/>
      <c r="H10" s="223"/>
      <c r="J10" s="119"/>
    </row>
    <row r="11" spans="1:13" ht="13.5" x14ac:dyDescent="0.25">
      <c r="A11" s="77" t="s">
        <v>55</v>
      </c>
      <c r="B11" s="119">
        <v>8735021.6588150002</v>
      </c>
      <c r="C11" s="119">
        <v>8864094.0081180036</v>
      </c>
      <c r="D11" s="119">
        <v>8774755.1156709976</v>
      </c>
      <c r="E11" s="119">
        <v>8370129.9914920041</v>
      </c>
      <c r="F11" s="119">
        <v>8131179.887740002</v>
      </c>
      <c r="G11" s="119">
        <v>9126385.7417760026</v>
      </c>
      <c r="H11" s="222">
        <v>0.12239378144081492</v>
      </c>
      <c r="J11" s="119"/>
    </row>
    <row r="12" spans="1:13" ht="13.5" x14ac:dyDescent="0.25">
      <c r="A12" s="160" t="s">
        <v>56</v>
      </c>
      <c r="B12" s="161">
        <v>4193737.748600001</v>
      </c>
      <c r="C12" s="161">
        <v>4217158.9896569988</v>
      </c>
      <c r="D12" s="161">
        <v>5478269.1032240037</v>
      </c>
      <c r="E12" s="161">
        <v>6398202.0262370026</v>
      </c>
      <c r="F12" s="161">
        <v>5761764.4902409995</v>
      </c>
      <c r="G12" s="161">
        <v>5666132.8229760006</v>
      </c>
      <c r="H12" s="222">
        <v>-1.6597635572744296E-2</v>
      </c>
    </row>
    <row r="13" spans="1:13" ht="7.5" customHeight="1" x14ac:dyDescent="0.25">
      <c r="A13" s="151"/>
      <c r="B13" s="159"/>
      <c r="C13" s="159"/>
      <c r="D13" s="159"/>
      <c r="E13" s="159"/>
      <c r="F13" s="159"/>
      <c r="G13" s="159"/>
      <c r="H13" s="162"/>
    </row>
    <row r="14" spans="1:13" ht="9" customHeight="1" x14ac:dyDescent="0.25">
      <c r="A14" s="8" t="s">
        <v>44</v>
      </c>
      <c r="B14" s="9"/>
      <c r="C14" s="9"/>
      <c r="D14" s="9"/>
      <c r="E14" s="9"/>
      <c r="F14" s="9"/>
      <c r="G14" s="9"/>
      <c r="H14" s="124"/>
    </row>
    <row r="15" spans="1:13" ht="9" customHeight="1" x14ac:dyDescent="0.25">
      <c r="A15" s="11" t="s">
        <v>20</v>
      </c>
      <c r="B15" s="9"/>
      <c r="C15" s="9"/>
      <c r="D15" s="9"/>
      <c r="E15" s="9"/>
      <c r="F15" s="9"/>
      <c r="G15" s="9"/>
      <c r="H15" s="124"/>
    </row>
    <row r="16" spans="1:13" ht="9" customHeight="1" x14ac:dyDescent="0.25">
      <c r="A16" s="240" t="s">
        <v>376</v>
      </c>
      <c r="B16" s="11"/>
      <c r="C16" s="11"/>
      <c r="D16" s="11"/>
      <c r="E16" s="11"/>
      <c r="F16" s="11"/>
      <c r="G16" s="11"/>
      <c r="H16" s="124"/>
    </row>
    <row r="17" spans="1:10" ht="9" customHeight="1" x14ac:dyDescent="0.25">
      <c r="A17" s="241" t="s">
        <v>377</v>
      </c>
      <c r="B17" s="9"/>
      <c r="C17" s="9"/>
      <c r="D17" s="9"/>
      <c r="E17" s="9"/>
      <c r="F17" s="9"/>
      <c r="G17" s="9"/>
      <c r="H17" s="124"/>
    </row>
    <row r="18" spans="1:10" s="3" customFormat="1" x14ac:dyDescent="0.25">
      <c r="B18" s="5"/>
      <c r="C18" s="135"/>
      <c r="D18" s="135"/>
      <c r="E18" s="135"/>
      <c r="F18" s="158"/>
      <c r="G18" s="158"/>
      <c r="H18" s="124"/>
      <c r="I18" s="155"/>
      <c r="J18" s="124"/>
    </row>
    <row r="19" spans="1:10" s="3" customFormat="1" x14ac:dyDescent="0.25">
      <c r="B19" s="5"/>
      <c r="C19" s="58"/>
      <c r="D19" s="135"/>
      <c r="E19" s="135"/>
      <c r="F19" s="135"/>
      <c r="G19" s="135"/>
      <c r="H19" s="124"/>
      <c r="I19" s="155"/>
      <c r="J19" s="124"/>
    </row>
    <row r="20" spans="1:10" s="3" customFormat="1" x14ac:dyDescent="0.25">
      <c r="B20" s="5"/>
      <c r="C20" s="135"/>
      <c r="D20" s="135"/>
      <c r="E20" s="135"/>
      <c r="F20" s="135"/>
      <c r="G20" s="135"/>
      <c r="H20" s="124"/>
      <c r="I20" s="155"/>
      <c r="J20" s="124"/>
    </row>
    <row r="21" spans="1:10" s="3" customFormat="1" x14ac:dyDescent="0.25">
      <c r="B21" s="5"/>
      <c r="C21" s="135"/>
      <c r="D21" s="135"/>
      <c r="E21" s="135"/>
      <c r="F21" s="135"/>
      <c r="G21" s="135"/>
      <c r="H21" s="124"/>
      <c r="I21" s="154"/>
      <c r="J21" s="124"/>
    </row>
    <row r="22" spans="1:10" s="3" customFormat="1" x14ac:dyDescent="0.25">
      <c r="B22" s="5"/>
      <c r="C22" s="135"/>
      <c r="D22" s="135"/>
      <c r="E22" s="135"/>
      <c r="F22" s="135"/>
      <c r="G22" s="135"/>
      <c r="I22" s="154"/>
      <c r="J22" s="124"/>
    </row>
    <row r="23" spans="1:10" s="3" customFormat="1" x14ac:dyDescent="0.25">
      <c r="C23" s="135"/>
      <c r="D23" s="135"/>
      <c r="E23" s="135"/>
      <c r="F23" s="135"/>
      <c r="G23" s="135"/>
      <c r="I23" s="154"/>
      <c r="J23" s="124"/>
    </row>
    <row r="24" spans="1:10" s="3" customFormat="1" x14ac:dyDescent="0.25">
      <c r="C24" s="135"/>
      <c r="D24" s="135"/>
      <c r="E24" s="135"/>
      <c r="F24" s="135"/>
      <c r="G24" s="135"/>
      <c r="I24" s="154"/>
      <c r="J24" s="124"/>
    </row>
    <row r="25" spans="1:10" s="3" customFormat="1" x14ac:dyDescent="0.25">
      <c r="C25" s="135"/>
      <c r="D25" s="135"/>
      <c r="E25" s="135"/>
      <c r="F25" s="135"/>
      <c r="G25" s="135"/>
      <c r="H25" s="124"/>
      <c r="I25" s="154"/>
      <c r="J25" s="124"/>
    </row>
    <row r="26" spans="1:10" s="3" customFormat="1" x14ac:dyDescent="0.25">
      <c r="H26" s="124"/>
      <c r="I26" s="155"/>
      <c r="J26" s="124"/>
    </row>
    <row r="27" spans="1:10" s="3" customFormat="1" x14ac:dyDescent="0.25">
      <c r="H27" s="124"/>
      <c r="I27" s="155"/>
      <c r="J27" s="124"/>
    </row>
    <row r="28" spans="1:10" s="3" customFormat="1" x14ac:dyDescent="0.25">
      <c r="H28" s="124"/>
      <c r="I28" s="155"/>
      <c r="J28" s="124"/>
    </row>
  </sheetData>
  <mergeCells count="2">
    <mergeCell ref="A3:A4"/>
    <mergeCell ref="B3:G3"/>
  </mergeCells>
  <phoneticPr fontId="9" type="noConversion"/>
  <pageMargins left="0.75" right="0.75" top="1" bottom="1" header="0" footer="0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60"/>
  <sheetViews>
    <sheetView showGridLines="0" topLeftCell="A22" zoomScaleNormal="100" zoomScalePageLayoutView="120" workbookViewId="0">
      <selection activeCell="B58" sqref="B58"/>
    </sheetView>
  </sheetViews>
  <sheetFormatPr baseColWidth="10" defaultColWidth="11.42578125" defaultRowHeight="13.5" x14ac:dyDescent="0.2"/>
  <cols>
    <col min="1" max="1" width="8.28515625" style="15" customWidth="1"/>
    <col min="2" max="2" width="36.85546875" style="15" customWidth="1"/>
    <col min="3" max="4" width="8.140625" style="15" customWidth="1"/>
    <col min="5" max="5" width="7.140625" style="15" customWidth="1"/>
    <col min="6" max="6" width="11.42578125" style="15"/>
    <col min="7" max="7" width="11.42578125" style="138"/>
    <col min="8" max="16384" width="11.42578125" style="15"/>
  </cols>
  <sheetData>
    <row r="1" spans="1:7" ht="14.1" customHeight="1" x14ac:dyDescent="0.25">
      <c r="A1" s="73" t="s">
        <v>320</v>
      </c>
    </row>
    <row r="2" spans="1:7" s="87" customFormat="1" x14ac:dyDescent="0.2">
      <c r="A2" s="87" t="s">
        <v>351</v>
      </c>
      <c r="F2" s="15"/>
      <c r="G2" s="141"/>
    </row>
    <row r="3" spans="1:7" ht="3" customHeight="1" x14ac:dyDescent="0.2">
      <c r="A3" s="1"/>
      <c r="B3" s="1"/>
      <c r="C3" s="1"/>
      <c r="D3" s="1"/>
      <c r="E3" s="1"/>
    </row>
    <row r="4" spans="1:7" s="16" customFormat="1" ht="13.35" customHeight="1" x14ac:dyDescent="0.2">
      <c r="A4" s="255" t="s">
        <v>17</v>
      </c>
      <c r="B4" s="256" t="s">
        <v>19</v>
      </c>
      <c r="C4" s="254" t="s">
        <v>57</v>
      </c>
      <c r="D4" s="254"/>
      <c r="E4" s="251" t="s">
        <v>324</v>
      </c>
      <c r="G4" s="139"/>
    </row>
    <row r="5" spans="1:7" s="16" customFormat="1" ht="13.35" customHeight="1" x14ac:dyDescent="0.2">
      <c r="A5" s="255"/>
      <c r="B5" s="256"/>
      <c r="C5" s="178">
        <v>2023</v>
      </c>
      <c r="D5" s="179" t="s">
        <v>318</v>
      </c>
      <c r="E5" s="251"/>
      <c r="G5" s="139"/>
    </row>
    <row r="6" spans="1:7" s="16" customFormat="1" ht="5.0999999999999996" customHeight="1" x14ac:dyDescent="0.2">
      <c r="A6" s="93"/>
      <c r="B6" s="94"/>
      <c r="C6" s="95"/>
      <c r="D6" s="79"/>
      <c r="E6" s="96"/>
      <c r="G6" s="139"/>
    </row>
    <row r="7" spans="1:7" ht="15.75" customHeight="1" x14ac:dyDescent="0.2">
      <c r="A7" s="252" t="s">
        <v>21</v>
      </c>
      <c r="B7" s="252"/>
      <c r="C7" s="196">
        <v>7906796.2111999989</v>
      </c>
      <c r="D7" s="196">
        <v>9683948.2275000028</v>
      </c>
      <c r="E7" s="225">
        <v>0.22476259268990173</v>
      </c>
      <c r="F7" s="16"/>
      <c r="G7" s="139"/>
    </row>
    <row r="8" spans="1:7" s="87" customFormat="1" ht="4.3499999999999996" customHeight="1" x14ac:dyDescent="0.2">
      <c r="A8" s="12"/>
      <c r="B8" s="13"/>
      <c r="C8" s="104"/>
      <c r="D8" s="104"/>
      <c r="E8" s="58"/>
      <c r="G8" s="139"/>
    </row>
    <row r="9" spans="1:7" ht="13.5" customHeight="1" x14ac:dyDescent="0.2">
      <c r="A9" s="12" t="s">
        <v>69</v>
      </c>
      <c r="B9" s="13" t="s">
        <v>305</v>
      </c>
      <c r="C9" s="105">
        <v>1077659.7402499977</v>
      </c>
      <c r="D9" s="105">
        <v>1640041.6525099967</v>
      </c>
      <c r="E9" s="224">
        <v>0.52185480375237603</v>
      </c>
      <c r="G9" s="139"/>
    </row>
    <row r="10" spans="1:7" ht="13.5" customHeight="1" x14ac:dyDescent="0.2">
      <c r="A10" s="12" t="s">
        <v>64</v>
      </c>
      <c r="B10" s="13" t="s">
        <v>238</v>
      </c>
      <c r="C10" s="105">
        <v>956953.38032999926</v>
      </c>
      <c r="D10" s="105">
        <v>1234908.3038999999</v>
      </c>
      <c r="E10" s="224">
        <v>0.29045816576158567</v>
      </c>
      <c r="G10" s="139"/>
    </row>
    <row r="11" spans="1:7" ht="13.5" customHeight="1" x14ac:dyDescent="0.2">
      <c r="A11" s="12" t="s">
        <v>9</v>
      </c>
      <c r="B11" s="13" t="s">
        <v>306</v>
      </c>
      <c r="C11" s="105">
        <v>569685.03868000011</v>
      </c>
      <c r="D11" s="105">
        <v>916573.82759999833</v>
      </c>
      <c r="E11" s="224">
        <v>0.608913286056737</v>
      </c>
      <c r="G11" s="139"/>
    </row>
    <row r="12" spans="1:7" ht="13.5" customHeight="1" x14ac:dyDescent="0.2">
      <c r="A12" s="12" t="s">
        <v>10</v>
      </c>
      <c r="B12" s="13" t="s">
        <v>201</v>
      </c>
      <c r="C12" s="105">
        <v>902534.48693000083</v>
      </c>
      <c r="D12" s="105">
        <v>679205.79758999974</v>
      </c>
      <c r="E12" s="224">
        <v>-0.24744615588004903</v>
      </c>
      <c r="G12" s="139"/>
    </row>
    <row r="13" spans="1:7" ht="13.5" customHeight="1" x14ac:dyDescent="0.2">
      <c r="A13" s="12" t="s">
        <v>70</v>
      </c>
      <c r="B13" s="13" t="s">
        <v>308</v>
      </c>
      <c r="C13" s="105">
        <v>174566.83298999994</v>
      </c>
      <c r="D13" s="105">
        <v>652676.99315999914</v>
      </c>
      <c r="E13" s="224">
        <v>2.7388373380033064</v>
      </c>
      <c r="G13" s="139"/>
    </row>
    <row r="14" spans="1:7" ht="13.5" customHeight="1" x14ac:dyDescent="0.2">
      <c r="A14" s="12" t="s">
        <v>12</v>
      </c>
      <c r="B14" s="13" t="s">
        <v>307</v>
      </c>
      <c r="C14" s="105">
        <v>304424.98460000008</v>
      </c>
      <c r="D14" s="105">
        <v>303498.05412999977</v>
      </c>
      <c r="E14" s="224">
        <v>-3.0448567525370729E-3</v>
      </c>
      <c r="G14" s="139"/>
    </row>
    <row r="15" spans="1:7" ht="13.5" customHeight="1" x14ac:dyDescent="0.2">
      <c r="A15" s="12" t="s">
        <v>68</v>
      </c>
      <c r="B15" s="13" t="s">
        <v>224</v>
      </c>
      <c r="C15" s="105">
        <v>169671.37235000002</v>
      </c>
      <c r="D15" s="105">
        <v>250523.57626000032</v>
      </c>
      <c r="E15" s="224">
        <v>0.47652236667961567</v>
      </c>
      <c r="G15" s="139"/>
    </row>
    <row r="16" spans="1:7" s="87" customFormat="1" ht="13.5" customHeight="1" x14ac:dyDescent="0.2">
      <c r="A16" s="12" t="s">
        <v>11</v>
      </c>
      <c r="B16" s="13" t="s">
        <v>202</v>
      </c>
      <c r="C16" s="105">
        <v>211594.37004999971</v>
      </c>
      <c r="D16" s="105">
        <v>201587.8608000002</v>
      </c>
      <c r="E16" s="224">
        <v>-4.7290999508328047E-2</v>
      </c>
      <c r="G16" s="139"/>
    </row>
    <row r="17" spans="1:7" ht="13.5" customHeight="1" x14ac:dyDescent="0.2">
      <c r="A17" s="12" t="s">
        <v>35</v>
      </c>
      <c r="B17" s="13" t="s">
        <v>344</v>
      </c>
      <c r="C17" s="105">
        <v>197312.29524999991</v>
      </c>
      <c r="D17" s="105">
        <v>186585.59068999995</v>
      </c>
      <c r="E17" s="224">
        <v>-5.436409599517833E-2</v>
      </c>
      <c r="G17" s="156"/>
    </row>
    <row r="18" spans="1:7" ht="13.5" customHeight="1" x14ac:dyDescent="0.2">
      <c r="A18" s="12" t="s">
        <v>91</v>
      </c>
      <c r="B18" s="13" t="s">
        <v>242</v>
      </c>
      <c r="C18" s="105">
        <v>119135.98765999998</v>
      </c>
      <c r="D18" s="105">
        <v>114723.97388999994</v>
      </c>
      <c r="E18" s="224">
        <v>-3.7033425891355498E-2</v>
      </c>
      <c r="G18" s="156"/>
    </row>
    <row r="19" spans="1:7" s="87" customFormat="1" ht="13.5" customHeight="1" x14ac:dyDescent="0.2">
      <c r="A19" s="12" t="s">
        <v>65</v>
      </c>
      <c r="B19" s="13" t="s">
        <v>207</v>
      </c>
      <c r="C19" s="105">
        <v>76805.308909999992</v>
      </c>
      <c r="D19" s="105">
        <v>107027.58682000007</v>
      </c>
      <c r="E19" s="224">
        <v>0.39349204291873052</v>
      </c>
      <c r="G19" s="156"/>
    </row>
    <row r="20" spans="1:7" s="87" customFormat="1" ht="13.5" customHeight="1" x14ac:dyDescent="0.2">
      <c r="A20" s="12" t="s">
        <v>196</v>
      </c>
      <c r="B20" s="13" t="s">
        <v>294</v>
      </c>
      <c r="C20" s="105">
        <v>69766.121480000031</v>
      </c>
      <c r="D20" s="105">
        <v>103443.31049</v>
      </c>
      <c r="E20" s="224">
        <v>0.482715511419884</v>
      </c>
      <c r="G20" s="141"/>
    </row>
    <row r="21" spans="1:7" s="87" customFormat="1" ht="7.35" customHeight="1" x14ac:dyDescent="0.2">
      <c r="A21" s="12"/>
      <c r="B21" s="13"/>
      <c r="C21" s="14"/>
      <c r="D21" s="14"/>
      <c r="E21" s="58"/>
      <c r="G21" s="141"/>
    </row>
    <row r="22" spans="1:7" s="87" customFormat="1" ht="15.75" customHeight="1" x14ac:dyDescent="0.2">
      <c r="A22" s="252" t="s">
        <v>52</v>
      </c>
      <c r="B22" s="252"/>
      <c r="C22" s="196">
        <v>5296191.4002020005</v>
      </c>
      <c r="D22" s="196">
        <v>5218460.662120997</v>
      </c>
      <c r="E22" s="197">
        <v>-1.4676723744923348</v>
      </c>
      <c r="G22" s="141"/>
    </row>
    <row r="23" spans="1:7" s="87" customFormat="1" ht="6.75" customHeight="1" x14ac:dyDescent="0.2">
      <c r="A23" s="12"/>
      <c r="B23" s="13"/>
      <c r="C23" s="14"/>
      <c r="D23" s="14"/>
      <c r="E23" s="58"/>
      <c r="G23" s="141"/>
    </row>
    <row r="24" spans="1:7" ht="13.5" customHeight="1" x14ac:dyDescent="0.2">
      <c r="A24" s="12" t="s">
        <v>69</v>
      </c>
      <c r="B24" s="13" t="s">
        <v>305</v>
      </c>
      <c r="C24" s="105">
        <v>0</v>
      </c>
      <c r="D24" s="105">
        <v>0</v>
      </c>
      <c r="E24" s="224">
        <v>0</v>
      </c>
      <c r="G24" s="141"/>
    </row>
    <row r="25" spans="1:7" ht="13.5" customHeight="1" x14ac:dyDescent="0.2">
      <c r="A25" s="12" t="s">
        <v>64</v>
      </c>
      <c r="B25" s="13" t="s">
        <v>238</v>
      </c>
      <c r="C25" s="105">
        <v>0</v>
      </c>
      <c r="D25" s="105">
        <v>248.4</v>
      </c>
      <c r="E25" s="224">
        <v>0</v>
      </c>
      <c r="F25" s="14"/>
      <c r="G25" s="141"/>
    </row>
    <row r="26" spans="1:7" ht="13.5" customHeight="1" x14ac:dyDescent="0.2">
      <c r="A26" s="12" t="s">
        <v>9</v>
      </c>
      <c r="B26" s="13" t="s">
        <v>306</v>
      </c>
      <c r="C26" s="105">
        <v>0</v>
      </c>
      <c r="D26" s="105">
        <v>0</v>
      </c>
      <c r="E26" s="224">
        <v>0</v>
      </c>
      <c r="F26" s="14"/>
      <c r="G26" s="141"/>
    </row>
    <row r="27" spans="1:7" ht="13.5" customHeight="1" x14ac:dyDescent="0.2">
      <c r="A27" s="12" t="s">
        <v>10</v>
      </c>
      <c r="B27" s="13" t="s">
        <v>201</v>
      </c>
      <c r="C27" s="105">
        <v>17.28</v>
      </c>
      <c r="D27" s="105">
        <v>146.44900000000001</v>
      </c>
      <c r="E27" s="224">
        <v>7.4750578703703709</v>
      </c>
      <c r="F27" s="14"/>
      <c r="G27" s="141"/>
    </row>
    <row r="28" spans="1:7" ht="13.5" customHeight="1" x14ac:dyDescent="0.2">
      <c r="A28" s="12" t="s">
        <v>70</v>
      </c>
      <c r="B28" s="13" t="s">
        <v>308</v>
      </c>
      <c r="C28" s="105">
        <v>284.73153300000001</v>
      </c>
      <c r="D28" s="105">
        <v>561.68959999999993</v>
      </c>
      <c r="E28" s="224">
        <v>0.97269896341266815</v>
      </c>
      <c r="F28" s="14"/>
      <c r="G28" s="141"/>
    </row>
    <row r="29" spans="1:7" ht="13.5" customHeight="1" x14ac:dyDescent="0.2">
      <c r="A29" s="12" t="s">
        <v>12</v>
      </c>
      <c r="B29" s="13" t="s">
        <v>307</v>
      </c>
      <c r="C29" s="105">
        <v>0</v>
      </c>
      <c r="D29" s="105">
        <v>0</v>
      </c>
      <c r="E29" s="224">
        <v>0</v>
      </c>
      <c r="F29" s="14"/>
      <c r="G29" s="141"/>
    </row>
    <row r="30" spans="1:7" ht="13.5" customHeight="1" x14ac:dyDescent="0.2">
      <c r="A30" s="12" t="s">
        <v>68</v>
      </c>
      <c r="B30" s="13" t="s">
        <v>224</v>
      </c>
      <c r="C30" s="105">
        <v>0</v>
      </c>
      <c r="D30" s="105">
        <v>0</v>
      </c>
      <c r="E30" s="224">
        <v>0</v>
      </c>
      <c r="F30" s="14"/>
      <c r="G30" s="141"/>
    </row>
    <row r="31" spans="1:7" s="87" customFormat="1" ht="13.5" customHeight="1" x14ac:dyDescent="0.2">
      <c r="A31" s="12" t="s">
        <v>11</v>
      </c>
      <c r="B31" s="13" t="s">
        <v>202</v>
      </c>
      <c r="C31" s="105">
        <v>3.6793330000000002</v>
      </c>
      <c r="D31" s="105">
        <v>36.9011</v>
      </c>
      <c r="E31" s="224">
        <v>9.0292906350145525</v>
      </c>
      <c r="F31" s="14"/>
      <c r="G31" s="141"/>
    </row>
    <row r="32" spans="1:7" ht="13.5" customHeight="1" x14ac:dyDescent="0.2">
      <c r="A32" s="12" t="s">
        <v>35</v>
      </c>
      <c r="B32" s="13" t="s">
        <v>344</v>
      </c>
      <c r="C32" s="105">
        <v>95970.798443000007</v>
      </c>
      <c r="D32" s="105">
        <v>86229.95466699994</v>
      </c>
      <c r="E32" s="224">
        <v>-0.10149799662014325</v>
      </c>
      <c r="F32" s="14"/>
      <c r="G32" s="141"/>
    </row>
    <row r="33" spans="1:7" ht="13.5" customHeight="1" x14ac:dyDescent="0.2">
      <c r="A33" s="12" t="s">
        <v>91</v>
      </c>
      <c r="B33" s="13" t="s">
        <v>242</v>
      </c>
      <c r="C33" s="105">
        <v>0</v>
      </c>
      <c r="D33" s="105">
        <v>13.938639999999999</v>
      </c>
      <c r="E33" s="224">
        <v>0</v>
      </c>
      <c r="F33" s="14"/>
      <c r="G33" s="141"/>
    </row>
    <row r="34" spans="1:7" s="87" customFormat="1" ht="13.5" customHeight="1" x14ac:dyDescent="0.2">
      <c r="A34" s="12" t="s">
        <v>65</v>
      </c>
      <c r="B34" s="13" t="s">
        <v>207</v>
      </c>
      <c r="C34" s="105">
        <v>92.577999999999989</v>
      </c>
      <c r="D34" s="105">
        <v>60.324672</v>
      </c>
      <c r="E34" s="224">
        <v>-0.34839084879777049</v>
      </c>
      <c r="F34" s="14"/>
      <c r="G34" s="141"/>
    </row>
    <row r="35" spans="1:7" s="87" customFormat="1" ht="13.5" customHeight="1" x14ac:dyDescent="0.2">
      <c r="A35" s="12" t="s">
        <v>196</v>
      </c>
      <c r="B35" s="13" t="s">
        <v>294</v>
      </c>
      <c r="C35" s="105">
        <v>547.30739400000016</v>
      </c>
      <c r="D35" s="105">
        <v>523.80775399999993</v>
      </c>
      <c r="E35" s="224">
        <v>-4.2936821715951812E-2</v>
      </c>
      <c r="F35" s="14"/>
      <c r="G35" s="141"/>
    </row>
    <row r="36" spans="1:7" s="87" customFormat="1" ht="6" customHeight="1" x14ac:dyDescent="0.2">
      <c r="A36" s="12"/>
      <c r="B36" s="13"/>
      <c r="C36" s="105"/>
      <c r="D36" s="105"/>
      <c r="E36" s="58"/>
      <c r="G36" s="141"/>
    </row>
    <row r="37" spans="1:7" s="87" customFormat="1" ht="15.75" customHeight="1" x14ac:dyDescent="0.2">
      <c r="A37" s="253" t="s">
        <v>3</v>
      </c>
      <c r="B37" s="253"/>
      <c r="C37" s="180">
        <v>2610604.8109979983</v>
      </c>
      <c r="D37" s="180">
        <v>4465487.5653790059</v>
      </c>
      <c r="E37" s="225">
        <v>0.71051840039776515</v>
      </c>
      <c r="G37" s="141"/>
    </row>
    <row r="38" spans="1:7" s="87" customFormat="1" ht="6.6" customHeight="1" x14ac:dyDescent="0.2">
      <c r="A38" s="82"/>
      <c r="B38" s="82"/>
      <c r="C38" s="106"/>
      <c r="D38" s="106"/>
      <c r="E38" s="58"/>
      <c r="G38" s="141"/>
    </row>
    <row r="39" spans="1:7" s="87" customFormat="1" ht="13.5" customHeight="1" x14ac:dyDescent="0.2">
      <c r="A39" s="12" t="s">
        <v>69</v>
      </c>
      <c r="B39" s="13" t="s">
        <v>305</v>
      </c>
      <c r="C39" s="105">
        <v>1077659.7402499977</v>
      </c>
      <c r="D39" s="105">
        <v>1640041.6525099967</v>
      </c>
      <c r="E39" s="224">
        <v>0.52185480375237603</v>
      </c>
      <c r="G39" s="141"/>
    </row>
    <row r="40" spans="1:7" ht="13.5" customHeight="1" x14ac:dyDescent="0.2">
      <c r="A40" s="12" t="s">
        <v>64</v>
      </c>
      <c r="B40" s="13" t="s">
        <v>238</v>
      </c>
      <c r="C40" s="105">
        <v>956953.38032999926</v>
      </c>
      <c r="D40" s="105">
        <v>1234659.9039</v>
      </c>
      <c r="E40" s="224">
        <v>0.2901985919880814</v>
      </c>
    </row>
    <row r="41" spans="1:7" ht="13.5" customHeight="1" x14ac:dyDescent="0.2">
      <c r="A41" s="12" t="s">
        <v>9</v>
      </c>
      <c r="B41" s="13" t="s">
        <v>306</v>
      </c>
      <c r="C41" s="105">
        <v>569685.03868000011</v>
      </c>
      <c r="D41" s="105">
        <v>916573.82759999833</v>
      </c>
      <c r="E41" s="224">
        <v>0.608913286056737</v>
      </c>
    </row>
    <row r="42" spans="1:7" ht="13.5" customHeight="1" x14ac:dyDescent="0.2">
      <c r="A42" s="12" t="s">
        <v>10</v>
      </c>
      <c r="B42" s="13" t="s">
        <v>201</v>
      </c>
      <c r="C42" s="105">
        <v>902517.2069300008</v>
      </c>
      <c r="D42" s="105">
        <v>679059.34858999972</v>
      </c>
      <c r="E42" s="224">
        <v>-0.24759401441232853</v>
      </c>
    </row>
    <row r="43" spans="1:7" ht="13.5" customHeight="1" x14ac:dyDescent="0.2">
      <c r="A43" s="12" t="s">
        <v>70</v>
      </c>
      <c r="B43" s="13" t="s">
        <v>308</v>
      </c>
      <c r="C43" s="105">
        <v>174282.10145699992</v>
      </c>
      <c r="D43" s="105">
        <v>652115.3035599991</v>
      </c>
      <c r="E43" s="224">
        <v>2.7417227478226929</v>
      </c>
    </row>
    <row r="44" spans="1:7" ht="13.5" customHeight="1" x14ac:dyDescent="0.2">
      <c r="A44" s="12" t="s">
        <v>12</v>
      </c>
      <c r="B44" s="13" t="s">
        <v>307</v>
      </c>
      <c r="C44" s="105">
        <v>304424.98460000008</v>
      </c>
      <c r="D44" s="105">
        <v>303498.05412999977</v>
      </c>
      <c r="E44" s="224">
        <v>-3.0448567525370729E-3</v>
      </c>
    </row>
    <row r="45" spans="1:7" ht="13.5" customHeight="1" x14ac:dyDescent="0.2">
      <c r="A45" s="12" t="s">
        <v>68</v>
      </c>
      <c r="B45" s="13" t="s">
        <v>224</v>
      </c>
      <c r="C45" s="105">
        <v>169671.37235000002</v>
      </c>
      <c r="D45" s="105">
        <v>250523.57626000032</v>
      </c>
      <c r="E45" s="224">
        <v>0.47652236667961567</v>
      </c>
    </row>
    <row r="46" spans="1:7" ht="13.5" customHeight="1" x14ac:dyDescent="0.2">
      <c r="A46" s="12" t="s">
        <v>11</v>
      </c>
      <c r="B46" s="13" t="s">
        <v>202</v>
      </c>
      <c r="C46" s="105">
        <v>211590.6907169997</v>
      </c>
      <c r="D46" s="105">
        <v>201550.95970000021</v>
      </c>
      <c r="E46" s="224">
        <v>-4.7448831434779515E-2</v>
      </c>
    </row>
    <row r="47" spans="1:7" s="87" customFormat="1" ht="13.5" customHeight="1" x14ac:dyDescent="0.2">
      <c r="A47" s="12" t="s">
        <v>35</v>
      </c>
      <c r="B47" s="13" t="s">
        <v>344</v>
      </c>
      <c r="C47" s="105">
        <v>101341.4968069999</v>
      </c>
      <c r="D47" s="105">
        <v>100355.63602300001</v>
      </c>
      <c r="E47" s="224">
        <v>-9.7281056138081023E-3</v>
      </c>
      <c r="G47" s="141"/>
    </row>
    <row r="48" spans="1:7" ht="13.5" customHeight="1" x14ac:dyDescent="0.2">
      <c r="A48" s="12" t="s">
        <v>91</v>
      </c>
      <c r="B48" s="13" t="s">
        <v>242</v>
      </c>
      <c r="C48" s="105">
        <v>119135.98765999998</v>
      </c>
      <c r="D48" s="105">
        <v>114710.03524999994</v>
      </c>
      <c r="E48" s="224">
        <v>-3.7150423620368911E-2</v>
      </c>
    </row>
    <row r="49" spans="1:7" ht="13.5" customHeight="1" x14ac:dyDescent="0.2">
      <c r="A49" s="12" t="s">
        <v>65</v>
      </c>
      <c r="B49" s="13" t="s">
        <v>207</v>
      </c>
      <c r="C49" s="105">
        <v>76712.730909999998</v>
      </c>
      <c r="D49" s="105">
        <v>106967.26214800007</v>
      </c>
      <c r="E49" s="224">
        <v>0.39438735760163368</v>
      </c>
    </row>
    <row r="50" spans="1:7" s="87" customFormat="1" ht="13.5" customHeight="1" x14ac:dyDescent="0.2">
      <c r="A50" s="12" t="s">
        <v>196</v>
      </c>
      <c r="B50" s="13" t="s">
        <v>294</v>
      </c>
      <c r="C50" s="105">
        <v>69218.814086000028</v>
      </c>
      <c r="D50" s="105">
        <v>102919.50273600001</v>
      </c>
      <c r="E50" s="224">
        <v>0.48687180060798196</v>
      </c>
      <c r="G50" s="141"/>
    </row>
    <row r="51" spans="1:7" s="87" customFormat="1" ht="2.1" customHeight="1" x14ac:dyDescent="0.2">
      <c r="A51" s="12"/>
      <c r="B51" s="13"/>
      <c r="C51" s="83"/>
      <c r="D51" s="83"/>
      <c r="E51" s="84"/>
      <c r="G51" s="157"/>
    </row>
    <row r="52" spans="1:7" ht="9" customHeight="1" x14ac:dyDescent="0.2">
      <c r="A52" s="88" t="s">
        <v>53</v>
      </c>
      <c r="B52" s="89"/>
      <c r="C52" s="90"/>
      <c r="D52" s="90"/>
      <c r="E52" s="91"/>
      <c r="F52" s="21"/>
      <c r="G52" s="140"/>
    </row>
    <row r="53" spans="1:7" ht="9" customHeight="1" x14ac:dyDescent="0.2">
      <c r="A53" s="11" t="s">
        <v>20</v>
      </c>
      <c r="B53" s="21"/>
      <c r="C53" s="19"/>
      <c r="D53" s="19"/>
      <c r="E53" s="92"/>
      <c r="F53" s="21"/>
      <c r="G53" s="140"/>
    </row>
    <row r="54" spans="1:7" ht="9" customHeight="1" x14ac:dyDescent="0.2">
      <c r="A54" s="240" t="s">
        <v>376</v>
      </c>
      <c r="B54" s="11"/>
      <c r="C54" s="11"/>
      <c r="D54" s="11"/>
      <c r="E54" s="11"/>
      <c r="F54" s="11"/>
      <c r="G54" s="11"/>
    </row>
    <row r="55" spans="1:7" ht="9" customHeight="1" x14ac:dyDescent="0.2">
      <c r="A55" s="241" t="s">
        <v>377</v>
      </c>
      <c r="C55" s="22"/>
      <c r="D55" s="22"/>
    </row>
    <row r="56" spans="1:7" x14ac:dyDescent="0.2">
      <c r="C56" s="22"/>
      <c r="D56" s="22"/>
      <c r="E56" s="46"/>
    </row>
    <row r="57" spans="1:7" x14ac:dyDescent="0.2">
      <c r="C57" s="22"/>
      <c r="D57" s="22"/>
    </row>
    <row r="58" spans="1:7" x14ac:dyDescent="0.2">
      <c r="C58" s="22"/>
      <c r="D58" s="22"/>
    </row>
    <row r="59" spans="1:7" x14ac:dyDescent="0.2">
      <c r="C59" s="22"/>
      <c r="D59" s="22"/>
    </row>
    <row r="60" spans="1:7" x14ac:dyDescent="0.2">
      <c r="C60" s="22"/>
      <c r="D60" s="22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4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E40"/>
  <sheetViews>
    <sheetView showGridLines="0" topLeftCell="A4" zoomScale="150" zoomScaleNormal="120" zoomScalePageLayoutView="120" workbookViewId="0">
      <selection activeCell="A19" sqref="A19"/>
    </sheetView>
  </sheetViews>
  <sheetFormatPr baseColWidth="10" defaultColWidth="11.42578125" defaultRowHeight="13.5" x14ac:dyDescent="0.2"/>
  <cols>
    <col min="1" max="1" width="23.140625" style="15" customWidth="1"/>
    <col min="2" max="3" width="9.7109375" style="15" customWidth="1"/>
    <col min="4" max="4" width="9.85546875" style="15" customWidth="1"/>
    <col min="5" max="5" width="11.42578125" style="138"/>
    <col min="6" max="16384" width="11.42578125" style="15"/>
  </cols>
  <sheetData>
    <row r="1" spans="1:5" ht="15" customHeight="1" x14ac:dyDescent="0.25">
      <c r="A1" s="100" t="s">
        <v>322</v>
      </c>
    </row>
    <row r="2" spans="1:5" x14ac:dyDescent="0.2">
      <c r="A2" s="1" t="s">
        <v>353</v>
      </c>
    </row>
    <row r="3" spans="1:5" ht="3" customHeight="1" x14ac:dyDescent="0.2">
      <c r="B3" s="30"/>
      <c r="C3" s="30"/>
      <c r="D3" s="30"/>
    </row>
    <row r="4" spans="1:5" s="16" customFormat="1" ht="14.1" customHeight="1" x14ac:dyDescent="0.2">
      <c r="A4" s="258" t="s">
        <v>24</v>
      </c>
      <c r="B4" s="257" t="s">
        <v>57</v>
      </c>
      <c r="C4" s="257"/>
      <c r="D4" s="259" t="s">
        <v>42</v>
      </c>
      <c r="E4" s="139"/>
    </row>
    <row r="5" spans="1:5" s="16" customFormat="1" ht="14.1" customHeight="1" x14ac:dyDescent="0.2">
      <c r="A5" s="258"/>
      <c r="B5" s="181" t="s">
        <v>25</v>
      </c>
      <c r="C5" s="181" t="s">
        <v>26</v>
      </c>
      <c r="D5" s="259"/>
      <c r="E5" s="138"/>
    </row>
    <row r="6" spans="1:5" ht="15" customHeight="1" x14ac:dyDescent="0.2">
      <c r="A6" s="188" t="s">
        <v>45</v>
      </c>
      <c r="B6" s="189">
        <f>'C.75'!D7</f>
        <v>9683948.2275000028</v>
      </c>
      <c r="C6" s="189">
        <f>'C.75'!D22</f>
        <v>5218460.662120997</v>
      </c>
      <c r="D6" s="189">
        <f>B6-C6</f>
        <v>4465487.5653790059</v>
      </c>
    </row>
    <row r="7" spans="1:5" ht="6" customHeight="1" x14ac:dyDescent="0.2">
      <c r="A7" s="136"/>
      <c r="B7" s="137"/>
      <c r="C7" s="137"/>
      <c r="D7" s="137"/>
    </row>
    <row r="8" spans="1:5" ht="12.95" customHeight="1" x14ac:dyDescent="0.2">
      <c r="A8" s="193" t="s">
        <v>145</v>
      </c>
      <c r="B8" s="194"/>
      <c r="C8" s="193"/>
      <c r="D8" s="194"/>
    </row>
    <row r="9" spans="1:5" ht="12" customHeight="1" x14ac:dyDescent="0.2">
      <c r="A9" s="17" t="s">
        <v>71</v>
      </c>
      <c r="B9" s="97">
        <v>3066478.2659999873</v>
      </c>
      <c r="C9" s="97">
        <v>651773.96468300023</v>
      </c>
      <c r="D9" s="98">
        <v>2414704.3013169868</v>
      </c>
    </row>
    <row r="10" spans="1:5" ht="12" customHeight="1" x14ac:dyDescent="0.2">
      <c r="A10" s="17" t="s">
        <v>230</v>
      </c>
      <c r="B10" s="97">
        <v>1471920.4530599997</v>
      </c>
      <c r="C10" s="97">
        <v>73980.718226999961</v>
      </c>
      <c r="D10" s="98">
        <v>1397939.7348329998</v>
      </c>
    </row>
    <row r="11" spans="1:5" ht="12" customHeight="1" x14ac:dyDescent="0.2">
      <c r="A11" s="17" t="s">
        <v>72</v>
      </c>
      <c r="B11" s="97">
        <v>681692.46154000214</v>
      </c>
      <c r="C11" s="97">
        <v>73534.325945999823</v>
      </c>
      <c r="D11" s="98">
        <v>608158.13559400232</v>
      </c>
    </row>
    <row r="12" spans="1:5" ht="12" customHeight="1" x14ac:dyDescent="0.2">
      <c r="A12" s="17" t="s">
        <v>73</v>
      </c>
      <c r="B12" s="97">
        <v>373968.82722999918</v>
      </c>
      <c r="C12" s="97">
        <v>32950.618013000021</v>
      </c>
      <c r="D12" s="98">
        <v>341018.20921699918</v>
      </c>
    </row>
    <row r="13" spans="1:5" ht="12" customHeight="1" x14ac:dyDescent="0.2">
      <c r="A13" s="17" t="s">
        <v>74</v>
      </c>
      <c r="B13" s="97">
        <v>327746.09334999969</v>
      </c>
      <c r="C13" s="97">
        <v>80972.288597999956</v>
      </c>
      <c r="D13" s="98">
        <v>246773.80475199973</v>
      </c>
    </row>
    <row r="14" spans="1:5" ht="12" customHeight="1" x14ac:dyDescent="0.2">
      <c r="A14" s="17" t="s">
        <v>75</v>
      </c>
      <c r="B14" s="97">
        <v>281884.58195999981</v>
      </c>
      <c r="C14" s="97">
        <v>49318.581073000008</v>
      </c>
      <c r="D14" s="98">
        <v>232566.0008869998</v>
      </c>
    </row>
    <row r="15" spans="1:5" ht="12" customHeight="1" x14ac:dyDescent="0.2">
      <c r="A15" s="17" t="s">
        <v>77</v>
      </c>
      <c r="B15" s="97">
        <v>236117.67152999979</v>
      </c>
      <c r="C15" s="97">
        <v>32081.861973999981</v>
      </c>
      <c r="D15" s="98">
        <v>204035.80955599982</v>
      </c>
    </row>
    <row r="16" spans="1:5" ht="12" customHeight="1" x14ac:dyDescent="0.2">
      <c r="A16" s="17" t="s">
        <v>76</v>
      </c>
      <c r="B16" s="97">
        <v>196138.03303000005</v>
      </c>
      <c r="C16" s="97">
        <v>97.890286999999987</v>
      </c>
      <c r="D16" s="98">
        <v>196040.14274300006</v>
      </c>
    </row>
    <row r="17" spans="1:5" ht="12" customHeight="1" x14ac:dyDescent="0.2">
      <c r="A17" s="17" t="s">
        <v>82</v>
      </c>
      <c r="B17" s="97">
        <v>377806.31065999949</v>
      </c>
      <c r="C17" s="97">
        <v>248902.5999329999</v>
      </c>
      <c r="D17" s="98">
        <v>128903.71072699959</v>
      </c>
    </row>
    <row r="18" spans="1:5" ht="12" customHeight="1" x14ac:dyDescent="0.2">
      <c r="A18" s="17" t="s">
        <v>79</v>
      </c>
      <c r="B18" s="97">
        <v>238429.34140999991</v>
      </c>
      <c r="C18" s="97">
        <v>114240.95818700003</v>
      </c>
      <c r="D18" s="98">
        <v>124188.38322299988</v>
      </c>
    </row>
    <row r="19" spans="1:5" x14ac:dyDescent="0.2">
      <c r="A19" s="47"/>
      <c r="B19" s="99"/>
      <c r="C19" s="99"/>
      <c r="D19" s="99"/>
    </row>
    <row r="20" spans="1:5" ht="12.95" customHeight="1" x14ac:dyDescent="0.2">
      <c r="A20" s="193" t="s">
        <v>146</v>
      </c>
      <c r="B20" s="194"/>
      <c r="C20" s="193"/>
      <c r="D20" s="194"/>
    </row>
    <row r="21" spans="1:5" ht="12" customHeight="1" x14ac:dyDescent="0.2">
      <c r="A21" s="17" t="s">
        <v>88</v>
      </c>
      <c r="B21" s="97">
        <v>29574.590929999998</v>
      </c>
      <c r="C21" s="97">
        <v>1290300.0173019988</v>
      </c>
      <c r="D21" s="98">
        <v>-1260725.4263719989</v>
      </c>
    </row>
    <row r="22" spans="1:5" ht="12" customHeight="1" x14ac:dyDescent="0.2">
      <c r="A22" s="17" t="s">
        <v>87</v>
      </c>
      <c r="B22" s="97">
        <v>52911.329790000003</v>
      </c>
      <c r="C22" s="97">
        <v>516424.98197800026</v>
      </c>
      <c r="D22" s="98">
        <v>-463513.65218800027</v>
      </c>
    </row>
    <row r="23" spans="1:5" ht="12" customHeight="1" x14ac:dyDescent="0.2">
      <c r="A23" s="17" t="s">
        <v>85</v>
      </c>
      <c r="B23" s="97">
        <v>99155.957189999899</v>
      </c>
      <c r="C23" s="97">
        <v>360408.34336899995</v>
      </c>
      <c r="D23" s="98">
        <v>-261252.38617900005</v>
      </c>
    </row>
    <row r="24" spans="1:5" ht="12" customHeight="1" x14ac:dyDescent="0.2">
      <c r="A24" s="17" t="s">
        <v>86</v>
      </c>
      <c r="B24" s="97">
        <v>220946.74430000002</v>
      </c>
      <c r="C24" s="97">
        <v>466005.75173800049</v>
      </c>
      <c r="D24" s="98">
        <v>-245059.00743800047</v>
      </c>
    </row>
    <row r="25" spans="1:5" ht="12" customHeight="1" x14ac:dyDescent="0.2">
      <c r="A25" s="17" t="s">
        <v>80</v>
      </c>
      <c r="B25" s="97">
        <v>40430.812259999984</v>
      </c>
      <c r="C25" s="97">
        <v>57094.270042000004</v>
      </c>
      <c r="D25" s="98">
        <v>-16663.45778200002</v>
      </c>
    </row>
    <row r="26" spans="1:5" ht="12" customHeight="1" x14ac:dyDescent="0.2">
      <c r="A26" s="17" t="s">
        <v>140</v>
      </c>
      <c r="B26" s="97">
        <v>23701.595579999983</v>
      </c>
      <c r="C26" s="97">
        <v>39641.719144000002</v>
      </c>
      <c r="D26" s="98">
        <v>-15940.12356400002</v>
      </c>
    </row>
    <row r="27" spans="1:5" ht="12" customHeight="1" x14ac:dyDescent="0.2">
      <c r="A27" s="17" t="s">
        <v>124</v>
      </c>
      <c r="B27" s="97">
        <v>29947.624510000027</v>
      </c>
      <c r="C27" s="97">
        <v>37695.477408000006</v>
      </c>
      <c r="D27" s="98">
        <v>-7747.8528979999792</v>
      </c>
    </row>
    <row r="28" spans="1:5" ht="12" customHeight="1" x14ac:dyDescent="0.2">
      <c r="A28" s="17" t="s">
        <v>321</v>
      </c>
      <c r="B28" s="97">
        <v>256.58753999999999</v>
      </c>
      <c r="C28" s="97">
        <v>5348.7543400000013</v>
      </c>
      <c r="D28" s="98">
        <v>-5092.1668000000009</v>
      </c>
    </row>
    <row r="29" spans="1:5" ht="12" customHeight="1" x14ac:dyDescent="0.2">
      <c r="A29" s="17" t="s">
        <v>352</v>
      </c>
      <c r="B29" s="97">
        <v>49.338290000000001</v>
      </c>
      <c r="C29" s="97">
        <v>3031.4533350000002</v>
      </c>
      <c r="D29" s="98">
        <v>-2982.115045</v>
      </c>
    </row>
    <row r="30" spans="1:5" ht="12" customHeight="1" x14ac:dyDescent="0.2">
      <c r="A30" s="17" t="s">
        <v>334</v>
      </c>
      <c r="B30" s="97">
        <v>1.6314</v>
      </c>
      <c r="C30" s="97">
        <v>1288.2700609999999</v>
      </c>
      <c r="D30" s="98">
        <v>-1286.638661</v>
      </c>
    </row>
    <row r="31" spans="1:5" ht="3" customHeight="1" x14ac:dyDescent="0.2">
      <c r="A31" s="18"/>
      <c r="B31" s="53"/>
      <c r="C31" s="53"/>
      <c r="D31" s="78"/>
    </row>
    <row r="32" spans="1:5" ht="9" customHeight="1" x14ac:dyDescent="0.2">
      <c r="A32" s="8" t="s">
        <v>44</v>
      </c>
      <c r="B32" s="19"/>
      <c r="C32" s="19"/>
      <c r="D32" s="20"/>
      <c r="E32" s="140"/>
    </row>
    <row r="33" spans="1:5" ht="9" customHeight="1" x14ac:dyDescent="0.2">
      <c r="A33" s="11" t="s">
        <v>20</v>
      </c>
      <c r="B33" s="19"/>
      <c r="C33" s="19"/>
      <c r="D33" s="20"/>
      <c r="E33" s="140"/>
    </row>
    <row r="34" spans="1:5" ht="9" customHeight="1" x14ac:dyDescent="0.2">
      <c r="A34" s="240" t="s">
        <v>376</v>
      </c>
      <c r="B34" s="11"/>
      <c r="C34" s="11"/>
      <c r="D34" s="11"/>
      <c r="E34" s="11"/>
    </row>
    <row r="35" spans="1:5" ht="9" customHeight="1" x14ac:dyDescent="0.2">
      <c r="A35" s="241" t="s">
        <v>377</v>
      </c>
      <c r="B35" s="22"/>
      <c r="C35" s="22"/>
    </row>
    <row r="36" spans="1:5" x14ac:dyDescent="0.2">
      <c r="B36" s="22"/>
      <c r="C36" s="22"/>
    </row>
    <row r="37" spans="1:5" x14ac:dyDescent="0.2">
      <c r="B37" s="22"/>
      <c r="C37" s="22"/>
    </row>
    <row r="38" spans="1:5" x14ac:dyDescent="0.2">
      <c r="B38" s="22"/>
      <c r="C38" s="22"/>
    </row>
    <row r="39" spans="1:5" x14ac:dyDescent="0.2">
      <c r="B39" s="22"/>
      <c r="C39" s="22"/>
    </row>
    <row r="40" spans="1:5" x14ac:dyDescent="0.2">
      <c r="B40" s="22"/>
      <c r="C40" s="22"/>
    </row>
  </sheetData>
  <mergeCells count="3">
    <mergeCell ref="B4:C4"/>
    <mergeCell ref="A4:A5"/>
    <mergeCell ref="D4:D5"/>
  </mergeCells>
  <phoneticPr fontId="4" type="noConversion"/>
  <printOptions horizontalCentered="1" verticalCentered="1"/>
  <pageMargins left="0.35433070866141736" right="0.35433070866141736" top="0.39370078740157483" bottom="0.39370078740157483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topLeftCell="A31" zoomScale="150" zoomScaleNormal="150" zoomScalePageLayoutView="150" workbookViewId="0">
      <selection activeCell="A58" sqref="A58:A60"/>
    </sheetView>
  </sheetViews>
  <sheetFormatPr baseColWidth="10" defaultColWidth="11.42578125" defaultRowHeight="13.5" x14ac:dyDescent="0.2"/>
  <cols>
    <col min="1" max="1" width="7.85546875" style="15" customWidth="1"/>
    <col min="2" max="2" width="43.85546875" style="15" customWidth="1"/>
    <col min="3" max="6" width="8.140625" style="15" customWidth="1"/>
    <col min="7" max="7" width="8.42578125" style="15" customWidth="1"/>
    <col min="8" max="8" width="6.71093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43" t="s">
        <v>323</v>
      </c>
      <c r="B1" s="143"/>
      <c r="C1" s="143"/>
      <c r="D1" s="143"/>
      <c r="E1" s="143"/>
      <c r="F1" s="143"/>
      <c r="G1" s="143"/>
      <c r="H1" s="143"/>
    </row>
    <row r="2" spans="1:8" x14ac:dyDescent="0.2">
      <c r="A2" s="264" t="s">
        <v>351</v>
      </c>
      <c r="B2" s="264"/>
      <c r="C2" s="264"/>
      <c r="D2" s="264"/>
      <c r="E2" s="264"/>
      <c r="F2" s="264"/>
      <c r="G2" s="264"/>
      <c r="H2" s="264"/>
    </row>
    <row r="3" spans="1:8" ht="3" customHeight="1" x14ac:dyDescent="0.2">
      <c r="A3" s="144"/>
      <c r="B3" s="50"/>
      <c r="C3" s="50"/>
      <c r="D3" s="50"/>
      <c r="E3" s="50"/>
      <c r="F3" s="50"/>
      <c r="G3" s="50"/>
      <c r="H3" s="50"/>
    </row>
    <row r="4" spans="1:8" ht="14.1" customHeight="1" x14ac:dyDescent="0.2">
      <c r="A4" s="258" t="s">
        <v>17</v>
      </c>
      <c r="B4" s="258" t="s">
        <v>4</v>
      </c>
      <c r="C4" s="261" t="s">
        <v>14</v>
      </c>
      <c r="D4" s="262"/>
      <c r="E4" s="263"/>
      <c r="F4" s="261" t="s">
        <v>57</v>
      </c>
      <c r="G4" s="262"/>
      <c r="H4" s="263"/>
    </row>
    <row r="5" spans="1:8" ht="21.75" customHeight="1" x14ac:dyDescent="0.2">
      <c r="A5" s="258"/>
      <c r="B5" s="258"/>
      <c r="C5" s="178">
        <v>2023</v>
      </c>
      <c r="D5" s="179" t="s">
        <v>318</v>
      </c>
      <c r="E5" s="182" t="s">
        <v>324</v>
      </c>
      <c r="F5" s="178">
        <v>2023</v>
      </c>
      <c r="G5" s="179" t="s">
        <v>318</v>
      </c>
      <c r="H5" s="182" t="s">
        <v>324</v>
      </c>
    </row>
    <row r="6" spans="1:8" ht="17.100000000000001" customHeight="1" x14ac:dyDescent="0.2">
      <c r="A6" s="260" t="s">
        <v>6</v>
      </c>
      <c r="B6" s="260"/>
      <c r="C6" s="186"/>
      <c r="D6" s="186"/>
      <c r="E6" s="186"/>
      <c r="F6" s="186">
        <f>F8+F15</f>
        <v>7906796.2111999979</v>
      </c>
      <c r="G6" s="186">
        <f>G8+G15</f>
        <v>9683948.2274999935</v>
      </c>
      <c r="H6" s="237">
        <f>(G6/F6-1)</f>
        <v>0.22476259268990084</v>
      </c>
    </row>
    <row r="7" spans="1:8" ht="3" customHeight="1" x14ac:dyDescent="0.2">
      <c r="A7" s="43"/>
      <c r="B7" s="43"/>
      <c r="C7" s="54"/>
      <c r="D7" s="54"/>
      <c r="E7" s="54"/>
      <c r="F7" s="54"/>
      <c r="G7" s="54"/>
      <c r="H7" s="55"/>
    </row>
    <row r="8" spans="1:8" ht="14.1" customHeight="1" x14ac:dyDescent="0.2">
      <c r="A8" s="198" t="s">
        <v>7</v>
      </c>
      <c r="B8" s="199"/>
      <c r="C8" s="200"/>
      <c r="D8" s="200"/>
      <c r="E8" s="200"/>
      <c r="F8" s="200">
        <f>SUM(F9:F14)</f>
        <v>667499.72280000022</v>
      </c>
      <c r="G8" s="200">
        <f>SUM(G9:G14)</f>
        <v>1002617.3884699985</v>
      </c>
      <c r="H8" s="226">
        <f>(G8/F8-1)</f>
        <v>0.50204914582475113</v>
      </c>
    </row>
    <row r="9" spans="1:8" ht="11.1" customHeight="1" x14ac:dyDescent="0.2">
      <c r="A9" s="29" t="s">
        <v>9</v>
      </c>
      <c r="B9" s="13" t="s">
        <v>291</v>
      </c>
      <c r="C9" s="147">
        <v>138770.60594700102</v>
      </c>
      <c r="D9" s="147">
        <v>209699.5604730027</v>
      </c>
      <c r="E9" s="215">
        <f>IFERROR(((D9/C9-1)),"")</f>
        <v>0.51112376458953213</v>
      </c>
      <c r="F9" s="147">
        <v>569685.03868000011</v>
      </c>
      <c r="G9" s="147">
        <v>916573.82759999833</v>
      </c>
      <c r="H9" s="215">
        <f>IFERROR(((G9/F9-1)),"")</f>
        <v>0.608913286056737</v>
      </c>
    </row>
    <row r="10" spans="1:8" ht="11.1" customHeight="1" x14ac:dyDescent="0.2">
      <c r="A10" s="29" t="s">
        <v>67</v>
      </c>
      <c r="B10" s="13" t="s">
        <v>250</v>
      </c>
      <c r="C10" s="147">
        <v>72034.512257000024</v>
      </c>
      <c r="D10" s="147">
        <v>37850.801025999994</v>
      </c>
      <c r="E10" s="215">
        <f>IFERROR(((D10/C10-1)),"")</f>
        <v>-0.47454629954377447</v>
      </c>
      <c r="F10" s="147">
        <v>53830.497099999986</v>
      </c>
      <c r="G10" s="147">
        <v>28714.458999999992</v>
      </c>
      <c r="H10" s="215">
        <f t="shared" ref="H10:H14" si="0">IFERROR(((G10/F10-1)),"")</f>
        <v>-0.46657637311694078</v>
      </c>
    </row>
    <row r="11" spans="1:8" ht="11.1" customHeight="1" x14ac:dyDescent="0.2">
      <c r="A11" s="29" t="s">
        <v>66</v>
      </c>
      <c r="B11" s="13" t="s">
        <v>273</v>
      </c>
      <c r="C11" s="147">
        <v>9648.3431459999938</v>
      </c>
      <c r="D11" s="147">
        <v>28996.983328999995</v>
      </c>
      <c r="E11" s="215">
        <f t="shared" ref="E11" si="1">IFERROR(((D11/C11-1)),"")</f>
        <v>2.0053847474342321</v>
      </c>
      <c r="F11" s="147">
        <v>7544.6781200000005</v>
      </c>
      <c r="G11" s="147">
        <v>22609.533879999999</v>
      </c>
      <c r="H11" s="215">
        <f t="shared" si="0"/>
        <v>1.9967526142785266</v>
      </c>
    </row>
    <row r="12" spans="1:8" ht="11.1" customHeight="1" x14ac:dyDescent="0.2">
      <c r="A12" s="29" t="s">
        <v>199</v>
      </c>
      <c r="B12" s="13" t="s">
        <v>297</v>
      </c>
      <c r="C12" s="147">
        <v>435.9640349999998</v>
      </c>
      <c r="D12" s="147">
        <v>632.45672500000012</v>
      </c>
      <c r="E12" s="215">
        <f>IFERROR(((D12/C12-1)),"")</f>
        <v>0.45070848562083898</v>
      </c>
      <c r="F12" s="147">
        <v>4938.13051</v>
      </c>
      <c r="G12" s="147">
        <v>7771.09692</v>
      </c>
      <c r="H12" s="215">
        <v>0</v>
      </c>
    </row>
    <row r="13" spans="1:8" ht="11.1" customHeight="1" x14ac:dyDescent="0.2">
      <c r="A13" s="29" t="s">
        <v>197</v>
      </c>
      <c r="B13" s="40" t="s">
        <v>298</v>
      </c>
      <c r="C13" s="147">
        <v>777.72550000000001</v>
      </c>
      <c r="D13" s="147">
        <v>1073.2634999999998</v>
      </c>
      <c r="E13" s="215">
        <f>IFERROR(((D13/C13-1)),"")</f>
        <v>0.38000297019963947</v>
      </c>
      <c r="F13" s="147">
        <v>4541.1390000000001</v>
      </c>
      <c r="G13" s="147">
        <v>6403.1937600000001</v>
      </c>
      <c r="H13" s="215">
        <f t="shared" si="0"/>
        <v>0.41004134865724207</v>
      </c>
    </row>
    <row r="14" spans="1:8" ht="10.5" customHeight="1" x14ac:dyDescent="0.2">
      <c r="A14" s="29"/>
      <c r="B14" s="16" t="s">
        <v>354</v>
      </c>
      <c r="C14" s="147"/>
      <c r="D14" s="147"/>
      <c r="E14" s="145"/>
      <c r="F14" s="147">
        <v>26960.239390000006</v>
      </c>
      <c r="G14" s="147">
        <v>20545.277309999998</v>
      </c>
      <c r="H14" s="215">
        <f t="shared" si="0"/>
        <v>-0.23794158453872716</v>
      </c>
    </row>
    <row r="15" spans="1:8" ht="15" customHeight="1" x14ac:dyDescent="0.2">
      <c r="A15" s="198" t="s">
        <v>54</v>
      </c>
      <c r="B15" s="199"/>
      <c r="C15" s="200"/>
      <c r="D15" s="200"/>
      <c r="E15" s="200"/>
      <c r="F15" s="200">
        <f>SUM(F16:F56)</f>
        <v>7239296.4883999974</v>
      </c>
      <c r="G15" s="200">
        <f>SUM(G16:G56)</f>
        <v>8681330.8390299957</v>
      </c>
      <c r="H15" s="226">
        <f>(G15/F15-1)</f>
        <v>0.19919537111660857</v>
      </c>
    </row>
    <row r="16" spans="1:8" ht="10.5" customHeight="1" x14ac:dyDescent="0.2">
      <c r="A16" s="29" t="s">
        <v>69</v>
      </c>
      <c r="B16" s="13" t="s">
        <v>239</v>
      </c>
      <c r="C16" s="148">
        <v>134481.98731400035</v>
      </c>
      <c r="D16" s="148">
        <v>205910.17660500039</v>
      </c>
      <c r="E16" s="215">
        <f>IFERROR(((D16/C16-1)),"")</f>
        <v>0.53113573585303464</v>
      </c>
      <c r="F16" s="148">
        <v>1077659.7402499977</v>
      </c>
      <c r="G16" s="148">
        <v>1640041.6525099967</v>
      </c>
      <c r="H16" s="215">
        <f>IFERROR(((G16/F16-1)),"")</f>
        <v>0.52185480375237603</v>
      </c>
    </row>
    <row r="17" spans="1:8" ht="10.5" customHeight="1" x14ac:dyDescent="0.2">
      <c r="A17" s="16" t="s">
        <v>64</v>
      </c>
      <c r="B17" s="13" t="s">
        <v>238</v>
      </c>
      <c r="C17" s="148">
        <v>596193.43513300002</v>
      </c>
      <c r="D17" s="148">
        <v>565805.69905900257</v>
      </c>
      <c r="E17" s="215">
        <f>IFERROR(((D17/C17-1)),"")</f>
        <v>-5.0969591886261711E-2</v>
      </c>
      <c r="F17" s="148">
        <v>956953.38032999926</v>
      </c>
      <c r="G17" s="148">
        <v>1234908.3038999999</v>
      </c>
      <c r="H17" s="215">
        <f t="shared" ref="H17:H56" si="2">IFERROR(((G17/F17-1)),"")</f>
        <v>0.29045816576158567</v>
      </c>
    </row>
    <row r="18" spans="1:8" ht="10.5" customHeight="1" x14ac:dyDescent="0.2">
      <c r="A18" s="16" t="s">
        <v>10</v>
      </c>
      <c r="B18" s="13" t="s">
        <v>201</v>
      </c>
      <c r="C18" s="148">
        <v>367863.05423999857</v>
      </c>
      <c r="D18" s="148">
        <v>219164.86015799985</v>
      </c>
      <c r="E18" s="215">
        <f t="shared" ref="E18" si="3">IFERROR(((D18/C18-1)),"")</f>
        <v>-0.40422160466537671</v>
      </c>
      <c r="F18" s="148">
        <v>902534.48693000083</v>
      </c>
      <c r="G18" s="148">
        <v>679205.79758999974</v>
      </c>
      <c r="H18" s="215">
        <f t="shared" si="2"/>
        <v>-0.24744615588004903</v>
      </c>
    </row>
    <row r="19" spans="1:8" ht="10.5" customHeight="1" x14ac:dyDescent="0.2">
      <c r="A19" s="16" t="s">
        <v>70</v>
      </c>
      <c r="B19" s="13" t="s">
        <v>293</v>
      </c>
      <c r="C19" s="148">
        <v>58347.757713000043</v>
      </c>
      <c r="D19" s="148">
        <v>85545.231111000045</v>
      </c>
      <c r="E19" s="215">
        <f>IFERROR(((D19/C19-1)),"")</f>
        <v>0.46612713948286522</v>
      </c>
      <c r="F19" s="148">
        <v>174566.83298999994</v>
      </c>
      <c r="G19" s="148">
        <v>652676.99315999914</v>
      </c>
      <c r="H19" s="215">
        <f t="shared" si="2"/>
        <v>2.7388373380033064</v>
      </c>
    </row>
    <row r="20" spans="1:8" ht="10.5" customHeight="1" x14ac:dyDescent="0.2">
      <c r="A20" s="16" t="s">
        <v>12</v>
      </c>
      <c r="B20" s="13" t="s">
        <v>203</v>
      </c>
      <c r="C20" s="148">
        <v>76741.524557000084</v>
      </c>
      <c r="D20" s="148">
        <v>72441.66206800002</v>
      </c>
      <c r="E20" s="215">
        <f>IFERROR(((D20/C20-1)),"")</f>
        <v>-5.6030454357292925E-2</v>
      </c>
      <c r="F20" s="148">
        <v>304424.98460000008</v>
      </c>
      <c r="G20" s="148">
        <v>303498.05412999977</v>
      </c>
      <c r="H20" s="215">
        <f t="shared" si="2"/>
        <v>-3.0448567525370729E-3</v>
      </c>
    </row>
    <row r="21" spans="1:8" ht="10.5" customHeight="1" x14ac:dyDescent="0.2">
      <c r="A21" s="16" t="s">
        <v>68</v>
      </c>
      <c r="B21" s="13" t="s">
        <v>224</v>
      </c>
      <c r="C21" s="148">
        <v>142879.46036300014</v>
      </c>
      <c r="D21" s="148">
        <v>192471.8436900001</v>
      </c>
      <c r="E21" s="215">
        <f t="shared" ref="E21:E55" si="4">IFERROR(((D21/C21-1)),"")</f>
        <v>0.34709245962299518</v>
      </c>
      <c r="F21" s="148">
        <v>169671.37235000002</v>
      </c>
      <c r="G21" s="148">
        <v>250523.57626000032</v>
      </c>
      <c r="H21" s="215">
        <f t="shared" si="2"/>
        <v>0.47652236667961567</v>
      </c>
    </row>
    <row r="22" spans="1:8" ht="10.5" customHeight="1" x14ac:dyDescent="0.2">
      <c r="A22" s="16" t="s">
        <v>11</v>
      </c>
      <c r="B22" s="13" t="s">
        <v>202</v>
      </c>
      <c r="C22" s="148">
        <v>181552.12368600041</v>
      </c>
      <c r="D22" s="148">
        <v>73359.78731499982</v>
      </c>
      <c r="E22" s="215">
        <f t="shared" si="4"/>
        <v>-0.59592988599859253</v>
      </c>
      <c r="F22" s="148">
        <v>211594.37004999971</v>
      </c>
      <c r="G22" s="148">
        <v>201587.8608000002</v>
      </c>
      <c r="H22" s="215">
        <f t="shared" si="2"/>
        <v>-4.7290999508328047E-2</v>
      </c>
    </row>
    <row r="23" spans="1:8" ht="10.5" customHeight="1" x14ac:dyDescent="0.2">
      <c r="A23" s="16" t="s">
        <v>35</v>
      </c>
      <c r="B23" s="13" t="s">
        <v>292</v>
      </c>
      <c r="C23" s="148">
        <v>170026.49620900003</v>
      </c>
      <c r="D23" s="148">
        <v>170174.10538900003</v>
      </c>
      <c r="E23" s="215">
        <f t="shared" si="4"/>
        <v>8.6815398359174623E-4</v>
      </c>
      <c r="F23" s="148">
        <v>197312.29524999991</v>
      </c>
      <c r="G23" s="148">
        <v>186585.59068999995</v>
      </c>
      <c r="H23" s="215">
        <f t="shared" si="2"/>
        <v>-5.436409599517833E-2</v>
      </c>
    </row>
    <row r="24" spans="1:8" ht="10.5" customHeight="1" x14ac:dyDescent="0.2">
      <c r="A24" s="16" t="s">
        <v>91</v>
      </c>
      <c r="B24" s="13" t="s">
        <v>242</v>
      </c>
      <c r="C24" s="148">
        <v>28329.809453999991</v>
      </c>
      <c r="D24" s="148">
        <v>29828.292137000019</v>
      </c>
      <c r="E24" s="215">
        <f t="shared" si="4"/>
        <v>5.2894202674859558E-2</v>
      </c>
      <c r="F24" s="148">
        <v>119135.98765999998</v>
      </c>
      <c r="G24" s="148">
        <v>114723.97388999994</v>
      </c>
      <c r="H24" s="215">
        <f t="shared" si="2"/>
        <v>-3.7033425891355498E-2</v>
      </c>
    </row>
    <row r="25" spans="1:8" ht="10.5" customHeight="1" x14ac:dyDescent="0.2">
      <c r="A25" s="16" t="s">
        <v>65</v>
      </c>
      <c r="B25" s="13" t="s">
        <v>207</v>
      </c>
      <c r="C25" s="148">
        <v>35775.795032000024</v>
      </c>
      <c r="D25" s="148">
        <v>43286.257538999911</v>
      </c>
      <c r="E25" s="215">
        <f t="shared" si="4"/>
        <v>0.2099313935660152</v>
      </c>
      <c r="F25" s="148">
        <v>76805.308909999992</v>
      </c>
      <c r="G25" s="148">
        <v>107027.58682000007</v>
      </c>
      <c r="H25" s="215">
        <f t="shared" si="2"/>
        <v>0.39349204291873052</v>
      </c>
    </row>
    <row r="26" spans="1:8" ht="10.5" customHeight="1" x14ac:dyDescent="0.2">
      <c r="A26" s="16" t="s">
        <v>196</v>
      </c>
      <c r="B26" s="13" t="s">
        <v>294</v>
      </c>
      <c r="C26" s="148">
        <v>759.81855899999982</v>
      </c>
      <c r="D26" s="148">
        <v>997.41968599999961</v>
      </c>
      <c r="E26" s="215">
        <f t="shared" si="4"/>
        <v>0.31270771710644651</v>
      </c>
      <c r="F26" s="148">
        <v>69766.121480000031</v>
      </c>
      <c r="G26" s="148">
        <v>103443.31049</v>
      </c>
      <c r="H26" s="215">
        <f t="shared" si="2"/>
        <v>0.482715511419884</v>
      </c>
    </row>
    <row r="27" spans="1:8" ht="10.5" customHeight="1" x14ac:dyDescent="0.2">
      <c r="A27" s="16" t="s">
        <v>102</v>
      </c>
      <c r="B27" s="13" t="s">
        <v>206</v>
      </c>
      <c r="C27" s="148">
        <v>187658.47614700027</v>
      </c>
      <c r="D27" s="148">
        <v>234719.65554099993</v>
      </c>
      <c r="E27" s="215">
        <f t="shared" si="4"/>
        <v>0.25078099513679719</v>
      </c>
      <c r="F27" s="148">
        <v>74963.732460000014</v>
      </c>
      <c r="G27" s="148">
        <v>97122.523190000051</v>
      </c>
      <c r="H27" s="215">
        <f t="shared" si="2"/>
        <v>0.2955934823792794</v>
      </c>
    </row>
    <row r="28" spans="1:8" ht="10.5" customHeight="1" x14ac:dyDescent="0.2">
      <c r="A28" s="16" t="s">
        <v>13</v>
      </c>
      <c r="B28" s="13" t="s">
        <v>204</v>
      </c>
      <c r="C28" s="148">
        <v>120215.50367999994</v>
      </c>
      <c r="D28" s="148">
        <v>127106.4064799999</v>
      </c>
      <c r="E28" s="215">
        <f t="shared" si="4"/>
        <v>5.7321248832785887E-2</v>
      </c>
      <c r="F28" s="148">
        <v>91381.901110000064</v>
      </c>
      <c r="G28" s="148">
        <v>97065.685609999869</v>
      </c>
      <c r="H28" s="215">
        <f t="shared" si="2"/>
        <v>6.2198142421637792E-2</v>
      </c>
    </row>
    <row r="29" spans="1:8" ht="10.5" customHeight="1" x14ac:dyDescent="0.2">
      <c r="A29" s="16" t="s">
        <v>92</v>
      </c>
      <c r="B29" s="13" t="s">
        <v>248</v>
      </c>
      <c r="C29" s="148">
        <v>29911.462350000016</v>
      </c>
      <c r="D29" s="148">
        <v>33375.004891000033</v>
      </c>
      <c r="E29" s="215">
        <f t="shared" si="4"/>
        <v>0.11579315315554983</v>
      </c>
      <c r="F29" s="148">
        <v>75583.905409999905</v>
      </c>
      <c r="G29" s="148">
        <v>92895.841369999966</v>
      </c>
      <c r="H29" s="215">
        <f t="shared" si="2"/>
        <v>0.22904262310994139</v>
      </c>
    </row>
    <row r="30" spans="1:8" ht="10.5" customHeight="1" x14ac:dyDescent="0.2">
      <c r="A30" s="16" t="s">
        <v>99</v>
      </c>
      <c r="B30" s="13" t="s">
        <v>243</v>
      </c>
      <c r="C30" s="148">
        <v>42299.172702000033</v>
      </c>
      <c r="D30" s="148">
        <v>42861.060446999931</v>
      </c>
      <c r="E30" s="215">
        <f t="shared" si="4"/>
        <v>1.3283658027035905E-2</v>
      </c>
      <c r="F30" s="148">
        <v>86671.102619999932</v>
      </c>
      <c r="G30" s="148">
        <v>92396.511200000008</v>
      </c>
      <c r="H30" s="215">
        <f t="shared" si="2"/>
        <v>6.6059025522064774E-2</v>
      </c>
    </row>
    <row r="31" spans="1:8" ht="10.5" customHeight="1" x14ac:dyDescent="0.2">
      <c r="A31" s="16" t="s">
        <v>89</v>
      </c>
      <c r="B31" s="13" t="s">
        <v>240</v>
      </c>
      <c r="C31" s="148">
        <v>44182.641639000074</v>
      </c>
      <c r="D31" s="148">
        <v>29773.798865000019</v>
      </c>
      <c r="E31" s="215">
        <f t="shared" si="4"/>
        <v>-0.32611999281820558</v>
      </c>
      <c r="F31" s="148">
        <v>86411.574329999887</v>
      </c>
      <c r="G31" s="148">
        <v>84068.501140000051</v>
      </c>
      <c r="H31" s="215">
        <f t="shared" si="2"/>
        <v>-2.7115270242060396E-2</v>
      </c>
    </row>
    <row r="32" spans="1:8" ht="10.5" customHeight="1" x14ac:dyDescent="0.2">
      <c r="A32" s="16" t="s">
        <v>96</v>
      </c>
      <c r="B32" s="13" t="s">
        <v>205</v>
      </c>
      <c r="C32" s="148">
        <v>61099.279611000144</v>
      </c>
      <c r="D32" s="148">
        <v>37756.169173000031</v>
      </c>
      <c r="E32" s="215">
        <f t="shared" si="4"/>
        <v>-0.38205213852959219</v>
      </c>
      <c r="F32" s="148">
        <v>92312.83641000012</v>
      </c>
      <c r="G32" s="148">
        <v>81334.54959999994</v>
      </c>
      <c r="H32" s="215">
        <f t="shared" si="2"/>
        <v>-0.1189248130264462</v>
      </c>
    </row>
    <row r="33" spans="1:8" ht="10.5" customHeight="1" x14ac:dyDescent="0.2">
      <c r="A33" s="16" t="s">
        <v>93</v>
      </c>
      <c r="B33" s="13" t="s">
        <v>244</v>
      </c>
      <c r="C33" s="148">
        <v>31133.880812000007</v>
      </c>
      <c r="D33" s="148">
        <v>28079.998547000003</v>
      </c>
      <c r="E33" s="215">
        <f t="shared" si="4"/>
        <v>-9.8088711890453983E-2</v>
      </c>
      <c r="F33" s="148">
        <v>87104.755629999927</v>
      </c>
      <c r="G33" s="148">
        <v>77571.921809999971</v>
      </c>
      <c r="H33" s="215">
        <f t="shared" si="2"/>
        <v>-0.10944102593540528</v>
      </c>
    </row>
    <row r="34" spans="1:8" ht="10.5" customHeight="1" x14ac:dyDescent="0.2">
      <c r="A34" s="16" t="s">
        <v>94</v>
      </c>
      <c r="B34" s="13" t="s">
        <v>246</v>
      </c>
      <c r="C34" s="148">
        <v>102844.33500000001</v>
      </c>
      <c r="D34" s="148">
        <v>94020.947</v>
      </c>
      <c r="E34" s="215">
        <f t="shared" si="4"/>
        <v>-8.5793621982192869E-2</v>
      </c>
      <c r="F34" s="148">
        <v>101978.35863</v>
      </c>
      <c r="G34" s="148">
        <v>75786.976640000023</v>
      </c>
      <c r="H34" s="215">
        <f t="shared" si="2"/>
        <v>-0.25683274708340909</v>
      </c>
    </row>
    <row r="35" spans="1:8" ht="10.5" customHeight="1" x14ac:dyDescent="0.2">
      <c r="A35" s="16" t="s">
        <v>101</v>
      </c>
      <c r="B35" s="13" t="s">
        <v>255</v>
      </c>
      <c r="C35" s="148">
        <v>6089.5476739999986</v>
      </c>
      <c r="D35" s="148">
        <v>5925.8666130000001</v>
      </c>
      <c r="E35" s="215">
        <f t="shared" si="4"/>
        <v>-2.6879017911109027E-2</v>
      </c>
      <c r="F35" s="148">
        <v>30695.799579999981</v>
      </c>
      <c r="G35" s="148">
        <v>74496.630450000026</v>
      </c>
      <c r="H35" s="215">
        <f t="shared" si="2"/>
        <v>1.426932396917874</v>
      </c>
    </row>
    <row r="36" spans="1:8" ht="10.5" customHeight="1" x14ac:dyDescent="0.2">
      <c r="A36" s="16" t="s">
        <v>178</v>
      </c>
      <c r="B36" s="13" t="s">
        <v>265</v>
      </c>
      <c r="C36" s="148">
        <v>2316.2753509999998</v>
      </c>
      <c r="D36" s="148">
        <v>6546.5556070000002</v>
      </c>
      <c r="E36" s="215">
        <f t="shared" si="4"/>
        <v>1.8263287454894654</v>
      </c>
      <c r="F36" s="148">
        <v>11938.468610000004</v>
      </c>
      <c r="G36" s="148">
        <v>73521.276780000015</v>
      </c>
      <c r="H36" s="215">
        <f t="shared" si="2"/>
        <v>5.1583507216676425</v>
      </c>
    </row>
    <row r="37" spans="1:8" ht="10.5" customHeight="1" x14ac:dyDescent="0.2">
      <c r="A37" s="16" t="s">
        <v>107</v>
      </c>
      <c r="B37" s="13" t="s">
        <v>212</v>
      </c>
      <c r="C37" s="148">
        <v>654.99806500000022</v>
      </c>
      <c r="D37" s="148">
        <v>561.83230900000046</v>
      </c>
      <c r="E37" s="215">
        <f t="shared" si="4"/>
        <v>-0.14223821561976635</v>
      </c>
      <c r="F37" s="148">
        <v>55857.599710000024</v>
      </c>
      <c r="G37" s="148">
        <v>62292.062149999976</v>
      </c>
      <c r="H37" s="215">
        <f t="shared" si="2"/>
        <v>0.11519403757780888</v>
      </c>
    </row>
    <row r="38" spans="1:8" ht="10.5" customHeight="1" x14ac:dyDescent="0.2">
      <c r="A38" s="16" t="s">
        <v>97</v>
      </c>
      <c r="B38" s="13" t="s">
        <v>245</v>
      </c>
      <c r="C38" s="148">
        <v>27419.761233000001</v>
      </c>
      <c r="D38" s="148">
        <v>23074.375881</v>
      </c>
      <c r="E38" s="215">
        <f t="shared" si="4"/>
        <v>-0.15847641104803933</v>
      </c>
      <c r="F38" s="148">
        <v>68793.235589999982</v>
      </c>
      <c r="G38" s="148">
        <v>59899.060059999989</v>
      </c>
      <c r="H38" s="215">
        <f t="shared" si="2"/>
        <v>-0.12928851875798208</v>
      </c>
    </row>
    <row r="39" spans="1:8" ht="10.5" customHeight="1" x14ac:dyDescent="0.2">
      <c r="A39" s="16" t="s">
        <v>115</v>
      </c>
      <c r="B39" s="13" t="s">
        <v>264</v>
      </c>
      <c r="C39" s="148">
        <v>1991.7029230000003</v>
      </c>
      <c r="D39" s="148">
        <v>3856.1729200000004</v>
      </c>
      <c r="E39" s="215">
        <f t="shared" si="4"/>
        <v>0.93611852223003433</v>
      </c>
      <c r="F39" s="148">
        <v>11313.106349999996</v>
      </c>
      <c r="G39" s="148">
        <v>58793.012309999984</v>
      </c>
      <c r="H39" s="215">
        <f t="shared" si="2"/>
        <v>4.1968938053870595</v>
      </c>
    </row>
    <row r="40" spans="1:8" ht="10.5" customHeight="1" x14ac:dyDescent="0.2">
      <c r="A40" s="16" t="s">
        <v>62</v>
      </c>
      <c r="B40" s="13" t="s">
        <v>241</v>
      </c>
      <c r="C40" s="148">
        <v>68099.973360999938</v>
      </c>
      <c r="D40" s="148">
        <v>21480.526642000015</v>
      </c>
      <c r="E40" s="215">
        <f t="shared" si="4"/>
        <v>-0.68457364104782958</v>
      </c>
      <c r="F40" s="148">
        <v>113759.0335600002</v>
      </c>
      <c r="G40" s="148">
        <v>57906.369719999966</v>
      </c>
      <c r="H40" s="215">
        <f t="shared" si="2"/>
        <v>-0.49097343825922823</v>
      </c>
    </row>
    <row r="41" spans="1:8" ht="10.5" customHeight="1" x14ac:dyDescent="0.2">
      <c r="A41" s="16" t="s">
        <v>119</v>
      </c>
      <c r="B41" s="13" t="s">
        <v>253</v>
      </c>
      <c r="C41" s="148">
        <v>36796.999726000002</v>
      </c>
      <c r="D41" s="148">
        <v>52036.982810000009</v>
      </c>
      <c r="E41" s="215">
        <f t="shared" si="4"/>
        <v>0.41416374154091007</v>
      </c>
      <c r="F41" s="148">
        <v>39709.285270000022</v>
      </c>
      <c r="G41" s="148">
        <v>56630.92316000002</v>
      </c>
      <c r="H41" s="215">
        <f t="shared" si="2"/>
        <v>0.42613806254488629</v>
      </c>
    </row>
    <row r="42" spans="1:8" ht="10.5" customHeight="1" x14ac:dyDescent="0.2">
      <c r="A42" s="16" t="s">
        <v>234</v>
      </c>
      <c r="B42" s="13" t="s">
        <v>254</v>
      </c>
      <c r="C42" s="148">
        <v>16636.959579000002</v>
      </c>
      <c r="D42" s="148">
        <v>21485.826259999998</v>
      </c>
      <c r="E42" s="215">
        <f t="shared" si="4"/>
        <v>0.29145149136026482</v>
      </c>
      <c r="F42" s="148">
        <v>37047.43887000002</v>
      </c>
      <c r="G42" s="148">
        <v>51862.477519999964</v>
      </c>
      <c r="H42" s="215">
        <f t="shared" si="2"/>
        <v>0.39989373359886282</v>
      </c>
    </row>
    <row r="43" spans="1:8" ht="10.5" customHeight="1" x14ac:dyDescent="0.2">
      <c r="A43" s="16" t="s">
        <v>112</v>
      </c>
      <c r="B43" s="13" t="s">
        <v>257</v>
      </c>
      <c r="C43" s="148">
        <v>7704.6300460000011</v>
      </c>
      <c r="D43" s="148">
        <v>9423.0295790000018</v>
      </c>
      <c r="E43" s="215">
        <f t="shared" si="4"/>
        <v>0.22303465873642292</v>
      </c>
      <c r="F43" s="148">
        <v>26851.66210000002</v>
      </c>
      <c r="G43" s="148">
        <v>49176.916829999987</v>
      </c>
      <c r="H43" s="215">
        <f t="shared" si="2"/>
        <v>0.83142915499446679</v>
      </c>
    </row>
    <row r="44" spans="1:8" ht="10.5" customHeight="1" x14ac:dyDescent="0.2">
      <c r="A44" s="16" t="s">
        <v>111</v>
      </c>
      <c r="B44" s="13" t="s">
        <v>215</v>
      </c>
      <c r="C44" s="148">
        <v>940.70334100000002</v>
      </c>
      <c r="D44" s="148">
        <v>5217.8512209999999</v>
      </c>
      <c r="E44" s="215">
        <f>IFERROR(((D44/C44-1)),"")</f>
        <v>4.5467552772303801</v>
      </c>
      <c r="F44" s="148">
        <v>4729.9966899999999</v>
      </c>
      <c r="G44" s="148">
        <v>47774.539980000016</v>
      </c>
      <c r="H44" s="215">
        <f t="shared" si="2"/>
        <v>9.1003326452644977</v>
      </c>
    </row>
    <row r="45" spans="1:8" ht="10.5" customHeight="1" x14ac:dyDescent="0.2">
      <c r="A45" s="16" t="s">
        <v>104</v>
      </c>
      <c r="B45" s="13" t="s">
        <v>211</v>
      </c>
      <c r="C45" s="148">
        <v>72882.265179000009</v>
      </c>
      <c r="D45" s="148">
        <v>50608.812000000005</v>
      </c>
      <c r="E45" s="215">
        <f t="shared" si="4"/>
        <v>-0.30560868442132039</v>
      </c>
      <c r="F45" s="148">
        <v>69026.384389999977</v>
      </c>
      <c r="G45" s="148">
        <v>47339.351219999997</v>
      </c>
      <c r="H45" s="215">
        <f t="shared" si="2"/>
        <v>-0.31418468983494718</v>
      </c>
    </row>
    <row r="46" spans="1:8" ht="10.5" customHeight="1" x14ac:dyDescent="0.2">
      <c r="A46" s="16" t="s">
        <v>100</v>
      </c>
      <c r="B46" s="13" t="s">
        <v>252</v>
      </c>
      <c r="C46" s="148">
        <v>11563.468224000002</v>
      </c>
      <c r="D46" s="148">
        <v>12817.694209999998</v>
      </c>
      <c r="E46" s="215">
        <f t="shared" si="4"/>
        <v>0.10846451615587505</v>
      </c>
      <c r="F46" s="148">
        <v>47465.747009999992</v>
      </c>
      <c r="G46" s="148">
        <v>46122.491129999995</v>
      </c>
      <c r="H46" s="215">
        <f t="shared" si="2"/>
        <v>-2.8299478352610818E-2</v>
      </c>
    </row>
    <row r="47" spans="1:8" ht="10.5" customHeight="1" x14ac:dyDescent="0.2">
      <c r="A47" s="16" t="s">
        <v>116</v>
      </c>
      <c r="B47" s="13" t="s">
        <v>216</v>
      </c>
      <c r="C47" s="148">
        <v>2312.8469350000009</v>
      </c>
      <c r="D47" s="148">
        <v>4954.3970970000018</v>
      </c>
      <c r="E47" s="215">
        <f t="shared" si="4"/>
        <v>1.142120614220413</v>
      </c>
      <c r="F47" s="148">
        <v>11334.236080000001</v>
      </c>
      <c r="G47" s="148">
        <v>45316.058509999988</v>
      </c>
      <c r="H47" s="215">
        <f t="shared" si="2"/>
        <v>2.9981572811919044</v>
      </c>
    </row>
    <row r="48" spans="1:8" ht="10.5" customHeight="1" x14ac:dyDescent="0.2">
      <c r="A48" s="16" t="s">
        <v>169</v>
      </c>
      <c r="B48" s="13" t="s">
        <v>247</v>
      </c>
      <c r="C48" s="148">
        <v>34226.295379000003</v>
      </c>
      <c r="D48" s="148">
        <v>29663.556822000002</v>
      </c>
      <c r="E48" s="215">
        <f t="shared" si="4"/>
        <v>-0.1333109092431759</v>
      </c>
      <c r="F48" s="148">
        <v>51219.286949999987</v>
      </c>
      <c r="G48" s="148">
        <v>44697.173039999994</v>
      </c>
      <c r="H48" s="215">
        <f t="shared" si="2"/>
        <v>-0.12733706965438329</v>
      </c>
    </row>
    <row r="49" spans="1:10" ht="10.5" customHeight="1" x14ac:dyDescent="0.2">
      <c r="A49" s="16" t="s">
        <v>90</v>
      </c>
      <c r="B49" s="13" t="s">
        <v>208</v>
      </c>
      <c r="C49" s="148">
        <v>21019.848962000011</v>
      </c>
      <c r="D49" s="148">
        <v>11844.267481000012</v>
      </c>
      <c r="E49" s="215">
        <f t="shared" si="4"/>
        <v>-0.4365198578537719</v>
      </c>
      <c r="F49" s="148">
        <v>74071.781729999944</v>
      </c>
      <c r="G49" s="148">
        <v>43539.595559999958</v>
      </c>
      <c r="H49" s="215">
        <f t="shared" si="2"/>
        <v>-0.41219726941756674</v>
      </c>
    </row>
    <row r="50" spans="1:10" ht="10.5" customHeight="1" x14ac:dyDescent="0.2">
      <c r="A50" s="16" t="s">
        <v>108</v>
      </c>
      <c r="B50" s="13" t="s">
        <v>209</v>
      </c>
      <c r="C50" s="148">
        <v>20300.2752</v>
      </c>
      <c r="D50" s="148">
        <v>24865.900999999998</v>
      </c>
      <c r="E50" s="215">
        <f t="shared" si="4"/>
        <v>0.22490462592349481</v>
      </c>
      <c r="F50" s="148">
        <v>33969.357570000037</v>
      </c>
      <c r="G50" s="148">
        <v>43381.011399999996</v>
      </c>
      <c r="H50" s="215">
        <f t="shared" si="2"/>
        <v>0.27706305044496449</v>
      </c>
    </row>
    <row r="51" spans="1:10" ht="10.5" customHeight="1" x14ac:dyDescent="0.2">
      <c r="A51" s="16" t="s">
        <v>113</v>
      </c>
      <c r="B51" s="13" t="s">
        <v>225</v>
      </c>
      <c r="C51" s="148">
        <v>7945.1367469999941</v>
      </c>
      <c r="D51" s="148">
        <v>12480.314366000006</v>
      </c>
      <c r="E51" s="215">
        <f t="shared" si="4"/>
        <v>0.57081177623688495</v>
      </c>
      <c r="F51" s="148">
        <v>28515.530570000003</v>
      </c>
      <c r="G51" s="148">
        <v>42112.031110000025</v>
      </c>
      <c r="H51" s="215">
        <f t="shared" si="2"/>
        <v>0.4768103650262896</v>
      </c>
      <c r="J51" s="15" t="s">
        <v>0</v>
      </c>
    </row>
    <row r="52" spans="1:10" ht="10.5" customHeight="1" x14ac:dyDescent="0.2">
      <c r="A52" s="16" t="s">
        <v>103</v>
      </c>
      <c r="B52" s="13" t="s">
        <v>210</v>
      </c>
      <c r="C52" s="148">
        <v>20881.99060099999</v>
      </c>
      <c r="D52" s="148">
        <v>20328.328999000016</v>
      </c>
      <c r="E52" s="215">
        <f t="shared" si="4"/>
        <v>-2.6513832544942439E-2</v>
      </c>
      <c r="F52" s="148">
        <v>44844.397750000026</v>
      </c>
      <c r="G52" s="148">
        <v>40808.564760000001</v>
      </c>
      <c r="H52" s="215">
        <f t="shared" si="2"/>
        <v>-8.9996369501918916E-2</v>
      </c>
    </row>
    <row r="53" spans="1:10" ht="10.5" customHeight="1" x14ac:dyDescent="0.2">
      <c r="A53" s="16" t="s">
        <v>106</v>
      </c>
      <c r="B53" s="13" t="s">
        <v>213</v>
      </c>
      <c r="C53" s="148">
        <v>21724.472014000043</v>
      </c>
      <c r="D53" s="148">
        <v>13269.63442100001</v>
      </c>
      <c r="E53" s="215">
        <f t="shared" si="4"/>
        <v>-0.3891849517701248</v>
      </c>
      <c r="F53" s="148">
        <v>33533.47982999996</v>
      </c>
      <c r="G53" s="148">
        <v>36941.167970000046</v>
      </c>
      <c r="H53" s="215">
        <f t="shared" si="2"/>
        <v>0.10162047473973979</v>
      </c>
    </row>
    <row r="54" spans="1:10" ht="10.5" customHeight="1" x14ac:dyDescent="0.2">
      <c r="A54" s="16" t="s">
        <v>95</v>
      </c>
      <c r="B54" s="13" t="s">
        <v>262</v>
      </c>
      <c r="C54" s="148">
        <v>13745.335381999992</v>
      </c>
      <c r="D54" s="148">
        <v>18369.500511000006</v>
      </c>
      <c r="E54" s="215">
        <f t="shared" si="4"/>
        <v>0.33641704625523539</v>
      </c>
      <c r="F54" s="148">
        <v>26485.598570000002</v>
      </c>
      <c r="G54" s="148">
        <v>34998.171729999987</v>
      </c>
      <c r="H54" s="215">
        <f t="shared" si="2"/>
        <v>0.32140384282808321</v>
      </c>
    </row>
    <row r="55" spans="1:10" ht="10.5" customHeight="1" x14ac:dyDescent="0.2">
      <c r="A55" s="16" t="s">
        <v>117</v>
      </c>
      <c r="B55" s="13" t="s">
        <v>261</v>
      </c>
      <c r="C55" s="148">
        <v>444.62023899999997</v>
      </c>
      <c r="D55" s="148">
        <v>813.87567299999989</v>
      </c>
      <c r="E55" s="215">
        <f t="shared" si="4"/>
        <v>0.83049623388826421</v>
      </c>
      <c r="F55" s="148">
        <v>17130.338810000005</v>
      </c>
      <c r="G55" s="148">
        <v>34805.059789999999</v>
      </c>
      <c r="H55" s="215">
        <f t="shared" si="2"/>
        <v>1.0317788326336079</v>
      </c>
    </row>
    <row r="56" spans="1:10" ht="10.5" customHeight="1" x14ac:dyDescent="0.2">
      <c r="A56" s="29"/>
      <c r="B56" s="40" t="s">
        <v>355</v>
      </c>
      <c r="C56" s="148"/>
      <c r="D56" s="148"/>
      <c r="E56" s="148"/>
      <c r="F56" s="148">
        <v>1444171.6754099997</v>
      </c>
      <c r="G56" s="148">
        <v>1456451.683050002</v>
      </c>
      <c r="H56" s="215">
        <f t="shared" si="2"/>
        <v>8.5031494863767598E-3</v>
      </c>
    </row>
    <row r="57" spans="1:10" ht="8.1" customHeight="1" x14ac:dyDescent="0.2">
      <c r="A57" s="44" t="s">
        <v>44</v>
      </c>
      <c r="B57" s="45"/>
      <c r="C57" s="45"/>
      <c r="D57" s="45"/>
      <c r="E57" s="45"/>
      <c r="F57" s="45"/>
      <c r="G57" s="45"/>
      <c r="H57" s="45"/>
    </row>
    <row r="58" spans="1:10" ht="9" customHeight="1" x14ac:dyDescent="0.2">
      <c r="A58" s="11" t="s">
        <v>20</v>
      </c>
      <c r="B58" s="21"/>
      <c r="C58" s="21"/>
      <c r="D58" s="21"/>
      <c r="E58" s="21"/>
      <c r="F58" s="21"/>
      <c r="G58" s="21"/>
      <c r="H58" s="21"/>
    </row>
    <row r="59" spans="1:10" ht="9" customHeight="1" x14ac:dyDescent="0.2">
      <c r="A59" s="240" t="s">
        <v>376</v>
      </c>
      <c r="B59" s="11"/>
      <c r="C59" s="11"/>
      <c r="D59" s="11"/>
      <c r="E59" s="11"/>
      <c r="F59" s="11"/>
      <c r="G59" s="11"/>
      <c r="H59" s="11"/>
    </row>
    <row r="60" spans="1:10" ht="9" customHeight="1" x14ac:dyDescent="0.2">
      <c r="A60" s="241" t="s">
        <v>377</v>
      </c>
      <c r="B60" s="146"/>
      <c r="C60" s="146"/>
      <c r="D60" s="146"/>
      <c r="E60" s="146"/>
      <c r="F60" s="146"/>
      <c r="G60" s="146"/>
      <c r="H60" s="146"/>
    </row>
    <row r="61" spans="1:10" x14ac:dyDescent="0.2">
      <c r="A61" s="146"/>
      <c r="B61" s="146"/>
      <c r="C61" s="146"/>
      <c r="D61" s="146"/>
      <c r="E61" s="146"/>
      <c r="F61" s="146"/>
      <c r="G61" s="146"/>
      <c r="H61" s="146"/>
    </row>
    <row r="62" spans="1:10" x14ac:dyDescent="0.2">
      <c r="A62" s="146"/>
      <c r="B62" s="146"/>
      <c r="C62" s="146"/>
      <c r="D62" s="146"/>
      <c r="E62" s="146"/>
      <c r="F62" s="146"/>
      <c r="G62" s="146"/>
      <c r="H62" s="146"/>
    </row>
    <row r="63" spans="1:10" x14ac:dyDescent="0.2">
      <c r="A63" s="146"/>
      <c r="B63" s="146"/>
      <c r="C63" s="146"/>
      <c r="D63" s="146"/>
      <c r="E63" s="146"/>
      <c r="F63" s="146"/>
      <c r="G63" s="146"/>
      <c r="H63" s="146"/>
    </row>
    <row r="64" spans="1:10" x14ac:dyDescent="0.2">
      <c r="A64" s="146"/>
      <c r="B64" s="146"/>
      <c r="C64" s="146"/>
      <c r="D64" s="146"/>
      <c r="E64" s="146"/>
      <c r="F64" s="146"/>
      <c r="G64" s="146"/>
      <c r="H64" s="146"/>
    </row>
    <row r="65" spans="1:8" x14ac:dyDescent="0.2">
      <c r="A65" s="146"/>
      <c r="B65" s="146"/>
      <c r="C65" s="146"/>
      <c r="D65" s="146"/>
      <c r="E65" s="146"/>
      <c r="F65" s="146"/>
      <c r="G65" s="146"/>
      <c r="H65" s="146"/>
    </row>
    <row r="66" spans="1:8" x14ac:dyDescent="0.2">
      <c r="A66" s="146"/>
      <c r="B66" s="146"/>
      <c r="C66" s="146"/>
      <c r="D66" s="146"/>
      <c r="E66" s="146"/>
      <c r="F66" s="146"/>
      <c r="G66" s="146"/>
      <c r="H66" s="146"/>
    </row>
    <row r="67" spans="1:8" x14ac:dyDescent="0.2">
      <c r="A67" s="146"/>
      <c r="B67" s="146"/>
      <c r="C67" s="146"/>
      <c r="D67" s="146"/>
      <c r="E67" s="146"/>
      <c r="F67" s="146"/>
      <c r="G67" s="146"/>
      <c r="H67" s="146"/>
    </row>
    <row r="68" spans="1:8" x14ac:dyDescent="0.2">
      <c r="A68" s="146"/>
      <c r="B68" s="146"/>
      <c r="C68" s="146"/>
      <c r="D68" s="146"/>
      <c r="E68" s="146"/>
      <c r="F68" s="146"/>
      <c r="G68" s="146"/>
      <c r="H68" s="146"/>
    </row>
    <row r="69" spans="1:8" x14ac:dyDescent="0.2">
      <c r="A69" s="146"/>
      <c r="B69" s="146"/>
      <c r="C69" s="146"/>
      <c r="D69" s="146"/>
      <c r="E69" s="146"/>
      <c r="F69" s="146"/>
      <c r="G69" s="146"/>
      <c r="H69" s="146"/>
    </row>
    <row r="70" spans="1:8" x14ac:dyDescent="0.2">
      <c r="A70" s="146"/>
      <c r="B70" s="146"/>
      <c r="C70" s="146"/>
      <c r="D70" s="146"/>
      <c r="E70" s="146"/>
      <c r="F70" s="146"/>
      <c r="G70" s="146"/>
      <c r="H70" s="146"/>
    </row>
    <row r="71" spans="1:8" x14ac:dyDescent="0.2">
      <c r="A71" s="146"/>
      <c r="B71" s="146"/>
      <c r="C71" s="146"/>
      <c r="D71" s="146"/>
      <c r="E71" s="146"/>
      <c r="F71" s="146"/>
      <c r="G71" s="146"/>
      <c r="H71" s="146"/>
    </row>
    <row r="72" spans="1:8" x14ac:dyDescent="0.2">
      <c r="A72" s="146"/>
      <c r="B72" s="146"/>
      <c r="C72" s="146"/>
      <c r="D72" s="146"/>
      <c r="E72" s="146"/>
      <c r="F72" s="146"/>
      <c r="G72" s="146"/>
      <c r="H72" s="146"/>
    </row>
    <row r="73" spans="1:8" x14ac:dyDescent="0.2">
      <c r="A73" s="146"/>
      <c r="B73" s="146"/>
      <c r="C73" s="146"/>
      <c r="D73" s="146"/>
      <c r="E73" s="146"/>
      <c r="F73" s="146"/>
      <c r="G73" s="146"/>
      <c r="H73" s="146"/>
    </row>
    <row r="74" spans="1:8" x14ac:dyDescent="0.2">
      <c r="A74" s="146"/>
      <c r="B74" s="146"/>
      <c r="C74" s="146"/>
      <c r="D74" s="146"/>
      <c r="E74" s="146"/>
      <c r="F74" s="146"/>
      <c r="G74" s="146"/>
      <c r="H74" s="146"/>
    </row>
    <row r="75" spans="1:8" x14ac:dyDescent="0.2">
      <c r="A75" s="146"/>
      <c r="B75" s="146"/>
      <c r="C75" s="146"/>
      <c r="D75" s="146"/>
      <c r="E75" s="146"/>
      <c r="F75" s="146"/>
      <c r="G75" s="146"/>
      <c r="H75" s="146"/>
    </row>
    <row r="76" spans="1:8" x14ac:dyDescent="0.2">
      <c r="A76" s="146"/>
      <c r="B76" s="146"/>
      <c r="C76" s="146"/>
      <c r="D76" s="146"/>
      <c r="E76" s="146"/>
      <c r="F76" s="146"/>
      <c r="G76" s="146"/>
      <c r="H76" s="146"/>
    </row>
    <row r="77" spans="1:8" x14ac:dyDescent="0.2">
      <c r="A77" s="146"/>
      <c r="B77" s="146"/>
      <c r="C77" s="146"/>
      <c r="D77" s="146"/>
      <c r="E77" s="146"/>
      <c r="F77" s="146"/>
      <c r="G77" s="146"/>
      <c r="H77" s="146"/>
    </row>
    <row r="78" spans="1:8" x14ac:dyDescent="0.2">
      <c r="A78" s="146"/>
      <c r="B78" s="146"/>
      <c r="C78" s="146"/>
      <c r="D78" s="146"/>
      <c r="E78" s="146"/>
      <c r="F78" s="146"/>
      <c r="G78" s="146"/>
      <c r="H78" s="146"/>
    </row>
    <row r="79" spans="1:8" x14ac:dyDescent="0.2">
      <c r="A79" s="146"/>
      <c r="B79" s="146"/>
      <c r="C79" s="146"/>
      <c r="D79" s="146"/>
      <c r="E79" s="146"/>
      <c r="F79" s="146"/>
      <c r="G79" s="146"/>
      <c r="H79" s="146"/>
    </row>
    <row r="80" spans="1:8" x14ac:dyDescent="0.2">
      <c r="A80" s="146"/>
      <c r="B80" s="146"/>
      <c r="C80" s="146"/>
      <c r="D80" s="146"/>
      <c r="E80" s="146"/>
      <c r="F80" s="146"/>
      <c r="G80" s="146"/>
      <c r="H80" s="146"/>
    </row>
    <row r="81" spans="1:8" x14ac:dyDescent="0.2">
      <c r="A81" s="146"/>
      <c r="B81" s="146"/>
      <c r="C81" s="146"/>
      <c r="D81" s="146"/>
      <c r="E81" s="146"/>
      <c r="F81" s="146"/>
      <c r="G81" s="146"/>
      <c r="H81" s="146"/>
    </row>
    <row r="82" spans="1:8" s="146" customFormat="1" ht="12.75" x14ac:dyDescent="0.2"/>
    <row r="83" spans="1:8" s="146" customFormat="1" ht="12.75" x14ac:dyDescent="0.2"/>
    <row r="84" spans="1:8" s="146" customFormat="1" ht="12.75" x14ac:dyDescent="0.2"/>
    <row r="85" spans="1:8" s="146" customFormat="1" ht="12.75" x14ac:dyDescent="0.2"/>
    <row r="86" spans="1:8" s="146" customFormat="1" ht="12.75" x14ac:dyDescent="0.2"/>
    <row r="87" spans="1:8" s="146" customFormat="1" ht="12.75" x14ac:dyDescent="0.2"/>
    <row r="88" spans="1:8" s="146" customFormat="1" ht="12.75" x14ac:dyDescent="0.2"/>
    <row r="89" spans="1:8" s="146" customFormat="1" ht="12.75" x14ac:dyDescent="0.2"/>
    <row r="90" spans="1:8" s="146" customFormat="1" ht="12.75" x14ac:dyDescent="0.2"/>
    <row r="91" spans="1:8" s="146" customFormat="1" ht="12.75" x14ac:dyDescent="0.2"/>
    <row r="92" spans="1:8" s="146" customFormat="1" ht="12.75" x14ac:dyDescent="0.2"/>
    <row r="93" spans="1:8" s="146" customFormat="1" ht="12.75" x14ac:dyDescent="0.2"/>
    <row r="94" spans="1:8" s="146" customFormat="1" ht="12.75" x14ac:dyDescent="0.2"/>
    <row r="95" spans="1:8" s="146" customFormat="1" ht="12.75" x14ac:dyDescent="0.2"/>
    <row r="96" spans="1:8" s="146" customFormat="1" ht="12.75" x14ac:dyDescent="0.2"/>
    <row r="97" s="146" customFormat="1" ht="12.75" x14ac:dyDescent="0.2"/>
    <row r="98" s="146" customFormat="1" ht="12.75" x14ac:dyDescent="0.2"/>
    <row r="99" s="146" customFormat="1" ht="12.75" x14ac:dyDescent="0.2"/>
    <row r="100" s="146" customFormat="1" ht="12.75" x14ac:dyDescent="0.2"/>
    <row r="101" s="146" customFormat="1" ht="12.75" x14ac:dyDescent="0.2"/>
    <row r="102" s="146" customFormat="1" ht="12.75" x14ac:dyDescent="0.2"/>
    <row r="103" s="146" customFormat="1" ht="12.75" x14ac:dyDescent="0.2"/>
    <row r="104" s="146" customFormat="1" ht="12.75" x14ac:dyDescent="0.2"/>
    <row r="105" s="146" customFormat="1" ht="12.75" x14ac:dyDescent="0.2"/>
    <row r="106" s="146" customFormat="1" ht="12.75" x14ac:dyDescent="0.2"/>
    <row r="107" s="146" customFormat="1" ht="12.75" x14ac:dyDescent="0.2"/>
    <row r="108" s="146" customFormat="1" ht="12.75" x14ac:dyDescent="0.2"/>
    <row r="109" s="146" customFormat="1" ht="12.75" x14ac:dyDescent="0.2"/>
    <row r="110" s="146" customFormat="1" ht="12.75" x14ac:dyDescent="0.2"/>
    <row r="111" s="146" customFormat="1" ht="12.75" x14ac:dyDescent="0.2"/>
    <row r="112" s="146" customFormat="1" ht="12.75" x14ac:dyDescent="0.2"/>
    <row r="113" s="146" customFormat="1" ht="12.75" x14ac:dyDescent="0.2"/>
    <row r="114" s="146" customFormat="1" ht="12.75" x14ac:dyDescent="0.2"/>
    <row r="115" s="146" customFormat="1" ht="12.75" x14ac:dyDescent="0.2"/>
    <row r="116" s="146" customFormat="1" ht="12.75" x14ac:dyDescent="0.2"/>
    <row r="117" s="146" customFormat="1" ht="12.75" x14ac:dyDescent="0.2"/>
    <row r="118" s="146" customFormat="1" ht="12.75" x14ac:dyDescent="0.2"/>
    <row r="119" s="146" customFormat="1" ht="12.75" x14ac:dyDescent="0.2"/>
    <row r="120" s="146" customFormat="1" ht="12.75" x14ac:dyDescent="0.2"/>
    <row r="121" s="146" customFormat="1" ht="12.75" x14ac:dyDescent="0.2"/>
    <row r="122" s="146" customFormat="1" ht="12.75" x14ac:dyDescent="0.2"/>
    <row r="123" s="146" customFormat="1" ht="12.75" x14ac:dyDescent="0.2"/>
    <row r="124" s="146" customFormat="1" ht="12.75" x14ac:dyDescent="0.2"/>
    <row r="125" s="146" customFormat="1" ht="12.75" x14ac:dyDescent="0.2"/>
    <row r="126" s="146" customFormat="1" ht="12.75" x14ac:dyDescent="0.2"/>
    <row r="127" s="146" customFormat="1" ht="12.75" x14ac:dyDescent="0.2"/>
    <row r="128" s="146" customFormat="1" ht="12.75" x14ac:dyDescent="0.2"/>
    <row r="129" s="146" customFormat="1" ht="12.75" x14ac:dyDescent="0.2"/>
    <row r="130" s="146" customFormat="1" ht="12.75" x14ac:dyDescent="0.2"/>
    <row r="131" s="146" customFormat="1" ht="12.75" x14ac:dyDescent="0.2"/>
    <row r="132" s="146" customFormat="1" ht="12.75" x14ac:dyDescent="0.2"/>
    <row r="133" s="146" customFormat="1" ht="12.75" x14ac:dyDescent="0.2"/>
    <row r="134" s="146" customFormat="1" ht="12.75" x14ac:dyDescent="0.2"/>
    <row r="135" s="146" customFormat="1" ht="12.75" x14ac:dyDescent="0.2"/>
    <row r="136" s="146" customFormat="1" ht="12.75" x14ac:dyDescent="0.2"/>
    <row r="137" s="146" customFormat="1" ht="12.75" x14ac:dyDescent="0.2"/>
    <row r="138" s="146" customFormat="1" ht="12.75" x14ac:dyDescent="0.2"/>
    <row r="139" s="146" customFormat="1" ht="12.75" x14ac:dyDescent="0.2"/>
    <row r="140" s="146" customFormat="1" ht="12.75" x14ac:dyDescent="0.2"/>
    <row r="141" s="146" customFormat="1" ht="12.75" x14ac:dyDescent="0.2"/>
    <row r="142" s="146" customFormat="1" ht="12.75" x14ac:dyDescent="0.2"/>
    <row r="143" s="146" customFormat="1" ht="12.75" x14ac:dyDescent="0.2"/>
    <row r="144" s="146" customFormat="1" ht="12.75" x14ac:dyDescent="0.2"/>
    <row r="145" s="146" customFormat="1" ht="12.75" x14ac:dyDescent="0.2"/>
    <row r="146" s="146" customFormat="1" ht="12.75" x14ac:dyDescent="0.2"/>
    <row r="147" s="146" customFormat="1" ht="12.75" x14ac:dyDescent="0.2"/>
    <row r="148" s="146" customFormat="1" ht="12.75" x14ac:dyDescent="0.2"/>
    <row r="149" s="146" customFormat="1" ht="12.75" x14ac:dyDescent="0.2"/>
    <row r="150" s="146" customFormat="1" ht="12.75" x14ac:dyDescent="0.2"/>
    <row r="151" s="146" customFormat="1" ht="12.75" x14ac:dyDescent="0.2"/>
    <row r="152" s="146" customFormat="1" ht="12.75" x14ac:dyDescent="0.2"/>
    <row r="153" s="146" customFormat="1" ht="12.75" x14ac:dyDescent="0.2"/>
    <row r="154" s="146" customFormat="1" ht="12.75" x14ac:dyDescent="0.2"/>
    <row r="155" s="146" customFormat="1" ht="12.75" x14ac:dyDescent="0.2"/>
    <row r="156" s="146" customFormat="1" ht="12.75" x14ac:dyDescent="0.2"/>
    <row r="157" s="146" customFormat="1" ht="12.75" x14ac:dyDescent="0.2"/>
    <row r="158" s="146" customFormat="1" ht="12.75" x14ac:dyDescent="0.2"/>
    <row r="159" s="146" customFormat="1" ht="12.75" x14ac:dyDescent="0.2"/>
    <row r="160" s="146" customFormat="1" ht="12.75" x14ac:dyDescent="0.2"/>
    <row r="161" s="146" customFormat="1" ht="12.75" x14ac:dyDescent="0.2"/>
    <row r="162" s="146" customFormat="1" ht="12.75" x14ac:dyDescent="0.2"/>
    <row r="163" s="146" customFormat="1" ht="12.75" x14ac:dyDescent="0.2"/>
    <row r="164" s="146" customFormat="1" ht="12.75" x14ac:dyDescent="0.2"/>
    <row r="165" s="146" customFormat="1" ht="12.75" x14ac:dyDescent="0.2"/>
    <row r="166" s="146" customFormat="1" ht="12.75" x14ac:dyDescent="0.2"/>
    <row r="167" s="146" customFormat="1" ht="12.75" x14ac:dyDescent="0.2"/>
    <row r="168" s="146" customFormat="1" ht="12.75" x14ac:dyDescent="0.2"/>
    <row r="169" s="146" customFormat="1" ht="12.75" x14ac:dyDescent="0.2"/>
    <row r="170" s="146" customFormat="1" ht="12.75" x14ac:dyDescent="0.2"/>
    <row r="171" s="146" customFormat="1" ht="12.75" x14ac:dyDescent="0.2"/>
    <row r="172" s="146" customFormat="1" ht="12.75" x14ac:dyDescent="0.2"/>
    <row r="173" s="146" customFormat="1" ht="12.75" x14ac:dyDescent="0.2"/>
    <row r="174" s="146" customFormat="1" ht="12.75" x14ac:dyDescent="0.2"/>
    <row r="175" s="146" customFormat="1" ht="12.75" x14ac:dyDescent="0.2"/>
    <row r="176" s="146" customFormat="1" ht="12.75" x14ac:dyDescent="0.2"/>
    <row r="177" s="146" customFormat="1" ht="12.75" x14ac:dyDescent="0.2"/>
    <row r="178" s="146" customFormat="1" ht="12.75" x14ac:dyDescent="0.2"/>
    <row r="179" s="146" customFormat="1" ht="12.75" x14ac:dyDescent="0.2"/>
    <row r="180" s="146" customFormat="1" ht="12.75" x14ac:dyDescent="0.2"/>
    <row r="181" s="146" customFormat="1" ht="12.75" x14ac:dyDescent="0.2"/>
    <row r="182" s="146" customFormat="1" ht="12.75" x14ac:dyDescent="0.2"/>
    <row r="183" s="146" customFormat="1" ht="12.75" x14ac:dyDescent="0.2"/>
    <row r="184" s="146" customFormat="1" ht="12.75" x14ac:dyDescent="0.2"/>
    <row r="185" s="146" customFormat="1" ht="12.75" x14ac:dyDescent="0.2"/>
    <row r="186" s="146" customFormat="1" ht="12.75" x14ac:dyDescent="0.2"/>
    <row r="187" s="146" customFormat="1" ht="12.75" x14ac:dyDescent="0.2"/>
    <row r="188" s="146" customFormat="1" ht="12.75" x14ac:dyDescent="0.2"/>
    <row r="189" s="146" customFormat="1" ht="12.75" x14ac:dyDescent="0.2"/>
    <row r="190" s="146" customFormat="1" ht="12.75" x14ac:dyDescent="0.2"/>
    <row r="191" s="146" customFormat="1" ht="12.75" x14ac:dyDescent="0.2"/>
    <row r="192" s="146" customFormat="1" ht="12.75" x14ac:dyDescent="0.2"/>
    <row r="193" s="146" customFormat="1" ht="12.75" x14ac:dyDescent="0.2"/>
    <row r="194" s="146" customFormat="1" ht="12.75" x14ac:dyDescent="0.2"/>
    <row r="195" s="146" customFormat="1" ht="12.75" x14ac:dyDescent="0.2"/>
    <row r="196" s="146" customFormat="1" ht="12.75" x14ac:dyDescent="0.2"/>
    <row r="197" s="146" customFormat="1" ht="12.75" x14ac:dyDescent="0.2"/>
    <row r="198" s="146" customFormat="1" ht="12.75" x14ac:dyDescent="0.2"/>
    <row r="199" s="146" customFormat="1" ht="12.75" x14ac:dyDescent="0.2"/>
    <row r="200" s="146" customFormat="1" ht="12.75" x14ac:dyDescent="0.2"/>
    <row r="201" s="146" customFormat="1" ht="12.75" x14ac:dyDescent="0.2"/>
    <row r="202" s="146" customFormat="1" ht="12.75" x14ac:dyDescent="0.2"/>
    <row r="203" s="146" customFormat="1" ht="12.75" x14ac:dyDescent="0.2"/>
    <row r="204" s="146" customFormat="1" ht="12.75" x14ac:dyDescent="0.2"/>
    <row r="205" s="146" customFormat="1" ht="12.75" x14ac:dyDescent="0.2"/>
    <row r="206" s="146" customFormat="1" ht="12.75" x14ac:dyDescent="0.2"/>
    <row r="207" s="146" customFormat="1" ht="12.75" x14ac:dyDescent="0.2"/>
    <row r="208" s="146" customFormat="1" ht="12.75" x14ac:dyDescent="0.2"/>
    <row r="209" s="146" customFormat="1" ht="12.75" x14ac:dyDescent="0.2"/>
    <row r="210" s="146" customFormat="1" ht="12.75" x14ac:dyDescent="0.2"/>
    <row r="211" s="146" customFormat="1" ht="12.75" x14ac:dyDescent="0.2"/>
    <row r="212" s="146" customFormat="1" ht="12.75" x14ac:dyDescent="0.2"/>
    <row r="213" s="146" customFormat="1" ht="12.75" x14ac:dyDescent="0.2"/>
    <row r="214" s="146" customFormat="1" ht="12.75" x14ac:dyDescent="0.2"/>
    <row r="215" s="146" customFormat="1" ht="12.75" x14ac:dyDescent="0.2"/>
    <row r="216" s="146" customFormat="1" ht="12.75" x14ac:dyDescent="0.2"/>
    <row r="217" s="146" customFormat="1" ht="12.75" x14ac:dyDescent="0.2"/>
    <row r="218" s="146" customFormat="1" ht="12.75" x14ac:dyDescent="0.2"/>
    <row r="219" s="146" customFormat="1" ht="12.75" x14ac:dyDescent="0.2"/>
    <row r="220" s="146" customFormat="1" ht="12.75" x14ac:dyDescent="0.2"/>
    <row r="221" s="146" customFormat="1" ht="12.75" x14ac:dyDescent="0.2"/>
    <row r="222" s="146" customFormat="1" ht="12.75" x14ac:dyDescent="0.2"/>
    <row r="223" s="146" customFormat="1" ht="12.75" x14ac:dyDescent="0.2"/>
    <row r="224" s="146" customFormat="1" ht="12.75" x14ac:dyDescent="0.2"/>
    <row r="225" s="146" customFormat="1" ht="12.75" x14ac:dyDescent="0.2"/>
    <row r="226" s="146" customFormat="1" ht="12.75" x14ac:dyDescent="0.2"/>
    <row r="227" s="146" customFormat="1" ht="12.75" x14ac:dyDescent="0.2"/>
    <row r="228" s="146" customFormat="1" ht="12.75" x14ac:dyDescent="0.2"/>
    <row r="229" s="146" customFormat="1" ht="12.75" x14ac:dyDescent="0.2"/>
    <row r="230" s="146" customFormat="1" ht="12.75" x14ac:dyDescent="0.2"/>
    <row r="231" s="146" customFormat="1" ht="12.75" x14ac:dyDescent="0.2"/>
    <row r="232" s="146" customFormat="1" ht="12.75" x14ac:dyDescent="0.2"/>
    <row r="233" s="146" customFormat="1" ht="12.75" x14ac:dyDescent="0.2"/>
    <row r="234" s="146" customFormat="1" ht="12.75" x14ac:dyDescent="0.2"/>
    <row r="235" s="146" customFormat="1" ht="12.75" x14ac:dyDescent="0.2"/>
    <row r="236" s="146" customFormat="1" ht="12.75" x14ac:dyDescent="0.2"/>
    <row r="237" s="146" customFormat="1" ht="12.75" x14ac:dyDescent="0.2"/>
    <row r="238" s="146" customFormat="1" ht="12.75" x14ac:dyDescent="0.2"/>
    <row r="239" s="146" customFormat="1" ht="12.75" x14ac:dyDescent="0.2"/>
    <row r="240" s="146" customFormat="1" ht="12.75" x14ac:dyDescent="0.2"/>
    <row r="241" s="146" customFormat="1" ht="12.75" x14ac:dyDescent="0.2"/>
    <row r="242" s="146" customFormat="1" ht="12.75" x14ac:dyDescent="0.2"/>
    <row r="243" s="146" customFormat="1" ht="12.75" x14ac:dyDescent="0.2"/>
    <row r="244" s="146" customFormat="1" ht="12.75" x14ac:dyDescent="0.2"/>
    <row r="245" s="146" customFormat="1" ht="12.75" x14ac:dyDescent="0.2"/>
    <row r="246" s="146" customFormat="1" ht="12.75" x14ac:dyDescent="0.2"/>
    <row r="247" s="146" customFormat="1" ht="12.75" x14ac:dyDescent="0.2"/>
    <row r="248" s="146" customFormat="1" ht="12.75" x14ac:dyDescent="0.2"/>
    <row r="249" s="146" customFormat="1" ht="12.75" x14ac:dyDescent="0.2"/>
    <row r="250" s="146" customFormat="1" ht="12.75" x14ac:dyDescent="0.2"/>
    <row r="251" s="146" customFormat="1" ht="12.75" x14ac:dyDescent="0.2"/>
    <row r="252" s="146" customFormat="1" ht="12.75" x14ac:dyDescent="0.2"/>
    <row r="253" s="146" customFormat="1" ht="12.75" x14ac:dyDescent="0.2"/>
    <row r="254" s="146" customFormat="1" ht="12.75" x14ac:dyDescent="0.2"/>
    <row r="255" s="146" customFormat="1" ht="12.75" x14ac:dyDescent="0.2"/>
    <row r="256" s="146" customFormat="1" ht="12.75" x14ac:dyDescent="0.2"/>
    <row r="257" s="146" customFormat="1" ht="12.75" x14ac:dyDescent="0.2"/>
    <row r="258" s="146" customFormat="1" ht="12.75" x14ac:dyDescent="0.2"/>
    <row r="259" s="146" customFormat="1" ht="12.75" x14ac:dyDescent="0.2"/>
    <row r="260" s="146" customFormat="1" ht="12.75" x14ac:dyDescent="0.2"/>
    <row r="261" s="146" customFormat="1" ht="12.75" x14ac:dyDescent="0.2"/>
    <row r="262" s="146" customFormat="1" ht="12.75" x14ac:dyDescent="0.2"/>
    <row r="263" s="146" customFormat="1" ht="12.75" x14ac:dyDescent="0.2"/>
    <row r="264" s="146" customFormat="1" ht="12.75" x14ac:dyDescent="0.2"/>
    <row r="265" s="146" customFormat="1" ht="12.75" x14ac:dyDescent="0.2"/>
    <row r="266" s="146" customFormat="1" ht="12.75" x14ac:dyDescent="0.2"/>
    <row r="267" s="146" customFormat="1" ht="12.75" x14ac:dyDescent="0.2"/>
    <row r="268" s="146" customFormat="1" ht="12.75" x14ac:dyDescent="0.2"/>
    <row r="269" s="146" customFormat="1" ht="12.75" x14ac:dyDescent="0.2"/>
    <row r="270" s="146" customFormat="1" ht="12.75" x14ac:dyDescent="0.2"/>
    <row r="271" s="146" customFormat="1" ht="12.75" x14ac:dyDescent="0.2"/>
    <row r="272" s="146" customFormat="1" ht="12.75" x14ac:dyDescent="0.2"/>
    <row r="273" s="146" customFormat="1" ht="12.75" x14ac:dyDescent="0.2"/>
    <row r="274" s="146" customFormat="1" ht="12.75" x14ac:dyDescent="0.2"/>
    <row r="275" s="146" customFormat="1" ht="12.75" x14ac:dyDescent="0.2"/>
    <row r="276" s="146" customFormat="1" ht="12.75" x14ac:dyDescent="0.2"/>
    <row r="277" s="146" customFormat="1" ht="12.75" x14ac:dyDescent="0.2"/>
    <row r="278" s="146" customFormat="1" ht="12.75" x14ac:dyDescent="0.2"/>
    <row r="279" s="146" customFormat="1" ht="12.75" x14ac:dyDescent="0.2"/>
    <row r="280" s="146" customFormat="1" ht="12.75" x14ac:dyDescent="0.2"/>
    <row r="281" s="146" customFormat="1" ht="12.75" x14ac:dyDescent="0.2"/>
    <row r="282" s="146" customFormat="1" ht="12.75" x14ac:dyDescent="0.2"/>
    <row r="283" s="146" customFormat="1" ht="12.75" x14ac:dyDescent="0.2"/>
    <row r="284" s="146" customFormat="1" ht="12.75" x14ac:dyDescent="0.2"/>
    <row r="285" s="146" customFormat="1" ht="12.75" x14ac:dyDescent="0.2"/>
    <row r="286" s="146" customFormat="1" ht="12.75" x14ac:dyDescent="0.2"/>
    <row r="287" s="146" customFormat="1" ht="12.75" x14ac:dyDescent="0.2"/>
    <row r="288" s="146" customFormat="1" ht="12.75" x14ac:dyDescent="0.2"/>
    <row r="289" s="146" customFormat="1" ht="12.75" x14ac:dyDescent="0.2"/>
    <row r="290" s="146" customFormat="1" ht="12.75" x14ac:dyDescent="0.2"/>
    <row r="291" s="146" customFormat="1" ht="12.75" x14ac:dyDescent="0.2"/>
    <row r="292" s="146" customFormat="1" ht="12.75" x14ac:dyDescent="0.2"/>
    <row r="293" s="146" customFormat="1" ht="12.75" x14ac:dyDescent="0.2"/>
    <row r="294" s="146" customFormat="1" ht="12.75" x14ac:dyDescent="0.2"/>
    <row r="295" s="146" customFormat="1" ht="12.75" x14ac:dyDescent="0.2"/>
    <row r="296" s="146" customFormat="1" ht="12.75" x14ac:dyDescent="0.2"/>
    <row r="297" s="146" customFormat="1" ht="12.75" x14ac:dyDescent="0.2"/>
    <row r="298" s="146" customFormat="1" ht="12.75" x14ac:dyDescent="0.2"/>
    <row r="299" s="146" customFormat="1" ht="12.75" x14ac:dyDescent="0.2"/>
    <row r="300" s="146" customFormat="1" ht="12.75" x14ac:dyDescent="0.2"/>
    <row r="301" s="146" customFormat="1" ht="12.75" x14ac:dyDescent="0.2"/>
    <row r="302" s="146" customFormat="1" ht="12.75" x14ac:dyDescent="0.2"/>
    <row r="303" s="146" customFormat="1" ht="12.75" x14ac:dyDescent="0.2"/>
    <row r="304" s="146" customFormat="1" ht="12.75" x14ac:dyDescent="0.2"/>
    <row r="305" s="146" customFormat="1" ht="12.75" x14ac:dyDescent="0.2"/>
    <row r="306" s="146" customFormat="1" ht="12.75" x14ac:dyDescent="0.2"/>
    <row r="307" s="146" customFormat="1" ht="12.75" x14ac:dyDescent="0.2"/>
    <row r="308" s="146" customFormat="1" ht="12.75" x14ac:dyDescent="0.2"/>
    <row r="309" s="146" customFormat="1" ht="12.75" x14ac:dyDescent="0.2"/>
    <row r="310" s="146" customFormat="1" ht="12.75" x14ac:dyDescent="0.2"/>
    <row r="311" s="146" customFormat="1" ht="12.75" x14ac:dyDescent="0.2"/>
    <row r="312" s="146" customFormat="1" ht="12.75" x14ac:dyDescent="0.2"/>
    <row r="313" s="146" customFormat="1" ht="12.75" x14ac:dyDescent="0.2"/>
    <row r="314" s="146" customFormat="1" ht="12.75" x14ac:dyDescent="0.2"/>
    <row r="315" s="146" customFormat="1" ht="12.75" x14ac:dyDescent="0.2"/>
    <row r="316" s="146" customFormat="1" ht="12.75" x14ac:dyDescent="0.2"/>
    <row r="317" s="146" customFormat="1" ht="12.75" x14ac:dyDescent="0.2"/>
    <row r="318" s="146" customFormat="1" ht="12.75" x14ac:dyDescent="0.2"/>
    <row r="319" s="146" customFormat="1" ht="12.75" x14ac:dyDescent="0.2"/>
    <row r="320" s="146" customFormat="1" ht="12.75" x14ac:dyDescent="0.2"/>
    <row r="321" s="146" customFormat="1" ht="12.75" x14ac:dyDescent="0.2"/>
    <row r="322" s="146" customFormat="1" ht="12.75" x14ac:dyDescent="0.2"/>
    <row r="323" s="146" customFormat="1" ht="12.75" x14ac:dyDescent="0.2"/>
    <row r="324" s="146" customFormat="1" ht="12.75" x14ac:dyDescent="0.2"/>
    <row r="325" s="146" customFormat="1" ht="12.75" x14ac:dyDescent="0.2"/>
    <row r="326" s="146" customFormat="1" ht="12.75" x14ac:dyDescent="0.2"/>
    <row r="327" s="146" customFormat="1" ht="12.75" x14ac:dyDescent="0.2"/>
    <row r="328" s="146" customFormat="1" ht="12.75" x14ac:dyDescent="0.2"/>
    <row r="329" s="146" customFormat="1" ht="12.75" x14ac:dyDescent="0.2"/>
    <row r="330" s="146" customFormat="1" ht="12.75" x14ac:dyDescent="0.2"/>
    <row r="331" s="146" customFormat="1" ht="12.75" x14ac:dyDescent="0.2"/>
    <row r="332" s="146" customFormat="1" ht="12.75" x14ac:dyDescent="0.2"/>
    <row r="333" s="146" customFormat="1" ht="12.75" x14ac:dyDescent="0.2"/>
    <row r="334" s="146" customFormat="1" ht="12.75" x14ac:dyDescent="0.2"/>
    <row r="335" s="146" customFormat="1" ht="12.75" x14ac:dyDescent="0.2"/>
    <row r="336" s="146" customFormat="1" ht="12.75" x14ac:dyDescent="0.2"/>
    <row r="337" s="146" customFormat="1" ht="12.75" x14ac:dyDescent="0.2"/>
    <row r="338" s="146" customFormat="1" ht="12.75" x14ac:dyDescent="0.2"/>
    <row r="339" s="146" customFormat="1" ht="12.75" x14ac:dyDescent="0.2"/>
    <row r="340" s="146" customFormat="1" ht="12.75" x14ac:dyDescent="0.2"/>
    <row r="341" s="146" customFormat="1" ht="12.75" x14ac:dyDescent="0.2"/>
    <row r="342" s="146" customFormat="1" ht="12.75" x14ac:dyDescent="0.2"/>
    <row r="343" s="146" customFormat="1" ht="12.75" x14ac:dyDescent="0.2"/>
    <row r="344" s="146" customFormat="1" ht="12.75" x14ac:dyDescent="0.2"/>
    <row r="345" s="146" customFormat="1" ht="12.75" x14ac:dyDescent="0.2"/>
    <row r="346" s="146" customFormat="1" ht="12.75" x14ac:dyDescent="0.2"/>
    <row r="347" s="146" customFormat="1" ht="12.75" x14ac:dyDescent="0.2"/>
    <row r="348" s="146" customFormat="1" ht="12.75" x14ac:dyDescent="0.2"/>
    <row r="349" s="146" customFormat="1" ht="12.75" x14ac:dyDescent="0.2"/>
    <row r="350" s="146" customFormat="1" ht="12.75" x14ac:dyDescent="0.2"/>
    <row r="351" s="146" customFormat="1" ht="12.75" x14ac:dyDescent="0.2"/>
    <row r="352" s="146" customFormat="1" ht="12.75" x14ac:dyDescent="0.2"/>
    <row r="353" s="146" customFormat="1" ht="12.75" x14ac:dyDescent="0.2"/>
    <row r="354" s="146" customFormat="1" ht="12.75" x14ac:dyDescent="0.2"/>
    <row r="355" s="146" customFormat="1" ht="12.75" x14ac:dyDescent="0.2"/>
    <row r="356" s="146" customFormat="1" ht="12.75" x14ac:dyDescent="0.2"/>
    <row r="357" s="146" customFormat="1" ht="12.75" x14ac:dyDescent="0.2"/>
    <row r="358" s="146" customFormat="1" ht="12.75" x14ac:dyDescent="0.2"/>
    <row r="359" s="146" customFormat="1" ht="12.75" x14ac:dyDescent="0.2"/>
    <row r="360" s="146" customFormat="1" ht="12.75" x14ac:dyDescent="0.2"/>
    <row r="361" s="146" customFormat="1" ht="12.75" x14ac:dyDescent="0.2"/>
    <row r="362" s="146" customFormat="1" ht="12.75" x14ac:dyDescent="0.2"/>
    <row r="363" s="146" customFormat="1" ht="12.75" x14ac:dyDescent="0.2"/>
    <row r="364" s="146" customFormat="1" ht="12.75" x14ac:dyDescent="0.2"/>
    <row r="365" s="146" customFormat="1" ht="12.75" x14ac:dyDescent="0.2"/>
    <row r="366" s="146" customFormat="1" ht="12.75" x14ac:dyDescent="0.2"/>
    <row r="367" s="146" customFormat="1" ht="12.75" x14ac:dyDescent="0.2"/>
    <row r="368" s="146" customFormat="1" ht="12.75" x14ac:dyDescent="0.2"/>
    <row r="369" s="146" customFormat="1" ht="12.75" x14ac:dyDescent="0.2"/>
    <row r="370" s="146" customFormat="1" ht="12.75" x14ac:dyDescent="0.2"/>
    <row r="371" s="146" customFormat="1" ht="12.75" x14ac:dyDescent="0.2"/>
    <row r="372" s="146" customFormat="1" ht="12.75" x14ac:dyDescent="0.2"/>
    <row r="373" s="146" customFormat="1" ht="12.75" x14ac:dyDescent="0.2"/>
    <row r="374" s="146" customFormat="1" ht="12.75" x14ac:dyDescent="0.2"/>
    <row r="375" s="146" customFormat="1" ht="12.75" x14ac:dyDescent="0.2"/>
    <row r="376" s="146" customFormat="1" ht="12.75" x14ac:dyDescent="0.2"/>
    <row r="377" s="146" customFormat="1" ht="12.75" x14ac:dyDescent="0.2"/>
    <row r="378" s="146" customFormat="1" ht="12.75" x14ac:dyDescent="0.2"/>
    <row r="379" s="146" customFormat="1" ht="12.75" x14ac:dyDescent="0.2"/>
    <row r="380" s="146" customFormat="1" ht="12.75" x14ac:dyDescent="0.2"/>
    <row r="381" s="146" customFormat="1" ht="12.75" x14ac:dyDescent="0.2"/>
    <row r="382" s="146" customFormat="1" ht="12.75" x14ac:dyDescent="0.2"/>
    <row r="383" s="146" customFormat="1" ht="12.75" x14ac:dyDescent="0.2"/>
    <row r="384" s="146" customFormat="1" ht="12.75" x14ac:dyDescent="0.2"/>
    <row r="385" s="146" customFormat="1" ht="12.75" x14ac:dyDescent="0.2"/>
    <row r="386" s="146" customFormat="1" ht="12.75" x14ac:dyDescent="0.2"/>
    <row r="387" s="146" customFormat="1" ht="12.75" x14ac:dyDescent="0.2"/>
    <row r="388" s="146" customFormat="1" ht="12.75" x14ac:dyDescent="0.2"/>
    <row r="389" s="146" customFormat="1" ht="12.75" x14ac:dyDescent="0.2"/>
    <row r="390" s="146" customFormat="1" ht="12.75" x14ac:dyDescent="0.2"/>
    <row r="391" s="146" customFormat="1" ht="12.75" x14ac:dyDescent="0.2"/>
    <row r="392" s="146" customFormat="1" ht="12.75" x14ac:dyDescent="0.2"/>
    <row r="393" s="146" customFormat="1" ht="12.75" x14ac:dyDescent="0.2"/>
    <row r="394" s="146" customFormat="1" ht="12.75" x14ac:dyDescent="0.2"/>
    <row r="395" s="146" customFormat="1" ht="12.75" x14ac:dyDescent="0.2"/>
    <row r="396" s="146" customFormat="1" ht="12.75" x14ac:dyDescent="0.2"/>
    <row r="397" s="146" customFormat="1" ht="12.75" x14ac:dyDescent="0.2"/>
    <row r="398" s="146" customFormat="1" ht="12.75" x14ac:dyDescent="0.2"/>
    <row r="399" s="146" customFormat="1" ht="12.75" x14ac:dyDescent="0.2"/>
    <row r="400" s="146" customFormat="1" ht="12.75" x14ac:dyDescent="0.2"/>
    <row r="401" s="146" customFormat="1" ht="12.75" x14ac:dyDescent="0.2"/>
    <row r="402" s="146" customFormat="1" ht="12.75" x14ac:dyDescent="0.2"/>
    <row r="403" s="146" customFormat="1" ht="12.75" x14ac:dyDescent="0.2"/>
    <row r="404" s="146" customFormat="1" ht="12.75" x14ac:dyDescent="0.2"/>
    <row r="405" s="146" customFormat="1" ht="12.75" x14ac:dyDescent="0.2"/>
    <row r="406" s="146" customFormat="1" ht="12.75" x14ac:dyDescent="0.2"/>
    <row r="407" s="146" customFormat="1" ht="12.75" x14ac:dyDescent="0.2"/>
    <row r="408" s="146" customFormat="1" ht="12.75" x14ac:dyDescent="0.2"/>
    <row r="409" s="146" customFormat="1" ht="12.75" x14ac:dyDescent="0.2"/>
    <row r="410" s="146" customFormat="1" ht="12.75" x14ac:dyDescent="0.2"/>
    <row r="411" s="146" customFormat="1" ht="12.75" x14ac:dyDescent="0.2"/>
    <row r="412" s="146" customFormat="1" ht="12.75" x14ac:dyDescent="0.2"/>
    <row r="413" s="146" customFormat="1" ht="12.75" x14ac:dyDescent="0.2"/>
    <row r="414" s="146" customFormat="1" ht="12.75" x14ac:dyDescent="0.2"/>
    <row r="415" s="146" customFormat="1" ht="12.75" x14ac:dyDescent="0.2"/>
    <row r="416" s="146" customFormat="1" ht="12.75" x14ac:dyDescent="0.2"/>
    <row r="417" s="146" customFormat="1" ht="12.75" x14ac:dyDescent="0.2"/>
    <row r="418" s="146" customFormat="1" ht="12.75" x14ac:dyDescent="0.2"/>
    <row r="419" s="146" customFormat="1" ht="12.75" x14ac:dyDescent="0.2"/>
    <row r="420" s="146" customFormat="1" ht="12.75" x14ac:dyDescent="0.2"/>
    <row r="421" s="146" customFormat="1" ht="12.75" x14ac:dyDescent="0.2"/>
    <row r="422" s="146" customFormat="1" ht="12.75" x14ac:dyDescent="0.2"/>
    <row r="423" s="146" customFormat="1" ht="12.75" x14ac:dyDescent="0.2"/>
    <row r="424" s="146" customFormat="1" ht="12.75" x14ac:dyDescent="0.2"/>
    <row r="425" s="146" customFormat="1" ht="12.75" x14ac:dyDescent="0.2"/>
    <row r="426" s="146" customFormat="1" ht="12.75" x14ac:dyDescent="0.2"/>
    <row r="427" s="146" customFormat="1" ht="12.75" x14ac:dyDescent="0.2"/>
    <row r="428" s="146" customFormat="1" ht="12.75" x14ac:dyDescent="0.2"/>
    <row r="429" s="146" customFormat="1" ht="12.75" x14ac:dyDescent="0.2"/>
    <row r="430" s="146" customFormat="1" ht="12.75" x14ac:dyDescent="0.2"/>
    <row r="431" s="146" customFormat="1" ht="12.75" x14ac:dyDescent="0.2"/>
    <row r="432" s="146" customFormat="1" ht="12.75" x14ac:dyDescent="0.2"/>
    <row r="433" s="146" customFormat="1" ht="12.75" x14ac:dyDescent="0.2"/>
    <row r="434" s="146" customFormat="1" ht="12.75" x14ac:dyDescent="0.2"/>
    <row r="435" s="146" customFormat="1" ht="12.75" x14ac:dyDescent="0.2"/>
    <row r="436" s="146" customFormat="1" ht="12.75" x14ac:dyDescent="0.2"/>
    <row r="437" s="146" customFormat="1" ht="12.75" x14ac:dyDescent="0.2"/>
    <row r="438" s="146" customFormat="1" ht="12.75" x14ac:dyDescent="0.2"/>
    <row r="439" s="146" customFormat="1" ht="12.75" x14ac:dyDescent="0.2"/>
    <row r="440" s="146" customFormat="1" ht="12.75" x14ac:dyDescent="0.2"/>
    <row r="441" s="146" customFormat="1" ht="12.75" x14ac:dyDescent="0.2"/>
    <row r="442" s="146" customFormat="1" ht="12.75" x14ac:dyDescent="0.2"/>
    <row r="443" s="146" customFormat="1" ht="12.75" x14ac:dyDescent="0.2"/>
    <row r="444" s="146" customFormat="1" ht="12.75" x14ac:dyDescent="0.2"/>
    <row r="445" s="146" customFormat="1" ht="12.75" x14ac:dyDescent="0.2"/>
    <row r="446" s="146" customFormat="1" ht="12.75" x14ac:dyDescent="0.2"/>
    <row r="447" s="146" customFormat="1" ht="12.75" x14ac:dyDescent="0.2"/>
    <row r="448" s="146" customFormat="1" ht="12.75" x14ac:dyDescent="0.2"/>
    <row r="449" s="146" customFormat="1" ht="12.75" x14ac:dyDescent="0.2"/>
    <row r="450" s="146" customFormat="1" ht="12.75" x14ac:dyDescent="0.2"/>
    <row r="451" s="146" customFormat="1" ht="12.75" x14ac:dyDescent="0.2"/>
    <row r="452" s="146" customFormat="1" ht="12.75" x14ac:dyDescent="0.2"/>
    <row r="453" s="146" customFormat="1" ht="12.75" x14ac:dyDescent="0.2"/>
    <row r="454" s="146" customFormat="1" ht="12.75" x14ac:dyDescent="0.2"/>
    <row r="455" s="146" customFormat="1" ht="12.75" x14ac:dyDescent="0.2"/>
    <row r="456" s="146" customFormat="1" ht="12.75" x14ac:dyDescent="0.2"/>
    <row r="457" s="146" customFormat="1" ht="12.75" x14ac:dyDescent="0.2"/>
    <row r="458" s="146" customFormat="1" ht="12.75" x14ac:dyDescent="0.2"/>
    <row r="459" s="146" customFormat="1" ht="12.75" x14ac:dyDescent="0.2"/>
    <row r="460" s="146" customFormat="1" ht="12.75" x14ac:dyDescent="0.2"/>
    <row r="461" s="146" customFormat="1" ht="12.75" x14ac:dyDescent="0.2"/>
    <row r="462" s="146" customFormat="1" ht="12.75" x14ac:dyDescent="0.2"/>
    <row r="463" s="146" customFormat="1" ht="12.75" x14ac:dyDescent="0.2"/>
    <row r="464" s="146" customFormat="1" ht="12.75" x14ac:dyDescent="0.2"/>
    <row r="465" s="146" customFormat="1" ht="12.75" x14ac:dyDescent="0.2"/>
    <row r="466" s="146" customFormat="1" ht="12.75" x14ac:dyDescent="0.2"/>
    <row r="467" s="146" customFormat="1" ht="12.75" x14ac:dyDescent="0.2"/>
    <row r="468" s="146" customFormat="1" ht="12.75" x14ac:dyDescent="0.2"/>
    <row r="469" s="146" customFormat="1" ht="12.75" x14ac:dyDescent="0.2"/>
    <row r="470" s="146" customFormat="1" ht="12.75" x14ac:dyDescent="0.2"/>
    <row r="471" s="146" customFormat="1" ht="12.75" x14ac:dyDescent="0.2"/>
    <row r="472" s="146" customFormat="1" ht="12.75" x14ac:dyDescent="0.2"/>
    <row r="473" s="146" customFormat="1" ht="12.75" x14ac:dyDescent="0.2"/>
    <row r="474" s="146" customFormat="1" ht="12.75" x14ac:dyDescent="0.2"/>
    <row r="475" s="146" customFormat="1" ht="12.75" x14ac:dyDescent="0.2"/>
    <row r="476" s="146" customFormat="1" ht="12.75" x14ac:dyDescent="0.2"/>
    <row r="477" s="146" customFormat="1" ht="12.75" x14ac:dyDescent="0.2"/>
    <row r="478" s="146" customFormat="1" ht="12.75" x14ac:dyDescent="0.2"/>
    <row r="479" s="146" customFormat="1" ht="12.75" x14ac:dyDescent="0.2"/>
    <row r="480" s="146" customFormat="1" ht="12.75" x14ac:dyDescent="0.2"/>
    <row r="481" s="146" customFormat="1" ht="12.75" x14ac:dyDescent="0.2"/>
    <row r="482" s="146" customFormat="1" ht="12.75" x14ac:dyDescent="0.2"/>
    <row r="483" s="146" customFormat="1" ht="12.75" x14ac:dyDescent="0.2"/>
    <row r="484" s="146" customFormat="1" ht="12.75" x14ac:dyDescent="0.2"/>
    <row r="485" s="146" customFormat="1" ht="12.75" x14ac:dyDescent="0.2"/>
    <row r="486" s="146" customFormat="1" ht="12.75" x14ac:dyDescent="0.2"/>
    <row r="487" s="146" customFormat="1" ht="12.75" x14ac:dyDescent="0.2"/>
    <row r="488" s="146" customFormat="1" ht="12.75" x14ac:dyDescent="0.2"/>
    <row r="489" s="146" customFormat="1" ht="12.75" x14ac:dyDescent="0.2"/>
    <row r="490" s="146" customFormat="1" ht="12.75" x14ac:dyDescent="0.2"/>
    <row r="491" s="146" customFormat="1" ht="12.75" x14ac:dyDescent="0.2"/>
    <row r="492" s="146" customFormat="1" ht="12.75" x14ac:dyDescent="0.2"/>
    <row r="493" s="146" customFormat="1" ht="12.75" x14ac:dyDescent="0.2"/>
    <row r="494" s="146" customFormat="1" ht="12.75" x14ac:dyDescent="0.2"/>
    <row r="495" s="146" customFormat="1" ht="12.75" x14ac:dyDescent="0.2"/>
    <row r="496" s="146" customFormat="1" ht="12.75" x14ac:dyDescent="0.2"/>
    <row r="497" s="146" customFormat="1" ht="12.75" x14ac:dyDescent="0.2"/>
    <row r="498" s="146" customFormat="1" ht="12.75" x14ac:dyDescent="0.2"/>
    <row r="499" s="146" customFormat="1" ht="12.75" x14ac:dyDescent="0.2"/>
    <row r="500" s="146" customFormat="1" ht="12.75" x14ac:dyDescent="0.2"/>
    <row r="501" s="146" customFormat="1" ht="12.75" x14ac:dyDescent="0.2"/>
    <row r="502" s="146" customFormat="1" ht="12.75" x14ac:dyDescent="0.2"/>
    <row r="503" s="146" customFormat="1" ht="12.75" x14ac:dyDescent="0.2"/>
    <row r="504" s="146" customFormat="1" ht="12.75" x14ac:dyDescent="0.2"/>
    <row r="505" s="146" customFormat="1" ht="12.75" x14ac:dyDescent="0.2"/>
    <row r="506" s="146" customFormat="1" ht="12.75" x14ac:dyDescent="0.2"/>
    <row r="507" s="146" customFormat="1" ht="12.75" x14ac:dyDescent="0.2"/>
    <row r="508" s="146" customFormat="1" ht="12.75" x14ac:dyDescent="0.2"/>
    <row r="509" s="146" customFormat="1" ht="12.75" x14ac:dyDescent="0.2"/>
    <row r="510" s="146" customFormat="1" ht="12.75" x14ac:dyDescent="0.2"/>
    <row r="511" s="146" customFormat="1" ht="12.75" x14ac:dyDescent="0.2"/>
    <row r="512" s="146" customFormat="1" ht="12.75" x14ac:dyDescent="0.2"/>
    <row r="513" s="146" customFormat="1" ht="12.75" x14ac:dyDescent="0.2"/>
    <row r="514" s="146" customFormat="1" ht="12.75" x14ac:dyDescent="0.2"/>
    <row r="515" s="146" customFormat="1" ht="12.75" x14ac:dyDescent="0.2"/>
    <row r="516" s="146" customFormat="1" ht="12.75" x14ac:dyDescent="0.2"/>
    <row r="517" s="146" customFormat="1" ht="12.75" x14ac:dyDescent="0.2"/>
    <row r="518" s="146" customFormat="1" ht="12.75" x14ac:dyDescent="0.2"/>
    <row r="519" s="146" customFormat="1" ht="12.75" x14ac:dyDescent="0.2"/>
    <row r="520" s="146" customFormat="1" ht="12.75" x14ac:dyDescent="0.2"/>
    <row r="521" s="146" customFormat="1" ht="12.75" x14ac:dyDescent="0.2"/>
    <row r="522" s="146" customFormat="1" ht="12.75" x14ac:dyDescent="0.2"/>
    <row r="523" s="146" customFormat="1" ht="12.75" x14ac:dyDescent="0.2"/>
    <row r="524" s="146" customFormat="1" ht="12.75" x14ac:dyDescent="0.2"/>
    <row r="525" s="146" customFormat="1" ht="12.75" x14ac:dyDescent="0.2"/>
    <row r="526" s="146" customFormat="1" ht="12.75" x14ac:dyDescent="0.2"/>
    <row r="527" s="146" customFormat="1" ht="12.75" x14ac:dyDescent="0.2"/>
    <row r="528" s="146" customFormat="1" ht="12.75" x14ac:dyDescent="0.2"/>
    <row r="529" s="146" customFormat="1" ht="12.75" x14ac:dyDescent="0.2"/>
    <row r="530" s="146" customFormat="1" ht="12.75" x14ac:dyDescent="0.2"/>
    <row r="531" s="146" customFormat="1" ht="12.75" x14ac:dyDescent="0.2"/>
    <row r="532" s="146" customFormat="1" ht="12.75" x14ac:dyDescent="0.2"/>
    <row r="533" s="146" customFormat="1" ht="12.75" x14ac:dyDescent="0.2"/>
    <row r="534" s="146" customFormat="1" ht="12.75" x14ac:dyDescent="0.2"/>
    <row r="535" s="146" customFormat="1" ht="12.75" x14ac:dyDescent="0.2"/>
    <row r="536" s="146" customFormat="1" ht="12.75" x14ac:dyDescent="0.2"/>
    <row r="537" s="146" customFormat="1" ht="12.75" x14ac:dyDescent="0.2"/>
    <row r="538" s="146" customFormat="1" ht="12.75" x14ac:dyDescent="0.2"/>
    <row r="539" s="146" customFormat="1" ht="12.75" x14ac:dyDescent="0.2"/>
    <row r="540" s="146" customFormat="1" ht="12.75" x14ac:dyDescent="0.2"/>
    <row r="541" s="146" customFormat="1" ht="12.75" x14ac:dyDescent="0.2"/>
    <row r="542" s="146" customFormat="1" ht="12.75" x14ac:dyDescent="0.2"/>
    <row r="543" s="146" customFormat="1" ht="12.75" x14ac:dyDescent="0.2"/>
    <row r="544" s="146" customFormat="1" ht="12.75" x14ac:dyDescent="0.2"/>
    <row r="545" s="146" customFormat="1" ht="12.75" x14ac:dyDescent="0.2"/>
    <row r="546" s="146" customFormat="1" ht="12.75" x14ac:dyDescent="0.2"/>
    <row r="547" s="146" customFormat="1" ht="12.75" x14ac:dyDescent="0.2"/>
    <row r="548" s="146" customFormat="1" ht="12.75" x14ac:dyDescent="0.2"/>
    <row r="549" s="146" customFormat="1" ht="12.75" x14ac:dyDescent="0.2"/>
    <row r="550" s="146" customFormat="1" ht="12.75" x14ac:dyDescent="0.2"/>
    <row r="551" s="146" customFormat="1" ht="12.75" x14ac:dyDescent="0.2"/>
    <row r="552" s="146" customFormat="1" ht="12.75" x14ac:dyDescent="0.2"/>
    <row r="553" s="146" customFormat="1" ht="12.75" x14ac:dyDescent="0.2"/>
    <row r="554" s="146" customFormat="1" ht="12.75" x14ac:dyDescent="0.2"/>
    <row r="555" s="146" customFormat="1" ht="12.75" x14ac:dyDescent="0.2"/>
    <row r="556" s="146" customFormat="1" ht="12.75" x14ac:dyDescent="0.2"/>
    <row r="557" s="146" customFormat="1" ht="12.75" x14ac:dyDescent="0.2"/>
    <row r="558" s="146" customFormat="1" ht="12.75" x14ac:dyDescent="0.2"/>
    <row r="559" s="146" customFormat="1" ht="12.75" x14ac:dyDescent="0.2"/>
    <row r="560" s="146" customFormat="1" ht="12.75" x14ac:dyDescent="0.2"/>
    <row r="561" s="146" customFormat="1" ht="12.75" x14ac:dyDescent="0.2"/>
    <row r="562" s="146" customFormat="1" ht="12.75" x14ac:dyDescent="0.2"/>
    <row r="563" s="146" customFormat="1" ht="12.75" x14ac:dyDescent="0.2"/>
    <row r="564" s="146" customFormat="1" ht="12.75" x14ac:dyDescent="0.2"/>
    <row r="565" s="146" customFormat="1" ht="12.75" x14ac:dyDescent="0.2"/>
    <row r="566" s="146" customFormat="1" ht="12.75" x14ac:dyDescent="0.2"/>
    <row r="567" s="146" customFormat="1" ht="12.75" x14ac:dyDescent="0.2"/>
    <row r="568" s="146" customFormat="1" ht="12.75" x14ac:dyDescent="0.2"/>
    <row r="569" s="146" customFormat="1" ht="12.75" x14ac:dyDescent="0.2"/>
    <row r="570" s="146" customFormat="1" ht="12.75" x14ac:dyDescent="0.2"/>
    <row r="571" s="146" customFormat="1" ht="12.75" x14ac:dyDescent="0.2"/>
    <row r="572" s="146" customFormat="1" ht="12.75" x14ac:dyDescent="0.2"/>
    <row r="573" s="146" customFormat="1" ht="12.75" x14ac:dyDescent="0.2"/>
    <row r="574" s="146" customFormat="1" ht="12.75" x14ac:dyDescent="0.2"/>
    <row r="575" s="146" customFormat="1" ht="12.75" x14ac:dyDescent="0.2"/>
    <row r="576" s="146" customFormat="1" ht="12.75" x14ac:dyDescent="0.2"/>
    <row r="577" s="146" customFormat="1" ht="12.75" x14ac:dyDescent="0.2"/>
    <row r="578" s="146" customFormat="1" ht="12.75" x14ac:dyDescent="0.2"/>
    <row r="579" s="146" customFormat="1" ht="12.75" x14ac:dyDescent="0.2"/>
    <row r="580" s="146" customFormat="1" ht="12.75" x14ac:dyDescent="0.2"/>
    <row r="581" s="146" customFormat="1" ht="12.75" x14ac:dyDescent="0.2"/>
    <row r="582" s="146" customFormat="1" ht="12.75" x14ac:dyDescent="0.2"/>
    <row r="583" s="146" customFormat="1" ht="12.75" x14ac:dyDescent="0.2"/>
    <row r="584" s="146" customFormat="1" ht="12.75" x14ac:dyDescent="0.2"/>
    <row r="585" s="146" customFormat="1" ht="12.75" x14ac:dyDescent="0.2"/>
    <row r="586" s="146" customFormat="1" ht="12.75" x14ac:dyDescent="0.2"/>
    <row r="587" s="146" customFormat="1" ht="12.75" x14ac:dyDescent="0.2"/>
    <row r="588" s="146" customFormat="1" ht="12.75" x14ac:dyDescent="0.2"/>
    <row r="589" s="146" customFormat="1" ht="12.75" x14ac:dyDescent="0.2"/>
    <row r="590" s="146" customFormat="1" ht="12.75" x14ac:dyDescent="0.2"/>
    <row r="591" s="146" customFormat="1" ht="12.75" x14ac:dyDescent="0.2"/>
    <row r="592" s="146" customFormat="1" ht="12.75" x14ac:dyDescent="0.2"/>
    <row r="593" s="146" customFormat="1" ht="12.75" x14ac:dyDescent="0.2"/>
    <row r="594" s="146" customFormat="1" ht="12.75" x14ac:dyDescent="0.2"/>
    <row r="595" s="146" customFormat="1" ht="12.75" x14ac:dyDescent="0.2"/>
    <row r="596" s="146" customFormat="1" ht="12.75" x14ac:dyDescent="0.2"/>
    <row r="597" s="146" customFormat="1" ht="12.75" x14ac:dyDescent="0.2"/>
    <row r="598" s="146" customFormat="1" ht="12.75" x14ac:dyDescent="0.2"/>
    <row r="599" s="146" customFormat="1" ht="12.75" x14ac:dyDescent="0.2"/>
    <row r="600" s="146" customFormat="1" ht="12.75" x14ac:dyDescent="0.2"/>
    <row r="601" s="146" customFormat="1" ht="12.75" x14ac:dyDescent="0.2"/>
    <row r="602" s="146" customFormat="1" ht="12.75" x14ac:dyDescent="0.2"/>
    <row r="603" s="146" customFormat="1" ht="12.75" x14ac:dyDescent="0.2"/>
    <row r="604" s="146" customFormat="1" ht="12.75" x14ac:dyDescent="0.2"/>
    <row r="605" s="146" customFormat="1" ht="12.75" x14ac:dyDescent="0.2"/>
    <row r="606" s="146" customFormat="1" ht="12.75" x14ac:dyDescent="0.2"/>
    <row r="607" s="146" customFormat="1" ht="12.75" x14ac:dyDescent="0.2"/>
    <row r="608" s="146" customFormat="1" ht="12.75" x14ac:dyDescent="0.2"/>
    <row r="609" s="146" customFormat="1" ht="12.75" x14ac:dyDescent="0.2"/>
    <row r="610" s="146" customFormat="1" ht="12.75" x14ac:dyDescent="0.2"/>
    <row r="611" s="146" customFormat="1" ht="12.75" x14ac:dyDescent="0.2"/>
    <row r="612" s="146" customFormat="1" ht="12.75" x14ac:dyDescent="0.2"/>
    <row r="613" s="146" customFormat="1" ht="12.75" x14ac:dyDescent="0.2"/>
    <row r="614" s="146" customFormat="1" ht="12.75" x14ac:dyDescent="0.2"/>
    <row r="615" s="146" customFormat="1" ht="12.75" x14ac:dyDescent="0.2"/>
    <row r="616" s="146" customFormat="1" ht="12.75" x14ac:dyDescent="0.2"/>
    <row r="617" s="146" customFormat="1" ht="12.75" x14ac:dyDescent="0.2"/>
    <row r="618" s="146" customFormat="1" ht="12.75" x14ac:dyDescent="0.2"/>
    <row r="619" s="146" customFormat="1" ht="12.75" x14ac:dyDescent="0.2"/>
    <row r="620" s="146" customFormat="1" ht="12.75" x14ac:dyDescent="0.2"/>
    <row r="621" s="146" customFormat="1" ht="12.75" x14ac:dyDescent="0.2"/>
    <row r="622" s="146" customFormat="1" ht="12.75" x14ac:dyDescent="0.2"/>
    <row r="623" s="146" customFormat="1" ht="12.75" x14ac:dyDescent="0.2"/>
    <row r="624" s="146" customFormat="1" ht="12.75" x14ac:dyDescent="0.2"/>
    <row r="625" s="146" customFormat="1" ht="12.75" x14ac:dyDescent="0.2"/>
    <row r="626" s="146" customFormat="1" ht="12.75" x14ac:dyDescent="0.2"/>
    <row r="627" s="146" customFormat="1" ht="12.75" x14ac:dyDescent="0.2"/>
    <row r="628" s="146" customFormat="1" ht="12.75" x14ac:dyDescent="0.2"/>
    <row r="629" s="146" customFormat="1" ht="12.75" x14ac:dyDescent="0.2"/>
    <row r="630" s="146" customFormat="1" ht="12.75" x14ac:dyDescent="0.2"/>
    <row r="631" s="146" customFormat="1" ht="12.75" x14ac:dyDescent="0.2"/>
    <row r="632" s="146" customFormat="1" ht="12.75" x14ac:dyDescent="0.2"/>
    <row r="633" s="146" customFormat="1" ht="12.75" x14ac:dyDescent="0.2"/>
    <row r="634" s="146" customFormat="1" ht="12.75" x14ac:dyDescent="0.2"/>
    <row r="635" s="146" customFormat="1" ht="12.75" x14ac:dyDescent="0.2"/>
    <row r="636" s="146" customFormat="1" ht="12.75" x14ac:dyDescent="0.2"/>
    <row r="637" s="146" customFormat="1" ht="12.75" x14ac:dyDescent="0.2"/>
    <row r="638" s="146" customFormat="1" ht="12.75" x14ac:dyDescent="0.2"/>
    <row r="639" s="146" customFormat="1" ht="12.75" x14ac:dyDescent="0.2"/>
    <row r="640" s="146" customFormat="1" ht="12.75" x14ac:dyDescent="0.2"/>
    <row r="641" s="146" customFormat="1" ht="12.75" x14ac:dyDescent="0.2"/>
    <row r="642" s="146" customFormat="1" ht="12.75" x14ac:dyDescent="0.2"/>
    <row r="643" s="146" customFormat="1" ht="12.75" x14ac:dyDescent="0.2"/>
    <row r="644" s="146" customFormat="1" ht="12.75" x14ac:dyDescent="0.2"/>
    <row r="645" s="146" customFormat="1" ht="12.75" x14ac:dyDescent="0.2"/>
    <row r="646" s="146" customFormat="1" ht="12.75" x14ac:dyDescent="0.2"/>
    <row r="647" s="146" customFormat="1" ht="12.75" x14ac:dyDescent="0.2"/>
    <row r="648" s="146" customFormat="1" ht="12.75" x14ac:dyDescent="0.2"/>
    <row r="649" s="146" customFormat="1" ht="12.75" x14ac:dyDescent="0.2"/>
    <row r="650" s="146" customFormat="1" ht="12.75" x14ac:dyDescent="0.2"/>
    <row r="651" s="146" customFormat="1" ht="12.75" x14ac:dyDescent="0.2"/>
    <row r="652" s="146" customFormat="1" ht="12.75" x14ac:dyDescent="0.2"/>
    <row r="653" s="146" customFormat="1" ht="12.75" x14ac:dyDescent="0.2"/>
    <row r="654" s="146" customFormat="1" ht="12.75" x14ac:dyDescent="0.2"/>
    <row r="655" s="146" customFormat="1" ht="12.75" x14ac:dyDescent="0.2"/>
    <row r="656" s="146" customFormat="1" ht="12.75" x14ac:dyDescent="0.2"/>
    <row r="657" s="146" customFormat="1" ht="12.75" x14ac:dyDescent="0.2"/>
    <row r="658" s="146" customFormat="1" ht="12.75" x14ac:dyDescent="0.2"/>
    <row r="659" s="146" customFormat="1" ht="12.75" x14ac:dyDescent="0.2"/>
    <row r="660" s="146" customFormat="1" ht="12.75" x14ac:dyDescent="0.2"/>
    <row r="661" s="146" customFormat="1" ht="12.75" x14ac:dyDescent="0.2"/>
    <row r="662" s="146" customFormat="1" ht="12.75" x14ac:dyDescent="0.2"/>
    <row r="663" s="146" customFormat="1" ht="12.75" x14ac:dyDescent="0.2"/>
    <row r="664" s="146" customFormat="1" ht="12.75" x14ac:dyDescent="0.2"/>
    <row r="665" s="146" customFormat="1" ht="12.75" x14ac:dyDescent="0.2"/>
    <row r="666" s="146" customFormat="1" ht="12.75" x14ac:dyDescent="0.2"/>
    <row r="667" s="146" customFormat="1" ht="12.75" x14ac:dyDescent="0.2"/>
    <row r="668" s="146" customFormat="1" ht="12.75" x14ac:dyDescent="0.2"/>
    <row r="669" s="146" customFormat="1" ht="12.75" x14ac:dyDescent="0.2"/>
    <row r="670" s="146" customFormat="1" ht="12.75" x14ac:dyDescent="0.2"/>
    <row r="671" s="146" customFormat="1" ht="12.75" x14ac:dyDescent="0.2"/>
    <row r="672" s="146" customFormat="1" ht="12.75" x14ac:dyDescent="0.2"/>
    <row r="673" s="146" customFormat="1" ht="12.75" x14ac:dyDescent="0.2"/>
    <row r="674" s="146" customFormat="1" ht="12.75" x14ac:dyDescent="0.2"/>
    <row r="675" s="146" customFormat="1" ht="12.75" x14ac:dyDescent="0.2"/>
    <row r="676" s="146" customFormat="1" ht="12.75" x14ac:dyDescent="0.2"/>
    <row r="677" s="146" customFormat="1" ht="12.75" x14ac:dyDescent="0.2"/>
    <row r="678" s="146" customFormat="1" ht="12.75" x14ac:dyDescent="0.2"/>
    <row r="679" s="146" customFormat="1" ht="12.75" x14ac:dyDescent="0.2"/>
    <row r="680" s="146" customFormat="1" ht="12.75" x14ac:dyDescent="0.2"/>
    <row r="681" s="146" customFormat="1" ht="12.75" x14ac:dyDescent="0.2"/>
    <row r="682" s="146" customFormat="1" ht="12.75" x14ac:dyDescent="0.2"/>
    <row r="683" s="146" customFormat="1" ht="12.75" x14ac:dyDescent="0.2"/>
    <row r="684" s="146" customFormat="1" ht="12.75" x14ac:dyDescent="0.2"/>
    <row r="685" s="146" customFormat="1" ht="12.75" x14ac:dyDescent="0.2"/>
    <row r="686" s="146" customFormat="1" ht="12.75" x14ac:dyDescent="0.2"/>
    <row r="687" s="146" customFormat="1" ht="12.75" x14ac:dyDescent="0.2"/>
    <row r="688" s="146" customFormat="1" ht="12.75" x14ac:dyDescent="0.2"/>
    <row r="689" s="146" customFormat="1" ht="12.75" x14ac:dyDescent="0.2"/>
    <row r="690" s="146" customFormat="1" ht="12.75" x14ac:dyDescent="0.2"/>
    <row r="691" s="146" customFormat="1" ht="12.75" x14ac:dyDescent="0.2"/>
    <row r="692" s="146" customFormat="1" ht="12.75" x14ac:dyDescent="0.2"/>
    <row r="693" s="146" customFormat="1" ht="12.75" x14ac:dyDescent="0.2"/>
    <row r="694" s="146" customFormat="1" ht="12.75" x14ac:dyDescent="0.2"/>
    <row r="695" s="146" customFormat="1" ht="12.75" x14ac:dyDescent="0.2"/>
    <row r="696" s="146" customFormat="1" ht="12.75" x14ac:dyDescent="0.2"/>
    <row r="697" s="146" customFormat="1" ht="12.75" x14ac:dyDescent="0.2"/>
    <row r="698" s="146" customFormat="1" ht="12.75" x14ac:dyDescent="0.2"/>
    <row r="699" s="146" customFormat="1" ht="12.75" x14ac:dyDescent="0.2"/>
    <row r="700" s="146" customFormat="1" ht="12.75" x14ac:dyDescent="0.2"/>
    <row r="701" s="146" customFormat="1" ht="12.75" x14ac:dyDescent="0.2"/>
    <row r="702" s="146" customFormat="1" ht="12.75" x14ac:dyDescent="0.2"/>
    <row r="703" s="146" customFormat="1" ht="12.75" x14ac:dyDescent="0.2"/>
    <row r="704" s="146" customFormat="1" ht="12.75" x14ac:dyDescent="0.2"/>
    <row r="705" s="146" customFormat="1" ht="12.75" x14ac:dyDescent="0.2"/>
    <row r="706" s="146" customFormat="1" ht="12.75" x14ac:dyDescent="0.2"/>
    <row r="707" s="146" customFormat="1" ht="12.75" x14ac:dyDescent="0.2"/>
    <row r="708" s="146" customFormat="1" ht="12.75" x14ac:dyDescent="0.2"/>
    <row r="709" s="146" customFormat="1" ht="12.75" x14ac:dyDescent="0.2"/>
    <row r="710" s="146" customFormat="1" ht="12.75" x14ac:dyDescent="0.2"/>
    <row r="711" s="146" customFormat="1" ht="12.75" x14ac:dyDescent="0.2"/>
    <row r="712" s="146" customFormat="1" ht="12.75" x14ac:dyDescent="0.2"/>
    <row r="713" s="146" customFormat="1" ht="12.75" x14ac:dyDescent="0.2"/>
    <row r="714" s="146" customFormat="1" ht="12.75" x14ac:dyDescent="0.2"/>
    <row r="715" s="146" customFormat="1" ht="12.75" x14ac:dyDescent="0.2"/>
    <row r="716" s="146" customFormat="1" ht="12.75" x14ac:dyDescent="0.2"/>
    <row r="717" s="146" customFormat="1" ht="12.75" x14ac:dyDescent="0.2"/>
    <row r="718" s="146" customFormat="1" ht="12.75" x14ac:dyDescent="0.2"/>
    <row r="719" s="146" customFormat="1" ht="12.75" x14ac:dyDescent="0.2"/>
    <row r="720" s="146" customFormat="1" ht="12.75" x14ac:dyDescent="0.2"/>
    <row r="721" s="146" customFormat="1" ht="12.75" x14ac:dyDescent="0.2"/>
    <row r="722" s="146" customFormat="1" ht="12.75" x14ac:dyDescent="0.2"/>
    <row r="723" s="146" customFormat="1" ht="12.75" x14ac:dyDescent="0.2"/>
    <row r="724" s="146" customFormat="1" ht="12.75" x14ac:dyDescent="0.2"/>
    <row r="725" s="146" customFormat="1" ht="12.75" x14ac:dyDescent="0.2"/>
    <row r="726" s="146" customFormat="1" ht="12.75" x14ac:dyDescent="0.2"/>
    <row r="727" s="146" customFormat="1" ht="12.75" x14ac:dyDescent="0.2"/>
    <row r="728" s="146" customFormat="1" ht="12.75" x14ac:dyDescent="0.2"/>
    <row r="729" s="146" customFormat="1" ht="12.75" x14ac:dyDescent="0.2"/>
    <row r="730" s="146" customFormat="1" ht="12.75" x14ac:dyDescent="0.2"/>
    <row r="731" s="146" customFormat="1" ht="12.75" x14ac:dyDescent="0.2"/>
    <row r="732" s="146" customFormat="1" ht="12.75" x14ac:dyDescent="0.2"/>
    <row r="733" s="146" customFormat="1" ht="12.75" x14ac:dyDescent="0.2"/>
    <row r="734" s="146" customFormat="1" ht="12.75" x14ac:dyDescent="0.2"/>
    <row r="735" s="146" customFormat="1" ht="12.75" x14ac:dyDescent="0.2"/>
    <row r="736" s="146" customFormat="1" ht="12.75" x14ac:dyDescent="0.2"/>
    <row r="737" s="146" customFormat="1" ht="12.75" x14ac:dyDescent="0.2"/>
    <row r="738" s="146" customFormat="1" ht="12.75" x14ac:dyDescent="0.2"/>
    <row r="739" s="146" customFormat="1" ht="12.75" x14ac:dyDescent="0.2"/>
    <row r="740" s="146" customFormat="1" ht="12.75" x14ac:dyDescent="0.2"/>
    <row r="741" s="146" customFormat="1" ht="12.75" x14ac:dyDescent="0.2"/>
    <row r="742" s="146" customFormat="1" ht="12.75" x14ac:dyDescent="0.2"/>
    <row r="743" s="146" customFormat="1" ht="12.75" x14ac:dyDescent="0.2"/>
    <row r="744" s="146" customFormat="1" ht="12.75" x14ac:dyDescent="0.2"/>
    <row r="745" s="146" customFormat="1" ht="12.75" x14ac:dyDescent="0.2"/>
    <row r="746" s="146" customFormat="1" ht="12.75" x14ac:dyDescent="0.2"/>
    <row r="747" s="146" customFormat="1" ht="12.75" x14ac:dyDescent="0.2"/>
    <row r="748" s="146" customFormat="1" ht="12.75" x14ac:dyDescent="0.2"/>
    <row r="749" s="146" customFormat="1" ht="12.75" x14ac:dyDescent="0.2"/>
    <row r="750" s="146" customFormat="1" ht="12.75" x14ac:dyDescent="0.2"/>
    <row r="751" s="146" customFormat="1" ht="12.75" x14ac:dyDescent="0.2"/>
    <row r="752" s="146" customFormat="1" ht="12.75" x14ac:dyDescent="0.2"/>
    <row r="753" s="146" customFormat="1" ht="12.75" x14ac:dyDescent="0.2"/>
    <row r="754" s="146" customFormat="1" ht="12.75" x14ac:dyDescent="0.2"/>
    <row r="755" s="146" customFormat="1" ht="12.75" x14ac:dyDescent="0.2"/>
    <row r="756" s="146" customFormat="1" ht="12.75" x14ac:dyDescent="0.2"/>
    <row r="757" s="146" customFormat="1" ht="12.75" x14ac:dyDescent="0.2"/>
    <row r="758" s="146" customFormat="1" ht="12.75" x14ac:dyDescent="0.2"/>
    <row r="759" s="146" customFormat="1" ht="12.75" x14ac:dyDescent="0.2"/>
    <row r="760" s="146" customFormat="1" ht="12.75" x14ac:dyDescent="0.2"/>
    <row r="761" s="146" customFormat="1" ht="12.75" x14ac:dyDescent="0.2"/>
    <row r="762" s="146" customFormat="1" ht="12.75" x14ac:dyDescent="0.2"/>
    <row r="763" s="146" customFormat="1" ht="12.75" x14ac:dyDescent="0.2"/>
    <row r="764" s="146" customFormat="1" ht="12.75" x14ac:dyDescent="0.2"/>
    <row r="765" s="146" customFormat="1" ht="12.75" x14ac:dyDescent="0.2"/>
    <row r="766" s="146" customFormat="1" ht="12.75" x14ac:dyDescent="0.2"/>
    <row r="767" s="146" customFormat="1" ht="12.75" x14ac:dyDescent="0.2"/>
    <row r="768" s="146" customFormat="1" ht="12.75" x14ac:dyDescent="0.2"/>
    <row r="769" s="146" customFormat="1" ht="12.75" x14ac:dyDescent="0.2"/>
    <row r="770" s="146" customFormat="1" ht="12.75" x14ac:dyDescent="0.2"/>
    <row r="771" s="146" customFormat="1" ht="12.75" x14ac:dyDescent="0.2"/>
    <row r="772" s="146" customFormat="1" ht="12.75" x14ac:dyDescent="0.2"/>
    <row r="773" s="146" customFormat="1" ht="12.75" x14ac:dyDescent="0.2"/>
    <row r="774" s="146" customFormat="1" ht="12.75" x14ac:dyDescent="0.2"/>
    <row r="775" s="146" customFormat="1" ht="12.75" x14ac:dyDescent="0.2"/>
    <row r="776" s="146" customFormat="1" ht="12.75" x14ac:dyDescent="0.2"/>
    <row r="777" s="146" customFormat="1" ht="12.75" x14ac:dyDescent="0.2"/>
    <row r="778" s="146" customFormat="1" ht="12.75" x14ac:dyDescent="0.2"/>
    <row r="779" s="146" customFormat="1" ht="12.75" x14ac:dyDescent="0.2"/>
    <row r="780" s="146" customFormat="1" ht="12.75" x14ac:dyDescent="0.2"/>
    <row r="781" s="146" customFormat="1" ht="12.75" x14ac:dyDescent="0.2"/>
    <row r="782" s="146" customFormat="1" ht="12.75" x14ac:dyDescent="0.2"/>
    <row r="783" s="146" customFormat="1" ht="12.75" x14ac:dyDescent="0.2"/>
    <row r="784" s="146" customFormat="1" ht="12.75" x14ac:dyDescent="0.2"/>
    <row r="785" s="146" customFormat="1" ht="12.75" x14ac:dyDescent="0.2"/>
    <row r="786" s="146" customFormat="1" ht="12.75" x14ac:dyDescent="0.2"/>
    <row r="787" s="146" customFormat="1" ht="12.75" x14ac:dyDescent="0.2"/>
    <row r="788" s="146" customFormat="1" ht="12.75" x14ac:dyDescent="0.2"/>
    <row r="789" s="146" customFormat="1" ht="12.75" x14ac:dyDescent="0.2"/>
    <row r="790" s="146" customFormat="1" ht="12.75" x14ac:dyDescent="0.2"/>
    <row r="791" s="146" customFormat="1" ht="12.75" x14ac:dyDescent="0.2"/>
    <row r="792" s="146" customFormat="1" ht="12.75" x14ac:dyDescent="0.2"/>
    <row r="793" s="146" customFormat="1" ht="12.75" x14ac:dyDescent="0.2"/>
    <row r="794" s="146" customFormat="1" ht="12.75" x14ac:dyDescent="0.2"/>
    <row r="795" s="146" customFormat="1" ht="12.75" x14ac:dyDescent="0.2"/>
    <row r="796" s="146" customFormat="1" ht="12.75" x14ac:dyDescent="0.2"/>
    <row r="797" s="146" customFormat="1" ht="12.75" x14ac:dyDescent="0.2"/>
    <row r="798" s="146" customFormat="1" ht="12.75" x14ac:dyDescent="0.2"/>
    <row r="799" s="146" customFormat="1" ht="12.75" x14ac:dyDescent="0.2"/>
    <row r="800" s="146" customFormat="1" ht="12.75" x14ac:dyDescent="0.2"/>
    <row r="801" s="146" customFormat="1" ht="12.75" x14ac:dyDescent="0.2"/>
    <row r="802" s="146" customFormat="1" ht="12.75" x14ac:dyDescent="0.2"/>
    <row r="803" s="146" customFormat="1" ht="12.75" x14ac:dyDescent="0.2"/>
    <row r="804" s="146" customFormat="1" ht="12.75" x14ac:dyDescent="0.2"/>
    <row r="805" s="146" customFormat="1" ht="12.75" x14ac:dyDescent="0.2"/>
    <row r="806" s="146" customFormat="1" ht="12.75" x14ac:dyDescent="0.2"/>
    <row r="807" s="146" customFormat="1" ht="12.75" x14ac:dyDescent="0.2"/>
    <row r="808" s="146" customFormat="1" ht="12.75" x14ac:dyDescent="0.2"/>
    <row r="809" s="146" customFormat="1" ht="12.75" x14ac:dyDescent="0.2"/>
    <row r="810" s="146" customFormat="1" ht="12.75" x14ac:dyDescent="0.2"/>
    <row r="811" s="146" customFormat="1" ht="12.75" x14ac:dyDescent="0.2"/>
    <row r="812" s="146" customFormat="1" ht="12.75" x14ac:dyDescent="0.2"/>
    <row r="813" s="146" customFormat="1" ht="12.75" x14ac:dyDescent="0.2"/>
    <row r="814" s="146" customFormat="1" ht="12.75" x14ac:dyDescent="0.2"/>
    <row r="815" s="146" customFormat="1" ht="12.75" x14ac:dyDescent="0.2"/>
    <row r="816" s="146" customFormat="1" ht="12.75" x14ac:dyDescent="0.2"/>
    <row r="817" s="146" customFormat="1" ht="12.75" x14ac:dyDescent="0.2"/>
    <row r="818" s="146" customFormat="1" ht="12.75" x14ac:dyDescent="0.2"/>
    <row r="819" s="146" customFormat="1" ht="12.75" x14ac:dyDescent="0.2"/>
    <row r="820" s="146" customFormat="1" ht="12.75" x14ac:dyDescent="0.2"/>
    <row r="821" s="146" customFormat="1" ht="12.75" x14ac:dyDescent="0.2"/>
    <row r="822" s="146" customFormat="1" ht="12.75" x14ac:dyDescent="0.2"/>
    <row r="823" s="146" customFormat="1" ht="12.75" x14ac:dyDescent="0.2"/>
    <row r="824" s="146" customFormat="1" ht="12.75" x14ac:dyDescent="0.2"/>
    <row r="825" s="146" customFormat="1" ht="12.75" x14ac:dyDescent="0.2"/>
    <row r="826" s="146" customFormat="1" ht="12.75" x14ac:dyDescent="0.2"/>
    <row r="827" s="146" customFormat="1" ht="12.75" x14ac:dyDescent="0.2"/>
    <row r="828" s="146" customFormat="1" ht="12.75" x14ac:dyDescent="0.2"/>
    <row r="829" s="146" customFormat="1" ht="12.75" x14ac:dyDescent="0.2"/>
    <row r="830" s="146" customFormat="1" ht="12.75" x14ac:dyDescent="0.2"/>
    <row r="831" s="146" customFormat="1" ht="12.75" x14ac:dyDescent="0.2"/>
    <row r="832" s="146" customFormat="1" ht="12.75" x14ac:dyDescent="0.2"/>
    <row r="833" s="146" customFormat="1" ht="12.75" x14ac:dyDescent="0.2"/>
    <row r="834" s="146" customFormat="1" ht="12.75" x14ac:dyDescent="0.2"/>
    <row r="835" s="146" customFormat="1" ht="12.75" x14ac:dyDescent="0.2"/>
    <row r="836" s="146" customFormat="1" ht="12.75" x14ac:dyDescent="0.2"/>
    <row r="837" s="146" customFormat="1" ht="12.75" x14ac:dyDescent="0.2"/>
    <row r="838" s="146" customFormat="1" ht="12.75" x14ac:dyDescent="0.2"/>
    <row r="839" s="146" customFormat="1" ht="12.75" x14ac:dyDescent="0.2"/>
    <row r="840" s="146" customFormat="1" ht="12.75" x14ac:dyDescent="0.2"/>
    <row r="841" s="146" customFormat="1" ht="12.75" x14ac:dyDescent="0.2"/>
    <row r="842" s="146" customFormat="1" ht="12.75" x14ac:dyDescent="0.2"/>
    <row r="843" s="146" customFormat="1" ht="12.75" x14ac:dyDescent="0.2"/>
    <row r="844" s="146" customFormat="1" ht="12.75" x14ac:dyDescent="0.2"/>
    <row r="845" s="146" customFormat="1" ht="12.75" x14ac:dyDescent="0.2"/>
    <row r="846" s="146" customFormat="1" ht="12.75" x14ac:dyDescent="0.2"/>
    <row r="847" s="146" customFormat="1" ht="12.75" x14ac:dyDescent="0.2"/>
    <row r="848" s="146" customFormat="1" ht="12.75" x14ac:dyDescent="0.2"/>
    <row r="849" s="146" customFormat="1" ht="12.75" x14ac:dyDescent="0.2"/>
    <row r="850" s="146" customFormat="1" ht="12.75" x14ac:dyDescent="0.2"/>
    <row r="851" s="146" customFormat="1" ht="12.75" x14ac:dyDescent="0.2"/>
    <row r="852" s="146" customFormat="1" ht="12.75" x14ac:dyDescent="0.2"/>
    <row r="853" s="146" customFormat="1" ht="12.75" x14ac:dyDescent="0.2"/>
    <row r="854" s="146" customFormat="1" ht="12.75" x14ac:dyDescent="0.2"/>
    <row r="855" s="146" customFormat="1" ht="12.75" x14ac:dyDescent="0.2"/>
    <row r="856" s="146" customFormat="1" ht="12.75" x14ac:dyDescent="0.2"/>
    <row r="857" s="146" customFormat="1" ht="12.75" x14ac:dyDescent="0.2"/>
    <row r="858" s="146" customFormat="1" ht="12.75" x14ac:dyDescent="0.2"/>
    <row r="859" s="146" customFormat="1" ht="12.75" x14ac:dyDescent="0.2"/>
    <row r="860" s="146" customFormat="1" ht="12.75" x14ac:dyDescent="0.2"/>
    <row r="861" s="146" customFormat="1" ht="12.75" x14ac:dyDescent="0.2"/>
    <row r="862" s="146" customFormat="1" ht="12.75" x14ac:dyDescent="0.2"/>
    <row r="863" s="146" customFormat="1" ht="12.75" x14ac:dyDescent="0.2"/>
    <row r="864" s="146" customFormat="1" ht="12.75" x14ac:dyDescent="0.2"/>
    <row r="865" s="146" customFormat="1" ht="12.75" x14ac:dyDescent="0.2"/>
    <row r="866" s="146" customFormat="1" ht="12.75" x14ac:dyDescent="0.2"/>
    <row r="867" s="146" customFormat="1" ht="12.75" x14ac:dyDescent="0.2"/>
    <row r="868" s="146" customFormat="1" ht="12.75" x14ac:dyDescent="0.2"/>
    <row r="869" s="146" customFormat="1" ht="12.75" x14ac:dyDescent="0.2"/>
    <row r="870" s="146" customFormat="1" ht="12.75" x14ac:dyDescent="0.2"/>
    <row r="871" s="146" customFormat="1" ht="12.75" x14ac:dyDescent="0.2"/>
    <row r="872" s="146" customFormat="1" ht="12.75" x14ac:dyDescent="0.2"/>
    <row r="873" s="146" customFormat="1" ht="12.75" x14ac:dyDescent="0.2"/>
    <row r="874" s="146" customFormat="1" ht="12.75" x14ac:dyDescent="0.2"/>
    <row r="875" s="146" customFormat="1" ht="12.75" x14ac:dyDescent="0.2"/>
    <row r="876" s="146" customFormat="1" ht="12.75" x14ac:dyDescent="0.2"/>
    <row r="877" s="146" customFormat="1" ht="12.75" x14ac:dyDescent="0.2"/>
    <row r="878" s="146" customFormat="1" ht="12.75" x14ac:dyDescent="0.2"/>
    <row r="879" s="146" customFormat="1" ht="12.75" x14ac:dyDescent="0.2"/>
    <row r="880" s="146" customFormat="1" ht="12.75" x14ac:dyDescent="0.2"/>
    <row r="881" s="146" customFormat="1" ht="12.75" x14ac:dyDescent="0.2"/>
    <row r="882" s="146" customFormat="1" ht="12.75" x14ac:dyDescent="0.2"/>
    <row r="883" s="146" customFormat="1" ht="12.75" x14ac:dyDescent="0.2"/>
    <row r="884" s="146" customFormat="1" ht="12.75" x14ac:dyDescent="0.2"/>
    <row r="885" s="146" customFormat="1" ht="12.75" x14ac:dyDescent="0.2"/>
    <row r="886" s="146" customFormat="1" ht="12.75" x14ac:dyDescent="0.2"/>
    <row r="887" s="146" customFormat="1" ht="12.75" x14ac:dyDescent="0.2"/>
    <row r="888" s="146" customFormat="1" ht="12.75" x14ac:dyDescent="0.2"/>
    <row r="889" s="146" customFormat="1" ht="12.75" x14ac:dyDescent="0.2"/>
    <row r="890" s="146" customFormat="1" ht="12.75" x14ac:dyDescent="0.2"/>
    <row r="891" s="146" customFormat="1" ht="12.75" x14ac:dyDescent="0.2"/>
    <row r="892" s="146" customFormat="1" ht="12.75" x14ac:dyDescent="0.2"/>
    <row r="893" s="146" customFormat="1" ht="12.75" x14ac:dyDescent="0.2"/>
    <row r="894" s="146" customFormat="1" ht="12.75" x14ac:dyDescent="0.2"/>
    <row r="895" s="146" customFormat="1" ht="12.75" x14ac:dyDescent="0.2"/>
    <row r="896" s="146" customFormat="1" ht="12.75" x14ac:dyDescent="0.2"/>
    <row r="897" s="146" customFormat="1" ht="12.75" x14ac:dyDescent="0.2"/>
    <row r="898" s="146" customFormat="1" ht="12.75" x14ac:dyDescent="0.2"/>
    <row r="899" s="146" customFormat="1" ht="12.75" x14ac:dyDescent="0.2"/>
    <row r="900" s="146" customFormat="1" ht="12.75" x14ac:dyDescent="0.2"/>
    <row r="901" s="146" customFormat="1" ht="12.75" x14ac:dyDescent="0.2"/>
    <row r="902" s="146" customFormat="1" ht="12.75" x14ac:dyDescent="0.2"/>
    <row r="903" s="146" customFormat="1" ht="12.75" x14ac:dyDescent="0.2"/>
    <row r="904" s="146" customFormat="1" ht="12.75" x14ac:dyDescent="0.2"/>
    <row r="905" s="146" customFormat="1" ht="12.75" x14ac:dyDescent="0.2"/>
    <row r="906" s="146" customFormat="1" ht="12.75" x14ac:dyDescent="0.2"/>
    <row r="907" s="146" customFormat="1" ht="12.75" x14ac:dyDescent="0.2"/>
    <row r="908" s="146" customFormat="1" ht="12.75" x14ac:dyDescent="0.2"/>
    <row r="909" s="146" customFormat="1" ht="12.75" x14ac:dyDescent="0.2"/>
    <row r="910" s="146" customFormat="1" ht="12.75" x14ac:dyDescent="0.2"/>
    <row r="911" s="146" customFormat="1" ht="12.75" x14ac:dyDescent="0.2"/>
    <row r="912" s="146" customFormat="1" ht="12.75" x14ac:dyDescent="0.2"/>
    <row r="913" s="146" customFormat="1" ht="12.75" x14ac:dyDescent="0.2"/>
    <row r="914" s="146" customFormat="1" ht="12.75" x14ac:dyDescent="0.2"/>
    <row r="915" s="146" customFormat="1" ht="12.75" x14ac:dyDescent="0.2"/>
    <row r="916" s="146" customFormat="1" ht="12.75" x14ac:dyDescent="0.2"/>
    <row r="917" s="146" customFormat="1" ht="12.75" x14ac:dyDescent="0.2"/>
    <row r="918" s="146" customFormat="1" ht="12.75" x14ac:dyDescent="0.2"/>
    <row r="919" s="146" customFormat="1" ht="12.75" x14ac:dyDescent="0.2"/>
    <row r="920" s="146" customFormat="1" ht="12.75" x14ac:dyDescent="0.2"/>
    <row r="921" s="146" customFormat="1" ht="12.75" x14ac:dyDescent="0.2"/>
    <row r="922" s="146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4" type="noConversion"/>
  <conditionalFormatting sqref="C16:D55 F16:G55">
    <cfRule type="containsBlanks" dxfId="115" priority="4">
      <formula>LEN(TRIM(C16))=0</formula>
    </cfRule>
  </conditionalFormatting>
  <conditionalFormatting sqref="H9:H14">
    <cfRule type="containsBlanks" dxfId="114" priority="26">
      <formula>LEN(TRIM(H9))=0</formula>
    </cfRule>
  </conditionalFormatting>
  <conditionalFormatting sqref="H16:H56">
    <cfRule type="containsBlanks" dxfId="113" priority="12">
      <formula>LEN(TRIM(H16))=0</formula>
    </cfRule>
  </conditionalFormatting>
  <conditionalFormatting sqref="E9:E13">
    <cfRule type="containsBlanks" dxfId="112" priority="2">
      <formula>LEN(TRIM(E9))=0</formula>
    </cfRule>
  </conditionalFormatting>
  <conditionalFormatting sqref="E16:E55">
    <cfRule type="containsBlanks" dxfId="111" priority="1">
      <formula>LEN(TRIM(E16))=0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5"/>
  <sheetViews>
    <sheetView showGridLines="0" topLeftCell="A88" zoomScaleNormal="100" workbookViewId="0">
      <selection activeCell="A60" sqref="A60"/>
    </sheetView>
  </sheetViews>
  <sheetFormatPr baseColWidth="10" defaultColWidth="11.42578125" defaultRowHeight="12.75" x14ac:dyDescent="0.25"/>
  <cols>
    <col min="1" max="1" width="7.7109375" style="39" customWidth="1"/>
    <col min="2" max="2" width="38" style="39" customWidth="1"/>
    <col min="3" max="4" width="8.42578125" style="39" customWidth="1"/>
    <col min="5" max="5" width="7" style="39" customWidth="1"/>
    <col min="6" max="6" width="8.42578125" style="39" customWidth="1"/>
    <col min="7" max="7" width="8.28515625" style="39" customWidth="1"/>
    <col min="8" max="8" width="7" style="39" customWidth="1"/>
    <col min="9" max="16384" width="11.42578125" style="39"/>
  </cols>
  <sheetData>
    <row r="1" spans="1:10" ht="15" customHeight="1" x14ac:dyDescent="0.25">
      <c r="A1" s="86" t="s">
        <v>325</v>
      </c>
      <c r="B1" s="86"/>
      <c r="C1" s="86"/>
      <c r="D1" s="86"/>
      <c r="E1" s="86"/>
    </row>
    <row r="2" spans="1:10" ht="13.5" x14ac:dyDescent="0.25">
      <c r="A2" s="268" t="s">
        <v>59</v>
      </c>
      <c r="B2" s="268"/>
      <c r="C2" s="268"/>
      <c r="D2" s="268"/>
      <c r="E2" s="268"/>
    </row>
    <row r="3" spans="1:10" ht="4.3499999999999996" customHeight="1" x14ac:dyDescent="0.25">
      <c r="A3" s="52"/>
      <c r="B3" s="52"/>
      <c r="C3" s="52"/>
      <c r="D3" s="52"/>
      <c r="E3" s="52"/>
    </row>
    <row r="4" spans="1:10" ht="12" customHeight="1" x14ac:dyDescent="0.25">
      <c r="A4" s="269" t="s">
        <v>31</v>
      </c>
      <c r="B4" s="269" t="s">
        <v>4</v>
      </c>
      <c r="C4" s="266" t="s">
        <v>356</v>
      </c>
      <c r="D4" s="267"/>
      <c r="E4" s="183" t="s">
        <v>32</v>
      </c>
      <c r="F4" s="266" t="s">
        <v>229</v>
      </c>
      <c r="G4" s="267"/>
      <c r="H4" s="184" t="s">
        <v>32</v>
      </c>
    </row>
    <row r="5" spans="1:10" x14ac:dyDescent="0.25">
      <c r="A5" s="270"/>
      <c r="B5" s="270"/>
      <c r="C5" s="178">
        <v>2023</v>
      </c>
      <c r="D5" s="179" t="s">
        <v>318</v>
      </c>
      <c r="E5" s="185" t="s">
        <v>33</v>
      </c>
      <c r="F5" s="178">
        <v>2023</v>
      </c>
      <c r="G5" s="179" t="s">
        <v>318</v>
      </c>
      <c r="H5" s="178" t="s">
        <v>33</v>
      </c>
    </row>
    <row r="6" spans="1:10" ht="3.95" customHeight="1" x14ac:dyDescent="0.25">
      <c r="A6" s="107"/>
      <c r="B6" s="107"/>
      <c r="C6" s="69"/>
      <c r="D6" s="69"/>
      <c r="E6" s="107"/>
      <c r="F6" s="69"/>
      <c r="G6" s="69"/>
      <c r="H6" s="107"/>
    </row>
    <row r="7" spans="1:10" ht="10.5" customHeight="1" x14ac:dyDescent="0.25">
      <c r="A7" s="101" t="s">
        <v>69</v>
      </c>
      <c r="B7" s="13" t="s">
        <v>239</v>
      </c>
      <c r="C7" s="148">
        <v>134481.98731399997</v>
      </c>
      <c r="D7" s="148">
        <v>205910.17660500004</v>
      </c>
      <c r="E7" s="215">
        <v>0.53113573585303642</v>
      </c>
      <c r="F7" s="148">
        <v>43231.175279999981</v>
      </c>
      <c r="G7" s="148">
        <v>89328.224562000018</v>
      </c>
      <c r="H7" s="228">
        <v>1.0662918364684359</v>
      </c>
    </row>
    <row r="8" spans="1:10" ht="10.5" customHeight="1" x14ac:dyDescent="0.25">
      <c r="A8" s="101" t="s">
        <v>64</v>
      </c>
      <c r="B8" s="13" t="s">
        <v>238</v>
      </c>
      <c r="C8" s="148">
        <v>596193.4351329999</v>
      </c>
      <c r="D8" s="148">
        <v>565805.69905899977</v>
      </c>
      <c r="E8" s="215">
        <v>-5.0969591886266263E-2</v>
      </c>
      <c r="F8" s="148">
        <v>1408.2064200000002</v>
      </c>
      <c r="G8" s="148">
        <v>3157.4829999999993</v>
      </c>
      <c r="H8" s="228">
        <v>1.2422018215198869</v>
      </c>
      <c r="I8" s="142"/>
      <c r="J8" s="142"/>
    </row>
    <row r="9" spans="1:10" ht="10.5" customHeight="1" x14ac:dyDescent="0.25">
      <c r="A9" s="101" t="s">
        <v>9</v>
      </c>
      <c r="B9" s="13" t="s">
        <v>291</v>
      </c>
      <c r="C9" s="148">
        <v>138770.60594700003</v>
      </c>
      <c r="D9" s="148">
        <v>209699.5604729999</v>
      </c>
      <c r="E9" s="215">
        <v>0.5111237645895228</v>
      </c>
      <c r="F9" s="148">
        <v>35290.497272999979</v>
      </c>
      <c r="G9" s="148">
        <v>33774.964360999984</v>
      </c>
      <c r="H9" s="228">
        <v>-4.2944504303131459E-2</v>
      </c>
      <c r="I9" s="142"/>
      <c r="J9" s="142"/>
    </row>
    <row r="10" spans="1:10" ht="10.5" customHeight="1" x14ac:dyDescent="0.25">
      <c r="A10" s="101" t="s">
        <v>10</v>
      </c>
      <c r="B10" s="13" t="s">
        <v>201</v>
      </c>
      <c r="C10" s="148">
        <v>367863.05424000038</v>
      </c>
      <c r="D10" s="148">
        <v>219164.86015800026</v>
      </c>
      <c r="E10" s="215">
        <v>-0.40422160466537849</v>
      </c>
      <c r="F10" s="148">
        <v>73676.092980000132</v>
      </c>
      <c r="G10" s="148">
        <v>56958.293000000122</v>
      </c>
      <c r="H10" s="228">
        <v>-0.22690942616267895</v>
      </c>
      <c r="I10" s="142"/>
      <c r="J10" s="142"/>
    </row>
    <row r="11" spans="1:10" ht="10.5" customHeight="1" x14ac:dyDescent="0.25">
      <c r="A11" s="101" t="s">
        <v>70</v>
      </c>
      <c r="B11" s="13" t="s">
        <v>293</v>
      </c>
      <c r="C11" s="148">
        <v>58347.757712999992</v>
      </c>
      <c r="D11" s="148">
        <v>85545.23111100003</v>
      </c>
      <c r="E11" s="215">
        <v>0.46612713948286633</v>
      </c>
      <c r="F11" s="148">
        <v>7003.8914109999987</v>
      </c>
      <c r="G11" s="148">
        <v>8333.7423980000021</v>
      </c>
      <c r="H11" s="228">
        <v>0.18987315892867773</v>
      </c>
      <c r="I11" s="142"/>
      <c r="J11" s="142"/>
    </row>
    <row r="12" spans="1:10" ht="10.5" customHeight="1" x14ac:dyDescent="0.25">
      <c r="A12" s="101" t="s">
        <v>12</v>
      </c>
      <c r="B12" s="13" t="s">
        <v>203</v>
      </c>
      <c r="C12" s="148">
        <v>76741.524556999997</v>
      </c>
      <c r="D12" s="148">
        <v>72441.662068000005</v>
      </c>
      <c r="E12" s="215">
        <v>-5.6030454357292037E-2</v>
      </c>
      <c r="F12" s="148">
        <v>11672.781728</v>
      </c>
      <c r="G12" s="148">
        <v>13917.162922</v>
      </c>
      <c r="H12" s="228">
        <v>0.19227475046640397</v>
      </c>
      <c r="I12" s="142"/>
      <c r="J12" s="142"/>
    </row>
    <row r="13" spans="1:10" ht="10.5" customHeight="1" x14ac:dyDescent="0.25">
      <c r="A13" s="101" t="s">
        <v>68</v>
      </c>
      <c r="B13" s="13" t="s">
        <v>224</v>
      </c>
      <c r="C13" s="148">
        <v>142879.4603629999</v>
      </c>
      <c r="D13" s="148">
        <v>192471.84368999992</v>
      </c>
      <c r="E13" s="215">
        <v>0.34709245962299606</v>
      </c>
      <c r="F13" s="148">
        <v>5251.8902000000035</v>
      </c>
      <c r="G13" s="148">
        <v>6118.1292000000049</v>
      </c>
      <c r="H13" s="228">
        <v>0.16493852061111269</v>
      </c>
      <c r="I13" s="142"/>
      <c r="J13" s="142"/>
    </row>
    <row r="14" spans="1:10" ht="10.5" customHeight="1" x14ac:dyDescent="0.25">
      <c r="A14" s="101" t="s">
        <v>11</v>
      </c>
      <c r="B14" s="13" t="s">
        <v>202</v>
      </c>
      <c r="C14" s="148">
        <v>181552.12368599986</v>
      </c>
      <c r="D14" s="148">
        <v>73359.78731499998</v>
      </c>
      <c r="E14" s="215">
        <v>-0.59592988599859043</v>
      </c>
      <c r="F14" s="148">
        <v>1435.0178499999995</v>
      </c>
      <c r="G14" s="148">
        <v>5797.5459270000001</v>
      </c>
      <c r="H14" s="228">
        <v>3.0400514369908374</v>
      </c>
      <c r="I14" s="142"/>
      <c r="J14" s="142"/>
    </row>
    <row r="15" spans="1:10" ht="10.5" customHeight="1" x14ac:dyDescent="0.25">
      <c r="A15" s="101" t="s">
        <v>35</v>
      </c>
      <c r="B15" s="13" t="s">
        <v>292</v>
      </c>
      <c r="C15" s="148">
        <v>170026.49620899998</v>
      </c>
      <c r="D15" s="148">
        <v>170174.105389</v>
      </c>
      <c r="E15" s="215">
        <v>8.6815398359196827E-4</v>
      </c>
      <c r="F15" s="148">
        <v>11207.161</v>
      </c>
      <c r="G15" s="148">
        <v>20433.695036000001</v>
      </c>
      <c r="H15" s="228">
        <v>0.8232713026965528</v>
      </c>
      <c r="I15" s="142"/>
      <c r="J15" s="142"/>
    </row>
    <row r="16" spans="1:10" ht="10.5" customHeight="1" x14ac:dyDescent="0.25">
      <c r="A16" s="101" t="s">
        <v>91</v>
      </c>
      <c r="B16" s="13" t="s">
        <v>242</v>
      </c>
      <c r="C16" s="148">
        <v>28329.809454000009</v>
      </c>
      <c r="D16" s="148">
        <v>29828.292137000004</v>
      </c>
      <c r="E16" s="215">
        <v>5.2894202674858448E-2</v>
      </c>
      <c r="F16" s="148">
        <v>3443.9347120000011</v>
      </c>
      <c r="G16" s="148">
        <v>2861.1449549999993</v>
      </c>
      <c r="H16" s="228">
        <v>-0.16922206886481816</v>
      </c>
      <c r="I16" s="142"/>
      <c r="J16" s="142"/>
    </row>
    <row r="17" spans="1:10" ht="10.5" customHeight="1" x14ac:dyDescent="0.25">
      <c r="A17" s="101" t="s">
        <v>65</v>
      </c>
      <c r="B17" s="13" t="s">
        <v>207</v>
      </c>
      <c r="C17" s="148">
        <v>35775.795032000002</v>
      </c>
      <c r="D17" s="148">
        <v>43286.257539000006</v>
      </c>
      <c r="E17" s="215">
        <v>0.20993139356601853</v>
      </c>
      <c r="F17" s="148">
        <v>4203.8222149999992</v>
      </c>
      <c r="G17" s="148">
        <v>4980.4042199999976</v>
      </c>
      <c r="H17" s="228">
        <v>0.1847323614754719</v>
      </c>
      <c r="J17" s="142"/>
    </row>
    <row r="18" spans="1:10" ht="10.5" customHeight="1" x14ac:dyDescent="0.25">
      <c r="A18" s="101" t="s">
        <v>196</v>
      </c>
      <c r="B18" s="13" t="s">
        <v>294</v>
      </c>
      <c r="C18" s="148">
        <v>759.81855899999994</v>
      </c>
      <c r="D18" s="148">
        <v>997.41968600000007</v>
      </c>
      <c r="E18" s="215">
        <v>0.31270771710644696</v>
      </c>
      <c r="F18" s="148">
        <v>20.44652</v>
      </c>
      <c r="G18" s="148">
        <v>18.148800000000001</v>
      </c>
      <c r="H18" s="228">
        <v>-0.11237706954533089</v>
      </c>
    </row>
    <row r="19" spans="1:10" ht="10.5" customHeight="1" x14ac:dyDescent="0.25">
      <c r="A19" s="101" t="s">
        <v>102</v>
      </c>
      <c r="B19" s="13" t="s">
        <v>206</v>
      </c>
      <c r="C19" s="148">
        <v>187658.47614700001</v>
      </c>
      <c r="D19" s="148">
        <v>234719.65554100001</v>
      </c>
      <c r="E19" s="215">
        <v>0.25078099513679941</v>
      </c>
      <c r="F19" s="148">
        <v>35252.308065999991</v>
      </c>
      <c r="G19" s="148">
        <v>48224.411738000024</v>
      </c>
      <c r="H19" s="228">
        <v>0.36797884688042082</v>
      </c>
    </row>
    <row r="20" spans="1:10" ht="10.5" customHeight="1" x14ac:dyDescent="0.25">
      <c r="A20" s="101" t="s">
        <v>13</v>
      </c>
      <c r="B20" s="13" t="s">
        <v>204</v>
      </c>
      <c r="C20" s="148">
        <v>120215.50368000004</v>
      </c>
      <c r="D20" s="148">
        <v>127106.40648000002</v>
      </c>
      <c r="E20" s="215">
        <v>5.7321248832785887E-2</v>
      </c>
      <c r="F20" s="148">
        <v>11022.283760000004</v>
      </c>
      <c r="G20" s="148">
        <v>11673.668320000002</v>
      </c>
      <c r="H20" s="228">
        <v>5.9097059573432587E-2</v>
      </c>
    </row>
    <row r="21" spans="1:10" ht="10.5" customHeight="1" x14ac:dyDescent="0.25">
      <c r="A21" s="101" t="s">
        <v>92</v>
      </c>
      <c r="B21" s="13" t="s">
        <v>248</v>
      </c>
      <c r="C21" s="148">
        <v>29911.462349999994</v>
      </c>
      <c r="D21" s="148">
        <v>33375.004891000004</v>
      </c>
      <c r="E21" s="215">
        <v>0.11579315315554983</v>
      </c>
      <c r="F21" s="148">
        <v>3189.5096150000004</v>
      </c>
      <c r="G21" s="148">
        <v>3764.0615930000013</v>
      </c>
      <c r="H21" s="228">
        <v>0.18013802977671878</v>
      </c>
    </row>
    <row r="22" spans="1:10" ht="10.5" customHeight="1" x14ac:dyDescent="0.25">
      <c r="A22" s="101" t="s">
        <v>99</v>
      </c>
      <c r="B22" s="13" t="s">
        <v>243</v>
      </c>
      <c r="C22" s="148">
        <v>42299.172701999996</v>
      </c>
      <c r="D22" s="148">
        <v>42861.060447000003</v>
      </c>
      <c r="E22" s="215">
        <v>1.3283658027038348E-2</v>
      </c>
      <c r="F22" s="148">
        <v>4889.8697730000004</v>
      </c>
      <c r="G22" s="148">
        <v>4582.1695759999984</v>
      </c>
      <c r="H22" s="228">
        <v>-6.2926051466443034E-2</v>
      </c>
    </row>
    <row r="23" spans="1:10" ht="10.5" customHeight="1" x14ac:dyDescent="0.25">
      <c r="A23" s="101" t="s">
        <v>89</v>
      </c>
      <c r="B23" s="13" t="s">
        <v>240</v>
      </c>
      <c r="C23" s="148">
        <v>44182.641639000023</v>
      </c>
      <c r="D23" s="148">
        <v>29773.798865000001</v>
      </c>
      <c r="E23" s="215">
        <v>-0.32611999281820525</v>
      </c>
      <c r="F23" s="148">
        <v>0.99700000000000011</v>
      </c>
      <c r="G23" s="148">
        <v>13.093770999999998</v>
      </c>
      <c r="H23" s="228">
        <v>12.133170511534601</v>
      </c>
    </row>
    <row r="24" spans="1:10" ht="10.5" customHeight="1" x14ac:dyDescent="0.25">
      <c r="A24" s="101" t="s">
        <v>96</v>
      </c>
      <c r="B24" s="13" t="s">
        <v>205</v>
      </c>
      <c r="C24" s="148">
        <v>61099.279610999991</v>
      </c>
      <c r="D24" s="148">
        <v>37756.169173000002</v>
      </c>
      <c r="E24" s="215">
        <v>-0.38205213852959108</v>
      </c>
      <c r="F24" s="148">
        <v>7394.0356199999978</v>
      </c>
      <c r="G24" s="148">
        <v>5406.1202940000021</v>
      </c>
      <c r="H24" s="228">
        <v>-0.26885390173438151</v>
      </c>
    </row>
    <row r="25" spans="1:10" ht="10.5" customHeight="1" x14ac:dyDescent="0.25">
      <c r="A25" s="101" t="s">
        <v>93</v>
      </c>
      <c r="B25" s="13" t="s">
        <v>244</v>
      </c>
      <c r="C25" s="148">
        <v>31133.880811999996</v>
      </c>
      <c r="D25" s="148">
        <v>28079.998547000003</v>
      </c>
      <c r="E25" s="215">
        <v>-9.8088711890453761E-2</v>
      </c>
      <c r="F25" s="148">
        <v>5816.474788999999</v>
      </c>
      <c r="G25" s="148">
        <v>6452.1388290000014</v>
      </c>
      <c r="H25" s="228">
        <v>0.10928682115190425</v>
      </c>
    </row>
    <row r="26" spans="1:10" ht="10.5" customHeight="1" x14ac:dyDescent="0.25">
      <c r="A26" s="101" t="s">
        <v>94</v>
      </c>
      <c r="B26" s="13" t="s">
        <v>246</v>
      </c>
      <c r="C26" s="148">
        <v>102844.33499999999</v>
      </c>
      <c r="D26" s="148">
        <v>94020.947000000015</v>
      </c>
      <c r="E26" s="215">
        <v>-8.5793621982192536E-2</v>
      </c>
      <c r="F26" s="148">
        <v>19703.672999999999</v>
      </c>
      <c r="G26" s="148">
        <v>8365.634</v>
      </c>
      <c r="H26" s="228">
        <v>-0.57542768802547628</v>
      </c>
    </row>
    <row r="27" spans="1:10" ht="10.5" customHeight="1" x14ac:dyDescent="0.25">
      <c r="A27" s="101" t="s">
        <v>101</v>
      </c>
      <c r="B27" s="13" t="s">
        <v>255</v>
      </c>
      <c r="C27" s="148">
        <v>6089.5476739999995</v>
      </c>
      <c r="D27" s="148">
        <v>5925.8666129999992</v>
      </c>
      <c r="E27" s="215">
        <v>-2.687901791110936E-2</v>
      </c>
      <c r="F27" s="148">
        <v>1374.6044949999998</v>
      </c>
      <c r="G27" s="148">
        <v>560.63233000000014</v>
      </c>
      <c r="H27" s="228">
        <v>-0.59215008241334166</v>
      </c>
    </row>
    <row r="28" spans="1:10" ht="10.5" customHeight="1" x14ac:dyDescent="0.25">
      <c r="A28" s="101" t="s">
        <v>178</v>
      </c>
      <c r="B28" s="13" t="s">
        <v>265</v>
      </c>
      <c r="C28" s="148">
        <v>2316.2753509999998</v>
      </c>
      <c r="D28" s="148">
        <v>6546.5556070000002</v>
      </c>
      <c r="E28" s="215">
        <v>1.8263287454894654</v>
      </c>
      <c r="F28" s="148">
        <v>16.62</v>
      </c>
      <c r="G28" s="148">
        <v>844.93744000000004</v>
      </c>
      <c r="H28" s="228">
        <v>49.838594464500602</v>
      </c>
    </row>
    <row r="29" spans="1:10" ht="10.5" customHeight="1" x14ac:dyDescent="0.25">
      <c r="A29" s="101" t="s">
        <v>107</v>
      </c>
      <c r="B29" s="13" t="s">
        <v>212</v>
      </c>
      <c r="C29" s="148">
        <v>654.998065</v>
      </c>
      <c r="D29" s="148">
        <v>561.83230900000001</v>
      </c>
      <c r="E29" s="215">
        <v>-0.14223821561976668</v>
      </c>
      <c r="F29" s="148">
        <v>51.017020000000016</v>
      </c>
      <c r="G29" s="148">
        <v>63.826769999999996</v>
      </c>
      <c r="H29" s="228">
        <v>0.25108777423691109</v>
      </c>
    </row>
    <row r="30" spans="1:10" ht="10.5" customHeight="1" x14ac:dyDescent="0.25">
      <c r="A30" s="101" t="s">
        <v>97</v>
      </c>
      <c r="B30" s="13" t="s">
        <v>245</v>
      </c>
      <c r="C30" s="148">
        <v>27419.761232999997</v>
      </c>
      <c r="D30" s="148">
        <v>23074.375881</v>
      </c>
      <c r="E30" s="215">
        <v>-0.15847641104803922</v>
      </c>
      <c r="F30" s="148">
        <v>3279.7331549999999</v>
      </c>
      <c r="G30" s="148">
        <v>4279.6312379999999</v>
      </c>
      <c r="H30" s="228">
        <v>0.30487177942377452</v>
      </c>
    </row>
    <row r="31" spans="1:10" ht="10.5" customHeight="1" x14ac:dyDescent="0.25">
      <c r="A31" s="101" t="s">
        <v>115</v>
      </c>
      <c r="B31" s="13" t="s">
        <v>264</v>
      </c>
      <c r="C31" s="148">
        <v>1991.7029230000001</v>
      </c>
      <c r="D31" s="148">
        <v>3856.1729200000004</v>
      </c>
      <c r="E31" s="215">
        <v>0.93611852223003456</v>
      </c>
      <c r="F31" s="148">
        <v>271.81960000000004</v>
      </c>
      <c r="G31" s="148">
        <v>726.30833200000006</v>
      </c>
      <c r="H31" s="228">
        <v>1.6720234008143637</v>
      </c>
    </row>
    <row r="32" spans="1:10" ht="10.5" customHeight="1" x14ac:dyDescent="0.25">
      <c r="A32" s="101" t="s">
        <v>62</v>
      </c>
      <c r="B32" s="13" t="s">
        <v>241</v>
      </c>
      <c r="C32" s="148">
        <v>68099.973360999997</v>
      </c>
      <c r="D32" s="148">
        <v>21480.526642000001</v>
      </c>
      <c r="E32" s="215">
        <v>-0.68457364104783003</v>
      </c>
      <c r="F32" s="148">
        <v>1670.3877029999996</v>
      </c>
      <c r="G32" s="148">
        <v>2729.6753470000012</v>
      </c>
      <c r="H32" s="228">
        <v>0.63415675420594364</v>
      </c>
    </row>
    <row r="33" spans="1:8" ht="10.5" customHeight="1" x14ac:dyDescent="0.25">
      <c r="A33" s="101" t="s">
        <v>119</v>
      </c>
      <c r="B33" s="13" t="s">
        <v>253</v>
      </c>
      <c r="C33" s="148">
        <v>36796.999726000002</v>
      </c>
      <c r="D33" s="148">
        <v>52036.982809999994</v>
      </c>
      <c r="E33" s="215">
        <v>0.41416374154090985</v>
      </c>
      <c r="F33" s="148">
        <v>5252.83</v>
      </c>
      <c r="G33" s="148">
        <v>5677.2099999999991</v>
      </c>
      <c r="H33" s="228">
        <v>8.0790735660586588E-2</v>
      </c>
    </row>
    <row r="34" spans="1:8" ht="10.5" customHeight="1" x14ac:dyDescent="0.25">
      <c r="A34" s="101" t="s">
        <v>234</v>
      </c>
      <c r="B34" s="13" t="s">
        <v>254</v>
      </c>
      <c r="C34" s="148">
        <v>16636.959579000002</v>
      </c>
      <c r="D34" s="148">
        <v>21485.826259999998</v>
      </c>
      <c r="E34" s="215">
        <v>0.29145149136026482</v>
      </c>
      <c r="F34" s="148">
        <v>3649.7183140000002</v>
      </c>
      <c r="G34" s="148">
        <v>5315.4379909999998</v>
      </c>
      <c r="H34" s="228">
        <v>0.45639677741990248</v>
      </c>
    </row>
    <row r="35" spans="1:8" ht="10.5" customHeight="1" x14ac:dyDescent="0.25">
      <c r="A35" s="101" t="s">
        <v>112</v>
      </c>
      <c r="B35" s="13" t="s">
        <v>257</v>
      </c>
      <c r="C35" s="148">
        <v>7704.6300459999993</v>
      </c>
      <c r="D35" s="148">
        <v>9423.0295789999982</v>
      </c>
      <c r="E35" s="215">
        <v>0.2230346587364227</v>
      </c>
      <c r="F35" s="148">
        <v>738.23147899999992</v>
      </c>
      <c r="G35" s="148">
        <v>1433.7590759999998</v>
      </c>
      <c r="H35" s="228">
        <v>0.94215380512106273</v>
      </c>
    </row>
    <row r="36" spans="1:8" ht="10.5" customHeight="1" x14ac:dyDescent="0.25">
      <c r="A36" s="101" t="s">
        <v>111</v>
      </c>
      <c r="B36" s="13" t="s">
        <v>215</v>
      </c>
      <c r="C36" s="148">
        <v>940.70334100000014</v>
      </c>
      <c r="D36" s="148">
        <v>5217.8512209999999</v>
      </c>
      <c r="E36" s="215">
        <v>4.5467552772303792</v>
      </c>
      <c r="F36" s="148">
        <v>91.408307000000008</v>
      </c>
      <c r="G36" s="148">
        <v>116.412807</v>
      </c>
      <c r="H36" s="228">
        <v>0.27354734838268024</v>
      </c>
    </row>
    <row r="37" spans="1:8" ht="10.5" customHeight="1" x14ac:dyDescent="0.25">
      <c r="A37" s="101" t="s">
        <v>104</v>
      </c>
      <c r="B37" s="13" t="s">
        <v>211</v>
      </c>
      <c r="C37" s="148">
        <v>72882.265179000009</v>
      </c>
      <c r="D37" s="148">
        <v>50608.811999999998</v>
      </c>
      <c r="E37" s="215">
        <v>-0.3056086844213205</v>
      </c>
      <c r="F37" s="148">
        <v>9145.67</v>
      </c>
      <c r="G37" s="148">
        <v>8267.06</v>
      </c>
      <c r="H37" s="228">
        <v>-9.6068412702404626E-2</v>
      </c>
    </row>
    <row r="38" spans="1:8" ht="10.5" customHeight="1" x14ac:dyDescent="0.25">
      <c r="A38" s="101" t="s">
        <v>100</v>
      </c>
      <c r="B38" s="13" t="s">
        <v>252</v>
      </c>
      <c r="C38" s="148">
        <v>11563.468223999998</v>
      </c>
      <c r="D38" s="148">
        <v>12817.69421</v>
      </c>
      <c r="E38" s="215">
        <v>0.10846451615587549</v>
      </c>
      <c r="F38" s="148">
        <v>495.61488000000003</v>
      </c>
      <c r="G38" s="148">
        <v>728.91332</v>
      </c>
      <c r="H38" s="228">
        <v>0.47072525344678917</v>
      </c>
    </row>
    <row r="39" spans="1:8" ht="10.5" customHeight="1" x14ac:dyDescent="0.25">
      <c r="A39" s="101" t="s">
        <v>116</v>
      </c>
      <c r="B39" s="13" t="s">
        <v>216</v>
      </c>
      <c r="C39" s="148">
        <v>2312.846935</v>
      </c>
      <c r="D39" s="148">
        <v>4954.3970970000009</v>
      </c>
      <c r="E39" s="215">
        <v>1.1421206142204134</v>
      </c>
      <c r="F39" s="148">
        <v>326.246916</v>
      </c>
      <c r="G39" s="148">
        <v>710.05958400000009</v>
      </c>
      <c r="H39" s="228">
        <v>1.1764484173698673</v>
      </c>
    </row>
    <row r="40" spans="1:8" ht="10.5" customHeight="1" x14ac:dyDescent="0.25">
      <c r="A40" s="101" t="s">
        <v>169</v>
      </c>
      <c r="B40" s="13" t="s">
        <v>247</v>
      </c>
      <c r="C40" s="148">
        <v>34226.295378999996</v>
      </c>
      <c r="D40" s="148">
        <v>29663.556821999999</v>
      </c>
      <c r="E40" s="215">
        <v>-0.13331090924317579</v>
      </c>
      <c r="F40" s="148">
        <v>3819.2921999999994</v>
      </c>
      <c r="G40" s="148">
        <v>4001.4194599999992</v>
      </c>
      <c r="H40" s="228">
        <v>4.7686128859163901E-2</v>
      </c>
    </row>
    <row r="41" spans="1:8" ht="10.5" customHeight="1" x14ac:dyDescent="0.25">
      <c r="A41" s="101" t="s">
        <v>90</v>
      </c>
      <c r="B41" s="13" t="s">
        <v>208</v>
      </c>
      <c r="C41" s="148">
        <v>21019.848962000004</v>
      </c>
      <c r="D41" s="148">
        <v>11844.267481000003</v>
      </c>
      <c r="E41" s="215">
        <v>-0.43651985785377212</v>
      </c>
      <c r="F41" s="148">
        <v>2298.2486390000004</v>
      </c>
      <c r="G41" s="148">
        <v>1842.3272190000002</v>
      </c>
      <c r="H41" s="228">
        <v>-0.19837776133672713</v>
      </c>
    </row>
    <row r="42" spans="1:8" ht="10.5" customHeight="1" x14ac:dyDescent="0.25">
      <c r="A42" s="101" t="s">
        <v>108</v>
      </c>
      <c r="B42" s="13" t="s">
        <v>209</v>
      </c>
      <c r="C42" s="148">
        <v>20300.2752</v>
      </c>
      <c r="D42" s="148">
        <v>24865.901000000002</v>
      </c>
      <c r="E42" s="215">
        <v>0.22490462592349503</v>
      </c>
      <c r="F42" s="148">
        <v>3048</v>
      </c>
      <c r="G42" s="148">
        <v>3274</v>
      </c>
      <c r="H42" s="228">
        <v>7.4146981627296604E-2</v>
      </c>
    </row>
    <row r="43" spans="1:8" ht="10.5" customHeight="1" x14ac:dyDescent="0.25">
      <c r="A43" s="101" t="s">
        <v>113</v>
      </c>
      <c r="B43" s="13" t="s">
        <v>225</v>
      </c>
      <c r="C43" s="148">
        <v>7945.1367469999996</v>
      </c>
      <c r="D43" s="148">
        <v>12480.314366000002</v>
      </c>
      <c r="E43" s="215">
        <v>0.57081177623688339</v>
      </c>
      <c r="F43" s="148">
        <v>947.32997099999989</v>
      </c>
      <c r="G43" s="148">
        <v>1980.0183950000001</v>
      </c>
      <c r="H43" s="228">
        <v>1.0901042462637345</v>
      </c>
    </row>
    <row r="44" spans="1:8" ht="10.5" customHeight="1" x14ac:dyDescent="0.25">
      <c r="A44" s="101" t="s">
        <v>103</v>
      </c>
      <c r="B44" s="13" t="s">
        <v>210</v>
      </c>
      <c r="C44" s="148">
        <v>20881.990600999998</v>
      </c>
      <c r="D44" s="148">
        <v>20328.328999000001</v>
      </c>
      <c r="E44" s="215">
        <v>-2.6513832544943439E-2</v>
      </c>
      <c r="F44" s="148">
        <v>2225.6348080000002</v>
      </c>
      <c r="G44" s="148">
        <v>2145.8297699999994</v>
      </c>
      <c r="H44" s="228">
        <v>-3.5857202499324337E-2</v>
      </c>
    </row>
    <row r="45" spans="1:8" ht="10.5" customHeight="1" x14ac:dyDescent="0.25">
      <c r="A45" s="101" t="s">
        <v>106</v>
      </c>
      <c r="B45" s="13" t="s">
        <v>213</v>
      </c>
      <c r="C45" s="148">
        <v>21724.472014000003</v>
      </c>
      <c r="D45" s="148">
        <v>13269.634421000001</v>
      </c>
      <c r="E45" s="215">
        <v>-0.38918495177012413</v>
      </c>
      <c r="F45" s="148">
        <v>2091.7158950000007</v>
      </c>
      <c r="G45" s="148">
        <v>1308.6639630000004</v>
      </c>
      <c r="H45" s="228">
        <v>-0.37435864682760855</v>
      </c>
    </row>
    <row r="46" spans="1:8" ht="10.5" customHeight="1" x14ac:dyDescent="0.25">
      <c r="A46" s="101" t="s">
        <v>95</v>
      </c>
      <c r="B46" s="13" t="s">
        <v>262</v>
      </c>
      <c r="C46" s="148">
        <v>13745.335382000001</v>
      </c>
      <c r="D46" s="148">
        <v>18369.500510999998</v>
      </c>
      <c r="E46" s="215">
        <v>0.33641704625523383</v>
      </c>
      <c r="F46" s="148">
        <v>3290.2987380000022</v>
      </c>
      <c r="G46" s="148">
        <v>4678.0384649999987</v>
      </c>
      <c r="H46" s="228">
        <v>0.4217670909248592</v>
      </c>
    </row>
    <row r="47" spans="1:8" ht="10.5" customHeight="1" x14ac:dyDescent="0.25">
      <c r="A47" s="101" t="s">
        <v>117</v>
      </c>
      <c r="B47" s="13" t="s">
        <v>261</v>
      </c>
      <c r="C47" s="148">
        <v>444.62023899999997</v>
      </c>
      <c r="D47" s="148">
        <v>813.87567300000001</v>
      </c>
      <c r="E47" s="215">
        <v>0.83049623388826443</v>
      </c>
      <c r="F47" s="148">
        <v>67.189351000000002</v>
      </c>
      <c r="G47" s="148">
        <v>104.63540900000001</v>
      </c>
      <c r="H47" s="228">
        <v>0.55732132313645955</v>
      </c>
    </row>
    <row r="48" spans="1:8" ht="10.5" customHeight="1" x14ac:dyDescent="0.25">
      <c r="A48" s="101" t="s">
        <v>105</v>
      </c>
      <c r="B48" s="13" t="s">
        <v>295</v>
      </c>
      <c r="C48" s="148">
        <v>4702.7516769999993</v>
      </c>
      <c r="D48" s="148">
        <v>4492.671041999999</v>
      </c>
      <c r="E48" s="215">
        <v>-4.4671853720759436E-2</v>
      </c>
      <c r="F48" s="148">
        <v>499.20062799999999</v>
      </c>
      <c r="G48" s="148">
        <v>262.18124999999998</v>
      </c>
      <c r="H48" s="228">
        <v>-0.4747978361918247</v>
      </c>
    </row>
    <row r="49" spans="1:8" ht="10.5" customHeight="1" x14ac:dyDescent="0.25">
      <c r="A49" s="101" t="s">
        <v>98</v>
      </c>
      <c r="B49" s="13" t="s">
        <v>214</v>
      </c>
      <c r="C49" s="148">
        <v>15015.113765</v>
      </c>
      <c r="D49" s="148">
        <v>18061.033360999998</v>
      </c>
      <c r="E49" s="215">
        <v>0.20285691095461367</v>
      </c>
      <c r="F49" s="148">
        <v>2547.258934</v>
      </c>
      <c r="G49" s="148">
        <v>1604.5518429999997</v>
      </c>
      <c r="H49" s="228">
        <v>-0.37008687197718559</v>
      </c>
    </row>
    <row r="50" spans="1:8" ht="10.5" customHeight="1" x14ac:dyDescent="0.25">
      <c r="A50" s="101" t="s">
        <v>177</v>
      </c>
      <c r="B50" s="13" t="s">
        <v>251</v>
      </c>
      <c r="C50" s="148">
        <v>22805.045050000001</v>
      </c>
      <c r="D50" s="148">
        <v>31996.242077999999</v>
      </c>
      <c r="E50" s="215">
        <v>0.40303349578342518</v>
      </c>
      <c r="F50" s="148">
        <v>669.87599999999998</v>
      </c>
      <c r="G50" s="148">
        <v>2159.038</v>
      </c>
      <c r="H50" s="228">
        <v>2.2230412792815386</v>
      </c>
    </row>
    <row r="51" spans="1:8" ht="10.5" customHeight="1" x14ac:dyDescent="0.25">
      <c r="A51" s="101" t="s">
        <v>110</v>
      </c>
      <c r="B51" s="13" t="s">
        <v>258</v>
      </c>
      <c r="C51" s="148">
        <v>2055.8406709999999</v>
      </c>
      <c r="D51" s="148">
        <v>2101.148224</v>
      </c>
      <c r="E51" s="215">
        <v>2.2038455430479331E-2</v>
      </c>
      <c r="F51" s="148">
        <v>162.688254</v>
      </c>
      <c r="G51" s="148">
        <v>159.09366500000002</v>
      </c>
      <c r="H51" s="228">
        <v>-2.2094950997507024E-2</v>
      </c>
    </row>
    <row r="52" spans="1:8" ht="10.5" customHeight="1" x14ac:dyDescent="0.25">
      <c r="A52" s="101" t="s">
        <v>109</v>
      </c>
      <c r="B52" s="13" t="s">
        <v>259</v>
      </c>
      <c r="C52" s="148">
        <v>6472.1488609999997</v>
      </c>
      <c r="D52" s="148">
        <v>7805.1988269999993</v>
      </c>
      <c r="E52" s="215">
        <v>0.20596713620613971</v>
      </c>
      <c r="F52" s="148">
        <v>580.99657500000001</v>
      </c>
      <c r="G52" s="148">
        <v>709.53735299999971</v>
      </c>
      <c r="H52" s="228">
        <v>0.2212418859784151</v>
      </c>
    </row>
    <row r="53" spans="1:8" ht="10.5" customHeight="1" x14ac:dyDescent="0.25">
      <c r="A53" s="101" t="s">
        <v>67</v>
      </c>
      <c r="B53" s="13" t="s">
        <v>250</v>
      </c>
      <c r="C53" s="148">
        <v>72034.512257000009</v>
      </c>
      <c r="D53" s="148">
        <v>37850.801026000001</v>
      </c>
      <c r="E53" s="215">
        <v>-0.47454629954377436</v>
      </c>
      <c r="F53" s="148">
        <v>2952.7602530000008</v>
      </c>
      <c r="G53" s="148">
        <v>3073.5428279999996</v>
      </c>
      <c r="H53" s="228">
        <v>4.090497184025832E-2</v>
      </c>
    </row>
    <row r="54" spans="1:8" ht="10.5" customHeight="1" x14ac:dyDescent="0.25">
      <c r="A54" s="101" t="s">
        <v>193</v>
      </c>
      <c r="B54" s="13" t="s">
        <v>256</v>
      </c>
      <c r="C54" s="148">
        <v>469.15509000000003</v>
      </c>
      <c r="D54" s="148">
        <v>690.58903899999996</v>
      </c>
      <c r="E54" s="215">
        <v>0.47198453927037209</v>
      </c>
      <c r="F54" s="148">
        <v>104.91741400000001</v>
      </c>
      <c r="G54" s="148">
        <v>150.16680299999999</v>
      </c>
      <c r="H54" s="228">
        <v>0.43128578254892913</v>
      </c>
    </row>
    <row r="55" spans="1:8" ht="10.5" customHeight="1" x14ac:dyDescent="0.25">
      <c r="A55" s="101" t="s">
        <v>176</v>
      </c>
      <c r="B55" s="13" t="s">
        <v>249</v>
      </c>
      <c r="C55" s="148">
        <v>24113.810836000001</v>
      </c>
      <c r="D55" s="148">
        <v>13868.654286000001</v>
      </c>
      <c r="E55" s="215">
        <v>-0.42486675456144807</v>
      </c>
      <c r="F55" s="148">
        <v>3596.9651700000009</v>
      </c>
      <c r="G55" s="148">
        <v>5620.0192969999998</v>
      </c>
      <c r="H55" s="228">
        <v>0.56243361594741237</v>
      </c>
    </row>
    <row r="56" spans="1:8" ht="10.5" customHeight="1" x14ac:dyDescent="0.25">
      <c r="A56" s="101" t="s">
        <v>235</v>
      </c>
      <c r="B56" s="13" t="s">
        <v>260</v>
      </c>
      <c r="C56" s="148">
        <v>10525.945718999999</v>
      </c>
      <c r="D56" s="148">
        <v>15797.186578999999</v>
      </c>
      <c r="E56" s="215">
        <v>0.5007854876626503</v>
      </c>
      <c r="F56" s="148">
        <v>868.94937600000003</v>
      </c>
      <c r="G56" s="148">
        <v>1871.3193489999996</v>
      </c>
      <c r="H56" s="228">
        <v>1.1535424279998558</v>
      </c>
    </row>
    <row r="57" spans="1:8" ht="10.5" customHeight="1" x14ac:dyDescent="0.25">
      <c r="A57" s="129"/>
      <c r="B57" s="125" t="s">
        <v>18</v>
      </c>
      <c r="C57" s="149">
        <v>803607.53945999953</v>
      </c>
      <c r="D57" s="149">
        <v>768278.45025700179</v>
      </c>
      <c r="E57" s="219">
        <v>-4.3963113171807566E-2</v>
      </c>
      <c r="F57" s="149">
        <v>95137.440440999897</v>
      </c>
      <c r="G57" s="149">
        <v>91809.959242000026</v>
      </c>
      <c r="H57" s="229">
        <v>-3.4975517352323848E-2</v>
      </c>
    </row>
    <row r="58" spans="1:8" ht="8.1" customHeight="1" x14ac:dyDescent="0.25">
      <c r="A58" s="8" t="s">
        <v>53</v>
      </c>
      <c r="B58" s="37"/>
      <c r="C58" s="21"/>
      <c r="D58" s="21"/>
      <c r="E58" s="21"/>
    </row>
    <row r="59" spans="1:8" ht="9" customHeight="1" x14ac:dyDescent="0.25">
      <c r="A59" s="11" t="s">
        <v>20</v>
      </c>
      <c r="B59" s="37"/>
    </row>
    <row r="60" spans="1:8" ht="9" customHeight="1" x14ac:dyDescent="0.25">
      <c r="A60" s="240" t="s">
        <v>376</v>
      </c>
      <c r="B60" s="37"/>
    </row>
    <row r="61" spans="1:8" ht="9" customHeight="1" x14ac:dyDescent="0.25">
      <c r="A61" s="241" t="s">
        <v>377</v>
      </c>
    </row>
    <row r="62" spans="1:8" ht="9" customHeight="1" x14ac:dyDescent="0.25">
      <c r="A62" s="241"/>
    </row>
    <row r="63" spans="1:8" ht="9" customHeight="1" x14ac:dyDescent="0.25">
      <c r="A63" s="241"/>
    </row>
    <row r="64" spans="1:8" ht="15" customHeight="1" x14ac:dyDescent="0.25">
      <c r="A64" s="268" t="s">
        <v>326</v>
      </c>
      <c r="B64" s="268"/>
      <c r="C64" s="268"/>
      <c r="D64" s="268"/>
      <c r="E64" s="268"/>
    </row>
    <row r="65" spans="1:8" ht="13.5" x14ac:dyDescent="0.25">
      <c r="A65" s="268" t="s">
        <v>60</v>
      </c>
      <c r="B65" s="268"/>
      <c r="C65" s="268"/>
      <c r="D65" s="268"/>
      <c r="E65" s="268"/>
    </row>
    <row r="66" spans="1:8" ht="3" customHeight="1" x14ac:dyDescent="0.25">
      <c r="A66" s="52"/>
      <c r="B66" s="52"/>
      <c r="C66" s="52"/>
      <c r="D66" s="52"/>
      <c r="E66" s="52"/>
    </row>
    <row r="67" spans="1:8" ht="13.35" customHeight="1" x14ac:dyDescent="0.25">
      <c r="A67" s="269" t="s">
        <v>31</v>
      </c>
      <c r="B67" s="269" t="s">
        <v>4</v>
      </c>
      <c r="C67" s="266" t="s">
        <v>356</v>
      </c>
      <c r="D67" s="267"/>
      <c r="E67" s="183" t="s">
        <v>32</v>
      </c>
      <c r="F67" s="266" t="s">
        <v>229</v>
      </c>
      <c r="G67" s="267"/>
      <c r="H67" s="183" t="s">
        <v>32</v>
      </c>
    </row>
    <row r="68" spans="1:8" x14ac:dyDescent="0.25">
      <c r="A68" s="270"/>
      <c r="B68" s="270"/>
      <c r="C68" s="178">
        <v>2023</v>
      </c>
      <c r="D68" s="179" t="s">
        <v>318</v>
      </c>
      <c r="E68" s="185" t="s">
        <v>33</v>
      </c>
      <c r="F68" s="178">
        <v>2023</v>
      </c>
      <c r="G68" s="179" t="s">
        <v>318</v>
      </c>
      <c r="H68" s="185" t="s">
        <v>33</v>
      </c>
    </row>
    <row r="69" spans="1:8" ht="14.1" customHeight="1" x14ac:dyDescent="0.25">
      <c r="A69" s="265" t="s">
        <v>45</v>
      </c>
      <c r="B69" s="265"/>
      <c r="C69" s="186">
        <v>7906796.2112000007</v>
      </c>
      <c r="D69" s="186">
        <v>9683948.227500001</v>
      </c>
      <c r="E69" s="212">
        <v>0.22476259268990129</v>
      </c>
      <c r="F69" s="186">
        <v>1246887.8148599998</v>
      </c>
      <c r="G69" s="186">
        <v>1614160.5387899987</v>
      </c>
      <c r="H69" s="212">
        <v>0.29455153828031921</v>
      </c>
    </row>
    <row r="70" spans="1:8" ht="3.95" customHeight="1" x14ac:dyDescent="0.25">
      <c r="A70" s="108"/>
      <c r="B70" s="108"/>
      <c r="C70" s="109"/>
      <c r="D70" s="109"/>
      <c r="E70" s="110"/>
      <c r="F70" s="109"/>
      <c r="G70" s="109"/>
      <c r="H70" s="110"/>
    </row>
    <row r="71" spans="1:8" ht="10.5" customHeight="1" x14ac:dyDescent="0.25">
      <c r="A71" s="101" t="s">
        <v>69</v>
      </c>
      <c r="B71" s="13" t="s">
        <v>239</v>
      </c>
      <c r="C71" s="148">
        <v>1077659.7402499996</v>
      </c>
      <c r="D71" s="148">
        <v>1640041.6525099999</v>
      </c>
      <c r="E71" s="215">
        <v>0.52185480375237625</v>
      </c>
      <c r="F71" s="148">
        <v>415468.02824999986</v>
      </c>
      <c r="G71" s="148">
        <v>653169.93006999989</v>
      </c>
      <c r="H71" s="228">
        <v>0.57213043039973099</v>
      </c>
    </row>
    <row r="72" spans="1:8" ht="10.5" customHeight="1" x14ac:dyDescent="0.25">
      <c r="A72" s="101" t="s">
        <v>64</v>
      </c>
      <c r="B72" s="13" t="s">
        <v>238</v>
      </c>
      <c r="C72" s="148">
        <v>956953.38033000019</v>
      </c>
      <c r="D72" s="148">
        <v>1234908.3038999997</v>
      </c>
      <c r="E72" s="215">
        <v>0.29045816576158412</v>
      </c>
      <c r="F72" s="148">
        <v>3836.6594700000005</v>
      </c>
      <c r="G72" s="148">
        <v>6913.6974</v>
      </c>
      <c r="H72" s="228">
        <v>0.80200965294425752</v>
      </c>
    </row>
    <row r="73" spans="1:8" ht="10.5" customHeight="1" x14ac:dyDescent="0.25">
      <c r="A73" s="101" t="s">
        <v>9</v>
      </c>
      <c r="B73" s="13" t="s">
        <v>291</v>
      </c>
      <c r="C73" s="148">
        <v>569685.03868</v>
      </c>
      <c r="D73" s="148">
        <v>916573.82759999996</v>
      </c>
      <c r="E73" s="215">
        <v>0.60891328605674033</v>
      </c>
      <c r="F73" s="148">
        <v>132942.94905999998</v>
      </c>
      <c r="G73" s="148">
        <v>179335.3283399998</v>
      </c>
      <c r="H73" s="228">
        <v>0.34896457170558137</v>
      </c>
    </row>
    <row r="74" spans="1:8" ht="10.5" customHeight="1" x14ac:dyDescent="0.25">
      <c r="A74" s="101" t="s">
        <v>10</v>
      </c>
      <c r="B74" s="13" t="s">
        <v>201</v>
      </c>
      <c r="C74" s="148">
        <v>902534.48693000013</v>
      </c>
      <c r="D74" s="148">
        <v>679205.79759000009</v>
      </c>
      <c r="E74" s="215">
        <v>-0.24744615588004815</v>
      </c>
      <c r="F74" s="148">
        <v>215023.83321999994</v>
      </c>
      <c r="G74" s="148">
        <v>161705.06913999992</v>
      </c>
      <c r="H74" s="228">
        <v>-0.2479667638770412</v>
      </c>
    </row>
    <row r="75" spans="1:8" ht="10.5" customHeight="1" x14ac:dyDescent="0.25">
      <c r="A75" s="101" t="s">
        <v>70</v>
      </c>
      <c r="B75" s="13" t="s">
        <v>293</v>
      </c>
      <c r="C75" s="148">
        <v>174566.83299</v>
      </c>
      <c r="D75" s="148">
        <v>652676.99315999995</v>
      </c>
      <c r="E75" s="215">
        <v>2.73883733800331</v>
      </c>
      <c r="F75" s="148">
        <v>24680.740230000003</v>
      </c>
      <c r="G75" s="148">
        <v>62972.732050000006</v>
      </c>
      <c r="H75" s="228">
        <v>1.551492842725001</v>
      </c>
    </row>
    <row r="76" spans="1:8" ht="10.5" customHeight="1" x14ac:dyDescent="0.25">
      <c r="A76" s="101" t="s">
        <v>12</v>
      </c>
      <c r="B76" s="13" t="s">
        <v>203</v>
      </c>
      <c r="C76" s="148">
        <v>304424.98460000003</v>
      </c>
      <c r="D76" s="148">
        <v>303498.05413000006</v>
      </c>
      <c r="E76" s="215">
        <v>-3.0448567525359627E-3</v>
      </c>
      <c r="F76" s="148">
        <v>48296.529529999978</v>
      </c>
      <c r="G76" s="148">
        <v>48073.624339999973</v>
      </c>
      <c r="H76" s="228">
        <v>-4.6153459093069005E-3</v>
      </c>
    </row>
    <row r="77" spans="1:8" ht="10.5" customHeight="1" x14ac:dyDescent="0.25">
      <c r="A77" s="101" t="s">
        <v>68</v>
      </c>
      <c r="B77" s="13" t="s">
        <v>224</v>
      </c>
      <c r="C77" s="148">
        <v>169671.37235000002</v>
      </c>
      <c r="D77" s="148">
        <v>250523.57625999997</v>
      </c>
      <c r="E77" s="215">
        <v>0.47652236667961345</v>
      </c>
      <c r="F77" s="148">
        <v>6852.7759000000005</v>
      </c>
      <c r="G77" s="148">
        <v>8288.0794699999988</v>
      </c>
      <c r="H77" s="228">
        <v>0.20944849079334382</v>
      </c>
    </row>
    <row r="78" spans="1:8" ht="10.5" customHeight="1" x14ac:dyDescent="0.25">
      <c r="A78" s="101" t="s">
        <v>11</v>
      </c>
      <c r="B78" s="13" t="s">
        <v>202</v>
      </c>
      <c r="C78" s="148">
        <v>211594.37005000009</v>
      </c>
      <c r="D78" s="148">
        <v>201587.86080000005</v>
      </c>
      <c r="E78" s="215">
        <v>-4.7290999508330378E-2</v>
      </c>
      <c r="F78" s="148">
        <v>4033.9641700000002</v>
      </c>
      <c r="G78" s="148">
        <v>12582.018860000006</v>
      </c>
      <c r="H78" s="228">
        <v>2.119020975339998</v>
      </c>
    </row>
    <row r="79" spans="1:8" ht="10.5" customHeight="1" x14ac:dyDescent="0.25">
      <c r="A79" s="101" t="s">
        <v>35</v>
      </c>
      <c r="B79" s="13" t="s">
        <v>292</v>
      </c>
      <c r="C79" s="148">
        <v>197312.29525000005</v>
      </c>
      <c r="D79" s="148">
        <v>186585.59069000004</v>
      </c>
      <c r="E79" s="215">
        <v>-5.4364095995178552E-2</v>
      </c>
      <c r="F79" s="148">
        <v>12699.41776</v>
      </c>
      <c r="G79" s="148">
        <v>21176.179300000003</v>
      </c>
      <c r="H79" s="228">
        <v>0.66749214020659187</v>
      </c>
    </row>
    <row r="80" spans="1:8" ht="10.5" customHeight="1" x14ac:dyDescent="0.25">
      <c r="A80" s="101" t="s">
        <v>91</v>
      </c>
      <c r="B80" s="13" t="s">
        <v>242</v>
      </c>
      <c r="C80" s="148">
        <v>119135.98766000001</v>
      </c>
      <c r="D80" s="148">
        <v>114723.97388999998</v>
      </c>
      <c r="E80" s="215">
        <v>-3.7033425891355387E-2</v>
      </c>
      <c r="F80" s="148">
        <v>14894.448340000003</v>
      </c>
      <c r="G80" s="148">
        <v>11370.728500000007</v>
      </c>
      <c r="H80" s="228">
        <v>-0.23657941264845772</v>
      </c>
    </row>
    <row r="81" spans="1:8" ht="10.5" customHeight="1" x14ac:dyDescent="0.25">
      <c r="A81" s="101" t="s">
        <v>65</v>
      </c>
      <c r="B81" s="13" t="s">
        <v>207</v>
      </c>
      <c r="C81" s="148">
        <v>76805.308910000007</v>
      </c>
      <c r="D81" s="148">
        <v>107027.58682</v>
      </c>
      <c r="E81" s="215">
        <v>0.39349204291872941</v>
      </c>
      <c r="F81" s="148">
        <v>9844.8787999999968</v>
      </c>
      <c r="G81" s="148">
        <v>12551.200680000002</v>
      </c>
      <c r="H81" s="228">
        <v>0.2748964141640835</v>
      </c>
    </row>
    <row r="82" spans="1:8" ht="10.5" customHeight="1" x14ac:dyDescent="0.25">
      <c r="A82" s="101" t="s">
        <v>196</v>
      </c>
      <c r="B82" s="13" t="s">
        <v>294</v>
      </c>
      <c r="C82" s="148">
        <v>69766.121480000002</v>
      </c>
      <c r="D82" s="148">
        <v>103443.31049</v>
      </c>
      <c r="E82" s="215">
        <v>0.48271551141988467</v>
      </c>
      <c r="F82" s="148">
        <v>2196.6772500000002</v>
      </c>
      <c r="G82" s="148">
        <v>1661.6599999999999</v>
      </c>
      <c r="H82" s="228">
        <v>-0.24355751396797154</v>
      </c>
    </row>
    <row r="83" spans="1:8" ht="10.5" customHeight="1" x14ac:dyDescent="0.25">
      <c r="A83" s="101" t="s">
        <v>102</v>
      </c>
      <c r="B83" s="13" t="s">
        <v>206</v>
      </c>
      <c r="C83" s="148">
        <v>74963.732459999985</v>
      </c>
      <c r="D83" s="148">
        <v>97122.523190000007</v>
      </c>
      <c r="E83" s="215">
        <v>0.2955934823792794</v>
      </c>
      <c r="F83" s="148">
        <v>14402.143979999995</v>
      </c>
      <c r="G83" s="148">
        <v>19812.334299999984</v>
      </c>
      <c r="H83" s="228">
        <v>0.375651731263972</v>
      </c>
    </row>
    <row r="84" spans="1:8" ht="10.5" customHeight="1" x14ac:dyDescent="0.25">
      <c r="A84" s="101" t="s">
        <v>13</v>
      </c>
      <c r="B84" s="13" t="s">
        <v>204</v>
      </c>
      <c r="C84" s="148">
        <v>91381.901110000006</v>
      </c>
      <c r="D84" s="148">
        <v>97065.685609999986</v>
      </c>
      <c r="E84" s="215">
        <v>6.219814242163979E-2</v>
      </c>
      <c r="F84" s="148">
        <v>8462.451140000001</v>
      </c>
      <c r="G84" s="148">
        <v>9010.6933399999998</v>
      </c>
      <c r="H84" s="228">
        <v>6.4785272130977178E-2</v>
      </c>
    </row>
    <row r="85" spans="1:8" ht="10.5" customHeight="1" x14ac:dyDescent="0.25">
      <c r="A85" s="101" t="s">
        <v>92</v>
      </c>
      <c r="B85" s="13" t="s">
        <v>248</v>
      </c>
      <c r="C85" s="148">
        <v>75583.905409999992</v>
      </c>
      <c r="D85" s="148">
        <v>92895.841369999995</v>
      </c>
      <c r="E85" s="215">
        <v>0.22904262310994028</v>
      </c>
      <c r="F85" s="148">
        <v>8291.416610000002</v>
      </c>
      <c r="G85" s="148">
        <v>10153.550730000001</v>
      </c>
      <c r="H85" s="228">
        <v>0.22458576231161032</v>
      </c>
    </row>
    <row r="86" spans="1:8" ht="10.5" customHeight="1" x14ac:dyDescent="0.25">
      <c r="A86" s="101" t="s">
        <v>99</v>
      </c>
      <c r="B86" s="13" t="s">
        <v>243</v>
      </c>
      <c r="C86" s="148">
        <v>86671.10262000002</v>
      </c>
      <c r="D86" s="148">
        <v>92396.511200000008</v>
      </c>
      <c r="E86" s="215">
        <v>6.6059025522063664E-2</v>
      </c>
      <c r="F86" s="148">
        <v>10137.971949999999</v>
      </c>
      <c r="G86" s="148">
        <v>9719.6364000000067</v>
      </c>
      <c r="H86" s="228">
        <v>-4.1264224448755993E-2</v>
      </c>
    </row>
    <row r="87" spans="1:8" ht="10.5" customHeight="1" x14ac:dyDescent="0.25">
      <c r="A87" s="101" t="s">
        <v>89</v>
      </c>
      <c r="B87" s="13" t="s">
        <v>240</v>
      </c>
      <c r="C87" s="148">
        <v>86411.574330000003</v>
      </c>
      <c r="D87" s="148">
        <v>84068.501139999993</v>
      </c>
      <c r="E87" s="215">
        <v>-2.7115270242062395E-2</v>
      </c>
      <c r="F87" s="148">
        <v>3.9054599999999997</v>
      </c>
      <c r="G87" s="148">
        <v>41.085409999999996</v>
      </c>
      <c r="H87" s="228">
        <v>9.5199925232879092</v>
      </c>
    </row>
    <row r="88" spans="1:8" ht="10.5" customHeight="1" x14ac:dyDescent="0.25">
      <c r="A88" s="101" t="s">
        <v>96</v>
      </c>
      <c r="B88" s="13" t="s">
        <v>205</v>
      </c>
      <c r="C88" s="148">
        <v>92312.836409999989</v>
      </c>
      <c r="D88" s="148">
        <v>81334.549599999984</v>
      </c>
      <c r="E88" s="215">
        <v>-0.11892481302644453</v>
      </c>
      <c r="F88" s="148">
        <v>15752.451580000004</v>
      </c>
      <c r="G88" s="148">
        <v>11068.424990000005</v>
      </c>
      <c r="H88" s="228">
        <v>-0.2973522290299907</v>
      </c>
    </row>
    <row r="89" spans="1:8" ht="10.5" customHeight="1" x14ac:dyDescent="0.25">
      <c r="A89" s="101" t="s">
        <v>93</v>
      </c>
      <c r="B89" s="13" t="s">
        <v>244</v>
      </c>
      <c r="C89" s="148">
        <v>87104.75563</v>
      </c>
      <c r="D89" s="148">
        <v>77571.92181</v>
      </c>
      <c r="E89" s="215">
        <v>-0.10944102593540561</v>
      </c>
      <c r="F89" s="148">
        <v>15569.342790000002</v>
      </c>
      <c r="G89" s="148">
        <v>17749.488520000003</v>
      </c>
      <c r="H89" s="228">
        <v>0.14002811547063376</v>
      </c>
    </row>
    <row r="90" spans="1:8" ht="10.5" customHeight="1" x14ac:dyDescent="0.25">
      <c r="A90" s="101" t="s">
        <v>94</v>
      </c>
      <c r="B90" s="13" t="s">
        <v>246</v>
      </c>
      <c r="C90" s="148">
        <v>101978.35863</v>
      </c>
      <c r="D90" s="148">
        <v>75786.976640000008</v>
      </c>
      <c r="E90" s="215">
        <v>-0.2568327470834092</v>
      </c>
      <c r="F90" s="148">
        <v>18239.148880000001</v>
      </c>
      <c r="G90" s="148">
        <v>6597.00155</v>
      </c>
      <c r="H90" s="228">
        <v>-0.63830540594830654</v>
      </c>
    </row>
    <row r="91" spans="1:8" ht="10.5" customHeight="1" x14ac:dyDescent="0.25">
      <c r="A91" s="101" t="s">
        <v>101</v>
      </c>
      <c r="B91" s="13" t="s">
        <v>255</v>
      </c>
      <c r="C91" s="148">
        <v>30695.799579999999</v>
      </c>
      <c r="D91" s="148">
        <v>74496.630449999997</v>
      </c>
      <c r="E91" s="215">
        <v>1.4269323969178718</v>
      </c>
      <c r="F91" s="148">
        <v>8766.5442899999998</v>
      </c>
      <c r="G91" s="148">
        <v>10054.103290000001</v>
      </c>
      <c r="H91" s="228">
        <v>0.14687189813992263</v>
      </c>
    </row>
    <row r="92" spans="1:8" ht="10.5" customHeight="1" x14ac:dyDescent="0.25">
      <c r="A92" s="101" t="s">
        <v>178</v>
      </c>
      <c r="B92" s="13" t="s">
        <v>265</v>
      </c>
      <c r="C92" s="148">
        <v>11938.46861</v>
      </c>
      <c r="D92" s="148">
        <v>73521.276779999986</v>
      </c>
      <c r="E92" s="215">
        <v>5.1583507216676416</v>
      </c>
      <c r="F92" s="148">
        <v>148.63506999999998</v>
      </c>
      <c r="G92" s="148">
        <v>15820.944739999999</v>
      </c>
      <c r="H92" s="228">
        <v>105.44153321285482</v>
      </c>
    </row>
    <row r="93" spans="1:8" ht="10.5" customHeight="1" x14ac:dyDescent="0.25">
      <c r="A93" s="101" t="s">
        <v>107</v>
      </c>
      <c r="B93" s="13" t="s">
        <v>212</v>
      </c>
      <c r="C93" s="148">
        <v>55857.599710000002</v>
      </c>
      <c r="D93" s="148">
        <v>62292.062149999998</v>
      </c>
      <c r="E93" s="215">
        <v>0.11519403757780977</v>
      </c>
      <c r="F93" s="148">
        <v>4338.1213600000001</v>
      </c>
      <c r="G93" s="148">
        <v>9197.3862099999988</v>
      </c>
      <c r="H93" s="228">
        <v>1.1201311458930689</v>
      </c>
    </row>
    <row r="94" spans="1:8" ht="10.5" customHeight="1" x14ac:dyDescent="0.25">
      <c r="A94" s="101" t="s">
        <v>97</v>
      </c>
      <c r="B94" s="13" t="s">
        <v>245</v>
      </c>
      <c r="C94" s="148">
        <v>68793.235589999997</v>
      </c>
      <c r="D94" s="148">
        <v>59899.060060000003</v>
      </c>
      <c r="E94" s="215">
        <v>-0.12928851875798208</v>
      </c>
      <c r="F94" s="148">
        <v>8713.2189300000009</v>
      </c>
      <c r="G94" s="148">
        <v>11041.383030000003</v>
      </c>
      <c r="H94" s="228">
        <v>0.26719908207333454</v>
      </c>
    </row>
    <row r="95" spans="1:8" ht="10.5" customHeight="1" x14ac:dyDescent="0.25">
      <c r="A95" s="101" t="s">
        <v>115</v>
      </c>
      <c r="B95" s="13" t="s">
        <v>264</v>
      </c>
      <c r="C95" s="148">
        <v>11313.106350000002</v>
      </c>
      <c r="D95" s="148">
        <v>58793.012310000006</v>
      </c>
      <c r="E95" s="215">
        <v>4.1968938053870586</v>
      </c>
      <c r="F95" s="148">
        <v>2003.0877399999999</v>
      </c>
      <c r="G95" s="148">
        <v>16351.924849999999</v>
      </c>
      <c r="H95" s="228">
        <v>7.1633592595399733</v>
      </c>
    </row>
    <row r="96" spans="1:8" ht="10.5" customHeight="1" x14ac:dyDescent="0.25">
      <c r="A96" s="101" t="s">
        <v>62</v>
      </c>
      <c r="B96" s="13" t="s">
        <v>241</v>
      </c>
      <c r="C96" s="148">
        <v>113759.03356</v>
      </c>
      <c r="D96" s="148">
        <v>57906.369720000002</v>
      </c>
      <c r="E96" s="215">
        <v>-0.49097343825922701</v>
      </c>
      <c r="F96" s="148">
        <v>2796.6440499999999</v>
      </c>
      <c r="G96" s="148">
        <v>5191.7070999999996</v>
      </c>
      <c r="H96" s="228">
        <v>0.85640610931519867</v>
      </c>
    </row>
    <row r="97" spans="1:8" ht="10.5" customHeight="1" x14ac:dyDescent="0.25">
      <c r="A97" s="101" t="s">
        <v>119</v>
      </c>
      <c r="B97" s="13" t="s">
        <v>253</v>
      </c>
      <c r="C97" s="148">
        <v>39709.28527</v>
      </c>
      <c r="D97" s="148">
        <v>56630.923159999998</v>
      </c>
      <c r="E97" s="215">
        <v>0.42613806254488651</v>
      </c>
      <c r="F97" s="148">
        <v>5229.8038799999995</v>
      </c>
      <c r="G97" s="148">
        <v>6645.82701</v>
      </c>
      <c r="H97" s="228">
        <v>0.27076027371030231</v>
      </c>
    </row>
    <row r="98" spans="1:8" ht="10.5" customHeight="1" x14ac:dyDescent="0.25">
      <c r="A98" s="101" t="s">
        <v>234</v>
      </c>
      <c r="B98" s="13" t="s">
        <v>254</v>
      </c>
      <c r="C98" s="148">
        <v>37047.438869999998</v>
      </c>
      <c r="D98" s="148">
        <v>51862.47752</v>
      </c>
      <c r="E98" s="215">
        <v>0.3998937335988646</v>
      </c>
      <c r="F98" s="148">
        <v>8067.7703000000001</v>
      </c>
      <c r="G98" s="148">
        <v>12814.93183</v>
      </c>
      <c r="H98" s="228">
        <v>0.58841059592388234</v>
      </c>
    </row>
    <row r="99" spans="1:8" ht="10.5" customHeight="1" x14ac:dyDescent="0.25">
      <c r="A99" s="101" t="s">
        <v>112</v>
      </c>
      <c r="B99" s="13" t="s">
        <v>257</v>
      </c>
      <c r="C99" s="148">
        <v>26851.662099999998</v>
      </c>
      <c r="D99" s="148">
        <v>49176.916829999995</v>
      </c>
      <c r="E99" s="215">
        <v>0.83142915499446857</v>
      </c>
      <c r="F99" s="148">
        <v>2738.4988599999997</v>
      </c>
      <c r="G99" s="148">
        <v>7906.5933099999993</v>
      </c>
      <c r="H99" s="228">
        <v>1.8871997814160126</v>
      </c>
    </row>
    <row r="100" spans="1:8" ht="10.5" customHeight="1" x14ac:dyDescent="0.25">
      <c r="A100" s="101" t="s">
        <v>111</v>
      </c>
      <c r="B100" s="13" t="s">
        <v>215</v>
      </c>
      <c r="C100" s="148">
        <v>4729.9966899999999</v>
      </c>
      <c r="D100" s="148">
        <v>47774.539980000009</v>
      </c>
      <c r="E100" s="215">
        <v>9.1003326452644959</v>
      </c>
      <c r="F100" s="148">
        <v>520.88396999999998</v>
      </c>
      <c r="G100" s="148">
        <v>1574.7032200000001</v>
      </c>
      <c r="H100" s="228">
        <v>2.0231362658367087</v>
      </c>
    </row>
    <row r="101" spans="1:8" ht="10.5" customHeight="1" x14ac:dyDescent="0.25">
      <c r="A101" s="101" t="s">
        <v>104</v>
      </c>
      <c r="B101" s="13" t="s">
        <v>211</v>
      </c>
      <c r="C101" s="148">
        <v>69026.384389999992</v>
      </c>
      <c r="D101" s="148">
        <v>47339.351219999997</v>
      </c>
      <c r="E101" s="215">
        <v>-0.31418468983494729</v>
      </c>
      <c r="F101" s="148">
        <v>8293.7841399999998</v>
      </c>
      <c r="G101" s="148">
        <v>8130.0336299999999</v>
      </c>
      <c r="H101" s="228">
        <v>-1.9743763188898256E-2</v>
      </c>
    </row>
    <row r="102" spans="1:8" ht="10.5" customHeight="1" x14ac:dyDescent="0.25">
      <c r="A102" s="101" t="s">
        <v>100</v>
      </c>
      <c r="B102" s="13" t="s">
        <v>252</v>
      </c>
      <c r="C102" s="148">
        <v>47465.747010000006</v>
      </c>
      <c r="D102" s="148">
        <v>46122.491129999995</v>
      </c>
      <c r="E102" s="215">
        <v>-2.8299478352611152E-2</v>
      </c>
      <c r="F102" s="148">
        <v>2980.7906699999999</v>
      </c>
      <c r="G102" s="148">
        <v>2760.1148399999997</v>
      </c>
      <c r="H102" s="228">
        <v>-7.4032649196395961E-2</v>
      </c>
    </row>
    <row r="103" spans="1:8" ht="10.5" customHeight="1" x14ac:dyDescent="0.25">
      <c r="A103" s="101" t="s">
        <v>116</v>
      </c>
      <c r="B103" s="13" t="s">
        <v>216</v>
      </c>
      <c r="C103" s="148">
        <v>11334.236079999999</v>
      </c>
      <c r="D103" s="148">
        <v>45316.058510000003</v>
      </c>
      <c r="E103" s="215">
        <v>2.9981572811919062</v>
      </c>
      <c r="F103" s="148">
        <v>1694.9744899999996</v>
      </c>
      <c r="G103" s="148">
        <v>8671.6016199999995</v>
      </c>
      <c r="H103" s="228">
        <v>4.1160661538923815</v>
      </c>
    </row>
    <row r="104" spans="1:8" ht="10.5" customHeight="1" x14ac:dyDescent="0.25">
      <c r="A104" s="101" t="s">
        <v>169</v>
      </c>
      <c r="B104" s="13" t="s">
        <v>247</v>
      </c>
      <c r="C104" s="148">
        <v>51219.286950000002</v>
      </c>
      <c r="D104" s="148">
        <v>44697.173040000009</v>
      </c>
      <c r="E104" s="215">
        <v>-0.12733706965438329</v>
      </c>
      <c r="F104" s="148">
        <v>5774.942509999998</v>
      </c>
      <c r="G104" s="148">
        <v>6000.2006200000005</v>
      </c>
      <c r="H104" s="228">
        <v>3.9006121638430313E-2</v>
      </c>
    </row>
    <row r="105" spans="1:8" ht="10.5" customHeight="1" x14ac:dyDescent="0.25">
      <c r="A105" s="101" t="s">
        <v>90</v>
      </c>
      <c r="B105" s="13" t="s">
        <v>208</v>
      </c>
      <c r="C105" s="148">
        <v>74071.781730000002</v>
      </c>
      <c r="D105" s="148">
        <v>43539.595560000002</v>
      </c>
      <c r="E105" s="215">
        <v>-0.41219726941756663</v>
      </c>
      <c r="F105" s="148">
        <v>8148.3754199999994</v>
      </c>
      <c r="G105" s="148">
        <v>6843.8065800000004</v>
      </c>
      <c r="H105" s="228">
        <v>-0.16010171018850761</v>
      </c>
    </row>
    <row r="106" spans="1:8" ht="10.5" customHeight="1" x14ac:dyDescent="0.25">
      <c r="A106" s="101" t="s">
        <v>108</v>
      </c>
      <c r="B106" s="13" t="s">
        <v>209</v>
      </c>
      <c r="C106" s="148">
        <v>33969.35757</v>
      </c>
      <c r="D106" s="148">
        <v>43381.011399999996</v>
      </c>
      <c r="E106" s="215">
        <v>0.27706305044496604</v>
      </c>
      <c r="F106" s="148">
        <v>5449.5295400000005</v>
      </c>
      <c r="G106" s="148">
        <v>5428.6495999999997</v>
      </c>
      <c r="H106" s="228">
        <v>-3.8315123987749944E-3</v>
      </c>
    </row>
    <row r="107" spans="1:8" ht="10.5" customHeight="1" x14ac:dyDescent="0.25">
      <c r="A107" s="101" t="s">
        <v>113</v>
      </c>
      <c r="B107" s="13" t="s">
        <v>225</v>
      </c>
      <c r="C107" s="148">
        <v>28515.530569999999</v>
      </c>
      <c r="D107" s="148">
        <v>42112.031110000004</v>
      </c>
      <c r="E107" s="215">
        <v>0.47681036502628915</v>
      </c>
      <c r="F107" s="148">
        <v>3778.4995799999992</v>
      </c>
      <c r="G107" s="148">
        <v>7022.7966400000005</v>
      </c>
      <c r="H107" s="228">
        <v>0.85862046331099551</v>
      </c>
    </row>
    <row r="108" spans="1:8" ht="10.5" customHeight="1" x14ac:dyDescent="0.25">
      <c r="A108" s="101" t="s">
        <v>103</v>
      </c>
      <c r="B108" s="13" t="s">
        <v>210</v>
      </c>
      <c r="C108" s="148">
        <v>44844.397749999996</v>
      </c>
      <c r="D108" s="148">
        <v>40808.564759999994</v>
      </c>
      <c r="E108" s="215">
        <v>-8.9996369501918472E-2</v>
      </c>
      <c r="F108" s="148">
        <v>4441.2790499999992</v>
      </c>
      <c r="G108" s="148">
        <v>4233.05566</v>
      </c>
      <c r="H108" s="228">
        <v>-4.6883653932981106E-2</v>
      </c>
    </row>
    <row r="109" spans="1:8" ht="10.5" customHeight="1" x14ac:dyDescent="0.25">
      <c r="A109" s="101" t="s">
        <v>106</v>
      </c>
      <c r="B109" s="13" t="s">
        <v>213</v>
      </c>
      <c r="C109" s="148">
        <v>33533.479830000004</v>
      </c>
      <c r="D109" s="148">
        <v>36941.167970000002</v>
      </c>
      <c r="E109" s="215">
        <v>0.10162047473973712</v>
      </c>
      <c r="F109" s="148">
        <v>3363.0225500000006</v>
      </c>
      <c r="G109" s="148">
        <v>3768.3705800000021</v>
      </c>
      <c r="H109" s="228">
        <v>0.12053086887567899</v>
      </c>
    </row>
    <row r="110" spans="1:8" ht="10.5" customHeight="1" x14ac:dyDescent="0.25">
      <c r="A110" s="101" t="s">
        <v>95</v>
      </c>
      <c r="B110" s="13" t="s">
        <v>262</v>
      </c>
      <c r="C110" s="148">
        <v>26485.598569999998</v>
      </c>
      <c r="D110" s="148">
        <v>34998.171730000002</v>
      </c>
      <c r="E110" s="215">
        <v>0.32140384282808387</v>
      </c>
      <c r="F110" s="148">
        <v>6524.0623000000014</v>
      </c>
      <c r="G110" s="148">
        <v>8934.4763700000021</v>
      </c>
      <c r="H110" s="228">
        <v>0.36946521341465433</v>
      </c>
    </row>
    <row r="111" spans="1:8" ht="10.5" customHeight="1" x14ac:dyDescent="0.25">
      <c r="A111" s="101" t="s">
        <v>117</v>
      </c>
      <c r="B111" s="13" t="s">
        <v>261</v>
      </c>
      <c r="C111" s="148">
        <v>17130.338810000001</v>
      </c>
      <c r="D111" s="148">
        <v>34805.059790000007</v>
      </c>
      <c r="E111" s="215">
        <v>1.0317788326336088</v>
      </c>
      <c r="F111" s="148">
        <v>2625.9973199999995</v>
      </c>
      <c r="G111" s="148">
        <v>4651.90834</v>
      </c>
      <c r="H111" s="228">
        <v>0.77148251621216457</v>
      </c>
    </row>
    <row r="112" spans="1:8" ht="10.5" customHeight="1" x14ac:dyDescent="0.25">
      <c r="A112" s="101" t="s">
        <v>105</v>
      </c>
      <c r="B112" s="13" t="s">
        <v>295</v>
      </c>
      <c r="C112" s="148">
        <v>26037.994310000002</v>
      </c>
      <c r="D112" s="148">
        <v>33005.65292</v>
      </c>
      <c r="E112" s="215">
        <v>0.26759582658500092</v>
      </c>
      <c r="F112" s="148">
        <v>2934.3017600000003</v>
      </c>
      <c r="G112" s="148">
        <v>2065.6332599999996</v>
      </c>
      <c r="H112" s="228">
        <v>-0.29603925262274344</v>
      </c>
    </row>
    <row r="113" spans="1:8" ht="10.5" customHeight="1" x14ac:dyDescent="0.25">
      <c r="A113" s="101" t="s">
        <v>98</v>
      </c>
      <c r="B113" s="13" t="s">
        <v>214</v>
      </c>
      <c r="C113" s="148">
        <v>28087.603209999997</v>
      </c>
      <c r="D113" s="148">
        <v>32636.575019999997</v>
      </c>
      <c r="E113" s="215">
        <v>0.16195656767112232</v>
      </c>
      <c r="F113" s="148">
        <v>4631.6817000000001</v>
      </c>
      <c r="G113" s="148">
        <v>2805.7947699999995</v>
      </c>
      <c r="H113" s="228">
        <v>-0.39421684136887047</v>
      </c>
    </row>
    <row r="114" spans="1:8" ht="10.5" customHeight="1" x14ac:dyDescent="0.25">
      <c r="A114" s="101" t="s">
        <v>177</v>
      </c>
      <c r="B114" s="13" t="s">
        <v>251</v>
      </c>
      <c r="C114" s="148">
        <v>23653.330590000005</v>
      </c>
      <c r="D114" s="148">
        <v>32510.34879</v>
      </c>
      <c r="E114" s="215">
        <v>0.37445120746523974</v>
      </c>
      <c r="F114" s="148">
        <v>807.79803000000004</v>
      </c>
      <c r="G114" s="148">
        <v>2119.2095999999997</v>
      </c>
      <c r="H114" s="228">
        <v>1.6234399209911414</v>
      </c>
    </row>
    <row r="115" spans="1:8" ht="10.5" customHeight="1" x14ac:dyDescent="0.25">
      <c r="A115" s="101" t="s">
        <v>110</v>
      </c>
      <c r="B115" s="13" t="s">
        <v>258</v>
      </c>
      <c r="C115" s="148">
        <v>26941.75692</v>
      </c>
      <c r="D115" s="148">
        <v>31348.011349999997</v>
      </c>
      <c r="E115" s="215">
        <v>0.16354740498490083</v>
      </c>
      <c r="F115" s="148">
        <v>2082.7841100000005</v>
      </c>
      <c r="G115" s="148">
        <v>2825.4313799999995</v>
      </c>
      <c r="H115" s="228">
        <v>0.35656468975077726</v>
      </c>
    </row>
    <row r="116" spans="1:8" ht="10.5" customHeight="1" x14ac:dyDescent="0.25">
      <c r="A116" s="101" t="s">
        <v>109</v>
      </c>
      <c r="B116" s="13" t="s">
        <v>259</v>
      </c>
      <c r="C116" s="148">
        <v>24174.044519999999</v>
      </c>
      <c r="D116" s="148">
        <v>30594.294860000002</v>
      </c>
      <c r="E116" s="215">
        <v>0.26558445090511484</v>
      </c>
      <c r="F116" s="148">
        <v>2157.2837199999999</v>
      </c>
      <c r="G116" s="148">
        <v>2984.4594200000001</v>
      </c>
      <c r="H116" s="228">
        <v>0.38343389528754246</v>
      </c>
    </row>
    <row r="117" spans="1:8" ht="10.5" customHeight="1" x14ac:dyDescent="0.25">
      <c r="A117" s="101" t="s">
        <v>67</v>
      </c>
      <c r="B117" s="13" t="s">
        <v>250</v>
      </c>
      <c r="C117" s="148">
        <v>53830.497100000001</v>
      </c>
      <c r="D117" s="148">
        <v>28714.459000000003</v>
      </c>
      <c r="E117" s="215">
        <v>-0.46657637311694078</v>
      </c>
      <c r="F117" s="148">
        <v>2111.5674000000004</v>
      </c>
      <c r="G117" s="148">
        <v>2272.1797999999999</v>
      </c>
      <c r="H117" s="228">
        <v>7.6063117852643192E-2</v>
      </c>
    </row>
    <row r="118" spans="1:8" ht="10.5" customHeight="1" x14ac:dyDescent="0.25">
      <c r="A118" s="101" t="s">
        <v>193</v>
      </c>
      <c r="B118" s="13" t="s">
        <v>256</v>
      </c>
      <c r="C118" s="148">
        <v>22563.392599999999</v>
      </c>
      <c r="D118" s="148">
        <v>26956.521779999999</v>
      </c>
      <c r="E118" s="215">
        <v>0.19470162390384504</v>
      </c>
      <c r="F118" s="148">
        <v>1831.3720199999998</v>
      </c>
      <c r="G118" s="148">
        <v>3422.97669</v>
      </c>
      <c r="H118" s="228">
        <v>0.8690777475130369</v>
      </c>
    </row>
    <row r="119" spans="1:8" ht="10.5" customHeight="1" x14ac:dyDescent="0.25">
      <c r="A119" s="101" t="s">
        <v>176</v>
      </c>
      <c r="B119" s="13" t="s">
        <v>249</v>
      </c>
      <c r="C119" s="148">
        <v>40230.767420000004</v>
      </c>
      <c r="D119" s="148">
        <v>26746.539060000003</v>
      </c>
      <c r="E119" s="215">
        <v>-0.33517203933068795</v>
      </c>
      <c r="F119" s="148">
        <v>6518.9671799999996</v>
      </c>
      <c r="G119" s="148">
        <v>10709.69256</v>
      </c>
      <c r="H119" s="228">
        <v>0.64285112415614276</v>
      </c>
    </row>
    <row r="120" spans="1:8" ht="10.5" customHeight="1" x14ac:dyDescent="0.25">
      <c r="A120" s="101" t="s">
        <v>235</v>
      </c>
      <c r="B120" s="13" t="s">
        <v>260</v>
      </c>
      <c r="C120" s="148">
        <v>17606.176660000001</v>
      </c>
      <c r="D120" s="148">
        <v>25847.973009999998</v>
      </c>
      <c r="E120" s="215">
        <v>0.4681195985454798</v>
      </c>
      <c r="F120" s="148">
        <v>1283.05936</v>
      </c>
      <c r="G120" s="148">
        <v>3235.6211000000003</v>
      </c>
      <c r="H120" s="228">
        <v>1.5218015634132471</v>
      </c>
    </row>
    <row r="121" spans="1:8" ht="10.5" customHeight="1" x14ac:dyDescent="0.25">
      <c r="A121" s="125"/>
      <c r="B121" s="125" t="s">
        <v>18</v>
      </c>
      <c r="C121" s="149">
        <v>1278860.7961999993</v>
      </c>
      <c r="D121" s="149">
        <v>1274134.8681300017</v>
      </c>
      <c r="E121" s="219">
        <v>-3.6954202396697333E-3</v>
      </c>
      <c r="F121" s="149">
        <v>144500.79918999996</v>
      </c>
      <c r="G121" s="149">
        <v>154722.55774999969</v>
      </c>
      <c r="H121" s="229">
        <v>7.0738422329134965E-2</v>
      </c>
    </row>
    <row r="122" spans="1:8" ht="8.1" customHeight="1" x14ac:dyDescent="0.25">
      <c r="A122" s="8" t="s">
        <v>53</v>
      </c>
      <c r="B122" s="37"/>
      <c r="C122" s="21"/>
      <c r="D122" s="21"/>
      <c r="E122" s="21"/>
    </row>
    <row r="123" spans="1:8" ht="9" customHeight="1" x14ac:dyDescent="0.25">
      <c r="A123" s="11" t="s">
        <v>20</v>
      </c>
      <c r="B123" s="37"/>
      <c r="C123" s="21"/>
      <c r="D123" s="21"/>
      <c r="E123" s="21"/>
    </row>
    <row r="124" spans="1:8" ht="9" customHeight="1" x14ac:dyDescent="0.25">
      <c r="A124" s="240" t="s">
        <v>376</v>
      </c>
      <c r="B124" s="37"/>
    </row>
    <row r="125" spans="1:8" ht="9" customHeight="1" x14ac:dyDescent="0.25">
      <c r="A125" s="241" t="s">
        <v>377</v>
      </c>
    </row>
  </sheetData>
  <mergeCells count="12">
    <mergeCell ref="A2:E2"/>
    <mergeCell ref="A4:A5"/>
    <mergeCell ref="B4:B5"/>
    <mergeCell ref="C4:D4"/>
    <mergeCell ref="A65:E65"/>
    <mergeCell ref="A69:B69"/>
    <mergeCell ref="F4:G4"/>
    <mergeCell ref="F67:G67"/>
    <mergeCell ref="A64:E64"/>
    <mergeCell ref="A67:A68"/>
    <mergeCell ref="B67:B68"/>
    <mergeCell ref="C67:D67"/>
  </mergeCells>
  <phoneticPr fontId="12" type="noConversion"/>
  <conditionalFormatting sqref="C7:D57 F7:H57">
    <cfRule type="containsBlanks" dxfId="110" priority="4">
      <formula>LEN(TRIM(C7))=0</formula>
    </cfRule>
  </conditionalFormatting>
  <conditionalFormatting sqref="C71:D121 F71:H121">
    <cfRule type="containsBlanks" dxfId="109" priority="3">
      <formula>LEN(TRIM(C71))=0</formula>
    </cfRule>
  </conditionalFormatting>
  <conditionalFormatting sqref="E7:E57">
    <cfRule type="containsBlanks" dxfId="108" priority="2">
      <formula>LEN(TRIM(E7))=0</formula>
    </cfRule>
  </conditionalFormatting>
  <conditionalFormatting sqref="E71:E121">
    <cfRule type="containsBlanks" dxfId="107" priority="1">
      <formula>LEN(TRIM(E71))=0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G62"/>
  <sheetViews>
    <sheetView showGridLines="0" zoomScale="150" zoomScaleNormal="120" zoomScalePageLayoutView="120" workbookViewId="0">
      <selection activeCell="A60" sqref="A60:A62"/>
    </sheetView>
  </sheetViews>
  <sheetFormatPr baseColWidth="10" defaultColWidth="11.42578125" defaultRowHeight="13.5" x14ac:dyDescent="0.2"/>
  <cols>
    <col min="1" max="1" width="8.85546875" style="15" customWidth="1"/>
    <col min="2" max="2" width="36" style="15" customWidth="1"/>
    <col min="3" max="6" width="7.140625" style="15" customWidth="1"/>
    <col min="7" max="7" width="8.42578125" style="15" customWidth="1"/>
    <col min="8" max="16384" width="11.42578125" style="15"/>
  </cols>
  <sheetData>
    <row r="1" spans="1:7" ht="15" customHeight="1" x14ac:dyDescent="0.25">
      <c r="A1" s="86" t="s">
        <v>335</v>
      </c>
      <c r="B1" s="86"/>
      <c r="C1" s="86"/>
      <c r="D1" s="86"/>
      <c r="E1" s="86"/>
      <c r="F1" s="86"/>
      <c r="G1" s="86"/>
    </row>
    <row r="2" spans="1:7" ht="11.25" customHeight="1" x14ac:dyDescent="0.25">
      <c r="A2" s="268" t="s">
        <v>336</v>
      </c>
      <c r="B2" s="268"/>
      <c r="C2" s="268"/>
      <c r="D2" s="268"/>
      <c r="E2" s="268"/>
      <c r="F2" s="86"/>
      <c r="G2" s="86"/>
    </row>
    <row r="3" spans="1:7" ht="3" customHeight="1" x14ac:dyDescent="0.25">
      <c r="A3" s="49"/>
    </row>
    <row r="4" spans="1:7" s="39" customFormat="1" ht="15" customHeight="1" x14ac:dyDescent="0.25">
      <c r="A4" s="269" t="s">
        <v>31</v>
      </c>
      <c r="B4" s="269" t="s">
        <v>4</v>
      </c>
      <c r="C4" s="266" t="s">
        <v>356</v>
      </c>
      <c r="D4" s="267"/>
      <c r="E4" s="208" t="s">
        <v>29</v>
      </c>
      <c r="F4" s="209" t="s">
        <v>337</v>
      </c>
      <c r="G4" s="271" t="s">
        <v>338</v>
      </c>
    </row>
    <row r="5" spans="1:7" s="39" customFormat="1" ht="15" customHeight="1" x14ac:dyDescent="0.25">
      <c r="A5" s="270"/>
      <c r="B5" s="270"/>
      <c r="C5" s="178">
        <v>2023</v>
      </c>
      <c r="D5" s="179" t="s">
        <v>318</v>
      </c>
      <c r="E5" s="210" t="s">
        <v>339</v>
      </c>
      <c r="F5" s="211">
        <v>2023</v>
      </c>
      <c r="G5" s="272"/>
    </row>
    <row r="6" spans="1:7" s="39" customFormat="1" ht="14.1" customHeight="1" x14ac:dyDescent="0.25">
      <c r="A6" s="265" t="s">
        <v>45</v>
      </c>
      <c r="B6" s="265"/>
      <c r="C6" s="186">
        <f>SUM(C8:C58)</f>
        <v>7906796.2111999989</v>
      </c>
      <c r="D6" s="186">
        <f>SUM(D8:D58)</f>
        <v>9683948.2274999954</v>
      </c>
      <c r="E6" s="212">
        <f>(D6/C6-1)</f>
        <v>0.22476259268990084</v>
      </c>
      <c r="F6" s="212">
        <f>SUM(F7:F58)</f>
        <v>0.99999999999999944</v>
      </c>
      <c r="G6" s="213">
        <f>SUM(G7:G58)</f>
        <v>22.476259268990098</v>
      </c>
    </row>
    <row r="7" spans="1:7" ht="3.95" customHeight="1" x14ac:dyDescent="0.2">
      <c r="A7" s="43"/>
      <c r="B7" s="43"/>
      <c r="C7" s="111"/>
      <c r="D7" s="111"/>
      <c r="E7" s="111"/>
      <c r="F7" s="111"/>
      <c r="G7" s="214"/>
    </row>
    <row r="8" spans="1:7" ht="10.5" customHeight="1" x14ac:dyDescent="0.2">
      <c r="A8" s="102" t="s">
        <v>69</v>
      </c>
      <c r="B8" s="13" t="s">
        <v>239</v>
      </c>
      <c r="C8" s="148">
        <v>1077659.7402499977</v>
      </c>
      <c r="D8" s="148">
        <v>1640041.6525099967</v>
      </c>
      <c r="E8" s="215">
        <f>IFERROR(((D8/C8-1)),"")</f>
        <v>0.52185480375237603</v>
      </c>
      <c r="F8" s="216">
        <f>C8/$C$6</f>
        <v>0.13629537317826526</v>
      </c>
      <c r="G8" s="217">
        <f>F8*E8*100</f>
        <v>7.1126395222300483</v>
      </c>
    </row>
    <row r="9" spans="1:7" ht="10.5" customHeight="1" x14ac:dyDescent="0.2">
      <c r="A9" s="102" t="s">
        <v>64</v>
      </c>
      <c r="B9" s="13" t="s">
        <v>238</v>
      </c>
      <c r="C9" s="148">
        <v>956953.38032999926</v>
      </c>
      <c r="D9" s="148">
        <v>1234908.3038999999</v>
      </c>
      <c r="E9" s="215">
        <f t="shared" ref="E9:E58" si="0">IFERROR(((D9/C9-1)),"")</f>
        <v>0.29045816576158567</v>
      </c>
      <c r="F9" s="216">
        <f t="shared" ref="F9:F58" si="1">C9/$C$6</f>
        <v>0.12102922027691471</v>
      </c>
      <c r="G9" s="217">
        <f t="shared" ref="G9:G58" si="2">F9*E9*100</f>
        <v>3.5153925325187561</v>
      </c>
    </row>
    <row r="10" spans="1:7" ht="10.5" customHeight="1" x14ac:dyDescent="0.2">
      <c r="A10" s="102" t="s">
        <v>9</v>
      </c>
      <c r="B10" s="13" t="s">
        <v>291</v>
      </c>
      <c r="C10" s="148">
        <v>569685.03868000011</v>
      </c>
      <c r="D10" s="148">
        <v>916573.82759999833</v>
      </c>
      <c r="E10" s="215">
        <f t="shared" si="0"/>
        <v>0.608913286056737</v>
      </c>
      <c r="F10" s="216">
        <f t="shared" si="1"/>
        <v>7.2050047005516552E-2</v>
      </c>
      <c r="G10" s="217">
        <f t="shared" si="2"/>
        <v>4.3872230882671452</v>
      </c>
    </row>
    <row r="11" spans="1:7" ht="10.5" customHeight="1" x14ac:dyDescent="0.2">
      <c r="A11" s="102" t="s">
        <v>10</v>
      </c>
      <c r="B11" s="13" t="s">
        <v>201</v>
      </c>
      <c r="C11" s="148">
        <v>902534.48693000083</v>
      </c>
      <c r="D11" s="148">
        <v>679205.79758999974</v>
      </c>
      <c r="E11" s="215">
        <f t="shared" si="0"/>
        <v>-0.24744615588004903</v>
      </c>
      <c r="F11" s="216">
        <f t="shared" si="1"/>
        <v>0.11414667367442179</v>
      </c>
      <c r="G11" s="217">
        <f t="shared" si="2"/>
        <v>-2.8245155607230061</v>
      </c>
    </row>
    <row r="12" spans="1:7" ht="10.5" customHeight="1" x14ac:dyDescent="0.2">
      <c r="A12" s="102" t="s">
        <v>70</v>
      </c>
      <c r="B12" s="13" t="s">
        <v>293</v>
      </c>
      <c r="C12" s="148">
        <v>174566.83298999994</v>
      </c>
      <c r="D12" s="148">
        <v>652676.99315999914</v>
      </c>
      <c r="E12" s="215">
        <f t="shared" si="0"/>
        <v>2.7388373380033064</v>
      </c>
      <c r="F12" s="216">
        <f t="shared" si="1"/>
        <v>2.2078074143700013E-2</v>
      </c>
      <c r="G12" s="217">
        <f t="shared" si="2"/>
        <v>6.0468253815970971</v>
      </c>
    </row>
    <row r="13" spans="1:7" ht="10.5" customHeight="1" x14ac:dyDescent="0.2">
      <c r="A13" s="102" t="s">
        <v>12</v>
      </c>
      <c r="B13" s="13" t="s">
        <v>203</v>
      </c>
      <c r="C13" s="148">
        <v>304424.98460000008</v>
      </c>
      <c r="D13" s="148">
        <v>303498.05412999977</v>
      </c>
      <c r="E13" s="215">
        <f t="shared" si="0"/>
        <v>-3.0448567525370729E-3</v>
      </c>
      <c r="F13" s="216">
        <f t="shared" si="1"/>
        <v>3.8501685950724424E-2</v>
      </c>
      <c r="G13" s="217">
        <f t="shared" si="2"/>
        <v>-1.1723211845112502E-2</v>
      </c>
    </row>
    <row r="14" spans="1:7" ht="10.5" customHeight="1" x14ac:dyDescent="0.2">
      <c r="A14" s="102" t="s">
        <v>68</v>
      </c>
      <c r="B14" s="13" t="s">
        <v>224</v>
      </c>
      <c r="C14" s="148">
        <v>169671.37235000002</v>
      </c>
      <c r="D14" s="148">
        <v>250523.57626000032</v>
      </c>
      <c r="E14" s="215">
        <f t="shared" si="0"/>
        <v>0.47652236667961567</v>
      </c>
      <c r="F14" s="216">
        <f t="shared" si="1"/>
        <v>2.1458928220466848E-2</v>
      </c>
      <c r="G14" s="217">
        <f t="shared" si="2"/>
        <v>1.0225659262024855</v>
      </c>
    </row>
    <row r="15" spans="1:7" ht="10.5" customHeight="1" x14ac:dyDescent="0.2">
      <c r="A15" s="102" t="s">
        <v>11</v>
      </c>
      <c r="B15" s="13" t="s">
        <v>202</v>
      </c>
      <c r="C15" s="148">
        <v>211594.37004999971</v>
      </c>
      <c r="D15" s="148">
        <v>201587.8608000002</v>
      </c>
      <c r="E15" s="215">
        <f t="shared" si="0"/>
        <v>-4.7290999508328047E-2</v>
      </c>
      <c r="F15" s="216">
        <f t="shared" si="1"/>
        <v>2.6761075459397283E-2</v>
      </c>
      <c r="G15" s="217">
        <f t="shared" si="2"/>
        <v>-0.12655580063926866</v>
      </c>
    </row>
    <row r="16" spans="1:7" ht="10.5" customHeight="1" x14ac:dyDescent="0.2">
      <c r="A16" s="102" t="s">
        <v>35</v>
      </c>
      <c r="B16" s="13" t="s">
        <v>292</v>
      </c>
      <c r="C16" s="148">
        <v>197312.29524999991</v>
      </c>
      <c r="D16" s="148">
        <v>186585.59068999995</v>
      </c>
      <c r="E16" s="215">
        <f t="shared" si="0"/>
        <v>-5.436409599517833E-2</v>
      </c>
      <c r="F16" s="216">
        <f t="shared" si="1"/>
        <v>2.4954771816492059E-2</v>
      </c>
      <c r="G16" s="217">
        <f t="shared" si="2"/>
        <v>-0.13566436105695451</v>
      </c>
    </row>
    <row r="17" spans="1:7" ht="10.5" customHeight="1" x14ac:dyDescent="0.2">
      <c r="A17" s="102" t="s">
        <v>91</v>
      </c>
      <c r="B17" s="13" t="s">
        <v>242</v>
      </c>
      <c r="C17" s="148">
        <v>119135.98765999998</v>
      </c>
      <c r="D17" s="148">
        <v>114723.97388999994</v>
      </c>
      <c r="E17" s="215">
        <f t="shared" si="0"/>
        <v>-3.7033425891355498E-2</v>
      </c>
      <c r="F17" s="216">
        <f t="shared" si="1"/>
        <v>1.5067542463184206E-2</v>
      </c>
      <c r="G17" s="217">
        <f t="shared" si="2"/>
        <v>-5.5800271717518439E-2</v>
      </c>
    </row>
    <row r="18" spans="1:7" ht="10.5" customHeight="1" x14ac:dyDescent="0.2">
      <c r="A18" s="102" t="s">
        <v>65</v>
      </c>
      <c r="B18" s="13" t="s">
        <v>207</v>
      </c>
      <c r="C18" s="148">
        <v>76805.308909999992</v>
      </c>
      <c r="D18" s="148">
        <v>107027.58682000007</v>
      </c>
      <c r="E18" s="215">
        <f t="shared" si="0"/>
        <v>0.39349204291873052</v>
      </c>
      <c r="F18" s="216">
        <f t="shared" si="1"/>
        <v>9.7138343848049424E-3</v>
      </c>
      <c r="G18" s="217">
        <f t="shared" si="2"/>
        <v>0.38223165366511069</v>
      </c>
    </row>
    <row r="19" spans="1:7" ht="10.5" customHeight="1" x14ac:dyDescent="0.2">
      <c r="A19" s="102" t="s">
        <v>196</v>
      </c>
      <c r="B19" s="13" t="s">
        <v>294</v>
      </c>
      <c r="C19" s="148">
        <v>69766.121480000031</v>
      </c>
      <c r="D19" s="148">
        <v>103443.31049</v>
      </c>
      <c r="E19" s="215">
        <f t="shared" si="0"/>
        <v>0.482715511419884</v>
      </c>
      <c r="F19" s="216">
        <f t="shared" si="1"/>
        <v>8.8235638830777147E-3</v>
      </c>
      <c r="G19" s="217">
        <f t="shared" si="2"/>
        <v>0.42592711523658761</v>
      </c>
    </row>
    <row r="20" spans="1:7" ht="10.5" customHeight="1" x14ac:dyDescent="0.2">
      <c r="A20" s="102" t="s">
        <v>102</v>
      </c>
      <c r="B20" s="13" t="s">
        <v>206</v>
      </c>
      <c r="C20" s="148">
        <v>74963.732460000014</v>
      </c>
      <c r="D20" s="148">
        <v>97122.523190000051</v>
      </c>
      <c r="E20" s="215">
        <f t="shared" si="0"/>
        <v>0.2955934823792794</v>
      </c>
      <c r="F20" s="216">
        <f t="shared" si="1"/>
        <v>9.4809238100526331E-3</v>
      </c>
      <c r="G20" s="217">
        <f t="shared" si="2"/>
        <v>0.28024992851860836</v>
      </c>
    </row>
    <row r="21" spans="1:7" ht="10.5" customHeight="1" x14ac:dyDescent="0.2">
      <c r="A21" s="102" t="s">
        <v>13</v>
      </c>
      <c r="B21" s="13" t="s">
        <v>204</v>
      </c>
      <c r="C21" s="148">
        <v>91381.901110000064</v>
      </c>
      <c r="D21" s="148">
        <v>97065.685609999869</v>
      </c>
      <c r="E21" s="215">
        <f t="shared" si="0"/>
        <v>6.2198142421637792E-2</v>
      </c>
      <c r="F21" s="216">
        <f t="shared" si="1"/>
        <v>1.1557386666998872E-2</v>
      </c>
      <c r="G21" s="217">
        <f t="shared" si="2"/>
        <v>7.1884798193593363E-2</v>
      </c>
    </row>
    <row r="22" spans="1:7" ht="10.5" customHeight="1" x14ac:dyDescent="0.2">
      <c r="A22" s="102" t="s">
        <v>92</v>
      </c>
      <c r="B22" s="13" t="s">
        <v>248</v>
      </c>
      <c r="C22" s="148">
        <v>75583.905409999905</v>
      </c>
      <c r="D22" s="148">
        <v>92895.841369999966</v>
      </c>
      <c r="E22" s="215">
        <f t="shared" si="0"/>
        <v>0.22904262310994139</v>
      </c>
      <c r="F22" s="216">
        <f t="shared" si="1"/>
        <v>9.5593592386933011E-3</v>
      </c>
      <c r="G22" s="217">
        <f t="shared" si="2"/>
        <v>0.21895007152805662</v>
      </c>
    </row>
    <row r="23" spans="1:7" ht="10.5" customHeight="1" x14ac:dyDescent="0.2">
      <c r="A23" s="102" t="s">
        <v>99</v>
      </c>
      <c r="B23" s="13" t="s">
        <v>243</v>
      </c>
      <c r="C23" s="148">
        <v>86671.102619999932</v>
      </c>
      <c r="D23" s="148">
        <v>92396.511200000008</v>
      </c>
      <c r="E23" s="215">
        <f t="shared" si="0"/>
        <v>6.6059025522064774E-2</v>
      </c>
      <c r="F23" s="216">
        <f t="shared" si="1"/>
        <v>1.0961595607741865E-2</v>
      </c>
      <c r="G23" s="217">
        <f t="shared" si="2"/>
        <v>7.2411232401437306E-2</v>
      </c>
    </row>
    <row r="24" spans="1:7" ht="10.5" customHeight="1" x14ac:dyDescent="0.2">
      <c r="A24" s="102" t="s">
        <v>89</v>
      </c>
      <c r="B24" s="13" t="s">
        <v>240</v>
      </c>
      <c r="C24" s="148">
        <v>86411.574329999887</v>
      </c>
      <c r="D24" s="148">
        <v>84068.501140000051</v>
      </c>
      <c r="E24" s="215">
        <f t="shared" si="0"/>
        <v>-2.7115270242060396E-2</v>
      </c>
      <c r="F24" s="216">
        <f t="shared" si="1"/>
        <v>1.0928772162813257E-2</v>
      </c>
      <c r="G24" s="217">
        <f t="shared" si="2"/>
        <v>-2.9633661060858834E-2</v>
      </c>
    </row>
    <row r="25" spans="1:7" ht="10.5" customHeight="1" x14ac:dyDescent="0.2">
      <c r="A25" s="102" t="s">
        <v>96</v>
      </c>
      <c r="B25" s="13" t="s">
        <v>205</v>
      </c>
      <c r="C25" s="148">
        <v>92312.83641000012</v>
      </c>
      <c r="D25" s="148">
        <v>81334.54959999994</v>
      </c>
      <c r="E25" s="215">
        <f t="shared" si="0"/>
        <v>-0.1189248130264462</v>
      </c>
      <c r="F25" s="216">
        <f t="shared" si="1"/>
        <v>1.1675125290220422E-2</v>
      </c>
      <c r="G25" s="217">
        <f t="shared" si="2"/>
        <v>-0.1388462092199797</v>
      </c>
    </row>
    <row r="26" spans="1:7" ht="10.5" customHeight="1" x14ac:dyDescent="0.2">
      <c r="A26" s="102" t="s">
        <v>93</v>
      </c>
      <c r="B26" s="13" t="s">
        <v>244</v>
      </c>
      <c r="C26" s="148">
        <v>87104.755629999927</v>
      </c>
      <c r="D26" s="148">
        <v>77571.921809999971</v>
      </c>
      <c r="E26" s="215">
        <f t="shared" si="0"/>
        <v>-0.10944102593540528</v>
      </c>
      <c r="F26" s="216">
        <f t="shared" si="1"/>
        <v>1.1016441211247584E-2</v>
      </c>
      <c r="G26" s="217">
        <f t="shared" si="2"/>
        <v>-0.12056506283160144</v>
      </c>
    </row>
    <row r="27" spans="1:7" ht="10.5" customHeight="1" x14ac:dyDescent="0.2">
      <c r="A27" s="102" t="s">
        <v>94</v>
      </c>
      <c r="B27" s="13" t="s">
        <v>246</v>
      </c>
      <c r="C27" s="148">
        <v>101978.35863</v>
      </c>
      <c r="D27" s="148">
        <v>75786.976640000023</v>
      </c>
      <c r="E27" s="215">
        <f t="shared" si="0"/>
        <v>-0.25683274708340909</v>
      </c>
      <c r="F27" s="216">
        <f t="shared" si="1"/>
        <v>1.2897557481694973E-2</v>
      </c>
      <c r="G27" s="217">
        <f t="shared" si="2"/>
        <v>-0.33125151186898955</v>
      </c>
    </row>
    <row r="28" spans="1:7" ht="10.5" customHeight="1" x14ac:dyDescent="0.2">
      <c r="A28" s="102" t="s">
        <v>101</v>
      </c>
      <c r="B28" s="13" t="s">
        <v>255</v>
      </c>
      <c r="C28" s="148">
        <v>30695.799579999981</v>
      </c>
      <c r="D28" s="148">
        <v>74496.630450000026</v>
      </c>
      <c r="E28" s="215">
        <f t="shared" si="0"/>
        <v>1.426932396917874</v>
      </c>
      <c r="F28" s="216">
        <f t="shared" si="1"/>
        <v>3.8822044681661701E-3</v>
      </c>
      <c r="G28" s="217">
        <f t="shared" si="2"/>
        <v>0.55396433270856327</v>
      </c>
    </row>
    <row r="29" spans="1:7" ht="10.5" customHeight="1" x14ac:dyDescent="0.2">
      <c r="A29" s="102" t="s">
        <v>178</v>
      </c>
      <c r="B29" s="13" t="s">
        <v>265</v>
      </c>
      <c r="C29" s="148">
        <v>11938.468610000004</v>
      </c>
      <c r="D29" s="148">
        <v>73521.276780000015</v>
      </c>
      <c r="E29" s="215">
        <f t="shared" si="0"/>
        <v>5.1583507216676425</v>
      </c>
      <c r="F29" s="216">
        <f t="shared" si="1"/>
        <v>1.5098996219339927E-3</v>
      </c>
      <c r="G29" s="217">
        <f t="shared" si="2"/>
        <v>0.77885918044489122</v>
      </c>
    </row>
    <row r="30" spans="1:7" ht="10.5" customHeight="1" x14ac:dyDescent="0.2">
      <c r="A30" s="102" t="s">
        <v>107</v>
      </c>
      <c r="B30" s="13" t="s">
        <v>212</v>
      </c>
      <c r="C30" s="148">
        <v>55857.599710000024</v>
      </c>
      <c r="D30" s="148">
        <v>62292.062149999976</v>
      </c>
      <c r="E30" s="215">
        <f t="shared" si="0"/>
        <v>0.11519403757780888</v>
      </c>
      <c r="F30" s="216">
        <f t="shared" si="1"/>
        <v>7.0645047903065443E-3</v>
      </c>
      <c r="G30" s="217">
        <f t="shared" si="2"/>
        <v>8.1378883028318291E-2</v>
      </c>
    </row>
    <row r="31" spans="1:7" ht="10.5" customHeight="1" x14ac:dyDescent="0.2">
      <c r="A31" s="102" t="s">
        <v>97</v>
      </c>
      <c r="B31" s="13" t="s">
        <v>245</v>
      </c>
      <c r="C31" s="148">
        <v>68793.235589999982</v>
      </c>
      <c r="D31" s="148">
        <v>59899.060059999989</v>
      </c>
      <c r="E31" s="215">
        <f t="shared" si="0"/>
        <v>-0.12928851875798208</v>
      </c>
      <c r="F31" s="216">
        <f t="shared" si="1"/>
        <v>8.7005196229231474E-3</v>
      </c>
      <c r="G31" s="217">
        <f t="shared" si="2"/>
        <v>-0.11248772944724905</v>
      </c>
    </row>
    <row r="32" spans="1:7" ht="10.5" customHeight="1" x14ac:dyDescent="0.2">
      <c r="A32" s="102" t="s">
        <v>115</v>
      </c>
      <c r="B32" s="13" t="s">
        <v>264</v>
      </c>
      <c r="C32" s="148">
        <v>11313.106349999996</v>
      </c>
      <c r="D32" s="148">
        <v>58793.012309999984</v>
      </c>
      <c r="E32" s="215">
        <f t="shared" si="0"/>
        <v>4.1968938053870595</v>
      </c>
      <c r="F32" s="216">
        <f t="shared" si="1"/>
        <v>1.4308078832201278E-3</v>
      </c>
      <c r="G32" s="217">
        <f t="shared" si="2"/>
        <v>0.60049487417855263</v>
      </c>
    </row>
    <row r="33" spans="1:7" ht="10.5" customHeight="1" x14ac:dyDescent="0.2">
      <c r="A33" s="102" t="s">
        <v>62</v>
      </c>
      <c r="B33" s="13" t="s">
        <v>241</v>
      </c>
      <c r="C33" s="148">
        <v>113759.0335600002</v>
      </c>
      <c r="D33" s="148">
        <v>57906.369719999966</v>
      </c>
      <c r="E33" s="215">
        <f t="shared" si="0"/>
        <v>-0.49097343825922823</v>
      </c>
      <c r="F33" s="216">
        <f t="shared" si="1"/>
        <v>1.4387500388445603E-2</v>
      </c>
      <c r="G33" s="217">
        <f t="shared" si="2"/>
        <v>-0.70638805336711197</v>
      </c>
    </row>
    <row r="34" spans="1:7" ht="10.5" customHeight="1" x14ac:dyDescent="0.2">
      <c r="A34" s="102" t="s">
        <v>119</v>
      </c>
      <c r="B34" s="13" t="s">
        <v>253</v>
      </c>
      <c r="C34" s="148">
        <v>39709.285270000022</v>
      </c>
      <c r="D34" s="148">
        <v>56630.92316000002</v>
      </c>
      <c r="E34" s="215">
        <f t="shared" si="0"/>
        <v>0.42613806254488629</v>
      </c>
      <c r="F34" s="216">
        <f t="shared" si="1"/>
        <v>5.0221713332830953E-3</v>
      </c>
      <c r="G34" s="217">
        <f t="shared" si="2"/>
        <v>0.21401383617337266</v>
      </c>
    </row>
    <row r="35" spans="1:7" ht="10.5" customHeight="1" x14ac:dyDescent="0.2">
      <c r="A35" s="102" t="s">
        <v>234</v>
      </c>
      <c r="B35" s="13" t="s">
        <v>254</v>
      </c>
      <c r="C35" s="148">
        <v>37047.43887000002</v>
      </c>
      <c r="D35" s="148">
        <v>51862.477519999964</v>
      </c>
      <c r="E35" s="215">
        <f t="shared" si="0"/>
        <v>0.39989373359886282</v>
      </c>
      <c r="F35" s="216">
        <f t="shared" si="1"/>
        <v>4.6855183667845416E-3</v>
      </c>
      <c r="G35" s="217">
        <f t="shared" si="2"/>
        <v>0.18737094335395163</v>
      </c>
    </row>
    <row r="36" spans="1:7" ht="10.5" customHeight="1" x14ac:dyDescent="0.2">
      <c r="A36" s="102" t="s">
        <v>112</v>
      </c>
      <c r="B36" s="13" t="s">
        <v>257</v>
      </c>
      <c r="C36" s="148">
        <v>26851.66210000002</v>
      </c>
      <c r="D36" s="148">
        <v>49176.916829999987</v>
      </c>
      <c r="E36" s="215">
        <f t="shared" si="0"/>
        <v>0.83142915499446679</v>
      </c>
      <c r="F36" s="216">
        <f t="shared" si="1"/>
        <v>3.3960230392639391E-3</v>
      </c>
      <c r="G36" s="217">
        <f t="shared" si="2"/>
        <v>0.28235525658769578</v>
      </c>
    </row>
    <row r="37" spans="1:7" ht="10.5" customHeight="1" x14ac:dyDescent="0.2">
      <c r="A37" s="102" t="s">
        <v>111</v>
      </c>
      <c r="B37" s="13" t="s">
        <v>215</v>
      </c>
      <c r="C37" s="148">
        <v>4729.9966899999999</v>
      </c>
      <c r="D37" s="148">
        <v>47774.539980000016</v>
      </c>
      <c r="E37" s="215">
        <f t="shared" si="0"/>
        <v>9.1003326452644977</v>
      </c>
      <c r="F37" s="216">
        <f t="shared" si="1"/>
        <v>5.9821912234185907E-4</v>
      </c>
      <c r="G37" s="217">
        <f t="shared" si="2"/>
        <v>0.54439930080690968</v>
      </c>
    </row>
    <row r="38" spans="1:7" ht="10.5" customHeight="1" x14ac:dyDescent="0.2">
      <c r="A38" s="102" t="s">
        <v>104</v>
      </c>
      <c r="B38" s="13" t="s">
        <v>211</v>
      </c>
      <c r="C38" s="148">
        <v>69026.384389999977</v>
      </c>
      <c r="D38" s="148">
        <v>47339.351219999997</v>
      </c>
      <c r="E38" s="215">
        <f t="shared" si="0"/>
        <v>-0.31418468983494718</v>
      </c>
      <c r="F38" s="216">
        <f t="shared" si="1"/>
        <v>8.7300067620591903E-3</v>
      </c>
      <c r="G38" s="217">
        <f t="shared" si="2"/>
        <v>-0.27428344667945581</v>
      </c>
    </row>
    <row r="39" spans="1:7" ht="10.5" customHeight="1" x14ac:dyDescent="0.2">
      <c r="A39" s="102" t="s">
        <v>100</v>
      </c>
      <c r="B39" s="13" t="s">
        <v>252</v>
      </c>
      <c r="C39" s="148">
        <v>47465.747009999992</v>
      </c>
      <c r="D39" s="148">
        <v>46122.491129999995</v>
      </c>
      <c r="E39" s="215">
        <f t="shared" si="0"/>
        <v>-2.8299478352610818E-2</v>
      </c>
      <c r="F39" s="216">
        <f t="shared" si="1"/>
        <v>6.0031580101640447E-3</v>
      </c>
      <c r="G39" s="217">
        <f t="shared" si="2"/>
        <v>-1.6988624015593964E-2</v>
      </c>
    </row>
    <row r="40" spans="1:7" ht="10.5" customHeight="1" x14ac:dyDescent="0.2">
      <c r="A40" s="102" t="s">
        <v>116</v>
      </c>
      <c r="B40" s="13" t="s">
        <v>216</v>
      </c>
      <c r="C40" s="148">
        <v>11334.236080000001</v>
      </c>
      <c r="D40" s="148">
        <v>45316.058509999988</v>
      </c>
      <c r="E40" s="215">
        <f t="shared" si="0"/>
        <v>2.9981572811919044</v>
      </c>
      <c r="F40" s="216">
        <f t="shared" si="1"/>
        <v>1.4334802336178874E-3</v>
      </c>
      <c r="G40" s="217">
        <f t="shared" si="2"/>
        <v>0.42977991998661413</v>
      </c>
    </row>
    <row r="41" spans="1:7" ht="10.5" customHeight="1" x14ac:dyDescent="0.2">
      <c r="A41" s="102" t="s">
        <v>169</v>
      </c>
      <c r="B41" s="13" t="s">
        <v>247</v>
      </c>
      <c r="C41" s="148">
        <v>51219.286949999987</v>
      </c>
      <c r="D41" s="148">
        <v>44697.173039999994</v>
      </c>
      <c r="E41" s="215">
        <f t="shared" si="0"/>
        <v>-0.12733706965438329</v>
      </c>
      <c r="F41" s="216">
        <f t="shared" si="1"/>
        <v>6.4778812532752172E-3</v>
      </c>
      <c r="G41" s="217">
        <f t="shared" si="2"/>
        <v>-8.2487441636113004E-2</v>
      </c>
    </row>
    <row r="42" spans="1:7" ht="10.5" customHeight="1" x14ac:dyDescent="0.2">
      <c r="A42" s="102" t="s">
        <v>90</v>
      </c>
      <c r="B42" s="13" t="s">
        <v>208</v>
      </c>
      <c r="C42" s="148">
        <v>74071.781729999944</v>
      </c>
      <c r="D42" s="148">
        <v>43539.595559999958</v>
      </c>
      <c r="E42" s="215">
        <f t="shared" si="0"/>
        <v>-0.41219726941756674</v>
      </c>
      <c r="F42" s="216">
        <f t="shared" si="1"/>
        <v>9.3681157009051358E-3</v>
      </c>
      <c r="G42" s="217">
        <f t="shared" si="2"/>
        <v>-0.38615117115009312</v>
      </c>
    </row>
    <row r="43" spans="1:7" ht="10.5" customHeight="1" x14ac:dyDescent="0.2">
      <c r="A43" s="102" t="s">
        <v>108</v>
      </c>
      <c r="B43" s="13" t="s">
        <v>209</v>
      </c>
      <c r="C43" s="148">
        <v>33969.357570000037</v>
      </c>
      <c r="D43" s="148">
        <v>43381.011399999996</v>
      </c>
      <c r="E43" s="215">
        <f t="shared" si="0"/>
        <v>0.27706305044496449</v>
      </c>
      <c r="F43" s="216">
        <f t="shared" si="1"/>
        <v>4.2962227256954401E-3</v>
      </c>
      <c r="G43" s="217">
        <f t="shared" si="2"/>
        <v>0.11903245737721585</v>
      </c>
    </row>
    <row r="44" spans="1:7" ht="10.5" customHeight="1" x14ac:dyDescent="0.2">
      <c r="A44" s="102" t="s">
        <v>113</v>
      </c>
      <c r="B44" s="13" t="s">
        <v>225</v>
      </c>
      <c r="C44" s="148">
        <v>28515.530570000003</v>
      </c>
      <c r="D44" s="148">
        <v>42112.031110000025</v>
      </c>
      <c r="E44" s="215">
        <f t="shared" si="0"/>
        <v>0.4768103650262896</v>
      </c>
      <c r="F44" s="216">
        <f t="shared" si="1"/>
        <v>3.6064582680919075E-3</v>
      </c>
      <c r="G44" s="217">
        <f t="shared" si="2"/>
        <v>0.17195966832609827</v>
      </c>
    </row>
    <row r="45" spans="1:7" ht="10.5" customHeight="1" x14ac:dyDescent="0.2">
      <c r="A45" s="102" t="s">
        <v>103</v>
      </c>
      <c r="B45" s="13" t="s">
        <v>210</v>
      </c>
      <c r="C45" s="148">
        <v>44844.397750000026</v>
      </c>
      <c r="D45" s="148">
        <v>40808.564760000001</v>
      </c>
      <c r="E45" s="215">
        <f t="shared" si="0"/>
        <v>-8.9996369501918916E-2</v>
      </c>
      <c r="F45" s="216">
        <f t="shared" si="1"/>
        <v>5.6716268577249795E-3</v>
      </c>
      <c r="G45" s="217">
        <f t="shared" si="2"/>
        <v>-5.1042582636482453E-2</v>
      </c>
    </row>
    <row r="46" spans="1:7" ht="10.5" customHeight="1" x14ac:dyDescent="0.2">
      <c r="A46" s="102" t="s">
        <v>106</v>
      </c>
      <c r="B46" s="13" t="s">
        <v>213</v>
      </c>
      <c r="C46" s="148">
        <v>33533.47982999996</v>
      </c>
      <c r="D46" s="148">
        <v>36941.167970000046</v>
      </c>
      <c r="E46" s="215">
        <f t="shared" si="0"/>
        <v>0.10162047473973979</v>
      </c>
      <c r="F46" s="216">
        <f t="shared" si="1"/>
        <v>4.2410957528536894E-3</v>
      </c>
      <c r="G46" s="217">
        <f t="shared" si="2"/>
        <v>4.3098216382168604E-2</v>
      </c>
    </row>
    <row r="47" spans="1:7" ht="10.5" customHeight="1" x14ac:dyDescent="0.2">
      <c r="A47" s="102" t="s">
        <v>95</v>
      </c>
      <c r="B47" s="13" t="s">
        <v>262</v>
      </c>
      <c r="C47" s="148">
        <v>26485.598570000002</v>
      </c>
      <c r="D47" s="148">
        <v>34998.171729999987</v>
      </c>
      <c r="E47" s="215">
        <f t="shared" si="0"/>
        <v>0.32140384282808321</v>
      </c>
      <c r="F47" s="216">
        <f t="shared" si="1"/>
        <v>3.3497257122275491E-3</v>
      </c>
      <c r="G47" s="217">
        <f t="shared" si="2"/>
        <v>0.10766147163299722</v>
      </c>
    </row>
    <row r="48" spans="1:7" ht="10.5" customHeight="1" x14ac:dyDescent="0.2">
      <c r="A48" s="102" t="s">
        <v>117</v>
      </c>
      <c r="B48" s="13" t="s">
        <v>261</v>
      </c>
      <c r="C48" s="148">
        <v>17130.338810000005</v>
      </c>
      <c r="D48" s="148">
        <v>34805.059789999999</v>
      </c>
      <c r="E48" s="215">
        <f t="shared" si="0"/>
        <v>1.0317788326336079</v>
      </c>
      <c r="F48" s="216">
        <f t="shared" si="1"/>
        <v>2.166533492507981E-3</v>
      </c>
      <c r="G48" s="217">
        <f t="shared" si="2"/>
        <v>0.22353833977614984</v>
      </c>
    </row>
    <row r="49" spans="1:7" ht="10.5" customHeight="1" x14ac:dyDescent="0.2">
      <c r="A49" s="102" t="s">
        <v>105</v>
      </c>
      <c r="B49" s="13" t="s">
        <v>295</v>
      </c>
      <c r="C49" s="148">
        <v>26037.994309999995</v>
      </c>
      <c r="D49" s="148">
        <v>33005.652920000008</v>
      </c>
      <c r="E49" s="215">
        <f t="shared" si="0"/>
        <v>0.26759582658500136</v>
      </c>
      <c r="F49" s="216">
        <f t="shared" si="1"/>
        <v>3.2931156456412905E-3</v>
      </c>
      <c r="G49" s="217">
        <f t="shared" si="2"/>
        <v>8.8122400323538158E-2</v>
      </c>
    </row>
    <row r="50" spans="1:7" ht="10.5" customHeight="1" x14ac:dyDescent="0.2">
      <c r="A50" s="102" t="s">
        <v>98</v>
      </c>
      <c r="B50" s="13" t="s">
        <v>214</v>
      </c>
      <c r="C50" s="148">
        <v>28087.603209999997</v>
      </c>
      <c r="D50" s="148">
        <v>32636.575019999986</v>
      </c>
      <c r="E50" s="215">
        <f t="shared" si="0"/>
        <v>0.1619565676711221</v>
      </c>
      <c r="F50" s="216">
        <f t="shared" si="1"/>
        <v>3.5523368074434282E-3</v>
      </c>
      <c r="G50" s="217">
        <f t="shared" si="2"/>
        <v>5.7532427654532939E-2</v>
      </c>
    </row>
    <row r="51" spans="1:7" ht="10.5" customHeight="1" x14ac:dyDescent="0.2">
      <c r="A51" s="102" t="s">
        <v>177</v>
      </c>
      <c r="B51" s="13" t="s">
        <v>251</v>
      </c>
      <c r="C51" s="148">
        <v>23653.330590000016</v>
      </c>
      <c r="D51" s="148">
        <v>32510.348789999982</v>
      </c>
      <c r="E51" s="215">
        <f t="shared" si="0"/>
        <v>0.37445120746523841</v>
      </c>
      <c r="F51" s="216">
        <f t="shared" si="1"/>
        <v>2.9915189361393946E-3</v>
      </c>
      <c r="G51" s="217">
        <f t="shared" si="2"/>
        <v>0.11201778777925218</v>
      </c>
    </row>
    <row r="52" spans="1:7" ht="10.5" customHeight="1" x14ac:dyDescent="0.2">
      <c r="A52" s="102" t="s">
        <v>110</v>
      </c>
      <c r="B52" s="13" t="s">
        <v>258</v>
      </c>
      <c r="C52" s="148">
        <v>26941.756920000003</v>
      </c>
      <c r="D52" s="148">
        <v>31348.011349999993</v>
      </c>
      <c r="E52" s="215">
        <f>IFERROR(((D52/C52-1)),"")</f>
        <v>0.16354740498490061</v>
      </c>
      <c r="F52" s="216">
        <f t="shared" si="1"/>
        <v>3.4074176443091996E-3</v>
      </c>
      <c r="G52" s="217">
        <f t="shared" si="2"/>
        <v>5.5727431342653275E-2</v>
      </c>
    </row>
    <row r="53" spans="1:7" ht="10.5" customHeight="1" x14ac:dyDescent="0.2">
      <c r="A53" s="102" t="s">
        <v>109</v>
      </c>
      <c r="B53" s="13" t="s">
        <v>259</v>
      </c>
      <c r="C53" s="148">
        <v>24174.044519999989</v>
      </c>
      <c r="D53" s="148">
        <v>30594.294860000024</v>
      </c>
      <c r="E53" s="215">
        <f t="shared" si="0"/>
        <v>0.2655844509051164</v>
      </c>
      <c r="F53" s="216">
        <f t="shared" si="1"/>
        <v>3.0573754368118642E-3</v>
      </c>
      <c r="G53" s="217">
        <f t="shared" si="2"/>
        <v>8.1199137659646939E-2</v>
      </c>
    </row>
    <row r="54" spans="1:7" ht="10.5" customHeight="1" x14ac:dyDescent="0.2">
      <c r="A54" s="102" t="s">
        <v>67</v>
      </c>
      <c r="B54" s="13" t="s">
        <v>250</v>
      </c>
      <c r="C54" s="148">
        <v>53830.497099999986</v>
      </c>
      <c r="D54" s="148">
        <v>28714.458999999992</v>
      </c>
      <c r="E54" s="215">
        <f t="shared" si="0"/>
        <v>-0.46657637311694078</v>
      </c>
      <c r="F54" s="216">
        <f t="shared" si="1"/>
        <v>6.8081300772301345E-3</v>
      </c>
      <c r="G54" s="217">
        <f t="shared" si="2"/>
        <v>-0.31765126391423942</v>
      </c>
    </row>
    <row r="55" spans="1:7" ht="10.5" customHeight="1" x14ac:dyDescent="0.2">
      <c r="A55" s="102" t="s">
        <v>193</v>
      </c>
      <c r="B55" s="13" t="s">
        <v>256</v>
      </c>
      <c r="C55" s="148">
        <v>22563.392600000003</v>
      </c>
      <c r="D55" s="148">
        <v>26956.521780000003</v>
      </c>
      <c r="E55" s="215">
        <f t="shared" si="0"/>
        <v>0.19470162390384504</v>
      </c>
      <c r="F55" s="216">
        <f t="shared" si="1"/>
        <v>2.8536706900373749E-3</v>
      </c>
      <c r="G55" s="217">
        <f t="shared" si="2"/>
        <v>5.5561431743708298E-2</v>
      </c>
    </row>
    <row r="56" spans="1:7" ht="10.5" customHeight="1" x14ac:dyDescent="0.2">
      <c r="A56" s="102" t="s">
        <v>176</v>
      </c>
      <c r="B56" s="13" t="s">
        <v>249</v>
      </c>
      <c r="C56" s="148">
        <v>40230.767419999982</v>
      </c>
      <c r="D56" s="148">
        <v>26746.539059999999</v>
      </c>
      <c r="E56" s="215">
        <f t="shared" si="0"/>
        <v>-0.33517203933068773</v>
      </c>
      <c r="F56" s="216">
        <f t="shared" si="1"/>
        <v>5.0881249934092128E-3</v>
      </c>
      <c r="G56" s="217">
        <f t="shared" si="2"/>
        <v>-0.17053972304104079</v>
      </c>
    </row>
    <row r="57" spans="1:7" ht="10.5" customHeight="1" x14ac:dyDescent="0.2">
      <c r="A57" s="102" t="s">
        <v>235</v>
      </c>
      <c r="B57" s="13" t="s">
        <v>260</v>
      </c>
      <c r="C57" s="148">
        <v>17606.176659999997</v>
      </c>
      <c r="D57" s="148">
        <v>25847.973009999987</v>
      </c>
      <c r="E57" s="215">
        <f t="shared" si="0"/>
        <v>0.46811959854547958</v>
      </c>
      <c r="F57" s="216">
        <f t="shared" si="1"/>
        <v>2.2267143593584465E-3</v>
      </c>
      <c r="G57" s="217">
        <f t="shared" si="2"/>
        <v>0.10423686319783307</v>
      </c>
    </row>
    <row r="58" spans="1:7" ht="10.5" customHeight="1" x14ac:dyDescent="0.2">
      <c r="A58" s="129"/>
      <c r="B58" s="218" t="s">
        <v>18</v>
      </c>
      <c r="C58" s="149">
        <v>1278860.7961999993</v>
      </c>
      <c r="D58" s="149">
        <v>1274134.8681300015</v>
      </c>
      <c r="E58" s="219">
        <f t="shared" si="0"/>
        <v>-3.6954202396698443E-3</v>
      </c>
      <c r="F58" s="220">
        <f t="shared" si="1"/>
        <v>0.16174197007739866</v>
      </c>
      <c r="G58" s="221">
        <f t="shared" si="2"/>
        <v>-5.9770454982809335E-2</v>
      </c>
    </row>
    <row r="59" spans="1:7" ht="8.1" customHeight="1" x14ac:dyDescent="0.2">
      <c r="A59" s="8" t="s">
        <v>44</v>
      </c>
      <c r="B59" s="37"/>
      <c r="C59" s="21"/>
      <c r="D59" s="21"/>
      <c r="E59" s="21"/>
      <c r="F59" s="21"/>
      <c r="G59" s="21"/>
    </row>
    <row r="60" spans="1:7" ht="9" customHeight="1" x14ac:dyDescent="0.2">
      <c r="A60" s="11" t="s">
        <v>20</v>
      </c>
    </row>
    <row r="61" spans="1:7" ht="9" customHeight="1" x14ac:dyDescent="0.2">
      <c r="A61" s="240" t="s">
        <v>376</v>
      </c>
    </row>
    <row r="62" spans="1:7" ht="9" customHeight="1" x14ac:dyDescent="0.2">
      <c r="A62" s="241" t="s">
        <v>377</v>
      </c>
    </row>
  </sheetData>
  <mergeCells count="6">
    <mergeCell ref="G4:G5"/>
    <mergeCell ref="A6:B6"/>
    <mergeCell ref="A2:E2"/>
    <mergeCell ref="A4:A5"/>
    <mergeCell ref="B4:B5"/>
    <mergeCell ref="C4:D4"/>
  </mergeCells>
  <phoneticPr fontId="4" type="noConversion"/>
  <conditionalFormatting sqref="C8:G58">
    <cfRule type="containsBlanks" dxfId="106" priority="1">
      <formula>LEN(TRIM(C8))=0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F62"/>
  <sheetViews>
    <sheetView showGridLines="0" topLeftCell="A40" zoomScale="150" zoomScaleNormal="120" zoomScalePageLayoutView="120" workbookViewId="0">
      <selection activeCell="B11" sqref="B11:F13"/>
    </sheetView>
  </sheetViews>
  <sheetFormatPr baseColWidth="10" defaultColWidth="11.42578125" defaultRowHeight="13.5" x14ac:dyDescent="0.2"/>
  <cols>
    <col min="1" max="1" width="23.85546875" style="15" customWidth="1"/>
    <col min="2" max="6" width="10.7109375" style="15" customWidth="1"/>
    <col min="7" max="16384" width="11.42578125" style="15"/>
  </cols>
  <sheetData>
    <row r="1" spans="1:6" ht="15" customHeight="1" x14ac:dyDescent="0.25">
      <c r="A1" s="86" t="s">
        <v>340</v>
      </c>
      <c r="B1" s="86"/>
      <c r="C1" s="86"/>
      <c r="D1" s="86"/>
      <c r="E1" s="86"/>
      <c r="F1" s="86"/>
    </row>
    <row r="2" spans="1:6" ht="11.25" customHeight="1" x14ac:dyDescent="0.25">
      <c r="A2" s="86" t="s">
        <v>336</v>
      </c>
      <c r="B2" s="86"/>
      <c r="C2" s="86"/>
      <c r="D2" s="86"/>
      <c r="E2" s="86"/>
      <c r="F2" s="86"/>
    </row>
    <row r="3" spans="1:6" ht="3" customHeight="1" x14ac:dyDescent="0.2"/>
    <row r="4" spans="1:6" s="39" customFormat="1" ht="15" customHeight="1" x14ac:dyDescent="0.25">
      <c r="A4" s="273" t="s">
        <v>341</v>
      </c>
      <c r="B4" s="266" t="s">
        <v>356</v>
      </c>
      <c r="C4" s="267"/>
      <c r="D4" s="208" t="s">
        <v>29</v>
      </c>
      <c r="E4" s="209" t="s">
        <v>337</v>
      </c>
      <c r="F4" s="271" t="s">
        <v>338</v>
      </c>
    </row>
    <row r="5" spans="1:6" s="39" customFormat="1" ht="15" customHeight="1" x14ac:dyDescent="0.25">
      <c r="A5" s="273"/>
      <c r="B5" s="178">
        <v>2023</v>
      </c>
      <c r="C5" s="179" t="s">
        <v>318</v>
      </c>
      <c r="D5" s="210" t="s">
        <v>339</v>
      </c>
      <c r="E5" s="211">
        <v>2023</v>
      </c>
      <c r="F5" s="272"/>
    </row>
    <row r="6" spans="1:6" s="39" customFormat="1" ht="14.1" customHeight="1" x14ac:dyDescent="0.25">
      <c r="A6" s="207"/>
      <c r="B6" s="186">
        <f>SUM(B8:B58)</f>
        <v>7906796.2112000091</v>
      </c>
      <c r="C6" s="186">
        <f>SUM(C8:C58)</f>
        <v>9683948.2274999898</v>
      </c>
      <c r="D6" s="212">
        <f>(C6/B6-1)</f>
        <v>0.22476259268989862</v>
      </c>
      <c r="E6" s="212">
        <f>SUM(E7:E58)</f>
        <v>1.0000000000000002</v>
      </c>
      <c r="F6" s="213">
        <f>SUM(F7:F58)</f>
        <v>22.476259268989836</v>
      </c>
    </row>
    <row r="7" spans="1:6" ht="3.95" customHeight="1" x14ac:dyDescent="0.2">
      <c r="A7" s="43"/>
      <c r="B7" s="111"/>
      <c r="C7" s="111"/>
      <c r="D7" s="111"/>
      <c r="E7" s="111"/>
      <c r="F7" s="214"/>
    </row>
    <row r="8" spans="1:6" ht="10.5" customHeight="1" x14ac:dyDescent="0.2">
      <c r="A8" s="13" t="s">
        <v>71</v>
      </c>
      <c r="B8" s="148">
        <v>2498811.0478400108</v>
      </c>
      <c r="C8" s="148">
        <v>3066478.2659999873</v>
      </c>
      <c r="D8" s="215">
        <f>IFERROR(((C8/B8-1)),"")</f>
        <v>0.2271749273121999</v>
      </c>
      <c r="E8" s="216">
        <f>B8/$B$6</f>
        <v>0.31603331881760588</v>
      </c>
      <c r="F8" s="217">
        <f>E8*D8*100</f>
        <v>7.179484623062292</v>
      </c>
    </row>
    <row r="9" spans="1:6" ht="10.5" customHeight="1" x14ac:dyDescent="0.2">
      <c r="A9" s="13" t="s">
        <v>230</v>
      </c>
      <c r="B9" s="148">
        <v>1176567.5463499986</v>
      </c>
      <c r="C9" s="148">
        <v>1471920.4530599997</v>
      </c>
      <c r="D9" s="215">
        <f t="shared" ref="D9:D58" si="0">IFERROR(((C9/B9-1)),"")</f>
        <v>0.25102928227644772</v>
      </c>
      <c r="E9" s="216">
        <f t="shared" ref="E9:E58" si="1">B9/$B$6</f>
        <v>0.14880458720858214</v>
      </c>
      <c r="F9" s="217">
        <f t="shared" ref="F9:F58" si="2">E9*D9*100</f>
        <v>3.7354308726413445</v>
      </c>
    </row>
    <row r="10" spans="1:6" ht="10.5" customHeight="1" x14ac:dyDescent="0.2">
      <c r="A10" s="13" t="s">
        <v>72</v>
      </c>
      <c r="B10" s="148">
        <v>487902.33030000079</v>
      </c>
      <c r="C10" s="148">
        <v>681692.46154000214</v>
      </c>
      <c r="D10" s="215">
        <f t="shared" si="0"/>
        <v>0.39719041948589151</v>
      </c>
      <c r="E10" s="216">
        <f t="shared" si="1"/>
        <v>6.1706703608837815E-2</v>
      </c>
      <c r="F10" s="217">
        <f t="shared" si="2"/>
        <v>2.450931149148587</v>
      </c>
    </row>
    <row r="11" spans="1:6" ht="10.5" customHeight="1" x14ac:dyDescent="0.2">
      <c r="A11" s="13" t="s">
        <v>82</v>
      </c>
      <c r="B11" s="148">
        <v>334841.22333999909</v>
      </c>
      <c r="C11" s="148">
        <v>377806.31065999949</v>
      </c>
      <c r="D11" s="215">
        <f t="shared" si="0"/>
        <v>0.12831480810943474</v>
      </c>
      <c r="E11" s="216">
        <f t="shared" si="1"/>
        <v>4.2348533387732333E-2</v>
      </c>
      <c r="F11" s="217">
        <f t="shared" si="2"/>
        <v>0.54339439353628649</v>
      </c>
    </row>
    <row r="12" spans="1:6" ht="10.5" customHeight="1" x14ac:dyDescent="0.2">
      <c r="A12" s="13" t="s">
        <v>73</v>
      </c>
      <c r="B12" s="148">
        <v>311354.34076999972</v>
      </c>
      <c r="C12" s="148">
        <v>373968.82722999918</v>
      </c>
      <c r="D12" s="215">
        <f t="shared" si="0"/>
        <v>0.20110362458782394</v>
      </c>
      <c r="E12" s="216">
        <f t="shared" si="1"/>
        <v>3.937806571123776E-2</v>
      </c>
      <c r="F12" s="217">
        <f t="shared" si="2"/>
        <v>0.79190717437874203</v>
      </c>
    </row>
    <row r="13" spans="1:6" ht="10.5" customHeight="1" x14ac:dyDescent="0.2">
      <c r="A13" s="13" t="s">
        <v>74</v>
      </c>
      <c r="B13" s="148">
        <v>372070.65517999942</v>
      </c>
      <c r="C13" s="148">
        <v>327746.09334999969</v>
      </c>
      <c r="D13" s="215">
        <f t="shared" si="0"/>
        <v>-0.11912942128842841</v>
      </c>
      <c r="E13" s="216">
        <f t="shared" si="1"/>
        <v>4.7057069038020712E-2</v>
      </c>
      <c r="F13" s="217">
        <f t="shared" si="2"/>
        <v>-0.56058814020290304</v>
      </c>
    </row>
    <row r="14" spans="1:6" ht="10.5" customHeight="1" x14ac:dyDescent="0.2">
      <c r="A14" s="13" t="s">
        <v>179</v>
      </c>
      <c r="B14" s="148">
        <v>280637.55605000001</v>
      </c>
      <c r="C14" s="148">
        <v>298627.10527</v>
      </c>
      <c r="D14" s="215">
        <f t="shared" si="0"/>
        <v>6.4102429743205347E-2</v>
      </c>
      <c r="E14" s="216">
        <f t="shared" si="1"/>
        <v>3.5493207179473754E-2</v>
      </c>
      <c r="F14" s="217">
        <f t="shared" si="2"/>
        <v>0.22752008195832479</v>
      </c>
    </row>
    <row r="15" spans="1:6" ht="10.5" customHeight="1" x14ac:dyDescent="0.2">
      <c r="A15" s="13" t="s">
        <v>75</v>
      </c>
      <c r="B15" s="148">
        <v>191824.58057000005</v>
      </c>
      <c r="C15" s="148">
        <v>281884.58195999981</v>
      </c>
      <c r="D15" s="215">
        <f t="shared" si="0"/>
        <v>0.46949145475720377</v>
      </c>
      <c r="E15" s="216">
        <f t="shared" si="1"/>
        <v>2.4260721466209001E-2</v>
      </c>
      <c r="F15" s="217">
        <f t="shared" si="2"/>
        <v>1.1390201414629786</v>
      </c>
    </row>
    <row r="16" spans="1:6" ht="10.5" customHeight="1" x14ac:dyDescent="0.2">
      <c r="A16" s="13" t="s">
        <v>79</v>
      </c>
      <c r="B16" s="148">
        <v>327365.2162999998</v>
      </c>
      <c r="C16" s="148">
        <v>238429.34140999991</v>
      </c>
      <c r="D16" s="215">
        <f t="shared" si="0"/>
        <v>-0.27167173072076911</v>
      </c>
      <c r="E16" s="216">
        <f t="shared" si="1"/>
        <v>4.140301679159071E-2</v>
      </c>
      <c r="F16" s="217">
        <f t="shared" si="2"/>
        <v>-1.1248029228832512</v>
      </c>
    </row>
    <row r="17" spans="1:6" ht="10.5" customHeight="1" x14ac:dyDescent="0.2">
      <c r="A17" s="13" t="s">
        <v>77</v>
      </c>
      <c r="B17" s="148">
        <v>119085.87026000005</v>
      </c>
      <c r="C17" s="148">
        <v>236117.67152999979</v>
      </c>
      <c r="D17" s="215">
        <f t="shared" si="0"/>
        <v>0.98275136264683893</v>
      </c>
      <c r="E17" s="216">
        <f t="shared" si="1"/>
        <v>1.5061203941403527E-2</v>
      </c>
      <c r="F17" s="217">
        <f t="shared" si="2"/>
        <v>1.4801418696516255</v>
      </c>
    </row>
    <row r="18" spans="1:6" ht="10.5" customHeight="1" x14ac:dyDescent="0.2">
      <c r="A18" s="13" t="s">
        <v>86</v>
      </c>
      <c r="B18" s="148">
        <v>175149.38705999972</v>
      </c>
      <c r="C18" s="148">
        <v>220946.74430000002</v>
      </c>
      <c r="D18" s="215">
        <f t="shared" si="0"/>
        <v>0.261475977785248</v>
      </c>
      <c r="E18" s="216">
        <f t="shared" si="1"/>
        <v>2.2151751781827878E-2</v>
      </c>
      <c r="F18" s="217">
        <f t="shared" si="2"/>
        <v>0.57921509568095542</v>
      </c>
    </row>
    <row r="19" spans="1:6" ht="10.5" customHeight="1" x14ac:dyDescent="0.2">
      <c r="A19" s="13" t="s">
        <v>120</v>
      </c>
      <c r="B19" s="148">
        <v>201212.11241999996</v>
      </c>
      <c r="C19" s="148">
        <v>219974.29000000018</v>
      </c>
      <c r="D19" s="215">
        <f t="shared" si="0"/>
        <v>9.3245766143724929E-2</v>
      </c>
      <c r="E19" s="216">
        <f t="shared" si="1"/>
        <v>2.5447995249325155E-2</v>
      </c>
      <c r="F19" s="217">
        <f t="shared" si="2"/>
        <v>0.23729178138451965</v>
      </c>
    </row>
    <row r="20" spans="1:6" ht="10.5" customHeight="1" x14ac:dyDescent="0.2">
      <c r="A20" s="13" t="s">
        <v>76</v>
      </c>
      <c r="B20" s="148">
        <v>146884.28865999999</v>
      </c>
      <c r="C20" s="148">
        <v>196138.03303000005</v>
      </c>
      <c r="D20" s="215">
        <f t="shared" si="0"/>
        <v>0.33532343601438575</v>
      </c>
      <c r="E20" s="216">
        <f t="shared" si="1"/>
        <v>1.8576966540751083E-2</v>
      </c>
      <c r="F20" s="217">
        <f t="shared" si="2"/>
        <v>0.62292922511689308</v>
      </c>
    </row>
    <row r="21" spans="1:6" ht="10.5" customHeight="1" x14ac:dyDescent="0.2">
      <c r="A21" s="13" t="s">
        <v>226</v>
      </c>
      <c r="B21" s="148">
        <v>52764.429900000003</v>
      </c>
      <c r="C21" s="148">
        <v>147074.88131</v>
      </c>
      <c r="D21" s="215">
        <f t="shared" si="0"/>
        <v>1.787386911764965</v>
      </c>
      <c r="E21" s="216">
        <f t="shared" si="1"/>
        <v>6.6733008529116979E-3</v>
      </c>
      <c r="F21" s="217">
        <f t="shared" si="2"/>
        <v>1.1927770602764347</v>
      </c>
    </row>
    <row r="22" spans="1:6" ht="10.5" customHeight="1" x14ac:dyDescent="0.2">
      <c r="A22" s="13" t="s">
        <v>123</v>
      </c>
      <c r="B22" s="148">
        <v>94438.803459999952</v>
      </c>
      <c r="C22" s="148">
        <v>143875.07124999972</v>
      </c>
      <c r="D22" s="215">
        <f t="shared" si="0"/>
        <v>0.523474101521614</v>
      </c>
      <c r="E22" s="216">
        <f t="shared" si="1"/>
        <v>1.1944003732665704E-2</v>
      </c>
      <c r="F22" s="217">
        <f t="shared" si="2"/>
        <v>0.62523766225279831</v>
      </c>
    </row>
    <row r="23" spans="1:6" ht="10.5" customHeight="1" x14ac:dyDescent="0.2">
      <c r="A23" s="13" t="s">
        <v>125</v>
      </c>
      <c r="B23" s="148">
        <v>33356.130229999988</v>
      </c>
      <c r="C23" s="148">
        <v>135373.21133000002</v>
      </c>
      <c r="D23" s="215">
        <f t="shared" si="0"/>
        <v>3.0584207579405431</v>
      </c>
      <c r="E23" s="216">
        <f t="shared" si="1"/>
        <v>4.2186657324936351E-3</v>
      </c>
      <c r="F23" s="217">
        <f t="shared" si="2"/>
        <v>1.2902454847070981</v>
      </c>
    </row>
    <row r="24" spans="1:6" ht="10.5" customHeight="1" x14ac:dyDescent="0.2">
      <c r="A24" s="13" t="s">
        <v>78</v>
      </c>
      <c r="B24" s="148">
        <v>124660.22341999992</v>
      </c>
      <c r="C24" s="148">
        <v>117044.30314000002</v>
      </c>
      <c r="D24" s="215">
        <f t="shared" si="0"/>
        <v>-6.1093427165942682E-2</v>
      </c>
      <c r="E24" s="216">
        <f t="shared" si="1"/>
        <v>1.5766211761398152E-2</v>
      </c>
      <c r="F24" s="217">
        <f t="shared" si="2"/>
        <v>-9.6321190992780692E-2</v>
      </c>
    </row>
    <row r="25" spans="1:6" ht="10.5" customHeight="1" x14ac:dyDescent="0.2">
      <c r="A25" s="13" t="s">
        <v>85</v>
      </c>
      <c r="B25" s="148">
        <v>57469.612899999993</v>
      </c>
      <c r="C25" s="148">
        <v>99155.957189999899</v>
      </c>
      <c r="D25" s="215">
        <f t="shared" si="0"/>
        <v>0.72536323435023364</v>
      </c>
      <c r="E25" s="216">
        <f t="shared" si="1"/>
        <v>7.2683817016295487E-3</v>
      </c>
      <c r="F25" s="217">
        <f t="shared" si="2"/>
        <v>0.52722168595860641</v>
      </c>
    </row>
    <row r="26" spans="1:6" ht="10.5" customHeight="1" x14ac:dyDescent="0.2">
      <c r="A26" s="13" t="s">
        <v>180</v>
      </c>
      <c r="B26" s="148">
        <v>93972.673410000047</v>
      </c>
      <c r="C26" s="148">
        <v>93234.342559999888</v>
      </c>
      <c r="D26" s="215">
        <f t="shared" si="0"/>
        <v>-7.8568675680731337E-3</v>
      </c>
      <c r="E26" s="216">
        <f t="shared" si="1"/>
        <v>1.1885050645024514E-2</v>
      </c>
      <c r="F26" s="217">
        <f t="shared" si="2"/>
        <v>-9.3379268957799778E-3</v>
      </c>
    </row>
    <row r="27" spans="1:6" ht="10.5" customHeight="1" x14ac:dyDescent="0.2">
      <c r="A27" s="13" t="s">
        <v>122</v>
      </c>
      <c r="B27" s="148">
        <v>106393.24656000012</v>
      </c>
      <c r="C27" s="148">
        <v>87017.576680000187</v>
      </c>
      <c r="D27" s="215">
        <f t="shared" si="0"/>
        <v>-0.18211371968119316</v>
      </c>
      <c r="E27" s="216">
        <f t="shared" si="1"/>
        <v>1.3455923703875616E-2</v>
      </c>
      <c r="F27" s="217">
        <f t="shared" si="2"/>
        <v>-0.24505083174591263</v>
      </c>
    </row>
    <row r="28" spans="1:6" ht="10.5" customHeight="1" x14ac:dyDescent="0.2">
      <c r="A28" s="13" t="s">
        <v>183</v>
      </c>
      <c r="B28" s="148">
        <v>56094.620530000022</v>
      </c>
      <c r="C28" s="148">
        <v>80677.548460000078</v>
      </c>
      <c r="D28" s="215">
        <f t="shared" si="0"/>
        <v>0.43824038201404414</v>
      </c>
      <c r="E28" s="216">
        <f t="shared" si="1"/>
        <v>7.0944816372707021E-3</v>
      </c>
      <c r="F28" s="217">
        <f t="shared" si="2"/>
        <v>0.31090883429091337</v>
      </c>
    </row>
    <row r="29" spans="1:6" ht="10.5" customHeight="1" x14ac:dyDescent="0.2">
      <c r="A29" s="13" t="s">
        <v>181</v>
      </c>
      <c r="B29" s="148">
        <v>48885.371849999916</v>
      </c>
      <c r="C29" s="148">
        <v>53665.022359999901</v>
      </c>
      <c r="D29" s="215">
        <f t="shared" si="0"/>
        <v>9.7772612319813934E-2</v>
      </c>
      <c r="E29" s="216">
        <f t="shared" si="1"/>
        <v>6.1827028981414223E-3</v>
      </c>
      <c r="F29" s="217">
        <f t="shared" si="2"/>
        <v>6.044990135485713E-2</v>
      </c>
    </row>
    <row r="30" spans="1:6" ht="10.5" customHeight="1" x14ac:dyDescent="0.2">
      <c r="A30" s="13" t="s">
        <v>87</v>
      </c>
      <c r="B30" s="148">
        <v>54648.080809999999</v>
      </c>
      <c r="C30" s="148">
        <v>52911.329790000003</v>
      </c>
      <c r="D30" s="215">
        <f t="shared" si="0"/>
        <v>-3.1780640678641947E-2</v>
      </c>
      <c r="E30" s="216">
        <f t="shared" si="1"/>
        <v>6.9115327308664877E-3</v>
      </c>
      <c r="F30" s="217">
        <f t="shared" si="2"/>
        <v>-2.1965293825834075E-2</v>
      </c>
    </row>
    <row r="31" spans="1:6" ht="10.5" customHeight="1" x14ac:dyDescent="0.2">
      <c r="A31" s="13" t="s">
        <v>121</v>
      </c>
      <c r="B31" s="148">
        <v>49084.169270000006</v>
      </c>
      <c r="C31" s="148">
        <v>51912.839520000038</v>
      </c>
      <c r="D31" s="215">
        <f t="shared" si="0"/>
        <v>5.76289726824184E-2</v>
      </c>
      <c r="E31" s="216">
        <f t="shared" si="1"/>
        <v>6.2078454988471919E-3</v>
      </c>
      <c r="F31" s="217">
        <f t="shared" si="2"/>
        <v>3.5775175866973888E-2</v>
      </c>
    </row>
    <row r="32" spans="1:6" ht="10.5" customHeight="1" x14ac:dyDescent="0.2">
      <c r="A32" s="13" t="s">
        <v>127</v>
      </c>
      <c r="B32" s="148">
        <v>27717.770100000005</v>
      </c>
      <c r="C32" s="148">
        <v>43197.213950000027</v>
      </c>
      <c r="D32" s="215">
        <f t="shared" si="0"/>
        <v>0.55846642042824435</v>
      </c>
      <c r="E32" s="216">
        <f t="shared" si="1"/>
        <v>3.5055627285217835E-3</v>
      </c>
      <c r="F32" s="217">
        <f t="shared" si="2"/>
        <v>0.195773906858423</v>
      </c>
    </row>
    <row r="33" spans="1:6" ht="10.5" customHeight="1" x14ac:dyDescent="0.2">
      <c r="A33" s="13" t="s">
        <v>182</v>
      </c>
      <c r="B33" s="148">
        <v>49510.02117</v>
      </c>
      <c r="C33" s="148">
        <v>41488.57670000002</v>
      </c>
      <c r="D33" s="215">
        <f t="shared" si="0"/>
        <v>-0.1620165833187015</v>
      </c>
      <c r="E33" s="216">
        <f t="shared" si="1"/>
        <v>6.2617044688553945E-3</v>
      </c>
      <c r="F33" s="217">
        <f t="shared" si="2"/>
        <v>-0.10144999637953955</v>
      </c>
    </row>
    <row r="34" spans="1:6" ht="10.5" customHeight="1" x14ac:dyDescent="0.2">
      <c r="A34" s="13" t="s">
        <v>80</v>
      </c>
      <c r="B34" s="148">
        <v>37222.42225999997</v>
      </c>
      <c r="C34" s="148">
        <v>40430.812259999984</v>
      </c>
      <c r="D34" s="215">
        <f t="shared" si="0"/>
        <v>8.6195089013533011E-2</v>
      </c>
      <c r="E34" s="216">
        <f t="shared" si="1"/>
        <v>4.7076491243411914E-3</v>
      </c>
      <c r="F34" s="217">
        <f t="shared" si="2"/>
        <v>4.057762353170697E-2</v>
      </c>
    </row>
    <row r="35" spans="1:6" ht="10.5" customHeight="1" x14ac:dyDescent="0.2">
      <c r="A35" s="13" t="s">
        <v>130</v>
      </c>
      <c r="B35" s="148">
        <v>22990.816190000001</v>
      </c>
      <c r="C35" s="148">
        <v>35208.963169999974</v>
      </c>
      <c r="D35" s="215">
        <f t="shared" si="0"/>
        <v>0.53143598204722853</v>
      </c>
      <c r="E35" s="216">
        <f t="shared" si="1"/>
        <v>2.9077284371428996E-3</v>
      </c>
      <c r="F35" s="217">
        <f t="shared" si="2"/>
        <v>0.15452715175196899</v>
      </c>
    </row>
    <row r="36" spans="1:6" ht="10.5" customHeight="1" x14ac:dyDescent="0.2">
      <c r="A36" s="13" t="s">
        <v>232</v>
      </c>
      <c r="B36" s="148">
        <v>29774.963689999993</v>
      </c>
      <c r="C36" s="148">
        <v>34326.513610000009</v>
      </c>
      <c r="D36" s="215">
        <f t="shared" si="0"/>
        <v>0.15286500320833873</v>
      </c>
      <c r="E36" s="216">
        <f t="shared" si="1"/>
        <v>3.7657431524317823E-3</v>
      </c>
      <c r="F36" s="217">
        <f t="shared" si="2"/>
        <v>5.7565033907826399E-2</v>
      </c>
    </row>
    <row r="37" spans="1:6" ht="10.5" customHeight="1" x14ac:dyDescent="0.2">
      <c r="A37" s="13" t="s">
        <v>124</v>
      </c>
      <c r="B37" s="148">
        <v>24529.698280000008</v>
      </c>
      <c r="C37" s="148">
        <v>29947.624510000027</v>
      </c>
      <c r="D37" s="215">
        <f t="shared" si="0"/>
        <v>0.22087211053947042</v>
      </c>
      <c r="E37" s="216">
        <f t="shared" si="1"/>
        <v>3.1023562040531144E-3</v>
      </c>
      <c r="F37" s="217">
        <f t="shared" si="2"/>
        <v>6.8522396243443126E-2</v>
      </c>
    </row>
    <row r="38" spans="1:6" ht="10.5" customHeight="1" x14ac:dyDescent="0.2">
      <c r="A38" s="13" t="s">
        <v>88</v>
      </c>
      <c r="B38" s="148">
        <v>30546.137270000014</v>
      </c>
      <c r="C38" s="148">
        <v>29574.590929999998</v>
      </c>
      <c r="D38" s="215">
        <f t="shared" si="0"/>
        <v>-3.1805865711020398E-2</v>
      </c>
      <c r="E38" s="216">
        <f t="shared" si="1"/>
        <v>3.8632761556104465E-3</v>
      </c>
      <c r="F38" s="217">
        <f t="shared" si="2"/>
        <v>-1.2287484260993299E-2</v>
      </c>
    </row>
    <row r="39" spans="1:6" ht="10.5" customHeight="1" x14ac:dyDescent="0.2">
      <c r="A39" s="13" t="s">
        <v>140</v>
      </c>
      <c r="B39" s="148">
        <v>7973.447339999997</v>
      </c>
      <c r="C39" s="148">
        <v>23701.595579999983</v>
      </c>
      <c r="D39" s="215">
        <f t="shared" si="0"/>
        <v>1.9725656380894829</v>
      </c>
      <c r="E39" s="216">
        <f t="shared" si="1"/>
        <v>1.0084295999314586E-3</v>
      </c>
      <c r="F39" s="217">
        <f t="shared" si="2"/>
        <v>0.19891935772571195</v>
      </c>
    </row>
    <row r="40" spans="1:6" ht="10.5" customHeight="1" x14ac:dyDescent="0.2">
      <c r="A40" s="13" t="s">
        <v>227</v>
      </c>
      <c r="B40" s="148">
        <v>10960.343589999999</v>
      </c>
      <c r="C40" s="148">
        <v>22272.464990000004</v>
      </c>
      <c r="D40" s="215">
        <f t="shared" si="0"/>
        <v>1.0320955093343023</v>
      </c>
      <c r="E40" s="216">
        <f t="shared" si="1"/>
        <v>1.386192750797678E-3</v>
      </c>
      <c r="F40" s="217">
        <f t="shared" si="2"/>
        <v>0.14306833131700469</v>
      </c>
    </row>
    <row r="41" spans="1:6" ht="10.5" customHeight="1" x14ac:dyDescent="0.2">
      <c r="A41" s="13" t="s">
        <v>192</v>
      </c>
      <c r="B41" s="148">
        <v>9542.8172999999988</v>
      </c>
      <c r="C41" s="148">
        <v>19960.675190000002</v>
      </c>
      <c r="D41" s="215">
        <f t="shared" si="0"/>
        <v>1.0916962530551646</v>
      </c>
      <c r="E41" s="216">
        <f t="shared" si="1"/>
        <v>1.2069132737331158E-3</v>
      </c>
      <c r="F41" s="217">
        <f t="shared" si="2"/>
        <v>0.13175826986969846</v>
      </c>
    </row>
    <row r="42" spans="1:6" ht="10.5" customHeight="1" x14ac:dyDescent="0.2">
      <c r="A42" s="13" t="s">
        <v>129</v>
      </c>
      <c r="B42" s="148">
        <v>17772.801380000001</v>
      </c>
      <c r="C42" s="148">
        <v>19833.524759999997</v>
      </c>
      <c r="D42" s="215">
        <f t="shared" si="0"/>
        <v>0.11594814660557451</v>
      </c>
      <c r="E42" s="216">
        <f t="shared" si="1"/>
        <v>2.2477879668663719E-3</v>
      </c>
      <c r="F42" s="217">
        <f t="shared" si="2"/>
        <v>2.6062684872046833E-2</v>
      </c>
    </row>
    <row r="43" spans="1:6" ht="10.5" customHeight="1" x14ac:dyDescent="0.2">
      <c r="A43" s="13" t="s">
        <v>132</v>
      </c>
      <c r="B43" s="148">
        <v>15200.391200000009</v>
      </c>
      <c r="C43" s="148">
        <v>18178.063070000004</v>
      </c>
      <c r="D43" s="215">
        <f t="shared" si="0"/>
        <v>0.19589442342773333</v>
      </c>
      <c r="E43" s="216">
        <f t="shared" si="1"/>
        <v>1.92244630998186E-3</v>
      </c>
      <c r="F43" s="217">
        <f t="shared" si="2"/>
        <v>3.7659651146466994E-2</v>
      </c>
    </row>
    <row r="44" spans="1:6" ht="10.5" customHeight="1" x14ac:dyDescent="0.2">
      <c r="A44" s="13" t="s">
        <v>128</v>
      </c>
      <c r="B44" s="148">
        <v>12998.788279999999</v>
      </c>
      <c r="C44" s="148">
        <v>17497.313299999994</v>
      </c>
      <c r="D44" s="215">
        <f t="shared" si="0"/>
        <v>0.34607264331871979</v>
      </c>
      <c r="E44" s="216">
        <f t="shared" si="1"/>
        <v>1.6440019361555268E-3</v>
      </c>
      <c r="F44" s="217">
        <f t="shared" si="2"/>
        <v>5.6894409566643628E-2</v>
      </c>
    </row>
    <row r="45" spans="1:6" ht="10.5" customHeight="1" x14ac:dyDescent="0.2">
      <c r="A45" s="13" t="s">
        <v>228</v>
      </c>
      <c r="B45" s="148">
        <v>11298.870260000003</v>
      </c>
      <c r="C45" s="148">
        <v>16667.285349999998</v>
      </c>
      <c r="D45" s="215">
        <f t="shared" si="0"/>
        <v>0.47512848333210211</v>
      </c>
      <c r="E45" s="216">
        <f t="shared" si="1"/>
        <v>1.4290073954347157E-3</v>
      </c>
      <c r="F45" s="217">
        <f t="shared" si="2"/>
        <v>6.7896211646325394E-2</v>
      </c>
    </row>
    <row r="46" spans="1:6" ht="10.5" customHeight="1" x14ac:dyDescent="0.2">
      <c r="A46" s="13" t="s">
        <v>311</v>
      </c>
      <c r="B46" s="148">
        <v>9618.1221900000037</v>
      </c>
      <c r="C46" s="148">
        <v>16181.878189999994</v>
      </c>
      <c r="D46" s="215">
        <f t="shared" si="0"/>
        <v>0.68243632908140328</v>
      </c>
      <c r="E46" s="216">
        <f t="shared" si="1"/>
        <v>1.2164373449230796E-3</v>
      </c>
      <c r="F46" s="217">
        <f t="shared" si="2"/>
        <v>8.3014103622683522E-2</v>
      </c>
    </row>
    <row r="47" spans="1:6" ht="10.5" customHeight="1" x14ac:dyDescent="0.2">
      <c r="A47" s="13" t="s">
        <v>343</v>
      </c>
      <c r="B47" s="148">
        <v>3166.4389099999994</v>
      </c>
      <c r="C47" s="148">
        <v>15815.896940000001</v>
      </c>
      <c r="D47" s="215">
        <f t="shared" si="0"/>
        <v>3.9948530161284568</v>
      </c>
      <c r="E47" s="216">
        <f t="shared" si="1"/>
        <v>4.0047053514731111E-4</v>
      </c>
      <c r="F47" s="217">
        <f t="shared" si="2"/>
        <v>0.15998209252038129</v>
      </c>
    </row>
    <row r="48" spans="1:6" ht="10.5" customHeight="1" x14ac:dyDescent="0.2">
      <c r="A48" s="13" t="s">
        <v>131</v>
      </c>
      <c r="B48" s="148">
        <v>13174.382590000001</v>
      </c>
      <c r="C48" s="148">
        <v>14112.197659999996</v>
      </c>
      <c r="D48" s="215">
        <f t="shared" si="0"/>
        <v>7.1184745364222479E-2</v>
      </c>
      <c r="E48" s="216">
        <f t="shared" si="1"/>
        <v>1.666209958888081E-3</v>
      </c>
      <c r="F48" s="217">
        <f t="shared" si="2"/>
        <v>1.1860873164677965E-2</v>
      </c>
    </row>
    <row r="49" spans="1:6" ht="10.5" customHeight="1" x14ac:dyDescent="0.2">
      <c r="A49" s="13" t="s">
        <v>144</v>
      </c>
      <c r="B49" s="148">
        <v>7054.4393099999988</v>
      </c>
      <c r="C49" s="148">
        <v>12974.707310000007</v>
      </c>
      <c r="D49" s="215">
        <f t="shared" si="0"/>
        <v>0.83922587463581277</v>
      </c>
      <c r="E49" s="216">
        <f t="shared" si="1"/>
        <v>8.9219946000471811E-4</v>
      </c>
      <c r="F49" s="217">
        <f t="shared" si="2"/>
        <v>7.4875687217205944E-2</v>
      </c>
    </row>
    <row r="50" spans="1:6" ht="10.5" customHeight="1" x14ac:dyDescent="0.2">
      <c r="A50" s="13" t="s">
        <v>327</v>
      </c>
      <c r="B50" s="148">
        <v>7219.7333400000025</v>
      </c>
      <c r="C50" s="148">
        <v>12488.968080000002</v>
      </c>
      <c r="D50" s="215">
        <f t="shared" si="0"/>
        <v>0.7298378612969656</v>
      </c>
      <c r="E50" s="216">
        <f t="shared" si="1"/>
        <v>9.1310477052301169E-4</v>
      </c>
      <c r="F50" s="217">
        <f t="shared" si="2"/>
        <v>6.6641843285857136E-2</v>
      </c>
    </row>
    <row r="51" spans="1:6" ht="10.5" customHeight="1" x14ac:dyDescent="0.2">
      <c r="A51" s="13" t="s">
        <v>83</v>
      </c>
      <c r="B51" s="148">
        <v>7594.5673500000012</v>
      </c>
      <c r="C51" s="148">
        <v>12226.512900000005</v>
      </c>
      <c r="D51" s="215">
        <f t="shared" si="0"/>
        <v>0.60990249168045141</v>
      </c>
      <c r="E51" s="216">
        <f t="shared" si="1"/>
        <v>9.6051133065024052E-4</v>
      </c>
      <c r="F51" s="217">
        <f t="shared" si="2"/>
        <v>5.858182538508877E-2</v>
      </c>
    </row>
    <row r="52" spans="1:6" ht="10.5" customHeight="1" x14ac:dyDescent="0.2">
      <c r="A52" s="13" t="s">
        <v>134</v>
      </c>
      <c r="B52" s="148">
        <v>9896.2459100000015</v>
      </c>
      <c r="C52" s="148">
        <v>11728.148009999997</v>
      </c>
      <c r="D52" s="215">
        <f>IFERROR(((C52/B52-1)),"")</f>
        <v>0.18511081036788779</v>
      </c>
      <c r="E52" s="216">
        <f t="shared" si="1"/>
        <v>1.251612618519487E-3</v>
      </c>
      <c r="F52" s="217">
        <f t="shared" si="2"/>
        <v>2.3168702608081623E-2</v>
      </c>
    </row>
    <row r="53" spans="1:6" ht="10.5" customHeight="1" x14ac:dyDescent="0.2">
      <c r="A53" s="13" t="s">
        <v>133</v>
      </c>
      <c r="B53" s="148">
        <v>10847.012509999993</v>
      </c>
      <c r="C53" s="148">
        <v>10652.392189999999</v>
      </c>
      <c r="D53" s="215">
        <f t="shared" si="0"/>
        <v>-1.794229699841976E-2</v>
      </c>
      <c r="E53" s="216">
        <f t="shared" si="1"/>
        <v>1.3718593751834852E-3</v>
      </c>
      <c r="F53" s="217">
        <f t="shared" si="2"/>
        <v>-2.4614308349608658E-3</v>
      </c>
    </row>
    <row r="54" spans="1:6" ht="10.5" customHeight="1" x14ac:dyDescent="0.2">
      <c r="A54" s="13" t="s">
        <v>81</v>
      </c>
      <c r="B54" s="148">
        <v>10239.400649999998</v>
      </c>
      <c r="C54" s="148">
        <v>10092.942860000005</v>
      </c>
      <c r="D54" s="215">
        <f t="shared" si="0"/>
        <v>-1.4303355734008982E-2</v>
      </c>
      <c r="E54" s="216">
        <f t="shared" si="1"/>
        <v>1.295012591256095E-3</v>
      </c>
      <c r="F54" s="217">
        <f t="shared" si="2"/>
        <v>-1.8523025772756697E-3</v>
      </c>
    </row>
    <row r="55" spans="1:6" ht="10.5" customHeight="1" x14ac:dyDescent="0.2">
      <c r="A55" s="13" t="s">
        <v>200</v>
      </c>
      <c r="B55" s="148">
        <v>12982.178120000008</v>
      </c>
      <c r="C55" s="148">
        <v>9670.4846900000048</v>
      </c>
      <c r="D55" s="215">
        <f t="shared" si="0"/>
        <v>-0.25509536222570339</v>
      </c>
      <c r="E55" s="216">
        <f t="shared" si="1"/>
        <v>1.641901191485206E-3</v>
      </c>
      <c r="F55" s="217">
        <f t="shared" si="2"/>
        <v>-4.1884137918073265E-2</v>
      </c>
    </row>
    <row r="56" spans="1:6" ht="10.5" customHeight="1" x14ac:dyDescent="0.2">
      <c r="A56" s="13" t="s">
        <v>126</v>
      </c>
      <c r="B56" s="148">
        <v>14487.626300000002</v>
      </c>
      <c r="C56" s="148">
        <v>9393.2619100000065</v>
      </c>
      <c r="D56" s="215">
        <f t="shared" si="0"/>
        <v>-0.35163554639727246</v>
      </c>
      <c r="E56" s="216">
        <f t="shared" si="1"/>
        <v>1.8323004555850599E-3</v>
      </c>
      <c r="F56" s="217">
        <f t="shared" si="2"/>
        <v>-6.4430197186362378E-2</v>
      </c>
    </row>
    <row r="57" spans="1:6" ht="10.5" customHeight="1" x14ac:dyDescent="0.2">
      <c r="A57" s="13" t="s">
        <v>136</v>
      </c>
      <c r="B57" s="148">
        <v>7998.3066200000012</v>
      </c>
      <c r="C57" s="148">
        <v>8438.8309399999998</v>
      </c>
      <c r="D57" s="215">
        <f t="shared" si="0"/>
        <v>5.5077198328262966E-2</v>
      </c>
      <c r="E57" s="216">
        <f t="shared" si="1"/>
        <v>1.011573639481231E-3</v>
      </c>
      <c r="F57" s="217">
        <f t="shared" si="2"/>
        <v>5.5714641965350538E-3</v>
      </c>
    </row>
    <row r="58" spans="1:6" ht="10.5" customHeight="1" x14ac:dyDescent="0.2">
      <c r="A58" s="218" t="s">
        <v>18</v>
      </c>
      <c r="B58" s="149">
        <v>89004.951649999974</v>
      </c>
      <c r="C58" s="149">
        <v>94214.525519999937</v>
      </c>
      <c r="D58" s="219">
        <f t="shared" si="0"/>
        <v>5.8531281388544798E-2</v>
      </c>
      <c r="E58" s="220">
        <f t="shared" si="1"/>
        <v>1.1256765606773082E-2</v>
      </c>
      <c r="F58" s="221">
        <f t="shared" si="2"/>
        <v>6.5887291525492844E-2</v>
      </c>
    </row>
    <row r="59" spans="1:6" ht="8.1" customHeight="1" x14ac:dyDescent="0.2">
      <c r="A59" s="8" t="s">
        <v>44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  <c r="B60" s="21"/>
      <c r="C60" s="21"/>
      <c r="D60" s="21"/>
      <c r="E60" s="21"/>
      <c r="F60" s="21"/>
    </row>
    <row r="61" spans="1:6" ht="9" customHeight="1" x14ac:dyDescent="0.2">
      <c r="A61" s="240" t="s">
        <v>376</v>
      </c>
      <c r="B61" s="11"/>
      <c r="C61" s="11"/>
      <c r="D61" s="11"/>
      <c r="E61" s="11"/>
      <c r="F61" s="11"/>
    </row>
    <row r="62" spans="1:6" ht="9" customHeight="1" x14ac:dyDescent="0.2">
      <c r="A62" s="241" t="s">
        <v>377</v>
      </c>
    </row>
  </sheetData>
  <mergeCells count="3">
    <mergeCell ref="A4:A5"/>
    <mergeCell ref="B4:C4"/>
    <mergeCell ref="F4:F5"/>
  </mergeCells>
  <phoneticPr fontId="12" type="noConversion"/>
  <conditionalFormatting sqref="B8:F58">
    <cfRule type="containsBlanks" dxfId="105" priority="3">
      <formula>LEN(TRIM(B8))=0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12"/>
  <sheetViews>
    <sheetView showGridLines="0" topLeftCell="A43" zoomScale="150" zoomScaleNormal="150" zoomScalePageLayoutView="150" workbookViewId="0">
      <selection activeCell="A59" sqref="A59:A61"/>
    </sheetView>
  </sheetViews>
  <sheetFormatPr baseColWidth="10" defaultColWidth="11.42578125" defaultRowHeight="13.5" x14ac:dyDescent="0.25"/>
  <cols>
    <col min="1" max="1" width="14.140625" style="23" customWidth="1"/>
    <col min="2" max="3" width="7.7109375" style="23" customWidth="1"/>
    <col min="4" max="4" width="7.42578125" style="23" customWidth="1"/>
    <col min="5" max="6" width="8.140625" style="23" customWidth="1"/>
    <col min="7" max="8" width="7.42578125" style="23" customWidth="1"/>
    <col min="9" max="16384" width="11.42578125" style="23"/>
  </cols>
  <sheetData>
    <row r="1" spans="1:9" ht="15" customHeight="1" x14ac:dyDescent="0.25">
      <c r="A1" s="86" t="s">
        <v>357</v>
      </c>
      <c r="B1" s="48"/>
      <c r="C1" s="48"/>
      <c r="D1" s="48"/>
      <c r="E1" s="48"/>
      <c r="F1" s="48"/>
    </row>
    <row r="2" spans="1:9" ht="3" customHeight="1" x14ac:dyDescent="0.25"/>
    <row r="3" spans="1:9" ht="14.1" customHeight="1" x14ac:dyDescent="0.25">
      <c r="A3" s="274" t="s">
        <v>8</v>
      </c>
      <c r="B3" s="274" t="s">
        <v>14</v>
      </c>
      <c r="C3" s="274"/>
      <c r="D3" s="274"/>
      <c r="E3" s="274" t="s">
        <v>57</v>
      </c>
      <c r="F3" s="274"/>
      <c r="G3" s="274"/>
      <c r="H3" s="274"/>
    </row>
    <row r="4" spans="1:9" ht="25.5" x14ac:dyDescent="0.25">
      <c r="A4" s="274"/>
      <c r="B4" s="178">
        <v>2023</v>
      </c>
      <c r="C4" s="179" t="s">
        <v>318</v>
      </c>
      <c r="D4" s="190" t="s">
        <v>324</v>
      </c>
      <c r="E4" s="178">
        <v>2023</v>
      </c>
      <c r="F4" s="179" t="s">
        <v>318</v>
      </c>
      <c r="G4" s="190" t="s">
        <v>324</v>
      </c>
      <c r="H4" s="190" t="s">
        <v>328</v>
      </c>
    </row>
    <row r="5" spans="1:9" ht="15" customHeight="1" x14ac:dyDescent="0.25">
      <c r="A5" s="275" t="s">
        <v>45</v>
      </c>
      <c r="B5" s="275"/>
      <c r="C5" s="275"/>
      <c r="D5" s="275"/>
      <c r="E5" s="191">
        <f>SUM($E$7:$E$57)</f>
        <v>7906796.2112000082</v>
      </c>
      <c r="F5" s="191">
        <f>SUM($F$7:$F$57)</f>
        <v>9683948.2274999879</v>
      </c>
      <c r="G5" s="192">
        <f>(F5/E5-1)*100</f>
        <v>22.476259268989839</v>
      </c>
      <c r="H5" s="234">
        <f>SUM($H$7:$H$57)</f>
        <v>1.0000000000000002</v>
      </c>
      <c r="I5" s="5"/>
    </row>
    <row r="6" spans="1:9" ht="3" customHeight="1" x14ac:dyDescent="0.25">
      <c r="A6" s="112"/>
      <c r="B6" s="73"/>
      <c r="C6" s="73"/>
      <c r="D6" s="73"/>
      <c r="E6" s="114"/>
      <c r="F6" s="114"/>
      <c r="G6" s="113"/>
      <c r="H6" s="113"/>
      <c r="I6" s="5"/>
    </row>
    <row r="7" spans="1:9" ht="12" customHeight="1" x14ac:dyDescent="0.25">
      <c r="A7" s="3" t="s">
        <v>71</v>
      </c>
      <c r="B7" s="148">
        <v>985905.36085200007</v>
      </c>
      <c r="C7" s="148">
        <v>976182.79686699575</v>
      </c>
      <c r="D7" s="230">
        <f>IFERROR(((C7/B7-1)),"")</f>
        <v>-9.8615591019834969E-3</v>
      </c>
      <c r="E7" s="74">
        <v>2498811.0478400108</v>
      </c>
      <c r="F7" s="74">
        <v>3066478.2659999873</v>
      </c>
      <c r="G7" s="222">
        <f>IFERROR(((F7/E7-1)),"")</f>
        <v>0.2271749273121999</v>
      </c>
      <c r="H7" s="222">
        <f>(F7/$F$5)</f>
        <v>0.31665578893657825</v>
      </c>
    </row>
    <row r="8" spans="1:9" ht="12" customHeight="1" x14ac:dyDescent="0.25">
      <c r="A8" s="3" t="s">
        <v>230</v>
      </c>
      <c r="B8" s="148">
        <v>613183.34005599935</v>
      </c>
      <c r="C8" s="148">
        <v>553128.4972090011</v>
      </c>
      <c r="D8" s="230">
        <f t="shared" ref="D8:D57" si="0">IFERROR(((C8/B8-1)),"")</f>
        <v>-9.7939456152728699E-2</v>
      </c>
      <c r="E8" s="74">
        <v>1176567.5463499986</v>
      </c>
      <c r="F8" s="74">
        <v>1471920.4530599997</v>
      </c>
      <c r="G8" s="222">
        <f t="shared" ref="G8:G57" si="1">IFERROR(((F8/E8-1)),"")</f>
        <v>0.25102928227644772</v>
      </c>
      <c r="H8" s="222">
        <f t="shared" ref="H8:H57" si="2">(F8/$F$5)</f>
        <v>0.15199590275380803</v>
      </c>
    </row>
    <row r="9" spans="1:9" ht="12" customHeight="1" x14ac:dyDescent="0.25">
      <c r="A9" s="3" t="s">
        <v>72</v>
      </c>
      <c r="B9" s="148">
        <v>262847.26903399994</v>
      </c>
      <c r="C9" s="148">
        <v>271053.38110299991</v>
      </c>
      <c r="D9" s="230">
        <f t="shared" si="0"/>
        <v>3.1220077344377817E-2</v>
      </c>
      <c r="E9" s="74">
        <v>487902.33030000079</v>
      </c>
      <c r="F9" s="74">
        <v>681692.46154000214</v>
      </c>
      <c r="G9" s="222">
        <f t="shared" si="1"/>
        <v>0.39719041948589151</v>
      </c>
      <c r="H9" s="222">
        <f t="shared" si="2"/>
        <v>7.0394062992216982E-2</v>
      </c>
    </row>
    <row r="10" spans="1:9" ht="12" customHeight="1" x14ac:dyDescent="0.25">
      <c r="A10" s="3" t="s">
        <v>74</v>
      </c>
      <c r="B10" s="148">
        <v>375269.46034300013</v>
      </c>
      <c r="C10" s="148">
        <v>326194.56900399999</v>
      </c>
      <c r="D10" s="230">
        <f t="shared" si="0"/>
        <v>-0.13077240896220332</v>
      </c>
      <c r="E10" s="74">
        <v>372070.65517999942</v>
      </c>
      <c r="F10" s="74">
        <v>327746.09334999969</v>
      </c>
      <c r="G10" s="222">
        <f t="shared" si="1"/>
        <v>-0.11912942128842841</v>
      </c>
      <c r="H10" s="222">
        <f t="shared" si="2"/>
        <v>3.3844263274692324E-2</v>
      </c>
    </row>
    <row r="11" spans="1:9" ht="12" customHeight="1" x14ac:dyDescent="0.25">
      <c r="A11" s="3" t="s">
        <v>82</v>
      </c>
      <c r="B11" s="148">
        <v>272944.31053099991</v>
      </c>
      <c r="C11" s="148">
        <v>266556.34256100026</v>
      </c>
      <c r="D11" s="230">
        <f t="shared" si="0"/>
        <v>-2.3403924256827913E-2</v>
      </c>
      <c r="E11" s="74">
        <v>334841.22333999909</v>
      </c>
      <c r="F11" s="74">
        <v>377806.31065999949</v>
      </c>
      <c r="G11" s="222">
        <f t="shared" si="1"/>
        <v>0.12831480810943474</v>
      </c>
      <c r="H11" s="222">
        <f t="shared" si="2"/>
        <v>3.9013664859042119E-2</v>
      </c>
    </row>
    <row r="12" spans="1:9" ht="12" customHeight="1" x14ac:dyDescent="0.25">
      <c r="A12" s="3" t="s">
        <v>79</v>
      </c>
      <c r="B12" s="148">
        <v>149909.32241099962</v>
      </c>
      <c r="C12" s="148">
        <v>104061.69249199984</v>
      </c>
      <c r="D12" s="230">
        <f t="shared" si="0"/>
        <v>-0.30583574911573141</v>
      </c>
      <c r="E12" s="74">
        <v>327365.2162999998</v>
      </c>
      <c r="F12" s="74">
        <v>238429.34140999991</v>
      </c>
      <c r="G12" s="222">
        <f t="shared" si="1"/>
        <v>-0.27167173072076911</v>
      </c>
      <c r="H12" s="222">
        <f t="shared" si="2"/>
        <v>2.462108799104484E-2</v>
      </c>
    </row>
    <row r="13" spans="1:9" ht="12" customHeight="1" x14ac:dyDescent="0.25">
      <c r="A13" s="3" t="s">
        <v>73</v>
      </c>
      <c r="B13" s="148">
        <v>134079.38729499985</v>
      </c>
      <c r="C13" s="148">
        <v>120635.804422</v>
      </c>
      <c r="D13" s="230">
        <f t="shared" si="0"/>
        <v>-0.10026584357386303</v>
      </c>
      <c r="E13" s="74">
        <v>311354.34076999972</v>
      </c>
      <c r="F13" s="74">
        <v>373968.82722999918</v>
      </c>
      <c r="G13" s="222">
        <f t="shared" si="1"/>
        <v>0.20110362458782394</v>
      </c>
      <c r="H13" s="222">
        <f t="shared" si="2"/>
        <v>3.8617392249993797E-2</v>
      </c>
    </row>
    <row r="14" spans="1:9" ht="12" customHeight="1" x14ac:dyDescent="0.25">
      <c r="A14" s="3" t="s">
        <v>179</v>
      </c>
      <c r="B14" s="148">
        <v>128133.25059199998</v>
      </c>
      <c r="C14" s="148">
        <v>118179.08174200004</v>
      </c>
      <c r="D14" s="230">
        <f t="shared" si="0"/>
        <v>-7.7686071367188414E-2</v>
      </c>
      <c r="E14" s="74">
        <v>280637.55605000001</v>
      </c>
      <c r="F14" s="74">
        <v>298627.10527</v>
      </c>
      <c r="G14" s="222">
        <f t="shared" si="1"/>
        <v>6.4102429743205347E-2</v>
      </c>
      <c r="H14" s="222">
        <f t="shared" si="2"/>
        <v>3.0837329801286402E-2</v>
      </c>
    </row>
    <row r="15" spans="1:9" ht="12" customHeight="1" x14ac:dyDescent="0.25">
      <c r="A15" s="3" t="s">
        <v>120</v>
      </c>
      <c r="B15" s="148">
        <v>164796.98918500013</v>
      </c>
      <c r="C15" s="148">
        <v>166110.96116799983</v>
      </c>
      <c r="D15" s="230">
        <f t="shared" si="0"/>
        <v>7.9732766326492399E-3</v>
      </c>
      <c r="E15" s="74">
        <v>201212.11241999996</v>
      </c>
      <c r="F15" s="74">
        <v>219974.29000000018</v>
      </c>
      <c r="G15" s="222">
        <f t="shared" si="1"/>
        <v>9.3245766143724929E-2</v>
      </c>
      <c r="H15" s="222">
        <f t="shared" si="2"/>
        <v>2.2715351717322103E-2</v>
      </c>
    </row>
    <row r="16" spans="1:9" ht="12" customHeight="1" x14ac:dyDescent="0.25">
      <c r="A16" s="3" t="s">
        <v>75</v>
      </c>
      <c r="B16" s="148">
        <v>57156.734464000045</v>
      </c>
      <c r="C16" s="148">
        <v>63644.707677999941</v>
      </c>
      <c r="D16" s="230">
        <f t="shared" si="0"/>
        <v>0.11351196451025936</v>
      </c>
      <c r="E16" s="74">
        <v>191824.58057000005</v>
      </c>
      <c r="F16" s="74">
        <v>281884.58195999981</v>
      </c>
      <c r="G16" s="222">
        <f t="shared" si="1"/>
        <v>0.46949145475720377</v>
      </c>
      <c r="H16" s="222">
        <f t="shared" si="2"/>
        <v>2.9108435458124218E-2</v>
      </c>
    </row>
    <row r="17" spans="1:8" ht="12" customHeight="1" x14ac:dyDescent="0.25">
      <c r="A17" s="3" t="s">
        <v>86</v>
      </c>
      <c r="B17" s="148">
        <v>79732.542307000069</v>
      </c>
      <c r="C17" s="148">
        <v>69366.093256000138</v>
      </c>
      <c r="D17" s="230">
        <f t="shared" si="0"/>
        <v>-0.13001528298301623</v>
      </c>
      <c r="E17" s="74">
        <v>175149.38705999972</v>
      </c>
      <c r="F17" s="74">
        <v>220946.74430000002</v>
      </c>
      <c r="G17" s="222">
        <f t="shared" si="1"/>
        <v>0.261475977785248</v>
      </c>
      <c r="H17" s="222">
        <f t="shared" si="2"/>
        <v>2.2815770913826923E-2</v>
      </c>
    </row>
    <row r="18" spans="1:8" ht="12" customHeight="1" x14ac:dyDescent="0.25">
      <c r="A18" s="3" t="s">
        <v>76</v>
      </c>
      <c r="B18" s="148">
        <v>42268.007581000078</v>
      </c>
      <c r="C18" s="148">
        <v>38262.65858000001</v>
      </c>
      <c r="D18" s="230">
        <f t="shared" si="0"/>
        <v>-9.4760771330998694E-2</v>
      </c>
      <c r="E18" s="74">
        <v>146884.28865999999</v>
      </c>
      <c r="F18" s="74">
        <v>196138.03303000005</v>
      </c>
      <c r="G18" s="222">
        <f t="shared" si="1"/>
        <v>0.33532343601438575</v>
      </c>
      <c r="H18" s="222">
        <f t="shared" si="2"/>
        <v>2.0253932427376796E-2</v>
      </c>
    </row>
    <row r="19" spans="1:8" ht="12" customHeight="1" x14ac:dyDescent="0.25">
      <c r="A19" s="3" t="s">
        <v>78</v>
      </c>
      <c r="B19" s="148">
        <v>49628.907231000012</v>
      </c>
      <c r="C19" s="148">
        <v>40074.377278000014</v>
      </c>
      <c r="D19" s="230">
        <f t="shared" si="0"/>
        <v>-0.19251945058004205</v>
      </c>
      <c r="E19" s="74">
        <v>124660.22341999992</v>
      </c>
      <c r="F19" s="74">
        <v>117044.30314000002</v>
      </c>
      <c r="G19" s="222">
        <f t="shared" si="1"/>
        <v>-6.1093427165942682E-2</v>
      </c>
      <c r="H19" s="222">
        <f t="shared" si="2"/>
        <v>1.2086423883145462E-2</v>
      </c>
    </row>
    <row r="20" spans="1:8" ht="12" customHeight="1" x14ac:dyDescent="0.25">
      <c r="A20" s="3" t="s">
        <v>77</v>
      </c>
      <c r="B20" s="148">
        <v>52584.587143000033</v>
      </c>
      <c r="C20" s="148">
        <v>58619.281785000079</v>
      </c>
      <c r="D20" s="230">
        <f t="shared" si="0"/>
        <v>0.11476166249226449</v>
      </c>
      <c r="E20" s="74">
        <v>119085.87026000005</v>
      </c>
      <c r="F20" s="74">
        <v>236117.67152999979</v>
      </c>
      <c r="G20" s="222">
        <f t="shared" si="1"/>
        <v>0.98275136264683893</v>
      </c>
      <c r="H20" s="222">
        <f t="shared" si="2"/>
        <v>2.4382376483538474E-2</v>
      </c>
    </row>
    <row r="21" spans="1:8" ht="12" customHeight="1" x14ac:dyDescent="0.25">
      <c r="A21" s="3" t="s">
        <v>122</v>
      </c>
      <c r="B21" s="148">
        <v>34101.852507999974</v>
      </c>
      <c r="C21" s="148">
        <v>28383.330023999963</v>
      </c>
      <c r="D21" s="230">
        <f t="shared" si="0"/>
        <v>-0.16768949671160827</v>
      </c>
      <c r="E21" s="74">
        <v>106393.24656000012</v>
      </c>
      <c r="F21" s="74">
        <v>87017.576680000187</v>
      </c>
      <c r="G21" s="222">
        <f t="shared" si="1"/>
        <v>-0.18211371968119316</v>
      </c>
      <c r="H21" s="222">
        <f t="shared" si="2"/>
        <v>8.9857540164136832E-3</v>
      </c>
    </row>
    <row r="22" spans="1:8" ht="12" customHeight="1" x14ac:dyDescent="0.25">
      <c r="A22" s="3" t="s">
        <v>123</v>
      </c>
      <c r="B22" s="148">
        <v>44528.055939999882</v>
      </c>
      <c r="C22" s="148">
        <v>46628.120011999919</v>
      </c>
      <c r="D22" s="230">
        <f t="shared" si="0"/>
        <v>4.7162716351906386E-2</v>
      </c>
      <c r="E22" s="74">
        <v>94438.803459999952</v>
      </c>
      <c r="F22" s="74">
        <v>143875.07124999972</v>
      </c>
      <c r="G22" s="222">
        <f t="shared" si="1"/>
        <v>0.523474101521614</v>
      </c>
      <c r="H22" s="222">
        <f t="shared" si="2"/>
        <v>1.4857067372730324E-2</v>
      </c>
    </row>
    <row r="23" spans="1:8" ht="12" customHeight="1" x14ac:dyDescent="0.25">
      <c r="A23" s="3" t="s">
        <v>180</v>
      </c>
      <c r="B23" s="148">
        <v>37976.876991999918</v>
      </c>
      <c r="C23" s="148">
        <v>32880.217700999994</v>
      </c>
      <c r="D23" s="230">
        <f t="shared" si="0"/>
        <v>-0.13420427625140341</v>
      </c>
      <c r="E23" s="74">
        <v>93972.673410000047</v>
      </c>
      <c r="F23" s="74">
        <v>93234.342559999888</v>
      </c>
      <c r="G23" s="222">
        <f t="shared" si="1"/>
        <v>-7.8568675680731337E-3</v>
      </c>
      <c r="H23" s="222">
        <f t="shared" si="2"/>
        <v>9.6277200548468139E-3</v>
      </c>
    </row>
    <row r="24" spans="1:8" ht="12" customHeight="1" x14ac:dyDescent="0.25">
      <c r="A24" s="3" t="s">
        <v>85</v>
      </c>
      <c r="B24" s="148">
        <v>31473.573789000049</v>
      </c>
      <c r="C24" s="148">
        <v>42798.93820400002</v>
      </c>
      <c r="D24" s="230">
        <f t="shared" si="0"/>
        <v>0.35983725556321033</v>
      </c>
      <c r="E24" s="74">
        <v>57469.612899999993</v>
      </c>
      <c r="F24" s="74">
        <v>99155.957189999899</v>
      </c>
      <c r="G24" s="222">
        <f t="shared" si="1"/>
        <v>0.72536323435023364</v>
      </c>
      <c r="H24" s="222">
        <f t="shared" si="2"/>
        <v>1.0239207693038033E-2</v>
      </c>
    </row>
    <row r="25" spans="1:8" ht="12" customHeight="1" x14ac:dyDescent="0.25">
      <c r="A25" s="3" t="s">
        <v>183</v>
      </c>
      <c r="B25" s="148">
        <v>33465.467455999998</v>
      </c>
      <c r="C25" s="148">
        <v>55163.90271200001</v>
      </c>
      <c r="D25" s="230">
        <f t="shared" si="0"/>
        <v>0.64838285269819873</v>
      </c>
      <c r="E25" s="74">
        <v>56094.620530000022</v>
      </c>
      <c r="F25" s="74">
        <v>80677.548460000078</v>
      </c>
      <c r="G25" s="222">
        <f t="shared" si="1"/>
        <v>0.43824038201404414</v>
      </c>
      <c r="H25" s="222">
        <f t="shared" si="2"/>
        <v>8.3310594568128775E-3</v>
      </c>
    </row>
    <row r="26" spans="1:8" ht="12" customHeight="1" x14ac:dyDescent="0.25">
      <c r="A26" s="3" t="s">
        <v>87</v>
      </c>
      <c r="B26" s="148">
        <v>28419.461048000001</v>
      </c>
      <c r="C26" s="148">
        <v>24469.368760999991</v>
      </c>
      <c r="D26" s="230">
        <f t="shared" si="0"/>
        <v>-0.13899251222000197</v>
      </c>
      <c r="E26" s="74">
        <v>54648.080809999999</v>
      </c>
      <c r="F26" s="74">
        <v>52911.329790000003</v>
      </c>
      <c r="G26" s="222">
        <f t="shared" si="1"/>
        <v>-3.1780640678641947E-2</v>
      </c>
      <c r="H26" s="222">
        <f t="shared" si="2"/>
        <v>5.4638179125891112E-3</v>
      </c>
    </row>
    <row r="27" spans="1:8" ht="12" customHeight="1" x14ac:dyDescent="0.25">
      <c r="A27" s="3" t="s">
        <v>226</v>
      </c>
      <c r="B27" s="148">
        <v>17947.975689999999</v>
      </c>
      <c r="C27" s="148">
        <v>21167.146489999999</v>
      </c>
      <c r="D27" s="230">
        <f t="shared" si="0"/>
        <v>0.17936121909244696</v>
      </c>
      <c r="E27" s="74">
        <v>52764.429900000003</v>
      </c>
      <c r="F27" s="74">
        <v>147074.88131</v>
      </c>
      <c r="G27" s="222">
        <f t="shared" si="1"/>
        <v>1.787386911764965</v>
      </c>
      <c r="H27" s="222">
        <f t="shared" si="2"/>
        <v>1.5187491491574084E-2</v>
      </c>
    </row>
    <row r="28" spans="1:8" ht="12" customHeight="1" x14ac:dyDescent="0.25">
      <c r="A28" s="3" t="s">
        <v>182</v>
      </c>
      <c r="B28" s="148">
        <v>34917.663520000009</v>
      </c>
      <c r="C28" s="148">
        <v>29957.210427999999</v>
      </c>
      <c r="D28" s="230">
        <f t="shared" si="0"/>
        <v>-0.14206142656592069</v>
      </c>
      <c r="E28" s="74">
        <v>49510.02117</v>
      </c>
      <c r="F28" s="74">
        <v>41488.57670000002</v>
      </c>
      <c r="G28" s="222">
        <f t="shared" si="1"/>
        <v>-0.1620165833187015</v>
      </c>
      <c r="H28" s="222">
        <f t="shared" si="2"/>
        <v>4.284262547189467E-3</v>
      </c>
    </row>
    <row r="29" spans="1:8" ht="12" customHeight="1" x14ac:dyDescent="0.25">
      <c r="A29" s="3" t="s">
        <v>121</v>
      </c>
      <c r="B29" s="148">
        <v>25472.177339999998</v>
      </c>
      <c r="C29" s="148">
        <v>22478.152350999993</v>
      </c>
      <c r="D29" s="230">
        <f t="shared" si="0"/>
        <v>-0.11754099184518341</v>
      </c>
      <c r="E29" s="74">
        <v>49084.169270000006</v>
      </c>
      <c r="F29" s="74">
        <v>51912.839520000038</v>
      </c>
      <c r="G29" s="222">
        <f t="shared" si="1"/>
        <v>5.76289726824184E-2</v>
      </c>
      <c r="H29" s="222">
        <f t="shared" si="2"/>
        <v>5.3607101463616436E-3</v>
      </c>
    </row>
    <row r="30" spans="1:8" ht="12" customHeight="1" x14ac:dyDescent="0.25">
      <c r="A30" s="3" t="s">
        <v>181</v>
      </c>
      <c r="B30" s="148">
        <v>38225.926710000065</v>
      </c>
      <c r="C30" s="148">
        <v>36922.228473000076</v>
      </c>
      <c r="D30" s="230">
        <f t="shared" si="0"/>
        <v>-3.4105078652257648E-2</v>
      </c>
      <c r="E30" s="74">
        <v>48885.371849999916</v>
      </c>
      <c r="F30" s="74">
        <v>53665.022359999901</v>
      </c>
      <c r="G30" s="222">
        <f t="shared" si="1"/>
        <v>9.7772612319813934E-2</v>
      </c>
      <c r="H30" s="222">
        <f t="shared" si="2"/>
        <v>5.5416469707680466E-3</v>
      </c>
    </row>
    <row r="31" spans="1:8" ht="12" customHeight="1" x14ac:dyDescent="0.25">
      <c r="A31" s="3" t="s">
        <v>80</v>
      </c>
      <c r="B31" s="148">
        <v>22995.193940999987</v>
      </c>
      <c r="C31" s="148">
        <v>18218.364630000004</v>
      </c>
      <c r="D31" s="230">
        <f t="shared" si="0"/>
        <v>-0.20773163832651953</v>
      </c>
      <c r="E31" s="74">
        <v>37222.42225999997</v>
      </c>
      <c r="F31" s="74">
        <v>40430.812259999984</v>
      </c>
      <c r="G31" s="222">
        <f t="shared" si="1"/>
        <v>8.6195089013533011E-2</v>
      </c>
      <c r="H31" s="222">
        <f t="shared" si="2"/>
        <v>4.1750339128400751E-3</v>
      </c>
    </row>
    <row r="32" spans="1:8" ht="12" customHeight="1" x14ac:dyDescent="0.25">
      <c r="A32" s="3" t="s">
        <v>125</v>
      </c>
      <c r="B32" s="148">
        <v>11063.011680000001</v>
      </c>
      <c r="C32" s="148">
        <v>17656.966560000008</v>
      </c>
      <c r="D32" s="230">
        <f t="shared" si="0"/>
        <v>0.59603614917271841</v>
      </c>
      <c r="E32" s="74">
        <v>33356.130229999988</v>
      </c>
      <c r="F32" s="74">
        <v>135373.21133000002</v>
      </c>
      <c r="G32" s="222">
        <f t="shared" si="1"/>
        <v>3.0584207579405431</v>
      </c>
      <c r="H32" s="222">
        <f t="shared" si="2"/>
        <v>1.3979134145469098E-2</v>
      </c>
    </row>
    <row r="33" spans="1:8" ht="12" customHeight="1" x14ac:dyDescent="0.25">
      <c r="A33" s="3" t="s">
        <v>88</v>
      </c>
      <c r="B33" s="148">
        <v>9329.4954350000007</v>
      </c>
      <c r="C33" s="148">
        <v>8476.4364760000062</v>
      </c>
      <c r="D33" s="230">
        <f t="shared" si="0"/>
        <v>-9.1436773289979567E-2</v>
      </c>
      <c r="E33" s="74">
        <v>30546.137270000014</v>
      </c>
      <c r="F33" s="74">
        <v>29574.590929999998</v>
      </c>
      <c r="G33" s="222">
        <f t="shared" si="1"/>
        <v>-3.1805865711020398E-2</v>
      </c>
      <c r="H33" s="222">
        <f t="shared" si="2"/>
        <v>3.0539806941569107E-3</v>
      </c>
    </row>
    <row r="34" spans="1:8" ht="12" customHeight="1" x14ac:dyDescent="0.25">
      <c r="A34" s="3" t="s">
        <v>232</v>
      </c>
      <c r="B34" s="148">
        <v>7715.4996870000014</v>
      </c>
      <c r="C34" s="148">
        <v>7342.9725479999988</v>
      </c>
      <c r="D34" s="230">
        <f t="shared" si="0"/>
        <v>-4.8282956919521447E-2</v>
      </c>
      <c r="E34" s="74">
        <v>29774.963689999993</v>
      </c>
      <c r="F34" s="74">
        <v>34326.513610000009</v>
      </c>
      <c r="G34" s="222">
        <f t="shared" si="1"/>
        <v>0.15286500320833873</v>
      </c>
      <c r="H34" s="222">
        <f t="shared" si="2"/>
        <v>3.544681652935866E-3</v>
      </c>
    </row>
    <row r="35" spans="1:8" ht="12" customHeight="1" x14ac:dyDescent="0.25">
      <c r="A35" s="3" t="s">
        <v>127</v>
      </c>
      <c r="B35" s="148">
        <v>8426.4375919999984</v>
      </c>
      <c r="C35" s="148">
        <v>11000.620966000002</v>
      </c>
      <c r="D35" s="230">
        <f t="shared" si="0"/>
        <v>0.30548892647634585</v>
      </c>
      <c r="E35" s="74">
        <v>27717.770100000005</v>
      </c>
      <c r="F35" s="74">
        <v>43197.213950000027</v>
      </c>
      <c r="G35" s="222">
        <f t="shared" si="1"/>
        <v>0.55846642042824435</v>
      </c>
      <c r="H35" s="222">
        <f t="shared" si="2"/>
        <v>4.4607026943133338E-3</v>
      </c>
    </row>
    <row r="36" spans="1:8" ht="12" customHeight="1" x14ac:dyDescent="0.25">
      <c r="A36" s="3" t="s">
        <v>124</v>
      </c>
      <c r="B36" s="148">
        <v>6202.2071480000022</v>
      </c>
      <c r="C36" s="148">
        <v>6826.7456910000028</v>
      </c>
      <c r="D36" s="230">
        <f t="shared" si="0"/>
        <v>0.10069617607038372</v>
      </c>
      <c r="E36" s="74">
        <v>24529.698280000008</v>
      </c>
      <c r="F36" s="74">
        <v>29947.624510000027</v>
      </c>
      <c r="G36" s="222">
        <f t="shared" si="1"/>
        <v>0.22087211053947042</v>
      </c>
      <c r="H36" s="222">
        <f>(F36/$F$5)</f>
        <v>3.09250150934887E-3</v>
      </c>
    </row>
    <row r="37" spans="1:8" ht="12" customHeight="1" x14ac:dyDescent="0.25">
      <c r="A37" s="3" t="s">
        <v>130</v>
      </c>
      <c r="B37" s="148">
        <v>10116.084025</v>
      </c>
      <c r="C37" s="148">
        <v>17142.696963999992</v>
      </c>
      <c r="D37" s="230">
        <f t="shared" si="0"/>
        <v>0.69459811935478566</v>
      </c>
      <c r="E37" s="74">
        <v>22990.816190000001</v>
      </c>
      <c r="F37" s="74">
        <v>35208.963169999974</v>
      </c>
      <c r="G37" s="222">
        <f t="shared" si="1"/>
        <v>0.53143598204722853</v>
      </c>
      <c r="H37" s="222">
        <f t="shared" si="2"/>
        <v>3.6358066299874811E-3</v>
      </c>
    </row>
    <row r="38" spans="1:8" ht="12" customHeight="1" x14ac:dyDescent="0.25">
      <c r="A38" s="3" t="s">
        <v>129</v>
      </c>
      <c r="B38" s="148">
        <v>9146.9619669999956</v>
      </c>
      <c r="C38" s="148">
        <v>10504.547478999995</v>
      </c>
      <c r="D38" s="230">
        <f t="shared" si="0"/>
        <v>0.14841928029195239</v>
      </c>
      <c r="E38" s="74">
        <v>17772.801380000001</v>
      </c>
      <c r="F38" s="74">
        <v>19833.524759999997</v>
      </c>
      <c r="G38" s="222">
        <f t="shared" si="1"/>
        <v>0.11594814660557451</v>
      </c>
      <c r="H38" s="222">
        <f t="shared" si="2"/>
        <v>2.0480824859924131E-3</v>
      </c>
    </row>
    <row r="39" spans="1:8" ht="12" customHeight="1" x14ac:dyDescent="0.25">
      <c r="A39" s="3" t="s">
        <v>132</v>
      </c>
      <c r="B39" s="148">
        <v>8542.2930350000024</v>
      </c>
      <c r="C39" s="148">
        <v>9753.4498599999988</v>
      </c>
      <c r="D39" s="230">
        <f t="shared" si="0"/>
        <v>0.1417835726353065</v>
      </c>
      <c r="E39" s="74">
        <v>15200.391200000009</v>
      </c>
      <c r="F39" s="74">
        <v>18178.063070000004</v>
      </c>
      <c r="G39" s="222">
        <f t="shared" si="1"/>
        <v>0.19589442342773333</v>
      </c>
      <c r="H39" s="222">
        <f t="shared" si="2"/>
        <v>1.8771334421614169E-3</v>
      </c>
    </row>
    <row r="40" spans="1:8" ht="12" customHeight="1" x14ac:dyDescent="0.25">
      <c r="A40" s="3" t="s">
        <v>126</v>
      </c>
      <c r="B40" s="148">
        <v>7445.732689000004</v>
      </c>
      <c r="C40" s="148">
        <v>3225.8175910000004</v>
      </c>
      <c r="D40" s="230">
        <f t="shared" si="0"/>
        <v>-0.56675619099706864</v>
      </c>
      <c r="E40" s="74">
        <v>14487.626300000002</v>
      </c>
      <c r="F40" s="74">
        <v>9393.2619100000065</v>
      </c>
      <c r="G40" s="222">
        <f t="shared" si="1"/>
        <v>-0.35163554639727246</v>
      </c>
      <c r="H40" s="222">
        <f t="shared" si="2"/>
        <v>9.6998266505860648E-4</v>
      </c>
    </row>
    <row r="41" spans="1:8" ht="12" customHeight="1" x14ac:dyDescent="0.25">
      <c r="A41" s="3" t="s">
        <v>131</v>
      </c>
      <c r="B41" s="148">
        <v>2902.2373359999992</v>
      </c>
      <c r="C41" s="148">
        <v>2836.2151929999995</v>
      </c>
      <c r="D41" s="230">
        <f t="shared" si="0"/>
        <v>-2.274870569027776E-2</v>
      </c>
      <c r="E41" s="74">
        <v>13174.382590000001</v>
      </c>
      <c r="F41" s="74">
        <v>14112.197659999996</v>
      </c>
      <c r="G41" s="222">
        <f t="shared" si="1"/>
        <v>7.1184745364222479E-2</v>
      </c>
      <c r="H41" s="222">
        <f t="shared" si="2"/>
        <v>1.4572772724997527E-3</v>
      </c>
    </row>
    <row r="42" spans="1:8" ht="12" customHeight="1" x14ac:dyDescent="0.25">
      <c r="A42" s="3" t="s">
        <v>128</v>
      </c>
      <c r="B42" s="148">
        <v>4557.1623319999999</v>
      </c>
      <c r="C42" s="148">
        <v>8711.9434569999994</v>
      </c>
      <c r="D42" s="230">
        <f t="shared" si="0"/>
        <v>0.91170356074996173</v>
      </c>
      <c r="E42" s="74">
        <v>12998.788279999999</v>
      </c>
      <c r="F42" s="74">
        <v>17497.313299999994</v>
      </c>
      <c r="G42" s="222">
        <f t="shared" si="1"/>
        <v>0.34607264331871979</v>
      </c>
      <c r="H42" s="222">
        <f t="shared" si="2"/>
        <v>1.8068367249539816E-3</v>
      </c>
    </row>
    <row r="43" spans="1:8" ht="12" customHeight="1" x14ac:dyDescent="0.25">
      <c r="A43" s="3" t="s">
        <v>200</v>
      </c>
      <c r="B43" s="148">
        <v>6932.1558290000039</v>
      </c>
      <c r="C43" s="148">
        <v>2838.3085899999969</v>
      </c>
      <c r="D43" s="230">
        <f t="shared" si="0"/>
        <v>-0.59055903242592911</v>
      </c>
      <c r="E43" s="74">
        <v>12982.178120000008</v>
      </c>
      <c r="F43" s="74">
        <v>9670.4846900000048</v>
      </c>
      <c r="G43" s="222">
        <f t="shared" si="1"/>
        <v>-0.25509536222570339</v>
      </c>
      <c r="H43" s="222">
        <f t="shared" si="2"/>
        <v>9.9860970575392483E-4</v>
      </c>
    </row>
    <row r="44" spans="1:8" ht="12" customHeight="1" x14ac:dyDescent="0.25">
      <c r="A44" s="3" t="s">
        <v>228</v>
      </c>
      <c r="B44" s="148">
        <v>15086.264080000006</v>
      </c>
      <c r="C44" s="148">
        <v>19493.224743000002</v>
      </c>
      <c r="D44" s="230">
        <f t="shared" si="0"/>
        <v>0.29211742812074615</v>
      </c>
      <c r="E44" s="74">
        <v>11298.870260000003</v>
      </c>
      <c r="F44" s="74">
        <v>16667.285349999998</v>
      </c>
      <c r="G44" s="222">
        <f t="shared" si="1"/>
        <v>0.47512848333210211</v>
      </c>
      <c r="H44" s="222">
        <f t="shared" si="2"/>
        <v>1.7211249955538879E-3</v>
      </c>
    </row>
    <row r="45" spans="1:8" ht="12" customHeight="1" x14ac:dyDescent="0.25">
      <c r="A45" s="3" t="s">
        <v>227</v>
      </c>
      <c r="B45" s="148">
        <v>3379.1818299999991</v>
      </c>
      <c r="C45" s="148">
        <v>2964.4315000000006</v>
      </c>
      <c r="D45" s="230">
        <f t="shared" si="0"/>
        <v>-0.12273690818229765</v>
      </c>
      <c r="E45" s="74">
        <v>10960.343589999999</v>
      </c>
      <c r="F45" s="74">
        <v>22272.464990000004</v>
      </c>
      <c r="G45" s="222">
        <f t="shared" si="1"/>
        <v>1.0320955093343023</v>
      </c>
      <c r="H45" s="222">
        <f t="shared" si="2"/>
        <v>2.2999363964742998E-3</v>
      </c>
    </row>
    <row r="46" spans="1:8" ht="12" customHeight="1" x14ac:dyDescent="0.25">
      <c r="A46" s="3" t="s">
        <v>133</v>
      </c>
      <c r="B46" s="148">
        <v>5523.7948110000025</v>
      </c>
      <c r="C46" s="148">
        <v>3867.9855399999997</v>
      </c>
      <c r="D46" s="230">
        <f t="shared" si="0"/>
        <v>-0.29975937333925751</v>
      </c>
      <c r="E46" s="74">
        <v>10847.012509999993</v>
      </c>
      <c r="F46" s="74">
        <v>10652.392189999999</v>
      </c>
      <c r="G46" s="222">
        <f t="shared" si="1"/>
        <v>-1.794229699841976E-2</v>
      </c>
      <c r="H46" s="222">
        <f t="shared" si="2"/>
        <v>1.1000050743507563E-3</v>
      </c>
    </row>
    <row r="47" spans="1:8" ht="12" customHeight="1" x14ac:dyDescent="0.25">
      <c r="A47" s="3" t="s">
        <v>81</v>
      </c>
      <c r="B47" s="148">
        <v>3666.9298079999985</v>
      </c>
      <c r="C47" s="148">
        <v>2368.8535600000005</v>
      </c>
      <c r="D47" s="230">
        <f t="shared" si="0"/>
        <v>-0.35399539014028447</v>
      </c>
      <c r="E47" s="74">
        <v>10239.400649999998</v>
      </c>
      <c r="F47" s="74">
        <v>10092.942860000005</v>
      </c>
      <c r="G47" s="222">
        <f t="shared" si="1"/>
        <v>-1.4303355734008982E-2</v>
      </c>
      <c r="H47" s="222">
        <f t="shared" si="2"/>
        <v>1.0422342853236839E-3</v>
      </c>
    </row>
    <row r="48" spans="1:8" ht="12" customHeight="1" x14ac:dyDescent="0.25">
      <c r="A48" s="3" t="s">
        <v>134</v>
      </c>
      <c r="B48" s="148">
        <v>4491.833807</v>
      </c>
      <c r="C48" s="148">
        <v>5174.9423650000008</v>
      </c>
      <c r="D48" s="230">
        <f t="shared" si="0"/>
        <v>0.15207787895791158</v>
      </c>
      <c r="E48" s="74">
        <v>9896.2459100000015</v>
      </c>
      <c r="F48" s="74">
        <v>11728.148009999997</v>
      </c>
      <c r="G48" s="222">
        <f t="shared" si="1"/>
        <v>0.18511081036788779</v>
      </c>
      <c r="H48" s="222">
        <f t="shared" si="2"/>
        <v>1.2110915645640271E-3</v>
      </c>
    </row>
    <row r="49" spans="1:8" ht="12" customHeight="1" x14ac:dyDescent="0.25">
      <c r="A49" s="3" t="s">
        <v>311</v>
      </c>
      <c r="B49" s="148">
        <v>4209.6834259999978</v>
      </c>
      <c r="C49" s="148">
        <v>5066.5399110000017</v>
      </c>
      <c r="D49" s="230">
        <f t="shared" si="0"/>
        <v>0.20354416194525604</v>
      </c>
      <c r="E49" s="74">
        <v>9618.1221900000037</v>
      </c>
      <c r="F49" s="74">
        <v>16181.878189999994</v>
      </c>
      <c r="G49" s="222">
        <f t="shared" si="1"/>
        <v>0.68243632908140328</v>
      </c>
      <c r="H49" s="222">
        <f t="shared" si="2"/>
        <v>1.6710000724753477E-3</v>
      </c>
    </row>
    <row r="50" spans="1:8" ht="12" customHeight="1" x14ac:dyDescent="0.25">
      <c r="A50" s="3" t="s">
        <v>192</v>
      </c>
      <c r="B50" s="148">
        <v>2266.9572699999999</v>
      </c>
      <c r="C50" s="148">
        <v>3997.4598839999999</v>
      </c>
      <c r="D50" s="230">
        <f t="shared" si="0"/>
        <v>0.7633591673300486</v>
      </c>
      <c r="E50" s="74">
        <v>9542.8172999999988</v>
      </c>
      <c r="F50" s="74">
        <v>19960.675190000002</v>
      </c>
      <c r="G50" s="222">
        <f t="shared" si="1"/>
        <v>1.0916962530551646</v>
      </c>
      <c r="H50" s="222">
        <f t="shared" si="2"/>
        <v>2.0612125055890617E-3</v>
      </c>
    </row>
    <row r="51" spans="1:8" ht="12" customHeight="1" x14ac:dyDescent="0.25">
      <c r="A51" s="3" t="s">
        <v>136</v>
      </c>
      <c r="B51" s="148">
        <v>4967.207163</v>
      </c>
      <c r="C51" s="148">
        <v>5069.752692</v>
      </c>
      <c r="D51" s="230">
        <f t="shared" si="0"/>
        <v>2.0644504172051992E-2</v>
      </c>
      <c r="E51" s="74">
        <v>7998.3066200000012</v>
      </c>
      <c r="F51" s="74">
        <v>8438.8309399999998</v>
      </c>
      <c r="G51" s="222">
        <f t="shared" si="1"/>
        <v>5.5077198328262966E-2</v>
      </c>
      <c r="H51" s="222">
        <f t="shared" si="2"/>
        <v>8.7142462369179481E-4</v>
      </c>
    </row>
    <row r="52" spans="1:8" ht="12" customHeight="1" x14ac:dyDescent="0.25">
      <c r="A52" s="3" t="s">
        <v>140</v>
      </c>
      <c r="B52" s="148">
        <v>1952.2838639999991</v>
      </c>
      <c r="C52" s="148">
        <v>5364.9700800000019</v>
      </c>
      <c r="D52" s="230">
        <f t="shared" si="0"/>
        <v>1.7480481598653443</v>
      </c>
      <c r="E52" s="74">
        <v>7973.447339999997</v>
      </c>
      <c r="F52" s="74">
        <v>23701.595579999983</v>
      </c>
      <c r="G52" s="222">
        <f t="shared" si="1"/>
        <v>1.9725656380894829</v>
      </c>
      <c r="H52" s="222">
        <f t="shared" si="2"/>
        <v>2.4475136610802384E-3</v>
      </c>
    </row>
    <row r="53" spans="1:8" ht="12" customHeight="1" x14ac:dyDescent="0.25">
      <c r="A53" s="3" t="s">
        <v>83</v>
      </c>
      <c r="B53" s="148">
        <v>2388.122856</v>
      </c>
      <c r="C53" s="148">
        <v>2255.1459699999991</v>
      </c>
      <c r="D53" s="230">
        <f t="shared" si="0"/>
        <v>-5.5682598433286268E-2</v>
      </c>
      <c r="E53" s="74">
        <v>7594.5673500000012</v>
      </c>
      <c r="F53" s="74">
        <v>12226.512900000005</v>
      </c>
      <c r="G53" s="222">
        <f t="shared" si="1"/>
        <v>0.60990249168045141</v>
      </c>
      <c r="H53" s="222">
        <f t="shared" si="2"/>
        <v>1.2625545503516602E-3</v>
      </c>
    </row>
    <row r="54" spans="1:8" ht="12" customHeight="1" x14ac:dyDescent="0.25">
      <c r="A54" s="3" t="s">
        <v>327</v>
      </c>
      <c r="B54" s="148">
        <v>2512.6922059999997</v>
      </c>
      <c r="C54" s="148">
        <v>2832.3361069999987</v>
      </c>
      <c r="D54" s="230">
        <f t="shared" si="0"/>
        <v>0.1272117214502948</v>
      </c>
      <c r="E54" s="74">
        <v>7219.7333400000025</v>
      </c>
      <c r="F54" s="74">
        <v>12488.968080000002</v>
      </c>
      <c r="G54" s="222">
        <f t="shared" si="1"/>
        <v>0.7298378612969656</v>
      </c>
      <c r="H54" s="222">
        <f t="shared" si="2"/>
        <v>1.2896566345258292E-3</v>
      </c>
    </row>
    <row r="55" spans="1:8" ht="12" customHeight="1" x14ac:dyDescent="0.25">
      <c r="A55" s="3" t="s">
        <v>144</v>
      </c>
      <c r="B55" s="148">
        <v>2054.5117330000003</v>
      </c>
      <c r="C55" s="148">
        <v>8601.9838049999998</v>
      </c>
      <c r="D55" s="230">
        <f t="shared" si="0"/>
        <v>3.1868749965420609</v>
      </c>
      <c r="E55" s="74">
        <v>7054.4393099999988</v>
      </c>
      <c r="F55" s="74">
        <v>12974.707310000007</v>
      </c>
      <c r="G55" s="222">
        <f t="shared" si="1"/>
        <v>0.83922587463581277</v>
      </c>
      <c r="H55" s="222">
        <f t="shared" si="2"/>
        <v>1.3398158483700984E-3</v>
      </c>
    </row>
    <row r="56" spans="1:8" ht="12" customHeight="1" x14ac:dyDescent="0.25">
      <c r="A56" s="3" t="s">
        <v>135</v>
      </c>
      <c r="B56" s="148">
        <v>3725.7235819999992</v>
      </c>
      <c r="C56" s="148">
        <v>2161.4546259999988</v>
      </c>
      <c r="D56" s="230">
        <f t="shared" si="0"/>
        <v>-0.41985641757145276</v>
      </c>
      <c r="E56" s="74">
        <v>6669.2766200000024</v>
      </c>
      <c r="F56" s="74">
        <v>7831.9716899999976</v>
      </c>
      <c r="G56" s="222">
        <f t="shared" si="1"/>
        <v>0.17433600917276015</v>
      </c>
      <c r="H56" s="222">
        <f t="shared" si="2"/>
        <v>8.0875811249787139E-4</v>
      </c>
    </row>
    <row r="57" spans="1:8" ht="12" customHeight="1" x14ac:dyDescent="0.25">
      <c r="A57" s="126" t="s">
        <v>18</v>
      </c>
      <c r="B57" s="149">
        <v>41998.430545000003</v>
      </c>
      <c r="C57" s="149">
        <v>40272.186226000013</v>
      </c>
      <c r="D57" s="231">
        <f t="shared" si="0"/>
        <v>-4.110259113493242E-2</v>
      </c>
      <c r="E57" s="166">
        <v>85502.113939999996</v>
      </c>
      <c r="F57" s="166">
        <v>102198.45076999995</v>
      </c>
      <c r="G57" s="231">
        <f t="shared" si="1"/>
        <v>0.19527396529302643</v>
      </c>
      <c r="H57" s="231">
        <f t="shared" si="2"/>
        <v>1.0553386735358822E-2</v>
      </c>
    </row>
    <row r="58" spans="1:8" ht="8.1" customHeight="1" x14ac:dyDescent="0.25">
      <c r="A58" s="8" t="s">
        <v>44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40" t="s">
        <v>376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25">
      <c r="A61" s="241" t="s">
        <v>377</v>
      </c>
      <c r="B61" s="28"/>
      <c r="C61" s="28"/>
      <c r="D61" s="36"/>
      <c r="E61" s="28"/>
      <c r="F61" s="28"/>
      <c r="G61" s="36"/>
    </row>
    <row r="62" spans="1:8" x14ac:dyDescent="0.25">
      <c r="B62" s="28"/>
      <c r="C62" s="28"/>
      <c r="D62" s="28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104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2024-12-18T17:04:43Z</dcterms:modified>
</cp:coreProperties>
</file>