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A36290A3-B40E-4369-8B17-F516CFF2CFF8}" xr6:coauthVersionLast="47" xr6:coauthVersionMax="47" xr10:uidLastSave="{00000000-0000-0000-0000-000000000000}"/>
  <bookViews>
    <workbookView xWindow="4605" yWindow="2700" windowWidth="22785" windowHeight="12675" activeTab="1" xr2:uid="{00000000-000D-0000-FFFF-FFFF00000000}"/>
  </bookViews>
  <sheets>
    <sheet name="HNDAC" sheetId="1" r:id="rId1"/>
    <sheet name="MEDICINA" sheetId="2" r:id="rId2"/>
    <sheet name="CIRUGIA" sheetId="3" r:id="rId3"/>
    <sheet name="PEDIATRIA" sheetId="4" r:id="rId4"/>
    <sheet name="G-O" sheetId="5" r:id="rId5"/>
    <sheet name="AREAS CRITICAS" sheetId="6" r:id="rId6"/>
    <sheet name="ONCOLOGIA" sheetId="7" r:id="rId7"/>
  </sheets>
  <externalReferences>
    <externalReference r:id="rId8"/>
  </externalReferences>
  <definedNames>
    <definedName name="_xlnm.Print_Area" localSheetId="2">CIRUGIA!$A$160:$R$178</definedName>
    <definedName name="_xlnm.Print_Area" localSheetId="1">MEDICINA!$A$67:$R$110</definedName>
    <definedName name="_xlnm.Print_Area" localSheetId="3">PEDIATRIA!$A$45:$R$63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4" i="6" l="1"/>
  <c r="B153" i="3" l="1"/>
  <c r="B152" i="3"/>
  <c r="B153" i="2"/>
  <c r="B152" i="2"/>
  <c r="A135" i="2" l="1"/>
  <c r="W11" i="5" l="1"/>
  <c r="W70" i="4" l="1"/>
  <c r="V29" i="1" l="1"/>
  <c r="A47" i="6"/>
  <c r="S78" i="1" l="1"/>
  <c r="L78" i="1"/>
  <c r="K78" i="1"/>
  <c r="J78" i="1"/>
  <c r="I78" i="1"/>
  <c r="H78" i="1"/>
  <c r="G78" i="1"/>
  <c r="Q78" i="1" s="1"/>
  <c r="F78" i="1"/>
  <c r="N78" i="1" l="1"/>
  <c r="R78" i="1"/>
  <c r="T78" i="1"/>
  <c r="M78" i="1"/>
  <c r="O78" i="1"/>
  <c r="P78" i="1"/>
  <c r="V11" i="1"/>
  <c r="V9" i="1"/>
  <c r="V8" i="1"/>
  <c r="A24" i="3" l="1"/>
  <c r="A47" i="3"/>
  <c r="A70" i="3"/>
  <c r="A93" i="3"/>
  <c r="A136" i="3"/>
  <c r="A23" i="2" l="1"/>
  <c r="A70" i="5" l="1"/>
  <c r="A47" i="5"/>
  <c r="A24" i="5"/>
  <c r="A90" i="2"/>
  <c r="A67" i="2"/>
  <c r="A45" i="2"/>
  <c r="A112" i="2"/>
</calcChain>
</file>

<file path=xl/sharedStrings.xml><?xml version="1.0" encoding="utf-8"?>
<sst xmlns="http://schemas.openxmlformats.org/spreadsheetml/2006/main" count="2164" uniqueCount="155">
  <si>
    <t xml:space="preserve"> HOSPITAL NACIONAL DANIEL ALCIDES CARRION</t>
  </si>
  <si>
    <t xml:space="preserve"> Indicadores</t>
  </si>
  <si>
    <t>DIAS DEL
 MES</t>
  </si>
  <si>
    <t>Censos a reportar</t>
  </si>
  <si>
    <t>% DE ENTREGA DE INFORMACION</t>
  </si>
  <si>
    <t xml:space="preserve"> PROMEDIO DIARIO DE CAMAS</t>
  </si>
  <si>
    <t xml:space="preserve"> DIAS-PACIENTES</t>
  </si>
  <si>
    <t xml:space="preserve"> DIAS-CAMA</t>
  </si>
  <si>
    <t xml:space="preserve"> EGRESOS HOSPITALARIOS</t>
  </si>
  <si>
    <t xml:space="preserve"> FALLECIDOS</t>
  </si>
  <si>
    <t xml:space="preserve"> INGRESOS HOSPITALARIOS</t>
  </si>
  <si>
    <t xml:space="preserve"> PORCENTAJE DE OCUPACION DE CAMAS (%)</t>
  </si>
  <si>
    <t xml:space="preserve"> PROMEDIO DIARIO DE INGRESOS ( Pctes./Día)</t>
  </si>
  <si>
    <t xml:space="preserve"> INTERVALO SUSTITUCION (Días)</t>
  </si>
  <si>
    <t xml:space="preserve"> RENDIMIENTO MENSUAL DE CAMA (Pctes/Cama)</t>
  </si>
  <si>
    <t xml:space="preserve"> PROMEDIO DIARIO DE EGRESOS (Pctes./Día)</t>
  </si>
  <si>
    <t>fallecidos &gt; a 48 horas</t>
  </si>
  <si>
    <t>TASA NETA 
DE MORTALIDAD</t>
  </si>
  <si>
    <t>N.R.</t>
  </si>
  <si>
    <t xml:space="preserve"> EGRESOS POR PISO</t>
  </si>
  <si>
    <t xml:space="preserve"> INGRESOS 
AL HOSPITAL</t>
  </si>
  <si>
    <t xml:space="preserve"> RENDIMIENTO MENSUAL DE CAMA (Pctes/mes)</t>
  </si>
  <si>
    <t xml:space="preserve"> INGRESOS 
AL PISO</t>
  </si>
  <si>
    <t xml:space="preserve"> PISO 7° A  :  Medicina Interna 2</t>
  </si>
  <si>
    <t xml:space="preserve"> PISO 7° B  :  Medicina Interna 1</t>
  </si>
  <si>
    <t>CENEX</t>
  </si>
  <si>
    <t xml:space="preserve"> INDICADORES BÁSICOS DEL AREA FUNCIONAL DE HOSPITALIZACIÓN</t>
  </si>
  <si>
    <t xml:space="preserve"> DEPARTAMENTO DE  CIRUGIA</t>
  </si>
  <si>
    <t>EGRESO
HOSPITAL</t>
  </si>
  <si>
    <t xml:space="preserve"> Sala de Quemados</t>
  </si>
  <si>
    <t xml:space="preserve"> Cirugía Pediátrica</t>
  </si>
  <si>
    <t xml:space="preserve"> DEPARTAMENTO DE  PEDIATRIA</t>
  </si>
  <si>
    <t xml:space="preserve"> UCIP :  Unidad de Cuidados Intensivos Pediátricos - Sala 5º A</t>
  </si>
  <si>
    <t xml:space="preserve"> DEPARTAMENTO DE  GINECO-OBSTETRICIA</t>
  </si>
  <si>
    <t xml:space="preserve"> PISO 2A : Servicio de Ginecología</t>
  </si>
  <si>
    <t xml:space="preserve"> Indicadores Básicos de Hospitalización</t>
  </si>
  <si>
    <t xml:space="preserve"> DEPARTAMENTO DE  SERVICIOS CRITICOS (UCI, UCIN, )</t>
  </si>
  <si>
    <t xml:space="preserve"> </t>
  </si>
  <si>
    <t>UCI</t>
  </si>
  <si>
    <t xml:space="preserve"> UCIN : Unidad de Cuidados Intermedios </t>
  </si>
  <si>
    <t xml:space="preserve"> TASA BRUTA DE MORTALIDAD  (%)</t>
  </si>
  <si>
    <t>.</t>
  </si>
  <si>
    <t>AÑO: 2015</t>
  </si>
  <si>
    <t xml:space="preserve"> INDICADORES DE  HOSPITALIZACION (incluyendo Areas Criticas)</t>
  </si>
  <si>
    <t>INDICADORES DE HOSPITALIZACION DEL DEPARTAMENTO DE MEDICINA</t>
  </si>
  <si>
    <t>HOSPITAL NACIONAL DANIEL A. CARRION</t>
  </si>
  <si>
    <t>Ene-16</t>
  </si>
  <si>
    <t>Feb-16</t>
  </si>
  <si>
    <t>Mar-16</t>
  </si>
  <si>
    <t>Abr-16</t>
  </si>
  <si>
    <t>May-16</t>
  </si>
  <si>
    <t>Jun-16</t>
  </si>
  <si>
    <t>Jul-16</t>
  </si>
  <si>
    <t>Ago-16</t>
  </si>
  <si>
    <t>Sep-16</t>
  </si>
  <si>
    <t>Oct-16</t>
  </si>
  <si>
    <t>Nov-16</t>
  </si>
  <si>
    <t>Dic-16</t>
  </si>
  <si>
    <t>AÑO 2016</t>
  </si>
  <si>
    <t>1er Trim 2016</t>
  </si>
  <si>
    <t>2do Trim 2016</t>
  </si>
  <si>
    <t>3er Trim 2016</t>
  </si>
  <si>
    <t>4to Trim 2016</t>
  </si>
  <si>
    <t xml:space="preserve"> INDICADORES DE HOSPITALIZACIÓN</t>
  </si>
  <si>
    <t>Fuente: Censo diario
Elaboración: Unidad de Estadistica</t>
  </si>
  <si>
    <t xml:space="preserve"> INDICADORES DE  HOSPITALIZACION (excluyendo Areas Criticas)</t>
  </si>
  <si>
    <t>CIRUGIA ESPECIALIDADES  PEDIATRICAS</t>
  </si>
  <si>
    <t>INDICADORES DE HOSPITALIZACION</t>
  </si>
  <si>
    <t xml:space="preserve"> INDICADORES HOSPITALARIOS BASICOS (Incluyendo Areas Criticas)</t>
  </si>
  <si>
    <t>INDICADORES DE HOSPITALIZACIÓN(EXCLUYENDO AREAS CRITICAS)</t>
  </si>
  <si>
    <t>ESTANDAR:</t>
  </si>
  <si>
    <t>I.S&lt; 1 dia, % de ocupación 85 -90%, R.C. 4 por mes.</t>
  </si>
  <si>
    <t>Ene-17</t>
  </si>
  <si>
    <t>Feb-17</t>
  </si>
  <si>
    <t>Mar-17</t>
  </si>
  <si>
    <t>Abr-17</t>
  </si>
  <si>
    <t>May-17</t>
  </si>
  <si>
    <t>Jun-17</t>
  </si>
  <si>
    <t>Jul-17</t>
  </si>
  <si>
    <t>Ago-17</t>
  </si>
  <si>
    <t>Sep-17</t>
  </si>
  <si>
    <t>Oct-17</t>
  </si>
  <si>
    <t>Nov-17</t>
  </si>
  <si>
    <t>Dic-17</t>
  </si>
  <si>
    <t>AÑO 2017</t>
  </si>
  <si>
    <t>1er Trim 2017</t>
  </si>
  <si>
    <t>2do Trim 2017</t>
  </si>
  <si>
    <t>3er Trim 2017</t>
  </si>
  <si>
    <t>4to Trim 2017</t>
  </si>
  <si>
    <t>NEUMOLOGIA/ INFECTOLOGIA</t>
  </si>
  <si>
    <t>DIAS DEL 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</si>
  <si>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</si>
  <si>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</si>
  <si>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</si>
  <si>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</si>
  <si>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</si>
  <si>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</si>
  <si>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</si>
  <si>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</si>
  <si>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</si>
  <si>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</si>
  <si>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</si>
  <si>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</si>
  <si>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1er Trim </t>
  </si>
  <si>
    <t xml:space="preserve">2do Trim </t>
  </si>
  <si>
    <t xml:space="preserve">3er Trim </t>
  </si>
  <si>
    <t xml:space="preserve">4to Trim </t>
  </si>
  <si>
    <t>ANUAL</t>
  </si>
  <si>
    <t>Nota: Se excluyeron UCI, UCIN, UCIP, NEONATOLOGIA</t>
  </si>
  <si>
    <t xml:space="preserve"> INDICADORES  DE HOSPITALIZACIÓN</t>
  </si>
  <si>
    <t xml:space="preserve"> PISO 8° B  </t>
  </si>
  <si>
    <t xml:space="preserve"> PISO 8° A  </t>
  </si>
  <si>
    <t xml:space="preserve"> SERVICIO DE PEDIATRIA </t>
  </si>
  <si>
    <t>PISO 3º A  :  Servicio de Neonatología UCI- NEONATOLOGIA HOSPITALIZACION</t>
  </si>
  <si>
    <t xml:space="preserve"> PISO 5° B  :  </t>
  </si>
  <si>
    <t xml:space="preserve"> PISO  3º C  :  PUERPERIO</t>
  </si>
  <si>
    <t xml:space="preserve"> PISO  : Gineco - Obstetricia  2B  ARO</t>
  </si>
  <si>
    <t>AÑO: 2023</t>
  </si>
  <si>
    <t xml:space="preserve"> PISO 6° A  : MEDICINA</t>
  </si>
  <si>
    <t xml:space="preserve"> PISO 6º B  : MEDICINA</t>
  </si>
  <si>
    <t xml:space="preserve"> PISO 4° A   </t>
  </si>
  <si>
    <t xml:space="preserve"> PISO 4° B  </t>
  </si>
  <si>
    <t>SETIEMBRE</t>
  </si>
  <si>
    <t>RENDIMIENTO MENSUAL DE CAMA (Pctes/mes)</t>
  </si>
  <si>
    <t>FALLECIDOS</t>
  </si>
  <si>
    <t>PORCENTAJE DE OCUPACION DE CAMAS (%)</t>
  </si>
  <si>
    <t>PROMEDIO DIARIO DE INGRESOS ( Pctes./Día)</t>
  </si>
  <si>
    <t>INTERVALO SUSTITUCION (Días)</t>
  </si>
  <si>
    <t>TASA BRUTA DE MORTALIDAD  (%)</t>
  </si>
  <si>
    <t>PROMEDIO DIARIO DE EGRESOS (Pctes./Día)</t>
  </si>
  <si>
    <t>INGRESOS 
AL DPTO</t>
  </si>
  <si>
    <t>EGRESOS POR PISO</t>
  </si>
  <si>
    <t>DIAS-CAMA</t>
  </si>
  <si>
    <t>PROMEDIO DIARIO DE CAMAS</t>
  </si>
  <si>
    <t>INDICADORES</t>
  </si>
  <si>
    <t>DEPARTAMENTO DE  ONCOLOGIA</t>
  </si>
  <si>
    <t>PROMEDIO DIARIO DE INGRESOS     ( Pctes./Día)</t>
  </si>
  <si>
    <t xml:space="preserve"> PROMEDIO DIARIO DE INGRESOS     ( Pctes./Día)</t>
  </si>
  <si>
    <t>Ene-23</t>
  </si>
  <si>
    <t>Feb-23</t>
  </si>
  <si>
    <t>Mar-23</t>
  </si>
  <si>
    <t>Abr-23</t>
  </si>
  <si>
    <t>May-23</t>
  </si>
  <si>
    <t>Jun-23</t>
  </si>
  <si>
    <t>Jul-23</t>
  </si>
  <si>
    <t>Ago-23</t>
  </si>
  <si>
    <t>Sep-23</t>
  </si>
  <si>
    <t>Oct-23</t>
  </si>
  <si>
    <t>Nov-23</t>
  </si>
  <si>
    <t>Dic-23</t>
  </si>
  <si>
    <t>AÑO 2023</t>
  </si>
  <si>
    <t>1er Trim 2023</t>
  </si>
  <si>
    <t>2do Trim 2023</t>
  </si>
  <si>
    <t>3er Trim 2023</t>
  </si>
  <si>
    <t>4to Trim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</si>
</sst>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0.0"/>
    <numFmt numFmtId="166" formatCode="0.0%"/>
    <numFmt numFmtId="167" formatCode="#,##0.0"/>
    <numFmt numFmtId="168" formatCode="_([$€-2]\ * #,##0.00_);_([$€-2]\ * \(#,##0.00\);_([$€-2]\ * &quot;-&quot;??_)"/>
    <numFmt numFmtId="169" formatCode="_-* #,##0.00\ [$€]_-;\-* #,##0.00\ [$€]_-;_-* &quot;-&quot;??\ [$€]_-;_-@_-"/>
  </numFmts>
  <fonts count="36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7"/>
      <color indexed="8"/>
      <name val="b510"/>
    </font>
    <font>
      <b/>
      <sz val="7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color indexed="8"/>
      <name val="Arial Narrow"/>
      <family val="2"/>
    </font>
    <font>
      <b/>
      <sz val="15"/>
      <color indexed="8"/>
      <name val="Arial"/>
      <family val="2"/>
    </font>
    <font>
      <b/>
      <sz val="15"/>
      <color rgb="FFFF0000"/>
      <name val="Arial"/>
      <family val="2"/>
    </font>
    <font>
      <sz val="15"/>
      <color indexed="8"/>
      <name val="Arial"/>
      <family val="2"/>
    </font>
    <font>
      <b/>
      <sz val="7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4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2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"/>
      <name val="Arial Narrow"/>
      <family val="2"/>
    </font>
    <font>
      <b/>
      <sz val="10"/>
      <color indexed="8"/>
      <name val="Arial Narrow"/>
      <family val="2"/>
    </font>
    <font>
      <b/>
      <sz val="10"/>
      <color rgb="FFFF0000"/>
      <name val="Arial Narrow"/>
      <family val="2"/>
    </font>
    <font>
      <b/>
      <sz val="9"/>
      <color indexed="8"/>
      <name val="Calibri"/>
      <family val="2"/>
      <scheme val="minor"/>
    </font>
    <font>
      <b/>
      <sz val="1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</fills>
  <borders count="7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66">
    <xf numFmtId="0" fontId="0" fillId="0" borderId="0"/>
    <xf numFmtId="0" fontId="25" fillId="0" borderId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6" borderId="0" applyNumberFormat="0" applyBorder="0" applyAlignment="0" applyProtection="0"/>
    <xf numFmtId="0" fontId="26" fillId="9" borderId="0" applyNumberFormat="0" applyBorder="0" applyAlignment="0" applyProtection="0"/>
    <xf numFmtId="0" fontId="26" fillId="7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7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7" borderId="0" applyNumberFormat="0" applyBorder="0" applyAlignment="0" applyProtection="0"/>
    <xf numFmtId="0" fontId="8" fillId="15" borderId="0" applyNumberFormat="0" applyBorder="0" applyAlignment="0" applyProtection="0"/>
    <xf numFmtId="0" fontId="8" fillId="6" borderId="13" applyNumberFormat="0" applyAlignment="0" applyProtection="0"/>
    <xf numFmtId="0" fontId="8" fillId="16" borderId="14" applyNumberFormat="0" applyAlignment="0" applyProtection="0"/>
    <xf numFmtId="0" fontId="8" fillId="0" borderId="15" applyNumberFormat="0" applyFill="0" applyAlignment="0" applyProtection="0"/>
    <xf numFmtId="0" fontId="8" fillId="0" borderId="0" applyNumberFormat="0" applyFill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20" borderId="0" applyNumberFormat="0" applyBorder="0" applyAlignment="0" applyProtection="0"/>
    <xf numFmtId="0" fontId="8" fillId="7" borderId="13" applyNumberFormat="0" applyAlignment="0" applyProtection="0"/>
    <xf numFmtId="168" fontId="8" fillId="0" borderId="0" applyFont="0" applyFill="0" applyBorder="0" applyAlignment="0" applyProtection="0"/>
    <xf numFmtId="0" fontId="8" fillId="21" borderId="0" applyNumberFormat="0" applyBorder="0" applyAlignment="0" applyProtection="0"/>
    <xf numFmtId="0" fontId="8" fillId="12" borderId="0" applyNumberFormat="0" applyBorder="0" applyAlignment="0" applyProtection="0"/>
    <xf numFmtId="0" fontId="8" fillId="0" borderId="0"/>
    <xf numFmtId="0" fontId="2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6" fillId="8" borderId="16" applyNumberFormat="0" applyFont="0" applyAlignment="0" applyProtection="0"/>
    <xf numFmtId="9" fontId="26" fillId="0" borderId="0" applyFont="0" applyFill="0" applyBorder="0" applyAlignment="0" applyProtection="0"/>
    <xf numFmtId="0" fontId="8" fillId="6" borderId="17" applyNumberFormat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18" applyNumberFormat="0" applyFill="0" applyAlignment="0" applyProtection="0"/>
    <xf numFmtId="0" fontId="8" fillId="0" borderId="19" applyNumberFormat="0" applyFill="0" applyAlignment="0" applyProtection="0"/>
    <xf numFmtId="0" fontId="8" fillId="0" borderId="20" applyNumberFormat="0" applyFill="0" applyAlignment="0" applyProtection="0"/>
    <xf numFmtId="0" fontId="8" fillId="0" borderId="21" applyNumberFormat="0" applyFill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8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8" fillId="0" borderId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6" borderId="0" applyNumberFormat="0" applyBorder="0" applyAlignment="0" applyProtection="0"/>
    <xf numFmtId="0" fontId="26" fillId="9" borderId="0" applyNumberFormat="0" applyBorder="0" applyAlignment="0" applyProtection="0"/>
    <xf numFmtId="0" fontId="26" fillId="7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7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7" borderId="0" applyNumberFormat="0" applyBorder="0" applyAlignment="0" applyProtection="0"/>
    <xf numFmtId="0" fontId="8" fillId="15" borderId="0" applyNumberFormat="0" applyBorder="0" applyAlignment="0" applyProtection="0"/>
    <xf numFmtId="0" fontId="8" fillId="6" borderId="13" applyNumberFormat="0" applyAlignment="0" applyProtection="0"/>
    <xf numFmtId="0" fontId="8" fillId="16" borderId="14" applyNumberFormat="0" applyAlignment="0" applyProtection="0"/>
    <xf numFmtId="0" fontId="8" fillId="0" borderId="15" applyNumberFormat="0" applyFill="0" applyAlignment="0" applyProtection="0"/>
    <xf numFmtId="0" fontId="8" fillId="0" borderId="0" applyNumberFormat="0" applyFill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20" borderId="0" applyNumberFormat="0" applyBorder="0" applyAlignment="0" applyProtection="0"/>
    <xf numFmtId="0" fontId="8" fillId="7" borderId="13" applyNumberFormat="0" applyAlignment="0" applyProtection="0"/>
    <xf numFmtId="0" fontId="8" fillId="21" borderId="0" applyNumberFormat="0" applyBorder="0" applyAlignment="0" applyProtection="0"/>
    <xf numFmtId="0" fontId="8" fillId="12" borderId="0" applyNumberFormat="0" applyBorder="0" applyAlignment="0" applyProtection="0"/>
    <xf numFmtId="0" fontId="8" fillId="0" borderId="0"/>
    <xf numFmtId="0" fontId="2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6" fillId="8" borderId="16" applyNumberFormat="0" applyFont="0" applyAlignment="0" applyProtection="0"/>
    <xf numFmtId="0" fontId="8" fillId="6" borderId="17" applyNumberFormat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18" applyNumberFormat="0" applyFill="0" applyAlignment="0" applyProtection="0"/>
    <xf numFmtId="0" fontId="8" fillId="0" borderId="19" applyNumberFormat="0" applyFill="0" applyAlignment="0" applyProtection="0"/>
    <xf numFmtId="0" fontId="8" fillId="0" borderId="20" applyNumberFormat="0" applyFill="0" applyAlignment="0" applyProtection="0"/>
    <xf numFmtId="0" fontId="8" fillId="0" borderId="21" applyNumberFormat="0" applyFill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8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4" fillId="0" borderId="0"/>
  </cellStyleXfs>
  <cellXfs count="514">
    <xf numFmtId="0" fontId="0" fillId="0" borderId="0" xfId="0"/>
    <xf numFmtId="0" fontId="1" fillId="0" borderId="0" xfId="0" applyFont="1" applyAlignment="1">
      <alignment horizontal="left" vertical="center"/>
    </xf>
    <xf numFmtId="10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10" fontId="7" fillId="0" borderId="2" xfId="0" applyNumberFormat="1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166" fontId="7" fillId="0" borderId="2" xfId="0" applyNumberFormat="1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 wrapText="1"/>
    </xf>
    <xf numFmtId="10" fontId="7" fillId="0" borderId="3" xfId="0" applyNumberFormat="1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10" fontId="7" fillId="0" borderId="4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horizontal="center" vertical="center"/>
    </xf>
    <xf numFmtId="167" fontId="3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 wrapText="1"/>
    </xf>
    <xf numFmtId="3" fontId="3" fillId="3" borderId="7" xfId="0" applyNumberFormat="1" applyFont="1" applyFill="1" applyBorder="1" applyAlignment="1">
      <alignment horizontal="center" vertical="center"/>
    </xf>
    <xf numFmtId="166" fontId="7" fillId="0" borderId="8" xfId="0" applyNumberFormat="1" applyFont="1" applyBorder="1" applyAlignment="1">
      <alignment horizontal="center" vertical="center" wrapText="1"/>
    </xf>
    <xf numFmtId="165" fontId="7" fillId="0" borderId="6" xfId="0" applyNumberFormat="1" applyFont="1" applyBorder="1" applyAlignment="1">
      <alignment horizontal="center" vertical="center" wrapText="1"/>
    </xf>
    <xf numFmtId="0" fontId="7" fillId="0" borderId="0" xfId="0" applyFont="1"/>
    <xf numFmtId="0" fontId="9" fillId="0" borderId="0" xfId="0" applyFont="1" applyAlignment="1">
      <alignment horizontal="left" vertical="center"/>
    </xf>
    <xf numFmtId="1" fontId="7" fillId="0" borderId="0" xfId="0" applyNumberFormat="1" applyFont="1"/>
    <xf numFmtId="10" fontId="7" fillId="0" borderId="0" xfId="0" applyNumberFormat="1" applyFont="1"/>
    <xf numFmtId="3" fontId="7" fillId="0" borderId="0" xfId="0" applyNumberFormat="1" applyFont="1"/>
    <xf numFmtId="165" fontId="7" fillId="0" borderId="0" xfId="0" applyNumberFormat="1" applyFont="1"/>
    <xf numFmtId="0" fontId="1" fillId="0" borderId="9" xfId="0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3" fontId="3" fillId="4" borderId="7" xfId="0" applyNumberFormat="1" applyFont="1" applyFill="1" applyBorder="1" applyAlignment="1">
      <alignment horizontal="center" vertical="center"/>
    </xf>
    <xf numFmtId="166" fontId="3" fillId="4" borderId="1" xfId="0" applyNumberFormat="1" applyFont="1" applyFill="1" applyBorder="1" applyAlignment="1">
      <alignment horizontal="center" vertical="center"/>
    </xf>
    <xf numFmtId="167" fontId="3" fillId="4" borderId="1" xfId="0" applyNumberFormat="1" applyFont="1" applyFill="1" applyBorder="1" applyAlignment="1">
      <alignment horizontal="center" vertical="center"/>
    </xf>
    <xf numFmtId="166" fontId="7" fillId="4" borderId="2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49" fontId="6" fillId="5" borderId="3" xfId="0" applyNumberFormat="1" applyFont="1" applyFill="1" applyBorder="1" applyAlignment="1">
      <alignment horizontal="center" vertical="center"/>
    </xf>
    <xf numFmtId="1" fontId="7" fillId="5" borderId="3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0" fontId="7" fillId="5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10" fontId="10" fillId="0" borderId="0" xfId="0" applyNumberFormat="1" applyFont="1" applyAlignment="1">
      <alignment horizontal="left" vertical="center"/>
    </xf>
    <xf numFmtId="1" fontId="10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10" fontId="10" fillId="0" borderId="11" xfId="0" applyNumberFormat="1" applyFont="1" applyBorder="1" applyAlignment="1">
      <alignment horizontal="left" vertical="center"/>
    </xf>
    <xf numFmtId="1" fontId="10" fillId="0" borderId="11" xfId="0" applyNumberFormat="1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1" fontId="13" fillId="0" borderId="1" xfId="0" applyNumberFormat="1" applyFont="1" applyBorder="1" applyAlignment="1">
      <alignment horizontal="center" vertical="center" wrapText="1"/>
    </xf>
    <xf numFmtId="166" fontId="16" fillId="0" borderId="2" xfId="0" applyNumberFormat="1" applyFont="1" applyBorder="1" applyAlignment="1">
      <alignment horizontal="center" vertical="center" wrapText="1"/>
    </xf>
    <xf numFmtId="3" fontId="15" fillId="4" borderId="1" xfId="0" applyNumberFormat="1" applyFont="1" applyFill="1" applyBorder="1" applyAlignment="1">
      <alignment horizontal="center" vertical="center"/>
    </xf>
    <xf numFmtId="166" fontId="0" fillId="0" borderId="10" xfId="0" applyNumberFormat="1" applyBorder="1" applyAlignment="1">
      <alignment horizontal="center"/>
    </xf>
    <xf numFmtId="166" fontId="0" fillId="4" borderId="10" xfId="0" applyNumberForma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67" fontId="3" fillId="0" borderId="0" xfId="0" applyNumberFormat="1" applyFont="1" applyAlignment="1">
      <alignment horizontal="center" vertical="center"/>
    </xf>
    <xf numFmtId="166" fontId="0" fillId="0" borderId="0" xfId="0" applyNumberFormat="1" applyAlignment="1">
      <alignment horizontal="center"/>
    </xf>
    <xf numFmtId="1" fontId="7" fillId="0" borderId="0" xfId="0" applyNumberFormat="1" applyFont="1" applyAlignment="1">
      <alignment vertical="center"/>
    </xf>
    <xf numFmtId="10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" fontId="14" fillId="0" borderId="0" xfId="0" applyNumberFormat="1" applyFont="1" applyAlignment="1">
      <alignment vertical="center"/>
    </xf>
    <xf numFmtId="165" fontId="7" fillId="0" borderId="0" xfId="0" applyNumberFormat="1" applyFont="1" applyAlignment="1">
      <alignment vertical="center"/>
    </xf>
    <xf numFmtId="0" fontId="12" fillId="0" borderId="11" xfId="0" applyFont="1" applyBorder="1" applyAlignment="1">
      <alignment horizontal="left" vertical="center"/>
    </xf>
    <xf numFmtId="10" fontId="7" fillId="2" borderId="2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18" fillId="0" borderId="0" xfId="0" applyFont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10" fontId="17" fillId="0" borderId="0" xfId="0" applyNumberFormat="1" applyFont="1" applyAlignment="1">
      <alignment horizontal="center" vertical="center"/>
    </xf>
    <xf numFmtId="1" fontId="17" fillId="0" borderId="0" xfId="0" applyNumberFormat="1" applyFont="1" applyAlignment="1">
      <alignment horizontal="center" vertical="center"/>
    </xf>
    <xf numFmtId="166" fontId="17" fillId="0" borderId="0" xfId="0" applyNumberFormat="1" applyFont="1" applyAlignment="1">
      <alignment horizontal="center" vertical="center"/>
    </xf>
    <xf numFmtId="167" fontId="17" fillId="0" borderId="0" xfId="0" applyNumberFormat="1" applyFont="1" applyAlignment="1">
      <alignment horizontal="center" vertical="center"/>
    </xf>
    <xf numFmtId="166" fontId="8" fillId="0" borderId="0" xfId="0" applyNumberFormat="1" applyFont="1" applyAlignment="1">
      <alignment horizontal="center"/>
    </xf>
    <xf numFmtId="1" fontId="14" fillId="0" borderId="0" xfId="0" applyNumberFormat="1" applyFont="1"/>
    <xf numFmtId="1" fontId="2" fillId="0" borderId="0" xfId="0" applyNumberFormat="1" applyFont="1" applyAlignment="1">
      <alignment vertical="center"/>
    </xf>
    <xf numFmtId="10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" fontId="19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10" fontId="1" fillId="0" borderId="11" xfId="0" applyNumberFormat="1" applyFont="1" applyBorder="1" applyAlignment="1">
      <alignment horizontal="left" vertical="center"/>
    </xf>
    <xf numFmtId="1" fontId="1" fillId="0" borderId="11" xfId="0" applyNumberFormat="1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166" fontId="16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1" fontId="1" fillId="0" borderId="0" xfId="0" applyNumberFormat="1" applyFont="1" applyAlignment="1">
      <alignment vertical="center"/>
    </xf>
    <xf numFmtId="10" fontId="1" fillId="0" borderId="0" xfId="0" applyNumberFormat="1" applyFont="1" applyAlignment="1">
      <alignment vertical="center"/>
    </xf>
    <xf numFmtId="1" fontId="20" fillId="0" borderId="0" xfId="0" applyNumberFormat="1" applyFont="1" applyAlignment="1">
      <alignment vertical="center"/>
    </xf>
    <xf numFmtId="165" fontId="1" fillId="0" borderId="0" xfId="0" applyNumberFormat="1" applyFont="1" applyAlignment="1">
      <alignment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166" fontId="7" fillId="0" borderId="0" xfId="0" applyNumberFormat="1" applyFont="1" applyAlignment="1">
      <alignment horizontal="center" vertical="center" wrapText="1"/>
    </xf>
    <xf numFmtId="0" fontId="7" fillId="0" borderId="0" xfId="0" applyFont="1" applyProtection="1">
      <protection locked="0"/>
    </xf>
    <xf numFmtId="166" fontId="16" fillId="4" borderId="2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" fontId="19" fillId="0" borderId="0" xfId="0" applyNumberFormat="1" applyFont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21" fillId="0" borderId="11" xfId="0" applyFont="1" applyBorder="1" applyAlignment="1">
      <alignment horizontal="left" vertical="center"/>
    </xf>
    <xf numFmtId="10" fontId="21" fillId="0" borderId="11" xfId="0" applyNumberFormat="1" applyFont="1" applyBorder="1" applyAlignment="1">
      <alignment horizontal="left" vertical="center"/>
    </xf>
    <xf numFmtId="166" fontId="16" fillId="4" borderId="6" xfId="0" applyNumberFormat="1" applyFont="1" applyFill="1" applyBorder="1" applyAlignment="1">
      <alignment horizontal="center" vertical="center" wrapText="1"/>
    </xf>
    <xf numFmtId="0" fontId="2" fillId="0" borderId="0" xfId="0" applyFont="1"/>
    <xf numFmtId="1" fontId="2" fillId="0" borderId="0" xfId="0" applyNumberFormat="1" applyFont="1"/>
    <xf numFmtId="1" fontId="19" fillId="0" borderId="0" xfId="0" applyNumberFormat="1" applyFont="1"/>
    <xf numFmtId="165" fontId="2" fillId="0" borderId="0" xfId="0" applyNumberFormat="1" applyFont="1"/>
    <xf numFmtId="166" fontId="8" fillId="4" borderId="6" xfId="0" applyNumberFormat="1" applyFont="1" applyFill="1" applyBorder="1" applyAlignment="1">
      <alignment horizontal="center" vertical="center" wrapText="1"/>
    </xf>
    <xf numFmtId="0" fontId="1" fillId="0" borderId="0" xfId="0" applyFont="1"/>
    <xf numFmtId="10" fontId="20" fillId="0" borderId="11" xfId="0" applyNumberFormat="1" applyFont="1" applyBorder="1" applyAlignment="1">
      <alignment horizontal="left" vertical="center"/>
    </xf>
    <xf numFmtId="166" fontId="23" fillId="4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Protection="1">
      <protection locked="0"/>
    </xf>
    <xf numFmtId="0" fontId="1" fillId="0" borderId="0" xfId="0" applyFont="1" applyAlignment="1">
      <alignment horizontal="center"/>
    </xf>
    <xf numFmtId="166" fontId="3" fillId="4" borderId="7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1" fontId="7" fillId="0" borderId="2" xfId="1" applyNumberFormat="1" applyFont="1" applyBorder="1" applyAlignment="1">
      <alignment horizontal="center" vertical="center" wrapText="1"/>
    </xf>
    <xf numFmtId="166" fontId="25" fillId="0" borderId="10" xfId="1" applyNumberFormat="1" applyBorder="1" applyAlignment="1">
      <alignment horizontal="center"/>
    </xf>
    <xf numFmtId="0" fontId="25" fillId="0" borderId="10" xfId="1" applyBorder="1" applyAlignment="1">
      <alignment horizontal="center"/>
    </xf>
    <xf numFmtId="166" fontId="7" fillId="0" borderId="2" xfId="1" applyNumberFormat="1" applyFont="1" applyBorder="1" applyAlignment="1">
      <alignment horizontal="center" vertical="center" wrapText="1"/>
    </xf>
    <xf numFmtId="165" fontId="7" fillId="0" borderId="2" xfId="1" applyNumberFormat="1" applyFont="1" applyBorder="1" applyAlignment="1">
      <alignment horizontal="center" vertical="center" wrapText="1"/>
    </xf>
    <xf numFmtId="165" fontId="7" fillId="0" borderId="5" xfId="1" applyNumberFormat="1" applyFont="1" applyBorder="1" applyAlignment="1">
      <alignment horizontal="center" vertical="center" wrapText="1"/>
    </xf>
    <xf numFmtId="166" fontId="25" fillId="5" borderId="10" xfId="1" applyNumberFormat="1" applyFill="1" applyBorder="1" applyAlignment="1">
      <alignment horizontal="center"/>
    </xf>
    <xf numFmtId="166" fontId="16" fillId="0" borderId="2" xfId="1" applyNumberFormat="1" applyFont="1" applyBorder="1" applyAlignment="1">
      <alignment horizontal="center" vertical="center" wrapText="1"/>
    </xf>
    <xf numFmtId="3" fontId="7" fillId="0" borderId="2" xfId="1" applyNumberFormat="1" applyFont="1" applyBorder="1" applyAlignment="1">
      <alignment horizontal="center" vertical="center" wrapText="1"/>
    </xf>
    <xf numFmtId="10" fontId="7" fillId="2" borderId="2" xfId="1" applyNumberFormat="1" applyFont="1" applyFill="1" applyBorder="1" applyAlignment="1">
      <alignment horizontal="center" vertical="center" wrapText="1"/>
    </xf>
    <xf numFmtId="1" fontId="7" fillId="0" borderId="3" xfId="1" applyNumberFormat="1" applyFont="1" applyBorder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66" fontId="7" fillId="0" borderId="10" xfId="0" applyNumberFormat="1" applyFont="1" applyBorder="1" applyAlignment="1">
      <alignment horizontal="center" vertical="center" wrapText="1"/>
    </xf>
    <xf numFmtId="49" fontId="18" fillId="0" borderId="3" xfId="0" applyNumberFormat="1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 wrapText="1"/>
    </xf>
    <xf numFmtId="0" fontId="27" fillId="5" borderId="0" xfId="0" applyFont="1" applyFill="1" applyAlignment="1">
      <alignment vertical="center"/>
    </xf>
    <xf numFmtId="1" fontId="7" fillId="0" borderId="22" xfId="0" applyNumberFormat="1" applyFont="1" applyBorder="1" applyAlignment="1">
      <alignment horizontal="center" vertical="center" wrapText="1"/>
    </xf>
    <xf numFmtId="3" fontId="7" fillId="0" borderId="12" xfId="0" applyNumberFormat="1" applyFont="1" applyBorder="1" applyAlignment="1">
      <alignment horizontal="center" vertical="center" wrapText="1"/>
    </xf>
    <xf numFmtId="166" fontId="16" fillId="0" borderId="12" xfId="0" applyNumberFormat="1" applyFont="1" applyBorder="1" applyAlignment="1">
      <alignment horizontal="center" vertical="center" wrapText="1"/>
    </xf>
    <xf numFmtId="165" fontId="7" fillId="0" borderId="12" xfId="0" applyNumberFormat="1" applyFont="1" applyBorder="1" applyAlignment="1">
      <alignment horizontal="center" vertical="center" wrapText="1"/>
    </xf>
    <xf numFmtId="166" fontId="7" fillId="0" borderId="12" xfId="0" applyNumberFormat="1" applyFont="1" applyBorder="1" applyAlignment="1">
      <alignment horizontal="center" vertical="center" wrapText="1"/>
    </xf>
    <xf numFmtId="165" fontId="7" fillId="0" borderId="23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166" fontId="0" fillId="0" borderId="24" xfId="0" applyNumberFormat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3" fillId="0" borderId="0" xfId="0" applyFont="1"/>
    <xf numFmtId="166" fontId="7" fillId="5" borderId="12" xfId="0" applyNumberFormat="1" applyFont="1" applyFill="1" applyBorder="1" applyAlignment="1">
      <alignment horizontal="center" vertical="center" wrapText="1"/>
    </xf>
    <xf numFmtId="49" fontId="6" fillId="4" borderId="10" xfId="0" applyNumberFormat="1" applyFont="1" applyFill="1" applyBorder="1" applyAlignment="1">
      <alignment horizontal="center" vertical="center"/>
    </xf>
    <xf numFmtId="3" fontId="3" fillId="4" borderId="10" xfId="0" applyNumberFormat="1" applyFont="1" applyFill="1" applyBorder="1" applyAlignment="1">
      <alignment horizontal="center" vertical="center"/>
    </xf>
    <xf numFmtId="166" fontId="7" fillId="4" borderId="10" xfId="0" applyNumberFormat="1" applyFont="1" applyFill="1" applyBorder="1" applyAlignment="1">
      <alignment horizontal="center" vertical="center" wrapText="1"/>
    </xf>
    <xf numFmtId="3" fontId="0" fillId="4" borderId="10" xfId="0" applyNumberFormat="1" applyFill="1" applyBorder="1" applyAlignment="1">
      <alignment horizontal="center"/>
    </xf>
    <xf numFmtId="1" fontId="7" fillId="0" borderId="10" xfId="0" applyNumberFormat="1" applyFont="1" applyBorder="1" applyAlignment="1">
      <alignment horizontal="center" vertical="center" wrapText="1"/>
    </xf>
    <xf numFmtId="0" fontId="28" fillId="0" borderId="0" xfId="0" applyFont="1"/>
    <xf numFmtId="49" fontId="6" fillId="0" borderId="10" xfId="0" applyNumberFormat="1" applyFont="1" applyBorder="1" applyAlignment="1">
      <alignment horizontal="center" vertical="center"/>
    </xf>
    <xf numFmtId="49" fontId="6" fillId="5" borderId="10" xfId="0" applyNumberFormat="1" applyFont="1" applyFill="1" applyBorder="1" applyAlignment="1">
      <alignment horizontal="center" vertical="center"/>
    </xf>
    <xf numFmtId="1" fontId="7" fillId="5" borderId="10" xfId="0" applyNumberFormat="1" applyFont="1" applyFill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/>
    </xf>
    <xf numFmtId="3" fontId="3" fillId="5" borderId="10" xfId="0" applyNumberFormat="1" applyFont="1" applyFill="1" applyBorder="1" applyAlignment="1">
      <alignment horizontal="center" vertical="center"/>
    </xf>
    <xf numFmtId="0" fontId="28" fillId="0" borderId="10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29" fillId="0" borderId="0" xfId="0" applyFont="1"/>
    <xf numFmtId="0" fontId="30" fillId="0" borderId="0" xfId="0" applyFont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8" fillId="0" borderId="0" xfId="0" applyFont="1"/>
    <xf numFmtId="0" fontId="7" fillId="0" borderId="25" xfId="1" applyFont="1" applyBorder="1" applyAlignment="1">
      <alignment horizontal="center" vertical="center" wrapText="1"/>
    </xf>
    <xf numFmtId="1" fontId="7" fillId="0" borderId="6" xfId="0" applyNumberFormat="1" applyFont="1" applyBorder="1" applyAlignment="1">
      <alignment horizontal="center" vertical="center" wrapText="1"/>
    </xf>
    <xf numFmtId="3" fontId="3" fillId="4" borderId="26" xfId="0" applyNumberFormat="1" applyFont="1" applyFill="1" applyBorder="1" applyAlignment="1">
      <alignment horizontal="center" vertical="center"/>
    </xf>
    <xf numFmtId="1" fontId="32" fillId="0" borderId="12" xfId="0" applyNumberFormat="1" applyFont="1" applyBorder="1" applyAlignment="1">
      <alignment horizontal="center" vertical="center" wrapText="1"/>
    </xf>
    <xf numFmtId="1" fontId="32" fillId="2" borderId="12" xfId="0" applyNumberFormat="1" applyFont="1" applyFill="1" applyBorder="1" applyAlignment="1">
      <alignment horizontal="center" vertical="center" wrapText="1"/>
    </xf>
    <xf numFmtId="3" fontId="32" fillId="0" borderId="12" xfId="0" applyNumberFormat="1" applyFont="1" applyBorder="1" applyAlignment="1">
      <alignment horizontal="center" vertical="center" wrapText="1"/>
    </xf>
    <xf numFmtId="1" fontId="33" fillId="0" borderId="12" xfId="0" applyNumberFormat="1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165" fontId="32" fillId="0" borderId="12" xfId="0" applyNumberFormat="1" applyFont="1" applyBorder="1" applyAlignment="1">
      <alignment horizontal="center" vertical="center" wrapText="1"/>
    </xf>
    <xf numFmtId="1" fontId="7" fillId="0" borderId="10" xfId="1" applyNumberFormat="1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/>
    </xf>
    <xf numFmtId="1" fontId="7" fillId="0" borderId="28" xfId="0" applyNumberFormat="1" applyFont="1" applyBorder="1" applyAlignment="1">
      <alignment horizontal="center" vertical="center" wrapText="1"/>
    </xf>
    <xf numFmtId="1" fontId="7" fillId="0" borderId="28" xfId="1" applyNumberFormat="1" applyFont="1" applyBorder="1" applyAlignment="1">
      <alignment horizontal="center" vertical="center" wrapText="1"/>
    </xf>
    <xf numFmtId="3" fontId="3" fillId="4" borderId="33" xfId="0" applyNumberFormat="1" applyFont="1" applyFill="1" applyBorder="1" applyAlignment="1">
      <alignment horizontal="center" vertical="center"/>
    </xf>
    <xf numFmtId="165" fontId="7" fillId="0" borderId="38" xfId="1" applyNumberFormat="1" applyFont="1" applyBorder="1" applyAlignment="1">
      <alignment horizontal="center" vertical="center" wrapText="1"/>
    </xf>
    <xf numFmtId="165" fontId="7" fillId="0" borderId="39" xfId="1" applyNumberFormat="1" applyFont="1" applyBorder="1" applyAlignment="1">
      <alignment horizontal="center" vertical="center" wrapText="1"/>
    </xf>
    <xf numFmtId="165" fontId="7" fillId="0" borderId="39" xfId="0" applyNumberFormat="1" applyFont="1" applyBorder="1" applyAlignment="1">
      <alignment horizontal="center" vertical="center" wrapText="1"/>
    </xf>
    <xf numFmtId="167" fontId="3" fillId="4" borderId="39" xfId="0" applyNumberFormat="1" applyFont="1" applyFill="1" applyBorder="1" applyAlignment="1">
      <alignment horizontal="center" vertical="center"/>
    </xf>
    <xf numFmtId="167" fontId="3" fillId="4" borderId="40" xfId="0" applyNumberFormat="1" applyFont="1" applyFill="1" applyBorder="1" applyAlignment="1">
      <alignment horizontal="center" vertical="center"/>
    </xf>
    <xf numFmtId="1" fontId="7" fillId="0" borderId="27" xfId="0" applyNumberFormat="1" applyFont="1" applyBorder="1" applyAlignment="1">
      <alignment horizontal="center" vertical="center" wrapText="1"/>
    </xf>
    <xf numFmtId="166" fontId="7" fillId="0" borderId="29" xfId="1" applyNumberFormat="1" applyFont="1" applyBorder="1" applyAlignment="1">
      <alignment horizontal="center" vertical="center" wrapText="1"/>
    </xf>
    <xf numFmtId="1" fontId="7" fillId="0" borderId="30" xfId="0" applyNumberFormat="1" applyFont="1" applyBorder="1" applyAlignment="1">
      <alignment horizontal="center" vertical="center" wrapText="1"/>
    </xf>
    <xf numFmtId="166" fontId="7" fillId="0" borderId="31" xfId="1" applyNumberFormat="1" applyFont="1" applyBorder="1" applyAlignment="1">
      <alignment horizontal="center" vertical="center" wrapText="1"/>
    </xf>
    <xf numFmtId="166" fontId="7" fillId="0" borderId="31" xfId="0" applyNumberFormat="1" applyFont="1" applyBorder="1" applyAlignment="1">
      <alignment horizontal="center" vertical="center" wrapText="1"/>
    </xf>
    <xf numFmtId="1" fontId="7" fillId="5" borderId="30" xfId="0" applyNumberFormat="1" applyFont="1" applyFill="1" applyBorder="1" applyAlignment="1">
      <alignment horizontal="center" vertical="center" wrapText="1"/>
    </xf>
    <xf numFmtId="3" fontId="3" fillId="5" borderId="30" xfId="0" applyNumberFormat="1" applyFont="1" applyFill="1" applyBorder="1" applyAlignment="1">
      <alignment horizontal="center" vertical="center"/>
    </xf>
    <xf numFmtId="3" fontId="3" fillId="4" borderId="30" xfId="0" applyNumberFormat="1" applyFont="1" applyFill="1" applyBorder="1" applyAlignment="1">
      <alignment horizontal="center" vertical="center"/>
    </xf>
    <xf numFmtId="166" fontId="3" fillId="4" borderId="31" xfId="0" applyNumberFormat="1" applyFont="1" applyFill="1" applyBorder="1" applyAlignment="1">
      <alignment horizontal="center" vertical="center"/>
    </xf>
    <xf numFmtId="3" fontId="3" fillId="4" borderId="32" xfId="0" applyNumberFormat="1" applyFont="1" applyFill="1" applyBorder="1" applyAlignment="1">
      <alignment horizontal="center" vertical="center"/>
    </xf>
    <xf numFmtId="166" fontId="3" fillId="4" borderId="34" xfId="0" applyNumberFormat="1" applyFont="1" applyFill="1" applyBorder="1" applyAlignment="1">
      <alignment horizontal="center" vertical="center"/>
    </xf>
    <xf numFmtId="1" fontId="7" fillId="0" borderId="41" xfId="1" applyNumberFormat="1" applyFont="1" applyBorder="1" applyAlignment="1">
      <alignment horizontal="center" vertical="center" wrapText="1"/>
    </xf>
    <xf numFmtId="1" fontId="7" fillId="0" borderId="42" xfId="1" applyNumberFormat="1" applyFont="1" applyBorder="1" applyAlignment="1">
      <alignment horizontal="center" vertical="center" wrapText="1"/>
    </xf>
    <xf numFmtId="166" fontId="7" fillId="0" borderId="42" xfId="0" applyNumberFormat="1" applyFont="1" applyBorder="1" applyAlignment="1">
      <alignment horizontal="center" vertical="center" wrapText="1"/>
    </xf>
    <xf numFmtId="166" fontId="7" fillId="2" borderId="42" xfId="0" applyNumberFormat="1" applyFont="1" applyFill="1" applyBorder="1" applyAlignment="1">
      <alignment horizontal="center" vertical="center" wrapText="1"/>
    </xf>
    <xf numFmtId="166" fontId="3" fillId="4" borderId="42" xfId="0" applyNumberFormat="1" applyFont="1" applyFill="1" applyBorder="1" applyAlignment="1">
      <alignment horizontal="center" vertical="center"/>
    </xf>
    <xf numFmtId="166" fontId="3" fillId="4" borderId="43" xfId="0" applyNumberFormat="1" applyFont="1" applyFill="1" applyBorder="1" applyAlignment="1">
      <alignment horizontal="center" vertical="center"/>
    </xf>
    <xf numFmtId="166" fontId="7" fillId="0" borderId="38" xfId="1" applyNumberFormat="1" applyFont="1" applyBorder="1" applyAlignment="1">
      <alignment horizontal="center" vertical="center" wrapText="1"/>
    </xf>
    <xf numFmtId="166" fontId="7" fillId="0" borderId="39" xfId="1" applyNumberFormat="1" applyFont="1" applyBorder="1" applyAlignment="1">
      <alignment horizontal="center" vertical="center" wrapText="1"/>
    </xf>
    <xf numFmtId="166" fontId="7" fillId="0" borderId="39" xfId="0" applyNumberFormat="1" applyFont="1" applyBorder="1" applyAlignment="1">
      <alignment horizontal="center" vertical="center" wrapText="1"/>
    </xf>
    <xf numFmtId="166" fontId="3" fillId="4" borderId="39" xfId="0" applyNumberFormat="1" applyFont="1" applyFill="1" applyBorder="1" applyAlignment="1">
      <alignment horizontal="center" vertical="center"/>
    </xf>
    <xf numFmtId="166" fontId="3" fillId="4" borderId="40" xfId="0" applyNumberFormat="1" applyFont="1" applyFill="1" applyBorder="1" applyAlignment="1">
      <alignment horizontal="center" vertical="center"/>
    </xf>
    <xf numFmtId="1" fontId="7" fillId="0" borderId="35" xfId="1" applyNumberFormat="1" applyFont="1" applyBorder="1" applyAlignment="1">
      <alignment horizontal="center" vertical="center" wrapText="1"/>
    </xf>
    <xf numFmtId="1" fontId="7" fillId="0" borderId="36" xfId="1" applyNumberFormat="1" applyFont="1" applyBorder="1" applyAlignment="1">
      <alignment horizontal="center" vertical="center" wrapText="1"/>
    </xf>
    <xf numFmtId="1" fontId="7" fillId="0" borderId="36" xfId="0" applyNumberFormat="1" applyFont="1" applyBorder="1" applyAlignment="1">
      <alignment horizontal="center" vertical="center" wrapText="1"/>
    </xf>
    <xf numFmtId="3" fontId="3" fillId="4" borderId="36" xfId="0" applyNumberFormat="1" applyFont="1" applyFill="1" applyBorder="1" applyAlignment="1">
      <alignment horizontal="center" vertical="center"/>
    </xf>
    <xf numFmtId="3" fontId="3" fillId="4" borderId="37" xfId="0" applyNumberFormat="1" applyFont="1" applyFill="1" applyBorder="1" applyAlignment="1">
      <alignment horizontal="center" vertical="center"/>
    </xf>
    <xf numFmtId="1" fontId="7" fillId="0" borderId="44" xfId="1" applyNumberFormat="1" applyFont="1" applyBorder="1" applyAlignment="1">
      <alignment horizontal="center" vertical="center" wrapText="1"/>
    </xf>
    <xf numFmtId="1" fontId="7" fillId="0" borderId="45" xfId="1" applyNumberFormat="1" applyFont="1" applyBorder="1" applyAlignment="1">
      <alignment horizontal="center" vertical="center" wrapText="1"/>
    </xf>
    <xf numFmtId="1" fontId="7" fillId="0" borderId="45" xfId="0" applyNumberFormat="1" applyFont="1" applyBorder="1" applyAlignment="1">
      <alignment horizontal="center" vertical="center" wrapText="1"/>
    </xf>
    <xf numFmtId="3" fontId="3" fillId="4" borderId="45" xfId="0" applyNumberFormat="1" applyFont="1" applyFill="1" applyBorder="1" applyAlignment="1">
      <alignment horizontal="center" vertical="center"/>
    </xf>
    <xf numFmtId="3" fontId="3" fillId="4" borderId="46" xfId="0" applyNumberFormat="1" applyFont="1" applyFill="1" applyBorder="1" applyAlignment="1">
      <alignment horizontal="center" vertical="center"/>
    </xf>
    <xf numFmtId="1" fontId="7" fillId="0" borderId="47" xfId="1" applyNumberFormat="1" applyFont="1" applyBorder="1" applyAlignment="1">
      <alignment horizontal="center" vertical="center" wrapText="1"/>
    </xf>
    <xf numFmtId="1" fontId="7" fillId="0" borderId="48" xfId="1" applyNumberFormat="1" applyFont="1" applyBorder="1" applyAlignment="1">
      <alignment horizontal="center" vertical="center" wrapText="1"/>
    </xf>
    <xf numFmtId="1" fontId="7" fillId="0" borderId="48" xfId="0" applyNumberFormat="1" applyFont="1" applyBorder="1" applyAlignment="1">
      <alignment horizontal="center" vertical="center" wrapText="1"/>
    </xf>
    <xf numFmtId="3" fontId="3" fillId="4" borderId="48" xfId="0" applyNumberFormat="1" applyFont="1" applyFill="1" applyBorder="1" applyAlignment="1">
      <alignment horizontal="center" vertical="center"/>
    </xf>
    <xf numFmtId="3" fontId="3" fillId="4" borderId="49" xfId="0" applyNumberFormat="1" applyFont="1" applyFill="1" applyBorder="1" applyAlignment="1">
      <alignment horizontal="center" vertical="center"/>
    </xf>
    <xf numFmtId="1" fontId="7" fillId="0" borderId="50" xfId="1" applyNumberFormat="1" applyFont="1" applyBorder="1" applyAlignment="1">
      <alignment horizontal="center" vertical="center" wrapText="1"/>
    </xf>
    <xf numFmtId="1" fontId="7" fillId="0" borderId="51" xfId="1" applyNumberFormat="1" applyFont="1" applyBorder="1" applyAlignment="1">
      <alignment horizontal="center" vertical="center" wrapText="1"/>
    </xf>
    <xf numFmtId="1" fontId="7" fillId="0" borderId="51" xfId="0" applyNumberFormat="1" applyFont="1" applyBorder="1" applyAlignment="1">
      <alignment horizontal="center" vertical="center" wrapText="1"/>
    </xf>
    <xf numFmtId="3" fontId="3" fillId="4" borderId="51" xfId="0" applyNumberFormat="1" applyFont="1" applyFill="1" applyBorder="1" applyAlignment="1">
      <alignment horizontal="center" vertical="center"/>
    </xf>
    <xf numFmtId="3" fontId="3" fillId="4" borderId="52" xfId="0" applyNumberFormat="1" applyFont="1" applyFill="1" applyBorder="1" applyAlignment="1">
      <alignment horizontal="center" vertical="center"/>
    </xf>
    <xf numFmtId="3" fontId="15" fillId="4" borderId="45" xfId="0" applyNumberFormat="1" applyFont="1" applyFill="1" applyBorder="1" applyAlignment="1">
      <alignment horizontal="center" vertical="center"/>
    </xf>
    <xf numFmtId="3" fontId="15" fillId="4" borderId="46" xfId="0" applyNumberFormat="1" applyFont="1" applyFill="1" applyBorder="1" applyAlignment="1">
      <alignment horizontal="center" vertical="center"/>
    </xf>
    <xf numFmtId="49" fontId="22" fillId="0" borderId="35" xfId="0" applyNumberFormat="1" applyFont="1" applyBorder="1" applyAlignment="1">
      <alignment horizontal="center" vertical="center"/>
    </xf>
    <xf numFmtId="49" fontId="22" fillId="0" borderId="36" xfId="0" applyNumberFormat="1" applyFont="1" applyBorder="1" applyAlignment="1">
      <alignment horizontal="center" vertical="center"/>
    </xf>
    <xf numFmtId="49" fontId="22" fillId="4" borderId="36" xfId="0" applyNumberFormat="1" applyFont="1" applyFill="1" applyBorder="1" applyAlignment="1">
      <alignment horizontal="center" vertical="center"/>
    </xf>
    <xf numFmtId="49" fontId="22" fillId="4" borderId="37" xfId="0" applyNumberFormat="1" applyFont="1" applyFill="1" applyBorder="1" applyAlignment="1">
      <alignment horizontal="center" vertical="center"/>
    </xf>
    <xf numFmtId="49" fontId="34" fillId="0" borderId="35" xfId="0" applyNumberFormat="1" applyFont="1" applyBorder="1" applyAlignment="1">
      <alignment horizontal="center" vertical="center"/>
    </xf>
    <xf numFmtId="49" fontId="34" fillId="0" borderId="36" xfId="0" applyNumberFormat="1" applyFont="1" applyBorder="1" applyAlignment="1">
      <alignment horizontal="center" vertical="center"/>
    </xf>
    <xf numFmtId="49" fontId="34" fillId="4" borderId="36" xfId="0" applyNumberFormat="1" applyFont="1" applyFill="1" applyBorder="1" applyAlignment="1">
      <alignment horizontal="center" vertical="center"/>
    </xf>
    <xf numFmtId="49" fontId="34" fillId="4" borderId="37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1" fontId="7" fillId="0" borderId="6" xfId="1" applyNumberFormat="1" applyFont="1" applyBorder="1" applyAlignment="1">
      <alignment horizontal="center" vertical="center" wrapText="1"/>
    </xf>
    <xf numFmtId="165" fontId="16" fillId="0" borderId="38" xfId="1" applyNumberFormat="1" applyFont="1" applyBorder="1" applyAlignment="1">
      <alignment horizontal="center" vertical="center" wrapText="1"/>
    </xf>
    <xf numFmtId="165" fontId="16" fillId="0" borderId="39" xfId="1" applyNumberFormat="1" applyFont="1" applyBorder="1" applyAlignment="1">
      <alignment horizontal="center" vertical="center" wrapText="1"/>
    </xf>
    <xf numFmtId="165" fontId="16" fillId="0" borderId="39" xfId="0" applyNumberFormat="1" applyFont="1" applyBorder="1" applyAlignment="1">
      <alignment horizontal="center" vertical="center" wrapText="1"/>
    </xf>
    <xf numFmtId="166" fontId="16" fillId="0" borderId="29" xfId="1" applyNumberFormat="1" applyFont="1" applyBorder="1" applyAlignment="1">
      <alignment horizontal="center" vertical="center" wrapText="1"/>
    </xf>
    <xf numFmtId="166" fontId="16" fillId="0" borderId="31" xfId="1" applyNumberFormat="1" applyFont="1" applyBorder="1" applyAlignment="1">
      <alignment horizontal="center" vertical="center" wrapText="1"/>
    </xf>
    <xf numFmtId="166" fontId="16" fillId="0" borderId="31" xfId="0" applyNumberFormat="1" applyFont="1" applyBorder="1" applyAlignment="1">
      <alignment horizontal="center" vertical="center" wrapText="1"/>
    </xf>
    <xf numFmtId="1" fontId="7" fillId="0" borderId="42" xfId="0" applyNumberFormat="1" applyFont="1" applyBorder="1" applyAlignment="1">
      <alignment horizontal="center" vertical="center" wrapText="1"/>
    </xf>
    <xf numFmtId="166" fontId="16" fillId="0" borderId="38" xfId="1" applyNumberFormat="1" applyFont="1" applyBorder="1" applyAlignment="1">
      <alignment horizontal="center" vertical="center" wrapText="1"/>
    </xf>
    <xf numFmtId="166" fontId="16" fillId="0" borderId="39" xfId="1" applyNumberFormat="1" applyFont="1" applyBorder="1" applyAlignment="1">
      <alignment horizontal="center" vertical="center" wrapText="1"/>
    </xf>
    <xf numFmtId="166" fontId="16" fillId="0" borderId="39" xfId="0" applyNumberFormat="1" applyFont="1" applyBorder="1" applyAlignment="1">
      <alignment horizontal="center" vertical="center" wrapText="1"/>
    </xf>
    <xf numFmtId="1" fontId="7" fillId="0" borderId="38" xfId="1" applyNumberFormat="1" applyFont="1" applyBorder="1" applyAlignment="1">
      <alignment horizontal="center" vertical="center" wrapText="1"/>
    </xf>
    <xf numFmtId="1" fontId="7" fillId="0" borderId="39" xfId="1" applyNumberFormat="1" applyFont="1" applyBorder="1" applyAlignment="1">
      <alignment horizontal="center" vertical="center" wrapText="1"/>
    </xf>
    <xf numFmtId="1" fontId="7" fillId="0" borderId="39" xfId="0" applyNumberFormat="1" applyFont="1" applyBorder="1" applyAlignment="1">
      <alignment horizontal="center" vertical="center" wrapText="1"/>
    </xf>
    <xf numFmtId="3" fontId="3" fillId="4" borderId="39" xfId="0" applyNumberFormat="1" applyFont="1" applyFill="1" applyBorder="1" applyAlignment="1">
      <alignment horizontal="center" vertical="center"/>
    </xf>
    <xf numFmtId="3" fontId="3" fillId="4" borderId="40" xfId="0" applyNumberFormat="1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32" fillId="0" borderId="53" xfId="0" applyFont="1" applyBorder="1" applyAlignment="1">
      <alignment horizontal="center" vertical="center"/>
    </xf>
    <xf numFmtId="1" fontId="32" fillId="0" borderId="54" xfId="0" applyNumberFormat="1" applyFont="1" applyBorder="1" applyAlignment="1">
      <alignment horizontal="center" vertical="center" wrapText="1"/>
    </xf>
    <xf numFmtId="1" fontId="32" fillId="2" borderId="54" xfId="0" applyNumberFormat="1" applyFont="1" applyFill="1" applyBorder="1" applyAlignment="1">
      <alignment horizontal="center" vertical="center" wrapText="1"/>
    </xf>
    <xf numFmtId="3" fontId="32" fillId="0" borderId="54" xfId="0" applyNumberFormat="1" applyFont="1" applyBorder="1" applyAlignment="1">
      <alignment horizontal="center" vertical="center" wrapText="1"/>
    </xf>
    <xf numFmtId="1" fontId="33" fillId="0" borderId="54" xfId="0" applyNumberFormat="1" applyFont="1" applyBorder="1" applyAlignment="1">
      <alignment horizontal="center" vertical="center" wrapText="1"/>
    </xf>
    <xf numFmtId="0" fontId="32" fillId="0" borderId="54" xfId="0" applyFont="1" applyBorder="1" applyAlignment="1">
      <alignment horizontal="center" vertical="center" wrapText="1"/>
    </xf>
    <xf numFmtId="165" fontId="32" fillId="0" borderId="54" xfId="0" applyNumberFormat="1" applyFont="1" applyBorder="1" applyAlignment="1">
      <alignment horizontal="center" vertical="center" wrapText="1"/>
    </xf>
    <xf numFmtId="165" fontId="32" fillId="0" borderId="55" xfId="0" applyNumberFormat="1" applyFont="1" applyBorder="1" applyAlignment="1">
      <alignment horizontal="center" vertical="center" wrapText="1"/>
    </xf>
    <xf numFmtId="166" fontId="7" fillId="0" borderId="41" xfId="1" applyNumberFormat="1" applyFont="1" applyBorder="1" applyAlignment="1">
      <alignment horizontal="center" vertical="center" wrapText="1"/>
    </xf>
    <xf numFmtId="166" fontId="7" fillId="0" borderId="42" xfId="1" applyNumberFormat="1" applyFont="1" applyBorder="1" applyAlignment="1">
      <alignment horizontal="center" vertical="center" wrapText="1"/>
    </xf>
    <xf numFmtId="0" fontId="29" fillId="0" borderId="0" xfId="0" applyFont="1" applyAlignment="1">
      <alignment vertical="center"/>
    </xf>
    <xf numFmtId="10" fontId="3" fillId="4" borderId="42" xfId="0" applyNumberFormat="1" applyFont="1" applyFill="1" applyBorder="1" applyAlignment="1">
      <alignment horizontal="center" vertical="center"/>
    </xf>
    <xf numFmtId="10" fontId="3" fillId="4" borderId="43" xfId="0" applyNumberFormat="1" applyFont="1" applyFill="1" applyBorder="1" applyAlignment="1">
      <alignment horizontal="center" vertical="center"/>
    </xf>
    <xf numFmtId="166" fontId="7" fillId="4" borderId="31" xfId="0" applyNumberFormat="1" applyFont="1" applyFill="1" applyBorder="1" applyAlignment="1">
      <alignment horizontal="center" vertical="center" wrapText="1"/>
    </xf>
    <xf numFmtId="166" fontId="7" fillId="4" borderId="34" xfId="0" applyNumberFormat="1" applyFont="1" applyFill="1" applyBorder="1" applyAlignment="1">
      <alignment horizontal="center" vertical="center" wrapText="1"/>
    </xf>
    <xf numFmtId="3" fontId="22" fillId="4" borderId="26" xfId="0" applyNumberFormat="1" applyFont="1" applyFill="1" applyBorder="1" applyAlignment="1">
      <alignment horizontal="center" vertical="center"/>
    </xf>
    <xf numFmtId="166" fontId="7" fillId="0" borderId="47" xfId="1" applyNumberFormat="1" applyFont="1" applyBorder="1" applyAlignment="1">
      <alignment horizontal="center" vertical="center" wrapText="1"/>
    </xf>
    <xf numFmtId="166" fontId="7" fillId="0" borderId="48" xfId="1" applyNumberFormat="1" applyFont="1" applyBorder="1" applyAlignment="1">
      <alignment horizontal="center" vertical="center" wrapText="1"/>
    </xf>
    <xf numFmtId="166" fontId="7" fillId="0" borderId="48" xfId="0" applyNumberFormat="1" applyFont="1" applyBorder="1" applyAlignment="1">
      <alignment horizontal="center" vertical="center" wrapText="1"/>
    </xf>
    <xf numFmtId="0" fontId="35" fillId="0" borderId="11" xfId="0" applyFont="1" applyBorder="1" applyAlignment="1">
      <alignment horizontal="left" vertical="center"/>
    </xf>
    <xf numFmtId="0" fontId="7" fillId="0" borderId="25" xfId="0" applyFont="1" applyBorder="1" applyAlignment="1">
      <alignment horizontal="center" vertical="center" wrapText="1"/>
    </xf>
    <xf numFmtId="10" fontId="7" fillId="2" borderId="42" xfId="1" applyNumberFormat="1" applyFont="1" applyFill="1" applyBorder="1" applyAlignment="1">
      <alignment horizontal="center" vertical="center" wrapText="1"/>
    </xf>
    <xf numFmtId="10" fontId="7" fillId="2" borderId="42" xfId="0" applyNumberFormat="1" applyFont="1" applyFill="1" applyBorder="1" applyAlignment="1">
      <alignment horizontal="center" vertical="center" wrapText="1"/>
    </xf>
    <xf numFmtId="1" fontId="14" fillId="0" borderId="44" xfId="1" applyNumberFormat="1" applyFont="1" applyBorder="1" applyAlignment="1">
      <alignment horizontal="center" vertical="center" wrapText="1"/>
    </xf>
    <xf numFmtId="1" fontId="14" fillId="0" borderId="45" xfId="1" applyNumberFormat="1" applyFont="1" applyBorder="1" applyAlignment="1">
      <alignment horizontal="center" vertical="center" wrapText="1"/>
    </xf>
    <xf numFmtId="3" fontId="14" fillId="0" borderId="45" xfId="0" applyNumberFormat="1" applyFont="1" applyBorder="1" applyAlignment="1">
      <alignment horizontal="center" vertical="center" wrapText="1"/>
    </xf>
    <xf numFmtId="3" fontId="7" fillId="0" borderId="6" xfId="1" applyNumberFormat="1" applyFont="1" applyBorder="1" applyAlignment="1">
      <alignment horizontal="center" vertical="center" wrapText="1"/>
    </xf>
    <xf numFmtId="3" fontId="7" fillId="0" borderId="6" xfId="0" applyNumberFormat="1" applyFont="1" applyBorder="1" applyAlignment="1">
      <alignment horizontal="center" vertical="center" wrapText="1"/>
    </xf>
    <xf numFmtId="3" fontId="17" fillId="4" borderId="26" xfId="0" applyNumberFormat="1" applyFont="1" applyFill="1" applyBorder="1" applyAlignment="1">
      <alignment horizontal="center" vertical="center"/>
    </xf>
    <xf numFmtId="3" fontId="17" fillId="4" borderId="10" xfId="0" applyNumberFormat="1" applyFont="1" applyFill="1" applyBorder="1" applyAlignment="1">
      <alignment horizontal="center" vertical="center"/>
    </xf>
    <xf numFmtId="3" fontId="17" fillId="4" borderId="33" xfId="0" applyNumberFormat="1" applyFont="1" applyFill="1" applyBorder="1" applyAlignment="1">
      <alignment horizontal="center" vertical="center"/>
    </xf>
    <xf numFmtId="166" fontId="17" fillId="4" borderId="42" xfId="0" applyNumberFormat="1" applyFont="1" applyFill="1" applyBorder="1" applyAlignment="1">
      <alignment horizontal="center" vertical="center"/>
    </xf>
    <xf numFmtId="166" fontId="17" fillId="4" borderId="43" xfId="0" applyNumberFormat="1" applyFont="1" applyFill="1" applyBorder="1" applyAlignment="1">
      <alignment horizontal="center" vertical="center"/>
    </xf>
    <xf numFmtId="0" fontId="25" fillId="0" borderId="45" xfId="1" applyBorder="1" applyAlignment="1">
      <alignment horizontal="center"/>
    </xf>
    <xf numFmtId="0" fontId="0" fillId="0" borderId="45" xfId="0" applyBorder="1" applyAlignment="1">
      <alignment horizontal="center"/>
    </xf>
    <xf numFmtId="3" fontId="7" fillId="0" borderId="10" xfId="1" applyNumberFormat="1" applyFont="1" applyBorder="1" applyAlignment="1">
      <alignment horizontal="center" vertical="center" wrapText="1"/>
    </xf>
    <xf numFmtId="3" fontId="7" fillId="0" borderId="10" xfId="0" applyNumberFormat="1" applyFont="1" applyBorder="1" applyAlignment="1">
      <alignment horizontal="center" vertical="center" wrapText="1"/>
    </xf>
    <xf numFmtId="3" fontId="7" fillId="0" borderId="28" xfId="1" applyNumberFormat="1" applyFont="1" applyBorder="1" applyAlignment="1">
      <alignment horizontal="center" vertical="center" wrapText="1"/>
    </xf>
    <xf numFmtId="3" fontId="7" fillId="0" borderId="41" xfId="1" applyNumberFormat="1" applyFont="1" applyBorder="1" applyAlignment="1">
      <alignment horizontal="center" vertical="center" wrapText="1"/>
    </xf>
    <xf numFmtId="3" fontId="7" fillId="0" borderId="42" xfId="1" applyNumberFormat="1" applyFont="1" applyBorder="1" applyAlignment="1">
      <alignment horizontal="center" vertical="center" wrapText="1"/>
    </xf>
    <xf numFmtId="3" fontId="7" fillId="0" borderId="42" xfId="0" applyNumberFormat="1" applyFont="1" applyBorder="1" applyAlignment="1">
      <alignment horizontal="center" vertical="center" wrapText="1"/>
    </xf>
    <xf numFmtId="3" fontId="7" fillId="0" borderId="35" xfId="1" applyNumberFormat="1" applyFont="1" applyBorder="1" applyAlignment="1">
      <alignment horizontal="center" vertical="center" wrapText="1"/>
    </xf>
    <xf numFmtId="3" fontId="7" fillId="0" borderId="36" xfId="1" applyNumberFormat="1" applyFont="1" applyBorder="1" applyAlignment="1">
      <alignment horizontal="center" vertical="center" wrapText="1"/>
    </xf>
    <xf numFmtId="3" fontId="7" fillId="0" borderId="36" xfId="0" applyNumberFormat="1" applyFont="1" applyBorder="1" applyAlignment="1">
      <alignment horizontal="center" vertical="center" wrapText="1"/>
    </xf>
    <xf numFmtId="3" fontId="7" fillId="0" borderId="44" xfId="1" applyNumberFormat="1" applyFont="1" applyBorder="1" applyAlignment="1">
      <alignment horizontal="center" vertical="center" wrapText="1"/>
    </xf>
    <xf numFmtId="3" fontId="7" fillId="0" borderId="45" xfId="1" applyNumberFormat="1" applyFont="1" applyBorder="1" applyAlignment="1">
      <alignment horizontal="center" vertical="center" wrapText="1"/>
    </xf>
    <xf numFmtId="3" fontId="7" fillId="0" borderId="45" xfId="0" applyNumberFormat="1" applyFont="1" applyBorder="1" applyAlignment="1">
      <alignment horizontal="center" vertical="center" wrapText="1"/>
    </xf>
    <xf numFmtId="3" fontId="7" fillId="0" borderId="38" xfId="1" applyNumberFormat="1" applyFont="1" applyBorder="1" applyAlignment="1">
      <alignment horizontal="center" vertical="center" wrapText="1"/>
    </xf>
    <xf numFmtId="3" fontId="7" fillId="0" borderId="39" xfId="1" applyNumberFormat="1" applyFont="1" applyBorder="1" applyAlignment="1">
      <alignment horizontal="center" vertical="center" wrapText="1"/>
    </xf>
    <xf numFmtId="3" fontId="7" fillId="0" borderId="39" xfId="0" applyNumberFormat="1" applyFont="1" applyBorder="1" applyAlignment="1">
      <alignment horizontal="center" vertical="center" wrapText="1"/>
    </xf>
    <xf numFmtId="3" fontId="7" fillId="0" borderId="47" xfId="1" applyNumberFormat="1" applyFont="1" applyBorder="1" applyAlignment="1">
      <alignment horizontal="center" vertical="center" wrapText="1"/>
    </xf>
    <xf numFmtId="3" fontId="7" fillId="0" borderId="48" xfId="1" applyNumberFormat="1" applyFont="1" applyBorder="1" applyAlignment="1">
      <alignment horizontal="center" vertical="center" wrapText="1"/>
    </xf>
    <xf numFmtId="3" fontId="7" fillId="0" borderId="48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49" fontId="22" fillId="0" borderId="47" xfId="0" applyNumberFormat="1" applyFont="1" applyBorder="1" applyAlignment="1">
      <alignment horizontal="center" vertical="center"/>
    </xf>
    <xf numFmtId="49" fontId="22" fillId="0" borderId="48" xfId="0" applyNumberFormat="1" applyFont="1" applyBorder="1" applyAlignment="1">
      <alignment horizontal="center" vertical="center"/>
    </xf>
    <xf numFmtId="49" fontId="22" fillId="4" borderId="48" xfId="0" applyNumberFormat="1" applyFont="1" applyFill="1" applyBorder="1" applyAlignment="1">
      <alignment horizontal="center" vertical="center"/>
    </xf>
    <xf numFmtId="49" fontId="22" fillId="4" borderId="49" xfId="0" applyNumberFormat="1" applyFont="1" applyFill="1" applyBorder="1" applyAlignment="1">
      <alignment horizontal="center" vertical="center"/>
    </xf>
    <xf numFmtId="3" fontId="3" fillId="3" borderId="26" xfId="0" applyNumberFormat="1" applyFont="1" applyFill="1" applyBorder="1" applyAlignment="1">
      <alignment horizontal="center" vertical="center"/>
    </xf>
    <xf numFmtId="3" fontId="3" fillId="3" borderId="10" xfId="0" applyNumberFormat="1" applyFont="1" applyFill="1" applyBorder="1" applyAlignment="1">
      <alignment horizontal="center" vertical="center"/>
    </xf>
    <xf numFmtId="3" fontId="3" fillId="3" borderId="33" xfId="0" applyNumberFormat="1" applyFont="1" applyFill="1" applyBorder="1" applyAlignment="1">
      <alignment horizontal="center" vertical="center"/>
    </xf>
    <xf numFmtId="167" fontId="3" fillId="3" borderId="39" xfId="0" applyNumberFormat="1" applyFont="1" applyFill="1" applyBorder="1" applyAlignment="1">
      <alignment horizontal="center" vertical="center"/>
    </xf>
    <xf numFmtId="167" fontId="3" fillId="3" borderId="40" xfId="0" applyNumberFormat="1" applyFont="1" applyFill="1" applyBorder="1" applyAlignment="1">
      <alignment horizontal="center" vertical="center"/>
    </xf>
    <xf numFmtId="10" fontId="7" fillId="0" borderId="41" xfId="1" applyNumberFormat="1" applyFont="1" applyBorder="1" applyAlignment="1">
      <alignment horizontal="center" vertical="center" wrapText="1"/>
    </xf>
    <xf numFmtId="10" fontId="3" fillId="3" borderId="42" xfId="0" applyNumberFormat="1" applyFont="1" applyFill="1" applyBorder="1" applyAlignment="1">
      <alignment horizontal="center" vertical="center"/>
    </xf>
    <xf numFmtId="10" fontId="3" fillId="3" borderId="43" xfId="0" applyNumberFormat="1" applyFont="1" applyFill="1" applyBorder="1" applyAlignment="1">
      <alignment horizontal="center" vertical="center"/>
    </xf>
    <xf numFmtId="166" fontId="3" fillId="3" borderId="39" xfId="0" applyNumberFormat="1" applyFont="1" applyFill="1" applyBorder="1" applyAlignment="1">
      <alignment horizontal="center" vertical="center"/>
    </xf>
    <xf numFmtId="166" fontId="3" fillId="3" borderId="40" xfId="0" applyNumberFormat="1" applyFont="1" applyFill="1" applyBorder="1" applyAlignment="1">
      <alignment horizontal="center" vertical="center"/>
    </xf>
    <xf numFmtId="3" fontId="3" fillId="3" borderId="36" xfId="0" applyNumberFormat="1" applyFont="1" applyFill="1" applyBorder="1" applyAlignment="1">
      <alignment horizontal="center" vertical="center"/>
    </xf>
    <xf numFmtId="3" fontId="3" fillId="3" borderId="37" xfId="0" applyNumberFormat="1" applyFont="1" applyFill="1" applyBorder="1" applyAlignment="1">
      <alignment horizontal="center" vertical="center"/>
    </xf>
    <xf numFmtId="165" fontId="7" fillId="4" borderId="39" xfId="0" applyNumberFormat="1" applyFont="1" applyFill="1" applyBorder="1" applyAlignment="1">
      <alignment horizontal="center" vertical="center" wrapText="1"/>
    </xf>
    <xf numFmtId="165" fontId="7" fillId="4" borderId="40" xfId="0" applyNumberFormat="1" applyFont="1" applyFill="1" applyBorder="1" applyAlignment="1">
      <alignment horizontal="center" vertical="center" wrapText="1"/>
    </xf>
    <xf numFmtId="1" fontId="14" fillId="0" borderId="45" xfId="0" applyNumberFormat="1" applyFont="1" applyBorder="1" applyAlignment="1">
      <alignment horizontal="center" vertical="center" wrapText="1"/>
    </xf>
    <xf numFmtId="3" fontId="15" fillId="3" borderId="45" xfId="0" applyNumberFormat="1" applyFont="1" applyFill="1" applyBorder="1" applyAlignment="1">
      <alignment horizontal="center" vertical="center"/>
    </xf>
    <xf numFmtId="3" fontId="15" fillId="3" borderId="46" xfId="0" applyNumberFormat="1" applyFont="1" applyFill="1" applyBorder="1" applyAlignment="1">
      <alignment horizontal="center" vertical="center"/>
    </xf>
    <xf numFmtId="3" fontId="3" fillId="3" borderId="39" xfId="0" applyNumberFormat="1" applyFont="1" applyFill="1" applyBorder="1" applyAlignment="1">
      <alignment horizontal="center" vertical="center"/>
    </xf>
    <xf numFmtId="3" fontId="3" fillId="3" borderId="40" xfId="0" applyNumberFormat="1" applyFont="1" applyFill="1" applyBorder="1" applyAlignment="1">
      <alignment horizontal="center" vertical="center"/>
    </xf>
    <xf numFmtId="3" fontId="3" fillId="3" borderId="48" xfId="0" applyNumberFormat="1" applyFont="1" applyFill="1" applyBorder="1" applyAlignment="1">
      <alignment horizontal="center" vertical="center"/>
    </xf>
    <xf numFmtId="3" fontId="3" fillId="3" borderId="49" xfId="0" applyNumberFormat="1" applyFont="1" applyFill="1" applyBorder="1" applyAlignment="1">
      <alignment horizontal="center" vertical="center"/>
    </xf>
    <xf numFmtId="3" fontId="8" fillId="5" borderId="38" xfId="0" applyNumberFormat="1" applyFont="1" applyFill="1" applyBorder="1" applyAlignment="1">
      <alignment horizontal="center" vertical="center" wrapText="1"/>
    </xf>
    <xf numFmtId="3" fontId="8" fillId="5" borderId="39" xfId="0" applyNumberFormat="1" applyFont="1" applyFill="1" applyBorder="1" applyAlignment="1">
      <alignment horizontal="center" vertical="center" wrapText="1"/>
    </xf>
    <xf numFmtId="165" fontId="8" fillId="5" borderId="39" xfId="0" applyNumberFormat="1" applyFont="1" applyFill="1" applyBorder="1" applyAlignment="1">
      <alignment horizontal="center" vertical="center" wrapText="1"/>
    </xf>
    <xf numFmtId="165" fontId="7" fillId="5" borderId="39" xfId="0" applyNumberFormat="1" applyFont="1" applyFill="1" applyBorder="1" applyAlignment="1">
      <alignment horizontal="center" vertical="center" wrapText="1"/>
    </xf>
    <xf numFmtId="166" fontId="8" fillId="5" borderId="31" xfId="0" applyNumberFormat="1" applyFont="1" applyFill="1" applyBorder="1" applyAlignment="1">
      <alignment horizontal="center" vertical="center" wrapText="1"/>
    </xf>
    <xf numFmtId="166" fontId="7" fillId="5" borderId="31" xfId="0" applyNumberFormat="1" applyFont="1" applyFill="1" applyBorder="1" applyAlignment="1">
      <alignment horizontal="center" vertical="center" wrapText="1"/>
    </xf>
    <xf numFmtId="166" fontId="8" fillId="5" borderId="39" xfId="0" applyNumberFormat="1" applyFont="1" applyFill="1" applyBorder="1" applyAlignment="1">
      <alignment horizontal="center" vertical="center" wrapText="1"/>
    </xf>
    <xf numFmtId="166" fontId="7" fillId="5" borderId="39" xfId="0" applyNumberFormat="1" applyFont="1" applyFill="1" applyBorder="1" applyAlignment="1">
      <alignment horizontal="center" vertical="center" wrapText="1"/>
    </xf>
    <xf numFmtId="3" fontId="8" fillId="5" borderId="35" xfId="0" applyNumberFormat="1" applyFont="1" applyFill="1" applyBorder="1" applyAlignment="1">
      <alignment horizontal="center" vertical="center" wrapText="1"/>
    </xf>
    <xf numFmtId="3" fontId="8" fillId="5" borderId="36" xfId="0" applyNumberFormat="1" applyFont="1" applyFill="1" applyBorder="1" applyAlignment="1">
      <alignment horizontal="center" vertical="center" wrapText="1"/>
    </xf>
    <xf numFmtId="3" fontId="7" fillId="5" borderId="36" xfId="0" applyNumberFormat="1" applyFont="1" applyFill="1" applyBorder="1" applyAlignment="1">
      <alignment horizontal="center" vertical="center" wrapText="1"/>
    </xf>
    <xf numFmtId="166" fontId="8" fillId="5" borderId="29" xfId="0" applyNumberFormat="1" applyFont="1" applyFill="1" applyBorder="1" applyAlignment="1">
      <alignment horizontal="center" vertical="center" wrapText="1"/>
    </xf>
    <xf numFmtId="166" fontId="16" fillId="5" borderId="31" xfId="0" applyNumberFormat="1" applyFont="1" applyFill="1" applyBorder="1" applyAlignment="1">
      <alignment horizontal="center" vertical="center" wrapText="1"/>
    </xf>
    <xf numFmtId="3" fontId="8" fillId="5" borderId="44" xfId="0" applyNumberFormat="1" applyFont="1" applyFill="1" applyBorder="1" applyAlignment="1">
      <alignment horizontal="center" vertical="center" wrapText="1"/>
    </xf>
    <xf numFmtId="3" fontId="8" fillId="5" borderId="45" xfId="0" applyNumberFormat="1" applyFont="1" applyFill="1" applyBorder="1" applyAlignment="1">
      <alignment horizontal="center" vertical="center" wrapText="1"/>
    </xf>
    <xf numFmtId="3" fontId="7" fillId="5" borderId="45" xfId="0" applyNumberFormat="1" applyFont="1" applyFill="1" applyBorder="1" applyAlignment="1">
      <alignment horizontal="center" vertical="center" wrapText="1"/>
    </xf>
    <xf numFmtId="3" fontId="7" fillId="5" borderId="39" xfId="0" applyNumberFormat="1" applyFont="1" applyFill="1" applyBorder="1" applyAlignment="1">
      <alignment horizontal="center" vertical="center" wrapText="1"/>
    </xf>
    <xf numFmtId="3" fontId="8" fillId="5" borderId="47" xfId="0" applyNumberFormat="1" applyFont="1" applyFill="1" applyBorder="1" applyAlignment="1">
      <alignment horizontal="center" vertical="center" wrapText="1"/>
    </xf>
    <xf numFmtId="3" fontId="8" fillId="5" borderId="48" xfId="0" applyNumberFormat="1" applyFont="1" applyFill="1" applyBorder="1" applyAlignment="1">
      <alignment horizontal="center" vertical="center" wrapText="1"/>
    </xf>
    <xf numFmtId="3" fontId="7" fillId="5" borderId="48" xfId="0" applyNumberFormat="1" applyFont="1" applyFill="1" applyBorder="1" applyAlignment="1">
      <alignment horizontal="center" vertical="center" wrapText="1"/>
    </xf>
    <xf numFmtId="1" fontId="7" fillId="5" borderId="42" xfId="0" applyNumberFormat="1" applyFont="1" applyFill="1" applyBorder="1" applyAlignment="1">
      <alignment horizontal="center" vertical="center" wrapText="1"/>
    </xf>
    <xf numFmtId="1" fontId="3" fillId="4" borderId="36" xfId="0" applyNumberFormat="1" applyFont="1" applyFill="1" applyBorder="1" applyAlignment="1">
      <alignment horizontal="center" vertical="center"/>
    </xf>
    <xf numFmtId="1" fontId="3" fillId="4" borderId="37" xfId="0" applyNumberFormat="1" applyFont="1" applyFill="1" applyBorder="1" applyAlignment="1">
      <alignment horizontal="center" vertical="center"/>
    </xf>
    <xf numFmtId="1" fontId="7" fillId="5" borderId="45" xfId="0" applyNumberFormat="1" applyFont="1" applyFill="1" applyBorder="1" applyAlignment="1">
      <alignment horizontal="center" vertical="center" wrapText="1"/>
    </xf>
    <xf numFmtId="0" fontId="0" fillId="5" borderId="45" xfId="0" applyFill="1" applyBorder="1" applyAlignment="1">
      <alignment horizontal="center"/>
    </xf>
    <xf numFmtId="165" fontId="7" fillId="5" borderId="38" xfId="1" applyNumberFormat="1" applyFont="1" applyFill="1" applyBorder="1" applyAlignment="1">
      <alignment horizontal="center" vertical="center" wrapText="1"/>
    </xf>
    <xf numFmtId="165" fontId="7" fillId="5" borderId="39" xfId="1" applyNumberFormat="1" applyFont="1" applyFill="1" applyBorder="1" applyAlignment="1">
      <alignment horizontal="center" vertical="center" wrapText="1"/>
    </xf>
    <xf numFmtId="166" fontId="7" fillId="5" borderId="29" xfId="1" applyNumberFormat="1" applyFont="1" applyFill="1" applyBorder="1" applyAlignment="1">
      <alignment horizontal="center" vertical="center" wrapText="1"/>
    </xf>
    <xf numFmtId="166" fontId="7" fillId="5" borderId="31" xfId="1" applyNumberFormat="1" applyFont="1" applyFill="1" applyBorder="1" applyAlignment="1">
      <alignment horizontal="center" vertical="center" wrapText="1"/>
    </xf>
    <xf numFmtId="49" fontId="22" fillId="0" borderId="56" xfId="0" applyNumberFormat="1" applyFont="1" applyBorder="1" applyAlignment="1">
      <alignment horizontal="center" vertical="center"/>
    </xf>
    <xf numFmtId="3" fontId="3" fillId="5" borderId="57" xfId="0" applyNumberFormat="1" applyFont="1" applyFill="1" applyBorder="1" applyAlignment="1">
      <alignment horizontal="center" vertical="center"/>
    </xf>
    <xf numFmtId="1" fontId="7" fillId="0" borderId="24" xfId="0" applyNumberFormat="1" applyFont="1" applyBorder="1" applyAlignment="1">
      <alignment horizontal="center" vertical="center" wrapText="1"/>
    </xf>
    <xf numFmtId="1" fontId="7" fillId="0" borderId="58" xfId="0" applyNumberFormat="1" applyFont="1" applyBorder="1" applyAlignment="1">
      <alignment horizontal="center" vertical="center" wrapText="1"/>
    </xf>
    <xf numFmtId="1" fontId="7" fillId="0" borderId="56" xfId="0" applyNumberFormat="1" applyFont="1" applyBorder="1" applyAlignment="1">
      <alignment horizontal="center" vertical="center" wrapText="1"/>
    </xf>
    <xf numFmtId="1" fontId="7" fillId="0" borderId="59" xfId="0" applyNumberFormat="1" applyFont="1" applyBorder="1" applyAlignment="1">
      <alignment horizontal="center" vertical="center" wrapText="1"/>
    </xf>
    <xf numFmtId="1" fontId="7" fillId="0" borderId="60" xfId="0" applyNumberFormat="1" applyFont="1" applyBorder="1" applyAlignment="1">
      <alignment horizontal="center" vertical="center" wrapText="1"/>
    </xf>
    <xf numFmtId="1" fontId="7" fillId="0" borderId="61" xfId="0" applyNumberFormat="1" applyFont="1" applyBorder="1" applyAlignment="1">
      <alignment horizontal="center" vertical="center" wrapText="1"/>
    </xf>
    <xf numFmtId="166" fontId="7" fillId="0" borderId="62" xfId="0" applyNumberFormat="1" applyFont="1" applyBorder="1" applyAlignment="1">
      <alignment horizontal="center" vertical="center" wrapText="1"/>
    </xf>
    <xf numFmtId="165" fontId="7" fillId="0" borderId="60" xfId="0" applyNumberFormat="1" applyFont="1" applyBorder="1" applyAlignment="1">
      <alignment horizontal="center" vertical="center" wrapText="1"/>
    </xf>
    <xf numFmtId="166" fontId="7" fillId="0" borderId="60" xfId="0" applyNumberFormat="1" applyFont="1" applyBorder="1" applyAlignment="1">
      <alignment horizontal="center" vertical="center" wrapText="1"/>
    </xf>
    <xf numFmtId="49" fontId="22" fillId="4" borderId="35" xfId="0" applyNumberFormat="1" applyFont="1" applyFill="1" applyBorder="1" applyAlignment="1">
      <alignment horizontal="center" vertical="center"/>
    </xf>
    <xf numFmtId="3" fontId="3" fillId="4" borderId="27" xfId="0" applyNumberFormat="1" applyFont="1" applyFill="1" applyBorder="1" applyAlignment="1">
      <alignment horizontal="center" vertical="center"/>
    </xf>
    <xf numFmtId="3" fontId="3" fillId="4" borderId="28" xfId="0" applyNumberFormat="1" applyFont="1" applyFill="1" applyBorder="1" applyAlignment="1">
      <alignment horizontal="center" vertical="center"/>
    </xf>
    <xf numFmtId="10" fontId="3" fillId="4" borderId="41" xfId="0" applyNumberFormat="1" applyFont="1" applyFill="1" applyBorder="1" applyAlignment="1">
      <alignment horizontal="center" vertical="center"/>
    </xf>
    <xf numFmtId="1" fontId="3" fillId="4" borderId="35" xfId="0" applyNumberFormat="1" applyFont="1" applyFill="1" applyBorder="1" applyAlignment="1">
      <alignment horizontal="center" vertical="center"/>
    </xf>
    <xf numFmtId="3" fontId="3" fillId="4" borderId="35" xfId="0" applyNumberFormat="1" applyFont="1" applyFill="1" applyBorder="1" applyAlignment="1">
      <alignment horizontal="center" vertical="center"/>
    </xf>
    <xf numFmtId="3" fontId="3" fillId="4" borderId="47" xfId="0" applyNumberFormat="1" applyFont="1" applyFill="1" applyBorder="1" applyAlignment="1">
      <alignment horizontal="center" vertical="center"/>
    </xf>
    <xf numFmtId="3" fontId="3" fillId="4" borderId="38" xfId="0" applyNumberFormat="1" applyFont="1" applyFill="1" applyBorder="1" applyAlignment="1">
      <alignment horizontal="center" vertical="center"/>
    </xf>
    <xf numFmtId="3" fontId="15" fillId="4" borderId="44" xfId="0" applyNumberFormat="1" applyFont="1" applyFill="1" applyBorder="1" applyAlignment="1">
      <alignment horizontal="center" vertical="center"/>
    </xf>
    <xf numFmtId="166" fontId="3" fillId="4" borderId="29" xfId="0" applyNumberFormat="1" applyFont="1" applyFill="1" applyBorder="1" applyAlignment="1">
      <alignment horizontal="center" vertical="center"/>
    </xf>
    <xf numFmtId="167" fontId="3" fillId="4" borderId="38" xfId="0" applyNumberFormat="1" applyFont="1" applyFill="1" applyBorder="1" applyAlignment="1">
      <alignment horizontal="center" vertical="center"/>
    </xf>
    <xf numFmtId="166" fontId="3" fillId="4" borderId="38" xfId="0" applyNumberFormat="1" applyFont="1" applyFill="1" applyBorder="1" applyAlignment="1">
      <alignment horizontal="center" vertical="center"/>
    </xf>
    <xf numFmtId="165" fontId="7" fillId="0" borderId="38" xfId="0" applyNumberFormat="1" applyFont="1" applyBorder="1" applyAlignment="1">
      <alignment horizontal="center" vertical="center" wrapText="1"/>
    </xf>
    <xf numFmtId="166" fontId="7" fillId="0" borderId="29" xfId="0" applyNumberFormat="1" applyFont="1" applyBorder="1" applyAlignment="1">
      <alignment horizontal="center" vertical="center" wrapText="1"/>
    </xf>
    <xf numFmtId="166" fontId="7" fillId="0" borderId="38" xfId="0" applyNumberFormat="1" applyFont="1" applyBorder="1" applyAlignment="1">
      <alignment horizontal="center" vertical="center" wrapText="1"/>
    </xf>
    <xf numFmtId="1" fontId="7" fillId="0" borderId="35" xfId="0" applyNumberFormat="1" applyFont="1" applyBorder="1" applyAlignment="1">
      <alignment horizontal="center" vertical="center" wrapText="1"/>
    </xf>
    <xf numFmtId="1" fontId="7" fillId="0" borderId="44" xfId="0" applyNumberFormat="1" applyFont="1" applyBorder="1" applyAlignment="1">
      <alignment horizontal="center" vertical="center" wrapText="1"/>
    </xf>
    <xf numFmtId="1" fontId="7" fillId="0" borderId="38" xfId="0" applyNumberFormat="1" applyFont="1" applyBorder="1" applyAlignment="1">
      <alignment horizontal="center" vertical="center" wrapText="1"/>
    </xf>
    <xf numFmtId="1" fontId="7" fillId="0" borderId="47" xfId="0" applyNumberFormat="1" applyFont="1" applyBorder="1" applyAlignment="1">
      <alignment horizontal="center" vertical="center" wrapText="1"/>
    </xf>
    <xf numFmtId="1" fontId="7" fillId="0" borderId="41" xfId="0" applyNumberFormat="1" applyFont="1" applyBorder="1" applyAlignment="1">
      <alignment horizontal="center" vertical="center" wrapText="1"/>
    </xf>
    <xf numFmtId="165" fontId="16" fillId="0" borderId="38" xfId="0" applyNumberFormat="1" applyFont="1" applyBorder="1" applyAlignment="1">
      <alignment horizontal="center" vertical="center" wrapText="1"/>
    </xf>
    <xf numFmtId="10" fontId="7" fillId="0" borderId="42" xfId="1" applyNumberFormat="1" applyFont="1" applyBorder="1" applyAlignment="1">
      <alignment horizontal="center" vertical="center" wrapText="1"/>
    </xf>
    <xf numFmtId="10" fontId="7" fillId="0" borderId="42" xfId="0" applyNumberFormat="1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/>
    </xf>
    <xf numFmtId="0" fontId="28" fillId="0" borderId="33" xfId="0" applyFont="1" applyBorder="1" applyAlignment="1">
      <alignment horizontal="center"/>
    </xf>
    <xf numFmtId="0" fontId="28" fillId="0" borderId="41" xfId="0" applyFont="1" applyBorder="1" applyAlignment="1">
      <alignment horizontal="center"/>
    </xf>
    <xf numFmtId="0" fontId="28" fillId="0" borderId="42" xfId="0" applyFont="1" applyBorder="1" applyAlignment="1">
      <alignment horizontal="center"/>
    </xf>
    <xf numFmtId="0" fontId="28" fillId="0" borderId="43" xfId="0" applyFont="1" applyBorder="1" applyAlignment="1">
      <alignment horizontal="center"/>
    </xf>
    <xf numFmtId="10" fontId="32" fillId="2" borderId="12" xfId="0" applyNumberFormat="1" applyFont="1" applyFill="1" applyBorder="1" applyAlignment="1">
      <alignment horizontal="center" vertical="center" wrapText="1"/>
    </xf>
    <xf numFmtId="0" fontId="28" fillId="0" borderId="24" xfId="0" applyFont="1" applyBorder="1" applyAlignment="1">
      <alignment horizontal="center"/>
    </xf>
    <xf numFmtId="0" fontId="28" fillId="0" borderId="58" xfId="0" applyFont="1" applyBorder="1" applyAlignment="1">
      <alignment horizontal="center"/>
    </xf>
    <xf numFmtId="1" fontId="7" fillId="5" borderId="56" xfId="0" applyNumberFormat="1" applyFont="1" applyFill="1" applyBorder="1" applyAlignment="1">
      <alignment horizontal="center" vertical="center" wrapText="1"/>
    </xf>
    <xf numFmtId="3" fontId="3" fillId="5" borderId="63" xfId="0" applyNumberFormat="1" applyFont="1" applyFill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1" fontId="7" fillId="0" borderId="12" xfId="0" applyNumberFormat="1" applyFont="1" applyBorder="1" applyAlignment="1">
      <alignment horizontal="center" vertical="center" wrapText="1"/>
    </xf>
    <xf numFmtId="10" fontId="7" fillId="0" borderId="12" xfId="0" applyNumberFormat="1" applyFont="1" applyBorder="1" applyAlignment="1">
      <alignment horizontal="center" vertical="center" wrapText="1"/>
    </xf>
    <xf numFmtId="166" fontId="7" fillId="0" borderId="24" xfId="0" applyNumberFormat="1" applyFont="1" applyBorder="1" applyAlignment="1">
      <alignment horizontal="center" vertical="center" wrapText="1"/>
    </xf>
    <xf numFmtId="165" fontId="7" fillId="0" borderId="63" xfId="0" applyNumberFormat="1" applyFont="1" applyBorder="1" applyAlignment="1">
      <alignment horizontal="center" vertical="center" wrapText="1"/>
    </xf>
    <xf numFmtId="10" fontId="7" fillId="0" borderId="41" xfId="0" applyNumberFormat="1" applyFont="1" applyBorder="1" applyAlignment="1">
      <alignment horizontal="center" vertical="center" wrapText="1"/>
    </xf>
    <xf numFmtId="10" fontId="7" fillId="5" borderId="42" xfId="0" applyNumberFormat="1" applyFont="1" applyFill="1" applyBorder="1" applyAlignment="1">
      <alignment horizontal="center" vertical="center" wrapText="1"/>
    </xf>
    <xf numFmtId="3" fontId="3" fillId="5" borderId="24" xfId="0" applyNumberFormat="1" applyFont="1" applyFill="1" applyBorder="1" applyAlignment="1">
      <alignment horizontal="center" vertical="center"/>
    </xf>
    <xf numFmtId="10" fontId="3" fillId="5" borderId="58" xfId="0" applyNumberFormat="1" applyFont="1" applyFill="1" applyBorder="1" applyAlignment="1">
      <alignment horizontal="center" vertical="center"/>
    </xf>
    <xf numFmtId="10" fontId="7" fillId="0" borderId="58" xfId="0" applyNumberFormat="1" applyFont="1" applyBorder="1" applyAlignment="1">
      <alignment horizontal="center" vertical="center" wrapText="1"/>
    </xf>
    <xf numFmtId="165" fontId="16" fillId="0" borderId="60" xfId="0" applyNumberFormat="1" applyFont="1" applyBorder="1" applyAlignment="1">
      <alignment horizontal="center" vertical="center" wrapText="1"/>
    </xf>
    <xf numFmtId="1" fontId="14" fillId="0" borderId="61" xfId="0" applyNumberFormat="1" applyFont="1" applyBorder="1" applyAlignment="1">
      <alignment horizontal="center" vertical="center" wrapText="1"/>
    </xf>
    <xf numFmtId="166" fontId="16" fillId="0" borderId="60" xfId="0" applyNumberFormat="1" applyFont="1" applyBorder="1" applyAlignment="1">
      <alignment horizontal="center" vertical="center" wrapText="1"/>
    </xf>
    <xf numFmtId="3" fontId="3" fillId="3" borderId="28" xfId="0" applyNumberFormat="1" applyFont="1" applyFill="1" applyBorder="1" applyAlignment="1">
      <alignment horizontal="center" vertical="center"/>
    </xf>
    <xf numFmtId="10" fontId="3" fillId="3" borderId="41" xfId="0" applyNumberFormat="1" applyFont="1" applyFill="1" applyBorder="1" applyAlignment="1">
      <alignment horizontal="center" vertical="center"/>
    </xf>
    <xf numFmtId="3" fontId="3" fillId="3" borderId="35" xfId="0" applyNumberFormat="1" applyFont="1" applyFill="1" applyBorder="1" applyAlignment="1">
      <alignment horizontal="center" vertical="center"/>
    </xf>
    <xf numFmtId="3" fontId="3" fillId="3" borderId="47" xfId="0" applyNumberFormat="1" applyFont="1" applyFill="1" applyBorder="1" applyAlignment="1">
      <alignment horizontal="center" vertical="center"/>
    </xf>
    <xf numFmtId="3" fontId="3" fillId="3" borderId="38" xfId="0" applyNumberFormat="1" applyFont="1" applyFill="1" applyBorder="1" applyAlignment="1">
      <alignment horizontal="center" vertical="center"/>
    </xf>
    <xf numFmtId="3" fontId="15" fillId="3" borderId="44" xfId="0" applyNumberFormat="1" applyFont="1" applyFill="1" applyBorder="1" applyAlignment="1">
      <alignment horizontal="center" vertical="center"/>
    </xf>
    <xf numFmtId="166" fontId="7" fillId="4" borderId="29" xfId="0" applyNumberFormat="1" applyFont="1" applyFill="1" applyBorder="1" applyAlignment="1">
      <alignment horizontal="center" vertical="center" wrapText="1"/>
    </xf>
    <xf numFmtId="165" fontId="7" fillId="4" borderId="38" xfId="0" applyNumberFormat="1" applyFont="1" applyFill="1" applyBorder="1" applyAlignment="1">
      <alignment horizontal="center" vertical="center" wrapText="1"/>
    </xf>
    <xf numFmtId="167" fontId="3" fillId="3" borderId="38" xfId="0" applyNumberFormat="1" applyFont="1" applyFill="1" applyBorder="1" applyAlignment="1">
      <alignment horizontal="center" vertical="center"/>
    </xf>
    <xf numFmtId="166" fontId="3" fillId="3" borderId="38" xfId="0" applyNumberFormat="1" applyFont="1" applyFill="1" applyBorder="1" applyAlignment="1">
      <alignment horizontal="center" vertical="center"/>
    </xf>
    <xf numFmtId="3" fontId="7" fillId="0" borderId="24" xfId="0" applyNumberFormat="1" applyFont="1" applyBorder="1" applyAlignment="1">
      <alignment horizontal="center" vertical="center" wrapText="1"/>
    </xf>
    <xf numFmtId="3" fontId="7" fillId="0" borderId="58" xfId="0" applyNumberFormat="1" applyFont="1" applyBorder="1" applyAlignment="1">
      <alignment horizontal="center" vertical="center" wrapText="1"/>
    </xf>
    <xf numFmtId="3" fontId="7" fillId="0" borderId="56" xfId="0" applyNumberFormat="1" applyFont="1" applyBorder="1" applyAlignment="1">
      <alignment horizontal="center" vertical="center" wrapText="1"/>
    </xf>
    <xf numFmtId="3" fontId="7" fillId="0" borderId="59" xfId="0" applyNumberFormat="1" applyFont="1" applyBorder="1" applyAlignment="1">
      <alignment horizontal="center" vertical="center" wrapText="1"/>
    </xf>
    <xf numFmtId="3" fontId="7" fillId="0" borderId="60" xfId="0" applyNumberFormat="1" applyFont="1" applyBorder="1" applyAlignment="1">
      <alignment horizontal="center" vertical="center" wrapText="1"/>
    </xf>
    <xf numFmtId="3" fontId="7" fillId="0" borderId="61" xfId="0" applyNumberFormat="1" applyFont="1" applyBorder="1" applyAlignment="1">
      <alignment horizontal="center" vertical="center" wrapText="1"/>
    </xf>
    <xf numFmtId="166" fontId="16" fillId="0" borderId="62" xfId="0" applyNumberFormat="1" applyFont="1" applyBorder="1" applyAlignment="1">
      <alignment horizontal="center" vertical="center" wrapText="1"/>
    </xf>
    <xf numFmtId="3" fontId="7" fillId="5" borderId="56" xfId="0" applyNumberFormat="1" applyFont="1" applyFill="1" applyBorder="1" applyAlignment="1">
      <alignment horizontal="center" vertical="center" wrapText="1"/>
    </xf>
    <xf numFmtId="3" fontId="7" fillId="5" borderId="59" xfId="0" applyNumberFormat="1" applyFont="1" applyFill="1" applyBorder="1" applyAlignment="1">
      <alignment horizontal="center" vertical="center" wrapText="1"/>
    </xf>
    <xf numFmtId="3" fontId="7" fillId="5" borderId="60" xfId="0" applyNumberFormat="1" applyFont="1" applyFill="1" applyBorder="1" applyAlignment="1">
      <alignment horizontal="center" vertical="center" wrapText="1"/>
    </xf>
    <xf numFmtId="3" fontId="7" fillId="5" borderId="61" xfId="0" applyNumberFormat="1" applyFont="1" applyFill="1" applyBorder="1" applyAlignment="1">
      <alignment horizontal="center" vertical="center" wrapText="1"/>
    </xf>
    <xf numFmtId="166" fontId="16" fillId="5" borderId="62" xfId="0" applyNumberFormat="1" applyFont="1" applyFill="1" applyBorder="1" applyAlignment="1">
      <alignment horizontal="center" vertical="center" wrapText="1"/>
    </xf>
    <xf numFmtId="165" fontId="7" fillId="5" borderId="60" xfId="0" applyNumberFormat="1" applyFont="1" applyFill="1" applyBorder="1" applyAlignment="1">
      <alignment horizontal="center" vertical="center" wrapText="1"/>
    </xf>
    <xf numFmtId="166" fontId="7" fillId="5" borderId="60" xfId="0" applyNumberFormat="1" applyFont="1" applyFill="1" applyBorder="1" applyAlignment="1">
      <alignment horizontal="center" vertical="center" wrapText="1"/>
    </xf>
    <xf numFmtId="49" fontId="22" fillId="0" borderId="59" xfId="0" applyNumberFormat="1" applyFont="1" applyBorder="1" applyAlignment="1">
      <alignment horizontal="center" vertical="center"/>
    </xf>
    <xf numFmtId="49" fontId="22" fillId="4" borderId="47" xfId="0" applyNumberFormat="1" applyFont="1" applyFill="1" applyBorder="1" applyAlignment="1">
      <alignment horizontal="center" vertical="center"/>
    </xf>
    <xf numFmtId="3" fontId="14" fillId="0" borderId="61" xfId="0" applyNumberFormat="1" applyFont="1" applyBorder="1" applyAlignment="1">
      <alignment horizontal="center" vertical="center" wrapText="1"/>
    </xf>
    <xf numFmtId="3" fontId="17" fillId="4" borderId="28" xfId="0" applyNumberFormat="1" applyFont="1" applyFill="1" applyBorder="1" applyAlignment="1">
      <alignment horizontal="center" vertical="center"/>
    </xf>
    <xf numFmtId="166" fontId="17" fillId="4" borderId="41" xfId="0" applyNumberFormat="1" applyFont="1" applyFill="1" applyBorder="1" applyAlignment="1">
      <alignment horizontal="center" vertical="center"/>
    </xf>
    <xf numFmtId="166" fontId="7" fillId="2" borderId="58" xfId="0" applyNumberFormat="1" applyFont="1" applyFill="1" applyBorder="1" applyAlignment="1">
      <alignment horizontal="center" vertical="center" wrapText="1"/>
    </xf>
    <xf numFmtId="166" fontId="7" fillId="0" borderId="59" xfId="0" applyNumberFormat="1" applyFont="1" applyBorder="1" applyAlignment="1">
      <alignment horizontal="center" vertical="center" wrapText="1"/>
    </xf>
    <xf numFmtId="166" fontId="3" fillId="4" borderId="47" xfId="0" applyNumberFormat="1" applyFont="1" applyFill="1" applyBorder="1" applyAlignment="1">
      <alignment horizontal="center" vertical="center" wrapText="1"/>
    </xf>
    <xf numFmtId="166" fontId="3" fillId="4" borderId="48" xfId="0" applyNumberFormat="1" applyFont="1" applyFill="1" applyBorder="1" applyAlignment="1">
      <alignment horizontal="center" vertical="center" wrapText="1"/>
    </xf>
    <xf numFmtId="166" fontId="3" fillId="4" borderId="49" xfId="0" applyNumberFormat="1" applyFont="1" applyFill="1" applyBorder="1" applyAlignment="1">
      <alignment horizontal="center" vertical="center" wrapText="1"/>
    </xf>
    <xf numFmtId="3" fontId="3" fillId="4" borderId="44" xfId="0" applyNumberFormat="1" applyFont="1" applyFill="1" applyBorder="1" applyAlignment="1">
      <alignment horizontal="center" vertical="center"/>
    </xf>
    <xf numFmtId="3" fontId="15" fillId="4" borderId="41" xfId="0" applyNumberFormat="1" applyFont="1" applyFill="1" applyBorder="1" applyAlignment="1">
      <alignment horizontal="center" vertical="center"/>
    </xf>
    <xf numFmtId="3" fontId="15" fillId="4" borderId="42" xfId="0" applyNumberFormat="1" applyFont="1" applyFill="1" applyBorder="1" applyAlignment="1">
      <alignment horizontal="center" vertical="center"/>
    </xf>
    <xf numFmtId="3" fontId="15" fillId="4" borderId="43" xfId="0" applyNumberFormat="1" applyFont="1" applyFill="1" applyBorder="1" applyAlignment="1">
      <alignment horizontal="center" vertical="center"/>
    </xf>
    <xf numFmtId="166" fontId="3" fillId="4" borderId="29" xfId="0" applyNumberFormat="1" applyFont="1" applyFill="1" applyBorder="1" applyAlignment="1">
      <alignment horizontal="center" vertical="center" wrapText="1"/>
    </xf>
    <xf numFmtId="166" fontId="3" fillId="4" borderId="31" xfId="0" applyNumberFormat="1" applyFont="1" applyFill="1" applyBorder="1" applyAlignment="1">
      <alignment horizontal="center" vertical="center" wrapText="1"/>
    </xf>
    <xf numFmtId="49" fontId="3" fillId="4" borderId="35" xfId="0" applyNumberFormat="1" applyFont="1" applyFill="1" applyBorder="1" applyAlignment="1">
      <alignment horizontal="center" vertical="center"/>
    </xf>
    <xf numFmtId="49" fontId="3" fillId="4" borderId="36" xfId="0" applyNumberFormat="1" applyFont="1" applyFill="1" applyBorder="1" applyAlignment="1">
      <alignment horizontal="center" vertical="center"/>
    </xf>
    <xf numFmtId="49" fontId="3" fillId="4" borderId="37" xfId="0" applyNumberFormat="1" applyFont="1" applyFill="1" applyBorder="1" applyAlignment="1">
      <alignment horizontal="center" vertical="center"/>
    </xf>
    <xf numFmtId="166" fontId="3" fillId="4" borderId="34" xfId="0" applyNumberFormat="1" applyFont="1" applyFill="1" applyBorder="1" applyAlignment="1">
      <alignment horizontal="center" vertical="center" wrapText="1"/>
    </xf>
    <xf numFmtId="166" fontId="3" fillId="4" borderId="41" xfId="0" applyNumberFormat="1" applyFont="1" applyFill="1" applyBorder="1" applyAlignment="1">
      <alignment horizontal="center" vertical="center"/>
    </xf>
    <xf numFmtId="49" fontId="34" fillId="0" borderId="56" xfId="0" applyNumberFormat="1" applyFont="1" applyBorder="1" applyAlignment="1">
      <alignment horizontal="center" vertical="center"/>
    </xf>
    <xf numFmtId="1" fontId="7" fillId="0" borderId="64" xfId="0" applyNumberFormat="1" applyFont="1" applyBorder="1" applyAlignment="1">
      <alignment horizontal="center" vertical="center" wrapText="1"/>
    </xf>
    <xf numFmtId="49" fontId="34" fillId="4" borderId="35" xfId="0" applyNumberFormat="1" applyFont="1" applyFill="1" applyBorder="1" applyAlignment="1">
      <alignment horizontal="center" vertical="center"/>
    </xf>
    <xf numFmtId="3" fontId="3" fillId="4" borderId="50" xfId="0" applyNumberFormat="1" applyFont="1" applyFill="1" applyBorder="1" applyAlignment="1">
      <alignment horizontal="center" vertical="center"/>
    </xf>
    <xf numFmtId="0" fontId="31" fillId="0" borderId="53" xfId="0" applyFont="1" applyBorder="1" applyAlignment="1">
      <alignment horizontal="center" vertical="center" wrapText="1"/>
    </xf>
    <xf numFmtId="1" fontId="7" fillId="0" borderId="65" xfId="0" applyNumberFormat="1" applyFont="1" applyBorder="1" applyAlignment="1">
      <alignment horizontal="center" vertical="center" wrapText="1"/>
    </xf>
    <xf numFmtId="3" fontId="3" fillId="4" borderId="65" xfId="0" applyNumberFormat="1" applyFont="1" applyFill="1" applyBorder="1" applyAlignment="1">
      <alignment horizontal="center" vertical="center"/>
    </xf>
    <xf numFmtId="3" fontId="3" fillId="4" borderId="66" xfId="0" applyNumberFormat="1" applyFont="1" applyFill="1" applyBorder="1" applyAlignment="1">
      <alignment horizontal="center" vertical="center"/>
    </xf>
    <xf numFmtId="166" fontId="7" fillId="0" borderId="28" xfId="0" applyNumberFormat="1" applyFont="1" applyBorder="1" applyAlignment="1">
      <alignment horizontal="center" vertical="center" wrapText="1"/>
    </xf>
    <xf numFmtId="165" fontId="7" fillId="0" borderId="28" xfId="0" applyNumberFormat="1" applyFont="1" applyBorder="1" applyAlignment="1">
      <alignment horizontal="center" vertical="center" wrapText="1"/>
    </xf>
    <xf numFmtId="165" fontId="7" fillId="0" borderId="65" xfId="0" applyNumberFormat="1" applyFont="1" applyBorder="1" applyAlignment="1">
      <alignment horizontal="center" vertical="center" wrapText="1"/>
    </xf>
    <xf numFmtId="165" fontId="7" fillId="0" borderId="29" xfId="0" applyNumberFormat="1" applyFont="1" applyBorder="1" applyAlignment="1">
      <alignment horizontal="center" vertical="center" wrapText="1"/>
    </xf>
    <xf numFmtId="1" fontId="7" fillId="0" borderId="67" xfId="0" applyNumberFormat="1" applyFont="1" applyBorder="1" applyAlignment="1">
      <alignment horizontal="center" vertical="center" wrapText="1"/>
    </xf>
    <xf numFmtId="166" fontId="7" fillId="0" borderId="65" xfId="0" applyNumberFormat="1" applyFont="1" applyBorder="1" applyAlignment="1">
      <alignment horizontal="center" vertical="center" wrapText="1"/>
    </xf>
    <xf numFmtId="165" fontId="7" fillId="0" borderId="68" xfId="0" applyNumberFormat="1" applyFont="1" applyBorder="1" applyAlignment="1">
      <alignment horizontal="center" vertical="center" wrapText="1"/>
    </xf>
    <xf numFmtId="1" fontId="3" fillId="4" borderId="67" xfId="0" applyNumberFormat="1" applyFont="1" applyFill="1" applyBorder="1" applyAlignment="1">
      <alignment horizontal="center" vertical="center"/>
    </xf>
    <xf numFmtId="3" fontId="15" fillId="4" borderId="65" xfId="0" applyNumberFormat="1" applyFont="1" applyFill="1" applyBorder="1" applyAlignment="1">
      <alignment horizontal="center" vertical="center"/>
    </xf>
    <xf numFmtId="166" fontId="3" fillId="4" borderId="65" xfId="0" applyNumberFormat="1" applyFont="1" applyFill="1" applyBorder="1" applyAlignment="1">
      <alignment horizontal="center" vertical="center"/>
    </xf>
    <xf numFmtId="167" fontId="3" fillId="4" borderId="65" xfId="0" applyNumberFormat="1" applyFont="1" applyFill="1" applyBorder="1" applyAlignment="1">
      <alignment horizontal="center" vertical="center"/>
    </xf>
    <xf numFmtId="167" fontId="3" fillId="4" borderId="68" xfId="0" applyNumberFormat="1" applyFont="1" applyFill="1" applyBorder="1" applyAlignment="1">
      <alignment horizontal="center" vertical="center"/>
    </xf>
    <xf numFmtId="1" fontId="3" fillId="4" borderId="69" xfId="0" applyNumberFormat="1" applyFont="1" applyFill="1" applyBorder="1" applyAlignment="1">
      <alignment horizontal="center" vertical="center"/>
    </xf>
    <xf numFmtId="3" fontId="15" fillId="4" borderId="66" xfId="0" applyNumberFormat="1" applyFont="1" applyFill="1" applyBorder="1" applyAlignment="1">
      <alignment horizontal="center" vertical="center"/>
    </xf>
    <xf numFmtId="166" fontId="3" fillId="4" borderId="66" xfId="0" applyNumberFormat="1" applyFont="1" applyFill="1" applyBorder="1" applyAlignment="1">
      <alignment horizontal="center" vertical="center"/>
    </xf>
    <xf numFmtId="167" fontId="3" fillId="4" borderId="66" xfId="0" applyNumberFormat="1" applyFont="1" applyFill="1" applyBorder="1" applyAlignment="1">
      <alignment horizontal="center" vertical="center"/>
    </xf>
    <xf numFmtId="167" fontId="3" fillId="4" borderId="7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</cellXfs>
  <cellStyles count="166">
    <cellStyle name="20% - Énfasis1 2" xfId="68" xr:uid="{00000000-0005-0000-0000-000000000000}"/>
    <cellStyle name="20% - Énfasis1 3" xfId="2" xr:uid="{00000000-0005-0000-0000-000001000000}"/>
    <cellStyle name="20% - Énfasis2 2" xfId="69" xr:uid="{00000000-0005-0000-0000-000002000000}"/>
    <cellStyle name="20% - Énfasis2 3" xfId="3" xr:uid="{00000000-0005-0000-0000-000003000000}"/>
    <cellStyle name="20% - Énfasis3 2" xfId="70" xr:uid="{00000000-0005-0000-0000-000004000000}"/>
    <cellStyle name="20% - Énfasis3 3" xfId="4" xr:uid="{00000000-0005-0000-0000-000005000000}"/>
    <cellStyle name="20% - Énfasis4 2" xfId="71" xr:uid="{00000000-0005-0000-0000-000006000000}"/>
    <cellStyle name="20% - Énfasis4 3" xfId="5" xr:uid="{00000000-0005-0000-0000-000007000000}"/>
    <cellStyle name="20% - Énfasis5 2" xfId="72" xr:uid="{00000000-0005-0000-0000-000008000000}"/>
    <cellStyle name="20% - Énfasis5 3" xfId="6" xr:uid="{00000000-0005-0000-0000-000009000000}"/>
    <cellStyle name="20% - Énfasis6 2" xfId="73" xr:uid="{00000000-0005-0000-0000-00000A000000}"/>
    <cellStyle name="20% - Énfasis6 3" xfId="7" xr:uid="{00000000-0005-0000-0000-00000B000000}"/>
    <cellStyle name="40% - Énfasis1 2" xfId="74" xr:uid="{00000000-0005-0000-0000-00000C000000}"/>
    <cellStyle name="40% - Énfasis1 3" xfId="8" xr:uid="{00000000-0005-0000-0000-00000D000000}"/>
    <cellStyle name="40% - Énfasis2 2" xfId="75" xr:uid="{00000000-0005-0000-0000-00000E000000}"/>
    <cellStyle name="40% - Énfasis2 3" xfId="9" xr:uid="{00000000-0005-0000-0000-00000F000000}"/>
    <cellStyle name="40% - Énfasis3 2" xfId="76" xr:uid="{00000000-0005-0000-0000-000010000000}"/>
    <cellStyle name="40% - Énfasis3 3" xfId="10" xr:uid="{00000000-0005-0000-0000-000011000000}"/>
    <cellStyle name="40% - Énfasis4 2" xfId="77" xr:uid="{00000000-0005-0000-0000-000012000000}"/>
    <cellStyle name="40% - Énfasis4 3" xfId="11" xr:uid="{00000000-0005-0000-0000-000013000000}"/>
    <cellStyle name="40% - Énfasis5 2" xfId="78" xr:uid="{00000000-0005-0000-0000-000014000000}"/>
    <cellStyle name="40% - Énfasis5 3" xfId="12" xr:uid="{00000000-0005-0000-0000-000015000000}"/>
    <cellStyle name="40% - Énfasis6 2" xfId="79" xr:uid="{00000000-0005-0000-0000-000016000000}"/>
    <cellStyle name="40% - Énfasis6 3" xfId="13" xr:uid="{00000000-0005-0000-0000-000017000000}"/>
    <cellStyle name="60% - Énfasis1 2" xfId="80" xr:uid="{00000000-0005-0000-0000-000018000000}"/>
    <cellStyle name="60% - Énfasis1 3" xfId="14" xr:uid="{00000000-0005-0000-0000-000019000000}"/>
    <cellStyle name="60% - Énfasis2 2" xfId="81" xr:uid="{00000000-0005-0000-0000-00001A000000}"/>
    <cellStyle name="60% - Énfasis2 3" xfId="15" xr:uid="{00000000-0005-0000-0000-00001B000000}"/>
    <cellStyle name="60% - Énfasis3 2" xfId="82" xr:uid="{00000000-0005-0000-0000-00001C000000}"/>
    <cellStyle name="60% - Énfasis3 3" xfId="16" xr:uid="{00000000-0005-0000-0000-00001D000000}"/>
    <cellStyle name="60% - Énfasis4 2" xfId="83" xr:uid="{00000000-0005-0000-0000-00001E000000}"/>
    <cellStyle name="60% - Énfasis4 3" xfId="17" xr:uid="{00000000-0005-0000-0000-00001F000000}"/>
    <cellStyle name="60% - Énfasis5 2" xfId="84" xr:uid="{00000000-0005-0000-0000-000020000000}"/>
    <cellStyle name="60% - Énfasis5 3" xfId="18" xr:uid="{00000000-0005-0000-0000-000021000000}"/>
    <cellStyle name="60% - Énfasis6 2" xfId="85" xr:uid="{00000000-0005-0000-0000-000022000000}"/>
    <cellStyle name="60% - Énfasis6 3" xfId="19" xr:uid="{00000000-0005-0000-0000-000023000000}"/>
    <cellStyle name="Buena 2" xfId="86" xr:uid="{00000000-0005-0000-0000-000024000000}"/>
    <cellStyle name="Buena 3" xfId="20" xr:uid="{00000000-0005-0000-0000-000025000000}"/>
    <cellStyle name="Cálculo 2" xfId="87" xr:uid="{00000000-0005-0000-0000-000026000000}"/>
    <cellStyle name="Cálculo 3" xfId="21" xr:uid="{00000000-0005-0000-0000-000027000000}"/>
    <cellStyle name="Celda de comprobación 2" xfId="88" xr:uid="{00000000-0005-0000-0000-000028000000}"/>
    <cellStyle name="Celda de comprobación 3" xfId="22" xr:uid="{00000000-0005-0000-0000-000029000000}"/>
    <cellStyle name="Celda vinculada 2" xfId="89" xr:uid="{00000000-0005-0000-0000-00002A000000}"/>
    <cellStyle name="Celda vinculada 3" xfId="23" xr:uid="{00000000-0005-0000-0000-00002B000000}"/>
    <cellStyle name="Encabezado 4 2" xfId="90" xr:uid="{00000000-0005-0000-0000-00002C000000}"/>
    <cellStyle name="Encabezado 4 3" xfId="24" xr:uid="{00000000-0005-0000-0000-00002D000000}"/>
    <cellStyle name="Énfasis1 2" xfId="91" xr:uid="{00000000-0005-0000-0000-00002E000000}"/>
    <cellStyle name="Énfasis1 3" xfId="25" xr:uid="{00000000-0005-0000-0000-00002F000000}"/>
    <cellStyle name="Énfasis2 2" xfId="92" xr:uid="{00000000-0005-0000-0000-000030000000}"/>
    <cellStyle name="Énfasis2 3" xfId="26" xr:uid="{00000000-0005-0000-0000-000031000000}"/>
    <cellStyle name="Énfasis3 2" xfId="93" xr:uid="{00000000-0005-0000-0000-000032000000}"/>
    <cellStyle name="Énfasis3 3" xfId="27" xr:uid="{00000000-0005-0000-0000-000033000000}"/>
    <cellStyle name="Énfasis4 2" xfId="94" xr:uid="{00000000-0005-0000-0000-000034000000}"/>
    <cellStyle name="Énfasis4 3" xfId="28" xr:uid="{00000000-0005-0000-0000-000035000000}"/>
    <cellStyle name="Énfasis5 2" xfId="95" xr:uid="{00000000-0005-0000-0000-000036000000}"/>
    <cellStyle name="Énfasis5 3" xfId="29" xr:uid="{00000000-0005-0000-0000-000037000000}"/>
    <cellStyle name="Énfasis6 2" xfId="96" xr:uid="{00000000-0005-0000-0000-000038000000}"/>
    <cellStyle name="Énfasis6 3" xfId="30" xr:uid="{00000000-0005-0000-0000-000039000000}"/>
    <cellStyle name="Entrada 2" xfId="97" xr:uid="{00000000-0005-0000-0000-00003A000000}"/>
    <cellStyle name="Entrada 3" xfId="31" xr:uid="{00000000-0005-0000-0000-00003B000000}"/>
    <cellStyle name="Euro" xfId="32" xr:uid="{00000000-0005-0000-0000-00003C000000}"/>
    <cellStyle name="Euro 10" xfId="142" xr:uid="{00000000-0005-0000-0000-00003D000000}"/>
    <cellStyle name="Euro 2" xfId="143" xr:uid="{00000000-0005-0000-0000-00003E000000}"/>
    <cellStyle name="Euro 3" xfId="144" xr:uid="{00000000-0005-0000-0000-00003F000000}"/>
    <cellStyle name="Euro 4" xfId="145" xr:uid="{00000000-0005-0000-0000-000040000000}"/>
    <cellStyle name="Euro 5" xfId="146" xr:uid="{00000000-0005-0000-0000-000041000000}"/>
    <cellStyle name="Euro 6" xfId="147" xr:uid="{00000000-0005-0000-0000-000042000000}"/>
    <cellStyle name="Euro 7" xfId="148" xr:uid="{00000000-0005-0000-0000-000043000000}"/>
    <cellStyle name="Euro 8" xfId="149" xr:uid="{00000000-0005-0000-0000-000044000000}"/>
    <cellStyle name="Euro 9" xfId="150" xr:uid="{00000000-0005-0000-0000-000045000000}"/>
    <cellStyle name="Incorrecto 2" xfId="98" xr:uid="{00000000-0005-0000-0000-000046000000}"/>
    <cellStyle name="Incorrecto 3" xfId="33" xr:uid="{00000000-0005-0000-0000-000047000000}"/>
    <cellStyle name="Millares 2" xfId="152" xr:uid="{00000000-0005-0000-0000-000048000000}"/>
    <cellStyle name="Millares 3" xfId="153" xr:uid="{00000000-0005-0000-0000-000049000000}"/>
    <cellStyle name="Millares 4" xfId="151" xr:uid="{00000000-0005-0000-0000-00004A000000}"/>
    <cellStyle name="Neutral 2" xfId="99" xr:uid="{00000000-0005-0000-0000-00004B000000}"/>
    <cellStyle name="Neutral 3" xfId="34" xr:uid="{00000000-0005-0000-0000-00004C000000}"/>
    <cellStyle name="Normal" xfId="0" builtinId="0"/>
    <cellStyle name="Normal 10" xfId="53" xr:uid="{00000000-0005-0000-0000-00004E000000}"/>
    <cellStyle name="Normal 10 2" xfId="117" xr:uid="{00000000-0005-0000-0000-00004F000000}"/>
    <cellStyle name="Normal 10 3" xfId="154" xr:uid="{00000000-0005-0000-0000-000050000000}"/>
    <cellStyle name="Normal 11" xfId="54" xr:uid="{00000000-0005-0000-0000-000051000000}"/>
    <cellStyle name="Normal 11 2" xfId="118" xr:uid="{00000000-0005-0000-0000-000052000000}"/>
    <cellStyle name="Normal 11 3" xfId="155" xr:uid="{00000000-0005-0000-0000-000053000000}"/>
    <cellStyle name="Normal 12" xfId="55" xr:uid="{00000000-0005-0000-0000-000054000000}"/>
    <cellStyle name="Normal 12 2" xfId="119" xr:uid="{00000000-0005-0000-0000-000055000000}"/>
    <cellStyle name="Normal 12 3" xfId="156" xr:uid="{00000000-0005-0000-0000-000056000000}"/>
    <cellStyle name="Normal 13" xfId="56" xr:uid="{00000000-0005-0000-0000-000057000000}"/>
    <cellStyle name="Normal 13 2" xfId="120" xr:uid="{00000000-0005-0000-0000-000058000000}"/>
    <cellStyle name="Normal 13 3" xfId="157" xr:uid="{00000000-0005-0000-0000-000059000000}"/>
    <cellStyle name="Normal 14" xfId="63" xr:uid="{00000000-0005-0000-0000-00005A000000}"/>
    <cellStyle name="Normal 14 2" xfId="127" xr:uid="{00000000-0005-0000-0000-00005B000000}"/>
    <cellStyle name="Normal 15" xfId="57" xr:uid="{00000000-0005-0000-0000-00005C000000}"/>
    <cellStyle name="Normal 15 2" xfId="121" xr:uid="{00000000-0005-0000-0000-00005D000000}"/>
    <cellStyle name="Normal 16" xfId="58" xr:uid="{00000000-0005-0000-0000-00005E000000}"/>
    <cellStyle name="Normal 16 2" xfId="122" xr:uid="{00000000-0005-0000-0000-00005F000000}"/>
    <cellStyle name="Normal 16 3" xfId="158" xr:uid="{00000000-0005-0000-0000-000060000000}"/>
    <cellStyle name="Normal 17" xfId="59" xr:uid="{00000000-0005-0000-0000-000061000000}"/>
    <cellStyle name="Normal 17 2" xfId="123" xr:uid="{00000000-0005-0000-0000-000062000000}"/>
    <cellStyle name="Normal 18" xfId="60" xr:uid="{00000000-0005-0000-0000-000063000000}"/>
    <cellStyle name="Normal 18 2" xfId="124" xr:uid="{00000000-0005-0000-0000-000064000000}"/>
    <cellStyle name="Normal 19" xfId="61" xr:uid="{00000000-0005-0000-0000-000065000000}"/>
    <cellStyle name="Normal 19 2" xfId="125" xr:uid="{00000000-0005-0000-0000-000066000000}"/>
    <cellStyle name="Normal 2" xfId="35" xr:uid="{00000000-0005-0000-0000-000067000000}"/>
    <cellStyle name="Normal 2 2" xfId="100" xr:uid="{00000000-0005-0000-0000-000068000000}"/>
    <cellStyle name="Normal 20" xfId="64" xr:uid="{00000000-0005-0000-0000-000069000000}"/>
    <cellStyle name="Normal 20 2" xfId="128" xr:uid="{00000000-0005-0000-0000-00006A000000}"/>
    <cellStyle name="Normal 21" xfId="65" xr:uid="{00000000-0005-0000-0000-00006B000000}"/>
    <cellStyle name="Normal 21 2" xfId="129" xr:uid="{00000000-0005-0000-0000-00006C000000}"/>
    <cellStyle name="Normal 22" xfId="67" xr:uid="{00000000-0005-0000-0000-00006D000000}"/>
    <cellStyle name="Normal 23" xfId="66" xr:uid="{00000000-0005-0000-0000-00006E000000}"/>
    <cellStyle name="Normal 24" xfId="130" xr:uid="{00000000-0005-0000-0000-00006F000000}"/>
    <cellStyle name="Normal 25" xfId="131" xr:uid="{00000000-0005-0000-0000-000070000000}"/>
    <cellStyle name="Normal 26" xfId="132" xr:uid="{00000000-0005-0000-0000-000071000000}"/>
    <cellStyle name="Normal 27" xfId="133" xr:uid="{00000000-0005-0000-0000-000072000000}"/>
    <cellStyle name="Normal 28" xfId="134" xr:uid="{00000000-0005-0000-0000-000073000000}"/>
    <cellStyle name="Normal 29" xfId="135" xr:uid="{00000000-0005-0000-0000-000074000000}"/>
    <cellStyle name="Normal 3" xfId="36" xr:uid="{00000000-0005-0000-0000-000075000000}"/>
    <cellStyle name="Normal 3 2" xfId="101" xr:uid="{00000000-0005-0000-0000-000076000000}"/>
    <cellStyle name="Normal 3 3" xfId="159" xr:uid="{00000000-0005-0000-0000-000077000000}"/>
    <cellStyle name="Normal 30" xfId="136" xr:uid="{00000000-0005-0000-0000-000078000000}"/>
    <cellStyle name="Normal 31" xfId="137" xr:uid="{00000000-0005-0000-0000-000079000000}"/>
    <cellStyle name="Normal 32" xfId="138" xr:uid="{00000000-0005-0000-0000-00007A000000}"/>
    <cellStyle name="Normal 33" xfId="139" xr:uid="{00000000-0005-0000-0000-00007B000000}"/>
    <cellStyle name="Normal 34" xfId="140" xr:uid="{00000000-0005-0000-0000-00007C000000}"/>
    <cellStyle name="Normal 35" xfId="141" xr:uid="{00000000-0005-0000-0000-00007D000000}"/>
    <cellStyle name="Normal 36" xfId="165" xr:uid="{00000000-0005-0000-0000-00007E000000}"/>
    <cellStyle name="Normal 37" xfId="1" xr:uid="{00000000-0005-0000-0000-00007F000000}"/>
    <cellStyle name="Normal 4" xfId="37" xr:uid="{00000000-0005-0000-0000-000080000000}"/>
    <cellStyle name="Normal 4 2" xfId="102" xr:uid="{00000000-0005-0000-0000-000081000000}"/>
    <cellStyle name="Normal 5" xfId="38" xr:uid="{00000000-0005-0000-0000-000082000000}"/>
    <cellStyle name="Normal 5 2" xfId="103" xr:uid="{00000000-0005-0000-0000-000083000000}"/>
    <cellStyle name="Normal 6" xfId="39" xr:uid="{00000000-0005-0000-0000-000084000000}"/>
    <cellStyle name="Normal 6 2" xfId="104" xr:uid="{00000000-0005-0000-0000-000085000000}"/>
    <cellStyle name="Normal 7" xfId="40" xr:uid="{00000000-0005-0000-0000-000086000000}"/>
    <cellStyle name="Normal 7 2" xfId="105" xr:uid="{00000000-0005-0000-0000-000087000000}"/>
    <cellStyle name="Normal 8" xfId="51" xr:uid="{00000000-0005-0000-0000-000088000000}"/>
    <cellStyle name="Normal 8 2" xfId="115" xr:uid="{00000000-0005-0000-0000-000089000000}"/>
    <cellStyle name="Normal 8 3" xfId="160" xr:uid="{00000000-0005-0000-0000-00008A000000}"/>
    <cellStyle name="Normal 9" xfId="52" xr:uid="{00000000-0005-0000-0000-00008B000000}"/>
    <cellStyle name="Normal 9 2" xfId="116" xr:uid="{00000000-0005-0000-0000-00008C000000}"/>
    <cellStyle name="Normal 9 3" xfId="161" xr:uid="{00000000-0005-0000-0000-00008D000000}"/>
    <cellStyle name="Notas 2" xfId="106" xr:uid="{00000000-0005-0000-0000-00008E000000}"/>
    <cellStyle name="Notas 3" xfId="41" xr:uid="{00000000-0005-0000-0000-00008F000000}"/>
    <cellStyle name="Porcentaje 2" xfId="126" xr:uid="{00000000-0005-0000-0000-000090000000}"/>
    <cellStyle name="Porcentaje 3" xfId="162" xr:uid="{00000000-0005-0000-0000-000091000000}"/>
    <cellStyle name="Porcentaje 4" xfId="62" xr:uid="{00000000-0005-0000-0000-000092000000}"/>
    <cellStyle name="Porcentual 2" xfId="42" xr:uid="{00000000-0005-0000-0000-000093000000}"/>
    <cellStyle name="Porcentual 2 2" xfId="163" xr:uid="{00000000-0005-0000-0000-000094000000}"/>
    <cellStyle name="Porcentual 3" xfId="164" xr:uid="{00000000-0005-0000-0000-000095000000}"/>
    <cellStyle name="Salida 2" xfId="107" xr:uid="{00000000-0005-0000-0000-000096000000}"/>
    <cellStyle name="Salida 3" xfId="43" xr:uid="{00000000-0005-0000-0000-000097000000}"/>
    <cellStyle name="Texto de advertencia 2" xfId="108" xr:uid="{00000000-0005-0000-0000-000098000000}"/>
    <cellStyle name="Texto de advertencia 3" xfId="44" xr:uid="{00000000-0005-0000-0000-000099000000}"/>
    <cellStyle name="Texto explicativo 2" xfId="109" xr:uid="{00000000-0005-0000-0000-00009A000000}"/>
    <cellStyle name="Texto explicativo 3" xfId="45" xr:uid="{00000000-0005-0000-0000-00009B000000}"/>
    <cellStyle name="Título 1 2" xfId="111" xr:uid="{00000000-0005-0000-0000-00009C000000}"/>
    <cellStyle name="Título 1 3" xfId="47" xr:uid="{00000000-0005-0000-0000-00009D000000}"/>
    <cellStyle name="Título 2 2" xfId="112" xr:uid="{00000000-0005-0000-0000-00009E000000}"/>
    <cellStyle name="Título 2 3" xfId="48" xr:uid="{00000000-0005-0000-0000-00009F000000}"/>
    <cellStyle name="Título 3 2" xfId="113" xr:uid="{00000000-0005-0000-0000-0000A0000000}"/>
    <cellStyle name="Título 3 3" xfId="49" xr:uid="{00000000-0005-0000-0000-0000A1000000}"/>
    <cellStyle name="Título 4" xfId="110" xr:uid="{00000000-0005-0000-0000-0000A2000000}"/>
    <cellStyle name="Título 5" xfId="46" xr:uid="{00000000-0005-0000-0000-0000A3000000}"/>
    <cellStyle name="Total 2" xfId="114" xr:uid="{00000000-0005-0000-0000-0000A4000000}"/>
    <cellStyle name="Total 3" xfId="50" xr:uid="{00000000-0005-0000-0000-0000A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INFA%202016\CENSOS\REPORTES%20INDICADORES%202015-02-02-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TRO DE PRODUCCION"/>
      <sheetName val="REPORTE DE CAMAS"/>
      <sheetName val="REPORTE DE CAMAS 2012"/>
      <sheetName val="REPORTE DE CAMAS 2013"/>
      <sheetName val="REPORTE DE CAMAS 2016"/>
      <sheetName val="SUPERVISION_CAMAS_2016"/>
      <sheetName val="SUPERVISION_CAMAS_2015"/>
      <sheetName val="REPORTE DE CAMAS 2014"/>
      <sheetName val="SUPERVISION_CAMAS_2014"/>
      <sheetName val="SUPERVISION_CAMAS_2013"/>
      <sheetName val="SUPERVISION_CAMAS_2012"/>
      <sheetName val="SUPERVISION_CAMAS_2011"/>
      <sheetName val="SUPERVISION_CAMAS_2010"/>
      <sheetName val="CENSOS2009"/>
      <sheetName val="CENSOS2011"/>
      <sheetName val="CENSOS2012 copia 09-10"/>
      <sheetName val="CENSOS2016"/>
      <sheetName val="CENSOS2015"/>
      <sheetName val="CENSOS2014"/>
      <sheetName val="CENSOS2013"/>
      <sheetName val="CENSOS2012"/>
      <sheetName val="CENSOS2010"/>
      <sheetName val="DATOS"/>
      <sheetName val="FALLECIDOS 2016"/>
      <sheetName val="TD2016"/>
      <sheetName val="BD A 2014"/>
      <sheetName val="Hoja2"/>
      <sheetName val="ESP. PEDIATRICAS"/>
      <sheetName val="BD2016"/>
      <sheetName val="BD2011"/>
      <sheetName val="BASE_DE_DATOS"/>
      <sheetName val="HNDAC"/>
      <sheetName val="MEDICINA"/>
      <sheetName val="CIRUGIA"/>
      <sheetName val="PEDIATRIA"/>
      <sheetName val="GINECOBSTETRICIA"/>
      <sheetName val="AREAS-CRITICAS"/>
      <sheetName val="ONCOLOGIA"/>
      <sheetName val="CENSOS2015 ESPECIALIDAD"/>
      <sheetName val="MEDICINA ESPEC"/>
      <sheetName val="CIRUGIA ESPEC (2)"/>
      <sheetName val="PEDIATRIA ESPEC"/>
      <sheetName val="G-O ESPEC"/>
      <sheetName val="AREAS CRITIC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30">
          <cell r="E30">
            <v>206</v>
          </cell>
          <cell r="F30">
            <v>3182</v>
          </cell>
          <cell r="G30">
            <v>6180</v>
          </cell>
          <cell r="I30"/>
          <cell r="J30">
            <v>3</v>
          </cell>
          <cell r="L30"/>
          <cell r="S30"/>
        </row>
        <row r="308">
          <cell r="E308">
            <v>32</v>
          </cell>
          <cell r="F308">
            <v>482</v>
          </cell>
          <cell r="G308">
            <v>960</v>
          </cell>
          <cell r="I308"/>
          <cell r="J308">
            <v>0</v>
          </cell>
          <cell r="L308"/>
          <cell r="S308"/>
        </row>
        <row r="586">
          <cell r="E586">
            <v>30</v>
          </cell>
          <cell r="F586">
            <v>431</v>
          </cell>
          <cell r="G586">
            <v>900</v>
          </cell>
          <cell r="I586"/>
          <cell r="J586">
            <v>0</v>
          </cell>
          <cell r="L586"/>
          <cell r="S586"/>
        </row>
        <row r="864">
          <cell r="E864">
            <v>32</v>
          </cell>
          <cell r="F864">
            <v>520</v>
          </cell>
          <cell r="G864">
            <v>960</v>
          </cell>
          <cell r="I864"/>
          <cell r="J864">
            <v>0</v>
          </cell>
          <cell r="L864"/>
          <cell r="S864"/>
        </row>
        <row r="1140">
          <cell r="E1140">
            <v>32</v>
          </cell>
          <cell r="F1140">
            <v>749</v>
          </cell>
          <cell r="G1140">
            <v>992</v>
          </cell>
          <cell r="I1140"/>
          <cell r="J1140">
            <v>0</v>
          </cell>
          <cell r="L1140"/>
          <cell r="S1140"/>
        </row>
        <row r="1696">
          <cell r="E1696">
            <v>15</v>
          </cell>
          <cell r="F1696">
            <v>220</v>
          </cell>
          <cell r="G1696">
            <v>450</v>
          </cell>
          <cell r="I1696"/>
          <cell r="J1696">
            <v>2</v>
          </cell>
          <cell r="L1696"/>
          <cell r="S1696"/>
        </row>
      </sheetData>
      <sheetData sheetId="34">
        <row r="359">
          <cell r="E359">
            <v>30</v>
          </cell>
          <cell r="F359">
            <v>723</v>
          </cell>
          <cell r="G359">
            <v>900</v>
          </cell>
          <cell r="I359"/>
          <cell r="J359">
            <v>6</v>
          </cell>
          <cell r="L359"/>
          <cell r="S359"/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V98"/>
  <sheetViews>
    <sheetView topLeftCell="C52" zoomScale="85" zoomScaleNormal="85" workbookViewId="0">
      <selection activeCell="O71" sqref="O71"/>
    </sheetView>
  </sheetViews>
  <sheetFormatPr baseColWidth="10" defaultRowHeight="15" x14ac:dyDescent="0.25"/>
  <cols>
    <col min="1" max="1" width="3.28515625" customWidth="1"/>
    <col min="2" max="2" width="4.7109375" customWidth="1"/>
    <col min="3" max="3" width="18.7109375" customWidth="1"/>
    <col min="5" max="6" width="0" hidden="1" customWidth="1"/>
    <col min="7" max="7" width="10.7109375" bestFit="1" customWidth="1"/>
    <col min="10" max="10" width="14" customWidth="1"/>
    <col min="12" max="12" width="15" customWidth="1"/>
    <col min="13" max="13" width="12.7109375" customWidth="1"/>
    <col min="16" max="16" width="13.42578125" customWidth="1"/>
    <col min="17" max="17" width="13.5703125" customWidth="1"/>
    <col min="19" max="20" width="11.42578125" hidden="1" customWidth="1"/>
  </cols>
  <sheetData>
    <row r="1" spans="3:22" hidden="1" x14ac:dyDescent="0.25">
      <c r="C1" s="1" t="s">
        <v>0</v>
      </c>
      <c r="D1" s="1"/>
      <c r="E1" s="1"/>
      <c r="F1" s="2"/>
      <c r="G1" s="3"/>
      <c r="H1" s="1"/>
      <c r="I1" s="1"/>
      <c r="J1" s="1"/>
      <c r="K1" s="1"/>
      <c r="L1" s="4"/>
      <c r="M1" s="1"/>
      <c r="N1" s="1"/>
      <c r="O1" s="1"/>
      <c r="P1" s="1"/>
      <c r="Q1" s="1"/>
      <c r="R1" s="5"/>
      <c r="S1" s="5"/>
    </row>
    <row r="2" spans="3:22" hidden="1" x14ac:dyDescent="0.25">
      <c r="C2" s="1" t="s">
        <v>65</v>
      </c>
      <c r="D2" s="1"/>
      <c r="E2" s="1"/>
      <c r="F2" s="2"/>
      <c r="G2" s="3"/>
      <c r="H2" s="1"/>
      <c r="I2" s="1"/>
      <c r="J2" s="1"/>
      <c r="K2" s="1"/>
      <c r="L2" s="4"/>
      <c r="M2" s="1"/>
      <c r="N2" s="1"/>
      <c r="O2" s="1"/>
      <c r="P2" s="1"/>
      <c r="Q2" s="1"/>
      <c r="R2" s="5"/>
      <c r="S2" s="5"/>
    </row>
    <row r="3" spans="3:22" hidden="1" x14ac:dyDescent="0.25">
      <c r="C3" s="1" t="s">
        <v>42</v>
      </c>
      <c r="D3" s="1"/>
      <c r="E3" s="1"/>
      <c r="F3" s="2"/>
      <c r="G3" s="3"/>
      <c r="H3" s="1"/>
      <c r="I3" s="1"/>
      <c r="J3" s="1"/>
      <c r="K3" s="1"/>
      <c r="L3" s="4"/>
      <c r="M3" s="1"/>
      <c r="N3" s="1"/>
      <c r="O3" s="1"/>
      <c r="P3" s="1"/>
      <c r="Q3" s="1"/>
      <c r="R3" s="5"/>
      <c r="S3" s="5"/>
    </row>
    <row r="4" spans="3:22" ht="54.75" hidden="1" thickBot="1" x14ac:dyDescent="0.3">
      <c r="C4" s="6" t="s">
        <v>1</v>
      </c>
      <c r="D4" s="7" t="s">
        <v>2</v>
      </c>
      <c r="E4" s="7" t="s">
        <v>3</v>
      </c>
      <c r="F4" s="8" t="s">
        <v>4</v>
      </c>
      <c r="G4" s="9" t="s">
        <v>5</v>
      </c>
      <c r="H4" s="10" t="s">
        <v>6</v>
      </c>
      <c r="I4" s="10" t="s">
        <v>7</v>
      </c>
      <c r="J4" s="10" t="s">
        <v>8</v>
      </c>
      <c r="K4" s="9" t="s">
        <v>9</v>
      </c>
      <c r="L4" s="10" t="s">
        <v>10</v>
      </c>
      <c r="M4" s="11" t="s">
        <v>11</v>
      </c>
      <c r="N4" s="12" t="s">
        <v>12</v>
      </c>
      <c r="O4" s="11" t="s">
        <v>13</v>
      </c>
      <c r="P4" s="11" t="s">
        <v>14</v>
      </c>
      <c r="Q4" s="11" t="s">
        <v>40</v>
      </c>
      <c r="R4" s="12" t="s">
        <v>15</v>
      </c>
      <c r="S4" s="11" t="s">
        <v>16</v>
      </c>
      <c r="T4" s="12" t="s">
        <v>17</v>
      </c>
    </row>
    <row r="5" spans="3:22" ht="15.75" hidden="1" thickBot="1" x14ac:dyDescent="0.3">
      <c r="C5" s="30" t="s">
        <v>46</v>
      </c>
      <c r="D5" s="13">
        <v>31</v>
      </c>
      <c r="E5" s="13" t="e">
        <v>#REF!</v>
      </c>
      <c r="F5" s="14" t="e">
        <v>#REF!</v>
      </c>
      <c r="G5" s="154">
        <v>495</v>
      </c>
      <c r="H5" s="13">
        <v>12842</v>
      </c>
      <c r="I5" s="13">
        <v>15345</v>
      </c>
      <c r="J5" s="13">
        <v>1330</v>
      </c>
      <c r="K5" s="13">
        <v>41</v>
      </c>
      <c r="L5" s="13">
        <v>1408</v>
      </c>
      <c r="M5" s="33">
        <v>0.83699999999999997</v>
      </c>
      <c r="N5" s="34">
        <v>45.4</v>
      </c>
      <c r="O5" s="17">
        <v>1.9</v>
      </c>
      <c r="P5" s="17">
        <v>2.7</v>
      </c>
      <c r="Q5" s="16">
        <v>3.1E-2</v>
      </c>
      <c r="R5" s="17">
        <v>42.9</v>
      </c>
      <c r="S5" s="13">
        <v>35</v>
      </c>
      <c r="T5" s="16">
        <v>2.6315789473684209E-2</v>
      </c>
    </row>
    <row r="6" spans="3:22" ht="15.75" hidden="1" thickBot="1" x14ac:dyDescent="0.3">
      <c r="C6" s="18" t="s">
        <v>47</v>
      </c>
      <c r="D6" s="19">
        <v>29</v>
      </c>
      <c r="E6" s="19"/>
      <c r="F6" s="20"/>
      <c r="G6" s="154">
        <v>480</v>
      </c>
      <c r="H6" s="13">
        <v>12151</v>
      </c>
      <c r="I6" s="13">
        <v>13920</v>
      </c>
      <c r="J6" s="13">
        <v>1403</v>
      </c>
      <c r="K6" s="13">
        <v>44</v>
      </c>
      <c r="L6" s="13">
        <v>1449</v>
      </c>
      <c r="M6" s="33">
        <v>0.873</v>
      </c>
      <c r="N6" s="34">
        <v>50</v>
      </c>
      <c r="O6" s="17">
        <v>1.3</v>
      </c>
      <c r="P6" s="17">
        <v>2.9</v>
      </c>
      <c r="Q6" s="16">
        <v>3.1E-2</v>
      </c>
      <c r="R6" s="17">
        <v>48.4</v>
      </c>
      <c r="S6" s="13">
        <v>36</v>
      </c>
      <c r="T6" s="16">
        <v>2.5659301496792589E-2</v>
      </c>
    </row>
    <row r="7" spans="3:22" ht="15.75" hidden="1" thickBot="1" x14ac:dyDescent="0.3">
      <c r="C7" s="18" t="s">
        <v>48</v>
      </c>
      <c r="D7" s="19">
        <v>31</v>
      </c>
      <c r="E7" s="19"/>
      <c r="F7" s="20"/>
      <c r="G7" s="154">
        <v>480</v>
      </c>
      <c r="H7" s="13">
        <v>12692</v>
      </c>
      <c r="I7" s="13">
        <v>14880</v>
      </c>
      <c r="J7" s="13">
        <v>1463</v>
      </c>
      <c r="K7" s="13">
        <v>39</v>
      </c>
      <c r="L7" s="13">
        <v>1461</v>
      </c>
      <c r="M7" s="33">
        <v>0.85299999999999998</v>
      </c>
      <c r="N7" s="34">
        <v>47.1</v>
      </c>
      <c r="O7" s="17">
        <v>1.5</v>
      </c>
      <c r="P7" s="17">
        <v>3</v>
      </c>
      <c r="Q7" s="16">
        <v>2.7E-2</v>
      </c>
      <c r="R7" s="17">
        <v>47.2</v>
      </c>
      <c r="S7" s="13">
        <v>46</v>
      </c>
      <c r="T7" s="16">
        <v>3.1442241968557758E-2</v>
      </c>
    </row>
    <row r="8" spans="3:22" ht="15.75" hidden="1" thickBot="1" x14ac:dyDescent="0.3">
      <c r="C8" s="18" t="s">
        <v>49</v>
      </c>
      <c r="D8" s="19">
        <v>30</v>
      </c>
      <c r="E8" s="19"/>
      <c r="F8" s="20"/>
      <c r="G8" s="13"/>
      <c r="H8" s="13"/>
      <c r="I8" s="13"/>
      <c r="J8" s="13"/>
      <c r="K8" s="13"/>
      <c r="L8" s="13"/>
      <c r="M8" s="33"/>
      <c r="N8" s="34"/>
      <c r="O8" s="17"/>
      <c r="P8" s="17"/>
      <c r="Q8" s="16"/>
      <c r="R8" s="17"/>
      <c r="S8" s="13"/>
      <c r="T8" s="16"/>
      <c r="V8">
        <f>29*475</f>
        <v>13775</v>
      </c>
    </row>
    <row r="9" spans="3:22" ht="15.75" hidden="1" thickBot="1" x14ac:dyDescent="0.3">
      <c r="C9" s="18" t="s">
        <v>50</v>
      </c>
      <c r="D9" s="19">
        <v>31</v>
      </c>
      <c r="E9" s="19"/>
      <c r="F9" s="20"/>
      <c r="G9" s="13"/>
      <c r="H9" s="13"/>
      <c r="I9" s="13"/>
      <c r="J9" s="13"/>
      <c r="K9" s="13"/>
      <c r="L9" s="13"/>
      <c r="M9" s="33"/>
      <c r="N9" s="34"/>
      <c r="O9" s="17"/>
      <c r="P9" s="17"/>
      <c r="Q9" s="16"/>
      <c r="R9" s="17"/>
      <c r="S9" s="13"/>
      <c r="T9" s="16"/>
      <c r="V9">
        <f>507*29</f>
        <v>14703</v>
      </c>
    </row>
    <row r="10" spans="3:22" ht="15.75" hidden="1" thickBot="1" x14ac:dyDescent="0.3">
      <c r="C10" s="18" t="s">
        <v>51</v>
      </c>
      <c r="D10" s="19">
        <v>30</v>
      </c>
      <c r="E10" s="19"/>
      <c r="F10" s="20"/>
      <c r="G10" s="13"/>
      <c r="H10" s="13"/>
      <c r="I10" s="13"/>
      <c r="J10" s="13"/>
      <c r="K10" s="13"/>
      <c r="L10" s="13"/>
      <c r="M10" s="33"/>
      <c r="N10" s="34"/>
      <c r="O10" s="17"/>
      <c r="P10" s="17"/>
      <c r="Q10" s="16"/>
      <c r="R10" s="17"/>
      <c r="S10" s="13"/>
      <c r="T10" s="16"/>
    </row>
    <row r="11" spans="3:22" ht="15.75" hidden="1" thickBot="1" x14ac:dyDescent="0.3">
      <c r="C11" s="18" t="s">
        <v>52</v>
      </c>
      <c r="D11" s="19">
        <v>31</v>
      </c>
      <c r="E11" s="19"/>
      <c r="F11" s="20"/>
      <c r="G11" s="13"/>
      <c r="H11" s="13"/>
      <c r="I11" s="13"/>
      <c r="J11" s="13"/>
      <c r="K11" s="13"/>
      <c r="L11" s="13"/>
      <c r="M11" s="33"/>
      <c r="N11" s="34"/>
      <c r="O11" s="17"/>
      <c r="P11" s="17"/>
      <c r="Q11" s="16"/>
      <c r="R11" s="17"/>
      <c r="S11" s="13"/>
      <c r="T11" s="16"/>
      <c r="V11">
        <f>507*29</f>
        <v>14703</v>
      </c>
    </row>
    <row r="12" spans="3:22" ht="15.75" hidden="1" thickBot="1" x14ac:dyDescent="0.3">
      <c r="C12" s="18" t="s">
        <v>53</v>
      </c>
      <c r="D12" s="19">
        <v>31</v>
      </c>
      <c r="E12" s="19"/>
      <c r="F12" s="20"/>
      <c r="G12" s="13"/>
      <c r="H12" s="13"/>
      <c r="I12" s="13"/>
      <c r="J12" s="13"/>
      <c r="K12" s="13"/>
      <c r="L12" s="13"/>
      <c r="M12" s="33"/>
      <c r="N12" s="34"/>
      <c r="O12" s="17"/>
      <c r="P12" s="17"/>
      <c r="Q12" s="16"/>
      <c r="R12" s="17"/>
      <c r="S12" s="13"/>
      <c r="T12" s="16"/>
    </row>
    <row r="13" spans="3:22" ht="15.75" hidden="1" thickBot="1" x14ac:dyDescent="0.3">
      <c r="C13" s="18" t="s">
        <v>54</v>
      </c>
      <c r="D13" s="19">
        <v>30</v>
      </c>
      <c r="E13" s="19"/>
      <c r="F13" s="20"/>
      <c r="G13" s="13"/>
      <c r="H13" s="13"/>
      <c r="I13" s="13"/>
      <c r="J13" s="13"/>
      <c r="K13" s="13"/>
      <c r="L13" s="13"/>
      <c r="M13" s="33"/>
      <c r="N13" s="34"/>
      <c r="O13" s="17"/>
      <c r="P13" s="17"/>
      <c r="Q13" s="16"/>
      <c r="R13" s="17"/>
      <c r="S13" s="13"/>
      <c r="T13" s="16"/>
    </row>
    <row r="14" spans="3:22" ht="15.75" hidden="1" thickBot="1" x14ac:dyDescent="0.3">
      <c r="C14" s="18" t="s">
        <v>55</v>
      </c>
      <c r="D14" s="19">
        <v>31</v>
      </c>
      <c r="E14" s="19"/>
      <c r="F14" s="20"/>
      <c r="G14" s="13"/>
      <c r="H14" s="13"/>
      <c r="I14" s="13"/>
      <c r="J14" s="13"/>
      <c r="K14" s="13"/>
      <c r="L14" s="13"/>
      <c r="M14" s="33"/>
      <c r="N14" s="34"/>
      <c r="O14" s="17"/>
      <c r="P14" s="17"/>
      <c r="Q14" s="16"/>
      <c r="R14" s="17"/>
      <c r="S14" s="13"/>
      <c r="T14" s="16"/>
    </row>
    <row r="15" spans="3:22" ht="15.75" hidden="1" thickBot="1" x14ac:dyDescent="0.3">
      <c r="C15" s="18" t="s">
        <v>56</v>
      </c>
      <c r="D15" s="19">
        <v>30</v>
      </c>
      <c r="E15" s="19"/>
      <c r="F15" s="20"/>
      <c r="G15" s="13"/>
      <c r="H15" s="13"/>
      <c r="I15" s="13"/>
      <c r="J15" s="13"/>
      <c r="K15" s="13"/>
      <c r="L15" s="13"/>
      <c r="M15" s="33"/>
      <c r="N15" s="34"/>
      <c r="O15" s="17"/>
      <c r="P15" s="17"/>
      <c r="Q15" s="16"/>
      <c r="R15" s="17"/>
      <c r="S15" s="13"/>
      <c r="T15" s="16"/>
    </row>
    <row r="16" spans="3:22" ht="15.75" hidden="1" thickBot="1" x14ac:dyDescent="0.3">
      <c r="C16" s="18" t="s">
        <v>57</v>
      </c>
      <c r="D16" s="21">
        <v>31</v>
      </c>
      <c r="E16" s="21"/>
      <c r="F16" s="22"/>
      <c r="G16" s="13"/>
      <c r="H16" s="13"/>
      <c r="I16" s="13"/>
      <c r="J16" s="13"/>
      <c r="K16" s="13"/>
      <c r="L16" s="13"/>
      <c r="M16" s="33"/>
      <c r="N16" s="34"/>
      <c r="O16" s="17"/>
      <c r="P16" s="17"/>
      <c r="Q16" s="16"/>
      <c r="R16" s="17"/>
      <c r="S16" s="13"/>
      <c r="T16" s="16"/>
    </row>
    <row r="17" spans="3:22" ht="15.75" hidden="1" thickBot="1" x14ac:dyDescent="0.3">
      <c r="C17" s="23" t="s">
        <v>58</v>
      </c>
      <c r="D17" s="24">
        <v>366</v>
      </c>
      <c r="E17" s="24" t="e">
        <v>#REF!</v>
      </c>
      <c r="F17" s="25" t="e">
        <v>#REF!</v>
      </c>
      <c r="G17" s="26">
        <v>485</v>
      </c>
      <c r="H17" s="24">
        <v>37685</v>
      </c>
      <c r="I17" s="24">
        <v>44145</v>
      </c>
      <c r="J17" s="24">
        <v>4196</v>
      </c>
      <c r="K17" s="24">
        <v>124</v>
      </c>
      <c r="L17" s="32">
        <v>4318</v>
      </c>
      <c r="M17" s="27">
        <v>0.85399999999999998</v>
      </c>
      <c r="N17" s="28">
        <v>11.8</v>
      </c>
      <c r="O17" s="28">
        <v>1.5</v>
      </c>
      <c r="P17" s="28">
        <v>2.9</v>
      </c>
      <c r="Q17" s="27">
        <v>0.03</v>
      </c>
      <c r="R17" s="28">
        <v>11.5</v>
      </c>
      <c r="S17" s="24">
        <v>117</v>
      </c>
      <c r="T17" s="16">
        <v>2.7883698760724499E-2</v>
      </c>
    </row>
    <row r="18" spans="3:22" ht="15.75" hidden="1" thickBot="1" x14ac:dyDescent="0.3">
      <c r="C18" s="29" t="s">
        <v>59</v>
      </c>
      <c r="D18" s="24">
        <v>91</v>
      </c>
      <c r="E18" s="24" t="e">
        <v>#REF!</v>
      </c>
      <c r="F18" s="25" t="e">
        <v>#REF!</v>
      </c>
      <c r="G18" s="26">
        <v>485</v>
      </c>
      <c r="H18" s="24">
        <v>37685</v>
      </c>
      <c r="I18" s="24">
        <v>44145</v>
      </c>
      <c r="J18" s="24">
        <v>4196</v>
      </c>
      <c r="K18" s="24">
        <v>124</v>
      </c>
      <c r="L18" s="24">
        <v>4318</v>
      </c>
      <c r="M18" s="27">
        <v>0.85399999999999998</v>
      </c>
      <c r="N18" s="28">
        <v>47.5</v>
      </c>
      <c r="O18" s="28">
        <v>1.5</v>
      </c>
      <c r="P18" s="28">
        <v>2.9</v>
      </c>
      <c r="Q18" s="27">
        <v>0.03</v>
      </c>
      <c r="R18" s="28">
        <v>46.1</v>
      </c>
      <c r="S18" s="24">
        <v>117</v>
      </c>
      <c r="T18" s="16">
        <v>2.7883698760724499E-2</v>
      </c>
    </row>
    <row r="19" spans="3:22" ht="15.75" hidden="1" thickBot="1" x14ac:dyDescent="0.3">
      <c r="C19" s="29" t="s">
        <v>60</v>
      </c>
      <c r="D19" s="24">
        <v>91</v>
      </c>
      <c r="E19" s="24">
        <v>0</v>
      </c>
      <c r="F19" s="25" t="e">
        <v>#DIV/0!</v>
      </c>
      <c r="G19" s="26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7" t="s">
        <v>18</v>
      </c>
      <c r="N19" s="28" t="s">
        <v>18</v>
      </c>
      <c r="O19" s="28" t="s">
        <v>18</v>
      </c>
      <c r="P19" s="28" t="s">
        <v>18</v>
      </c>
      <c r="Q19" s="27" t="s">
        <v>18</v>
      </c>
      <c r="R19" s="28" t="s">
        <v>18</v>
      </c>
      <c r="S19" s="24">
        <v>0</v>
      </c>
      <c r="T19" s="16" t="e">
        <v>#DIV/0!</v>
      </c>
    </row>
    <row r="20" spans="3:22" ht="15.75" hidden="1" thickBot="1" x14ac:dyDescent="0.3">
      <c r="C20" s="29" t="s">
        <v>61</v>
      </c>
      <c r="D20" s="24">
        <v>94</v>
      </c>
      <c r="E20" s="24">
        <v>0</v>
      </c>
      <c r="F20" s="25" t="e">
        <v>#DIV/0!</v>
      </c>
      <c r="G20" s="26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7" t="s">
        <v>18</v>
      </c>
      <c r="N20" s="28" t="s">
        <v>18</v>
      </c>
      <c r="O20" s="28" t="s">
        <v>18</v>
      </c>
      <c r="P20" s="28" t="s">
        <v>18</v>
      </c>
      <c r="Q20" s="27" t="s">
        <v>18</v>
      </c>
      <c r="R20" s="28" t="s">
        <v>18</v>
      </c>
      <c r="S20" s="24">
        <v>0</v>
      </c>
      <c r="T20" s="16" t="e">
        <v>#DIV/0!</v>
      </c>
    </row>
    <row r="21" spans="3:22" ht="15.75" hidden="1" thickBot="1" x14ac:dyDescent="0.3">
      <c r="C21" s="29" t="s">
        <v>62</v>
      </c>
      <c r="D21" s="24">
        <v>92</v>
      </c>
      <c r="E21" s="24">
        <v>0</v>
      </c>
      <c r="F21" s="25" t="e">
        <v>#DIV/0!</v>
      </c>
      <c r="G21" s="26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7" t="s">
        <v>18</v>
      </c>
      <c r="N21" s="28" t="s">
        <v>18</v>
      </c>
      <c r="O21" s="28" t="s">
        <v>18</v>
      </c>
      <c r="P21" s="28" t="s">
        <v>18</v>
      </c>
      <c r="Q21" s="27" t="s">
        <v>18</v>
      </c>
      <c r="R21" s="28" t="s">
        <v>18</v>
      </c>
      <c r="S21" s="24">
        <v>0</v>
      </c>
      <c r="T21" s="16" t="e">
        <v>#DIV/0!</v>
      </c>
    </row>
    <row r="22" spans="3:22" ht="15.75" hidden="1" x14ac:dyDescent="0.25">
      <c r="C22" s="35"/>
      <c r="D22" s="36"/>
      <c r="E22" s="37"/>
      <c r="F22" s="38"/>
      <c r="G22" s="37"/>
      <c r="H22" s="35"/>
      <c r="I22" s="35"/>
      <c r="J22" s="35"/>
      <c r="K22" s="35"/>
      <c r="L22" s="39"/>
      <c r="M22" s="35"/>
      <c r="N22" s="40"/>
      <c r="O22" s="35"/>
      <c r="P22" s="35"/>
      <c r="Q22" s="35"/>
      <c r="R22" s="40"/>
      <c r="S22" s="40"/>
    </row>
    <row r="23" spans="3:22" hidden="1" x14ac:dyDescent="0.25">
      <c r="C23" s="1" t="s">
        <v>0</v>
      </c>
      <c r="D23" s="1"/>
      <c r="E23" s="1"/>
      <c r="F23" s="2"/>
      <c r="G23" s="3"/>
      <c r="H23" s="1"/>
      <c r="I23" s="1"/>
      <c r="J23" s="1"/>
      <c r="K23" s="1"/>
      <c r="L23" s="4"/>
      <c r="M23" s="1"/>
      <c r="N23" s="1"/>
      <c r="O23" s="1"/>
      <c r="P23" s="1"/>
      <c r="Q23" s="1"/>
      <c r="R23" s="5"/>
      <c r="S23" s="5"/>
    </row>
    <row r="24" spans="3:22" hidden="1" x14ac:dyDescent="0.25">
      <c r="C24" s="1" t="s">
        <v>43</v>
      </c>
      <c r="D24" s="1"/>
      <c r="E24" s="1"/>
      <c r="F24" s="2"/>
      <c r="G24" s="3"/>
      <c r="H24" s="1"/>
      <c r="I24" s="1"/>
      <c r="J24" s="1"/>
      <c r="K24" s="1"/>
      <c r="L24" s="4"/>
      <c r="M24" s="1"/>
      <c r="N24" s="1"/>
      <c r="O24" s="1"/>
      <c r="P24" s="1"/>
      <c r="Q24" s="1"/>
      <c r="R24" s="5"/>
      <c r="S24" s="5"/>
    </row>
    <row r="25" spans="3:22" ht="15.75" hidden="1" thickBot="1" x14ac:dyDescent="0.3">
      <c r="C25" s="1" t="s">
        <v>42</v>
      </c>
      <c r="D25" s="1"/>
      <c r="E25" s="1"/>
      <c r="F25" s="2"/>
      <c r="G25" s="3"/>
      <c r="H25" s="1"/>
      <c r="I25" s="1"/>
      <c r="J25" s="1"/>
      <c r="K25" s="41"/>
      <c r="L25" s="42"/>
      <c r="M25" s="41"/>
      <c r="N25" s="41"/>
      <c r="O25" s="41"/>
      <c r="P25" s="41"/>
      <c r="Q25" s="41"/>
      <c r="R25" s="41"/>
      <c r="S25" s="41"/>
    </row>
    <row r="26" spans="3:22" ht="54.75" hidden="1" thickBot="1" x14ac:dyDescent="0.3">
      <c r="C26" s="6" t="s">
        <v>1</v>
      </c>
      <c r="D26" s="7" t="s">
        <v>2</v>
      </c>
      <c r="E26" s="7" t="s">
        <v>3</v>
      </c>
      <c r="F26" s="8" t="s">
        <v>4</v>
      </c>
      <c r="G26" s="9" t="s">
        <v>5</v>
      </c>
      <c r="H26" s="10" t="s">
        <v>6</v>
      </c>
      <c r="I26" s="10" t="s">
        <v>7</v>
      </c>
      <c r="J26" s="10" t="s">
        <v>8</v>
      </c>
      <c r="K26" s="9" t="s">
        <v>9</v>
      </c>
      <c r="L26" s="10" t="s">
        <v>10</v>
      </c>
      <c r="M26" s="138" t="s">
        <v>11</v>
      </c>
      <c r="N26" s="12" t="s">
        <v>12</v>
      </c>
      <c r="O26" s="11" t="s">
        <v>13</v>
      </c>
      <c r="P26" s="11" t="s">
        <v>14</v>
      </c>
      <c r="Q26" s="11" t="s">
        <v>40</v>
      </c>
      <c r="R26" s="12" t="s">
        <v>15</v>
      </c>
      <c r="S26" s="11" t="s">
        <v>16</v>
      </c>
      <c r="T26" s="12" t="s">
        <v>17</v>
      </c>
    </row>
    <row r="27" spans="3:22" ht="15.75" hidden="1" thickBot="1" x14ac:dyDescent="0.3">
      <c r="C27" s="30" t="s">
        <v>46</v>
      </c>
      <c r="D27" s="13">
        <v>31</v>
      </c>
      <c r="E27" s="13">
        <v>31</v>
      </c>
      <c r="F27" s="14">
        <v>1</v>
      </c>
      <c r="G27" s="13">
        <v>507</v>
      </c>
      <c r="H27" s="13">
        <v>13172</v>
      </c>
      <c r="I27" s="13">
        <v>15717</v>
      </c>
      <c r="J27" s="13">
        <v>1340</v>
      </c>
      <c r="K27" s="13">
        <v>45</v>
      </c>
      <c r="L27" s="13">
        <v>1422</v>
      </c>
      <c r="M27" s="152">
        <v>0.83799999999999997</v>
      </c>
      <c r="N27" s="34">
        <v>45.9</v>
      </c>
      <c r="O27" s="17">
        <v>1.9</v>
      </c>
      <c r="P27" s="17">
        <v>2.6</v>
      </c>
      <c r="Q27" s="16">
        <v>3.4000000000000002E-2</v>
      </c>
      <c r="R27" s="17">
        <v>43.2</v>
      </c>
      <c r="S27" s="15">
        <v>38</v>
      </c>
      <c r="T27" s="16">
        <v>2.8358208955223882E-2</v>
      </c>
    </row>
    <row r="28" spans="3:22" ht="15.75" hidden="1" thickBot="1" x14ac:dyDescent="0.3">
      <c r="C28" s="18" t="s">
        <v>47</v>
      </c>
      <c r="D28" s="19">
        <v>29</v>
      </c>
      <c r="E28" s="13">
        <v>31</v>
      </c>
      <c r="F28" s="14">
        <v>0.93548387096774188</v>
      </c>
      <c r="G28" s="13">
        <v>492</v>
      </c>
      <c r="H28" s="13">
        <v>12490</v>
      </c>
      <c r="I28" s="13">
        <v>14268</v>
      </c>
      <c r="J28" s="13">
        <v>1407</v>
      </c>
      <c r="K28" s="13">
        <v>49</v>
      </c>
      <c r="L28" s="13">
        <v>1453</v>
      </c>
      <c r="M28" s="152">
        <v>0.875</v>
      </c>
      <c r="N28" s="34">
        <v>50.1</v>
      </c>
      <c r="O28" s="17">
        <v>1.3</v>
      </c>
      <c r="P28" s="17">
        <v>2.9</v>
      </c>
      <c r="Q28" s="16">
        <v>3.5000000000000003E-2</v>
      </c>
      <c r="R28" s="17">
        <v>48.5</v>
      </c>
      <c r="S28" s="15">
        <v>40</v>
      </c>
      <c r="T28" s="16">
        <v>2.8429282160625444E-2</v>
      </c>
    </row>
    <row r="29" spans="3:22" ht="15.75" hidden="1" thickBot="1" x14ac:dyDescent="0.3">
      <c r="C29" s="18" t="s">
        <v>48</v>
      </c>
      <c r="D29" s="19">
        <v>31</v>
      </c>
      <c r="E29" s="13">
        <v>31</v>
      </c>
      <c r="F29" s="14">
        <v>1</v>
      </c>
      <c r="G29" s="13">
        <v>492</v>
      </c>
      <c r="H29" s="13">
        <v>12867</v>
      </c>
      <c r="I29" s="13">
        <v>15252</v>
      </c>
      <c r="J29" s="13">
        <v>1466</v>
      </c>
      <c r="K29" s="13">
        <v>44</v>
      </c>
      <c r="L29" s="13">
        <v>1465</v>
      </c>
      <c r="M29" s="152">
        <v>0.84399999999999997</v>
      </c>
      <c r="N29" s="34">
        <v>47.3</v>
      </c>
      <c r="O29" s="17">
        <v>1.6</v>
      </c>
      <c r="P29" s="17">
        <v>3</v>
      </c>
      <c r="Q29" s="16">
        <v>0.03</v>
      </c>
      <c r="R29" s="17">
        <v>47.3</v>
      </c>
      <c r="S29" s="15">
        <v>52</v>
      </c>
      <c r="T29" s="16">
        <v>3.5470668485675309E-2</v>
      </c>
      <c r="V29">
        <f>12867-2132</f>
        <v>10735</v>
      </c>
    </row>
    <row r="30" spans="3:22" ht="15.75" hidden="1" thickBot="1" x14ac:dyDescent="0.3">
      <c r="C30" s="18" t="s">
        <v>49</v>
      </c>
      <c r="D30" s="19">
        <v>30</v>
      </c>
      <c r="E30" s="13">
        <v>31</v>
      </c>
      <c r="F30" s="14">
        <v>0.967741935483871</v>
      </c>
      <c r="G30" s="13"/>
      <c r="H30" s="13"/>
      <c r="I30" s="13"/>
      <c r="J30" s="13"/>
      <c r="K30" s="13"/>
      <c r="L30" s="13"/>
      <c r="M30" s="152"/>
      <c r="N30" s="34"/>
      <c r="O30" s="17"/>
      <c r="P30" s="17"/>
      <c r="Q30" s="16"/>
      <c r="R30" s="17"/>
      <c r="S30" s="15"/>
      <c r="T30" s="16"/>
    </row>
    <row r="31" spans="3:22" ht="15.75" hidden="1" thickBot="1" x14ac:dyDescent="0.3">
      <c r="C31" s="52" t="s">
        <v>50</v>
      </c>
      <c r="D31" s="53">
        <v>31</v>
      </c>
      <c r="E31" s="54">
        <v>31</v>
      </c>
      <c r="F31" s="55">
        <v>1</v>
      </c>
      <c r="G31" s="13"/>
      <c r="H31" s="13"/>
      <c r="I31" s="13"/>
      <c r="J31" s="13"/>
      <c r="K31" s="13"/>
      <c r="L31" s="13"/>
      <c r="M31" s="152"/>
      <c r="N31" s="34"/>
      <c r="O31" s="17"/>
      <c r="P31" s="17"/>
      <c r="Q31" s="16"/>
      <c r="R31" s="17"/>
      <c r="S31" s="15"/>
      <c r="T31" s="16"/>
    </row>
    <row r="32" spans="3:22" ht="15.75" hidden="1" thickBot="1" x14ac:dyDescent="0.3">
      <c r="C32" s="18" t="s">
        <v>51</v>
      </c>
      <c r="D32" s="19">
        <v>30</v>
      </c>
      <c r="E32" s="13">
        <v>31</v>
      </c>
      <c r="F32" s="14">
        <v>0.967741935483871</v>
      </c>
      <c r="G32" s="13"/>
      <c r="H32" s="13"/>
      <c r="I32" s="13"/>
      <c r="J32" s="13"/>
      <c r="K32" s="13"/>
      <c r="L32" s="13"/>
      <c r="M32" s="152"/>
      <c r="N32" s="34"/>
      <c r="O32" s="17"/>
      <c r="P32" s="17"/>
      <c r="Q32" s="16"/>
      <c r="R32" s="17"/>
      <c r="S32" s="15"/>
      <c r="T32" s="16"/>
    </row>
    <row r="33" spans="3:20" ht="15.75" hidden="1" thickBot="1" x14ac:dyDescent="0.3">
      <c r="C33" s="18" t="s">
        <v>52</v>
      </c>
      <c r="D33" s="19">
        <v>31</v>
      </c>
      <c r="E33" s="13">
        <v>31</v>
      </c>
      <c r="F33" s="14">
        <v>1</v>
      </c>
      <c r="G33" s="13"/>
      <c r="H33" s="13"/>
      <c r="I33" s="13"/>
      <c r="J33" s="13"/>
      <c r="K33" s="13"/>
      <c r="L33" s="13"/>
      <c r="M33" s="152"/>
      <c r="N33" s="34"/>
      <c r="O33" s="17"/>
      <c r="P33" s="17"/>
      <c r="Q33" s="16"/>
      <c r="R33" s="17"/>
      <c r="S33" s="15"/>
      <c r="T33" s="16"/>
    </row>
    <row r="34" spans="3:20" ht="15.75" hidden="1" thickBot="1" x14ac:dyDescent="0.3">
      <c r="C34" s="153" t="s">
        <v>53</v>
      </c>
      <c r="D34" s="19">
        <v>31</v>
      </c>
      <c r="E34" s="13">
        <v>31</v>
      </c>
      <c r="F34" s="14">
        <v>1</v>
      </c>
      <c r="G34" s="13"/>
      <c r="H34" s="13"/>
      <c r="I34" s="13"/>
      <c r="J34" s="13"/>
      <c r="K34" s="13"/>
      <c r="L34" s="13"/>
      <c r="M34" s="152"/>
      <c r="N34" s="34"/>
      <c r="O34" s="17"/>
      <c r="P34" s="17"/>
      <c r="Q34" s="16"/>
      <c r="R34" s="17"/>
      <c r="S34" s="15"/>
      <c r="T34" s="16"/>
    </row>
    <row r="35" spans="3:20" ht="15.75" hidden="1" thickBot="1" x14ac:dyDescent="0.3">
      <c r="C35" s="153" t="s">
        <v>54</v>
      </c>
      <c r="D35" s="19">
        <v>30</v>
      </c>
      <c r="E35" s="13">
        <v>31</v>
      </c>
      <c r="F35" s="14">
        <v>0.967741935483871</v>
      </c>
      <c r="G35" s="13"/>
      <c r="H35" s="13"/>
      <c r="I35" s="13"/>
      <c r="J35" s="13"/>
      <c r="K35" s="13"/>
      <c r="L35" s="13"/>
      <c r="M35" s="152"/>
      <c r="N35" s="34"/>
      <c r="O35" s="17"/>
      <c r="P35" s="17"/>
      <c r="Q35" s="16"/>
      <c r="R35" s="17"/>
      <c r="S35" s="15"/>
      <c r="T35" s="16"/>
    </row>
    <row r="36" spans="3:20" ht="15.75" hidden="1" thickBot="1" x14ac:dyDescent="0.3">
      <c r="C36" s="18" t="s">
        <v>55</v>
      </c>
      <c r="D36" s="19">
        <v>31</v>
      </c>
      <c r="E36" s="13">
        <v>31</v>
      </c>
      <c r="F36" s="14">
        <v>1</v>
      </c>
      <c r="G36" s="13"/>
      <c r="H36" s="13"/>
      <c r="I36" s="13"/>
      <c r="J36" s="13"/>
      <c r="K36" s="13"/>
      <c r="L36" s="13"/>
      <c r="M36" s="152"/>
      <c r="N36" s="34"/>
      <c r="O36" s="17"/>
      <c r="P36" s="17"/>
      <c r="Q36" s="16"/>
      <c r="R36" s="17"/>
      <c r="S36" s="15"/>
      <c r="T36" s="16"/>
    </row>
    <row r="37" spans="3:20" ht="15.75" hidden="1" thickBot="1" x14ac:dyDescent="0.3">
      <c r="C37" s="18" t="s">
        <v>56</v>
      </c>
      <c r="D37" s="19">
        <v>30</v>
      </c>
      <c r="E37" s="13">
        <v>31</v>
      </c>
      <c r="F37" s="14">
        <v>0.967741935483871</v>
      </c>
      <c r="G37" s="13"/>
      <c r="H37" s="13"/>
      <c r="I37" s="13"/>
      <c r="J37" s="13"/>
      <c r="K37" s="13"/>
      <c r="L37" s="13"/>
      <c r="M37" s="152"/>
      <c r="N37" s="34"/>
      <c r="O37" s="17"/>
      <c r="P37" s="17"/>
      <c r="Q37" s="16"/>
      <c r="R37" s="17"/>
      <c r="S37" s="15"/>
      <c r="T37" s="16"/>
    </row>
    <row r="38" spans="3:20" ht="17.25" hidden="1" customHeight="1" thickBot="1" x14ac:dyDescent="0.3">
      <c r="C38" s="18" t="s">
        <v>57</v>
      </c>
      <c r="D38" s="21">
        <v>31</v>
      </c>
      <c r="E38" s="13">
        <v>31</v>
      </c>
      <c r="F38" s="14">
        <v>1</v>
      </c>
      <c r="G38" s="13"/>
      <c r="H38" s="13"/>
      <c r="I38" s="13"/>
      <c r="J38" s="13"/>
      <c r="K38" s="13"/>
      <c r="L38" s="13"/>
      <c r="M38" s="152"/>
      <c r="N38" s="34"/>
      <c r="O38" s="17"/>
      <c r="P38" s="17"/>
      <c r="Q38" s="16"/>
      <c r="R38" s="17"/>
      <c r="S38" s="15"/>
      <c r="T38" s="16"/>
    </row>
    <row r="39" spans="3:20" ht="15.75" hidden="1" thickBot="1" x14ac:dyDescent="0.3">
      <c r="C39" s="43" t="s">
        <v>58</v>
      </c>
      <c r="D39" s="44">
        <v>366</v>
      </c>
      <c r="E39" s="44">
        <v>372</v>
      </c>
      <c r="F39" s="45">
        <v>0.9838709677419355</v>
      </c>
      <c r="G39" s="46">
        <v>497</v>
      </c>
      <c r="H39" s="44">
        <v>38529</v>
      </c>
      <c r="I39" s="44">
        <v>45237</v>
      </c>
      <c r="J39" s="44">
        <v>4213</v>
      </c>
      <c r="K39" s="44">
        <v>138</v>
      </c>
      <c r="L39" s="47">
        <v>4340</v>
      </c>
      <c r="M39" s="137">
        <v>0.85199999999999998</v>
      </c>
      <c r="N39" s="49">
        <v>11.9</v>
      </c>
      <c r="O39" s="49">
        <v>1.6</v>
      </c>
      <c r="P39" s="49">
        <v>2.8</v>
      </c>
      <c r="Q39" s="48">
        <v>3.3000000000000002E-2</v>
      </c>
      <c r="R39" s="49">
        <v>11.5</v>
      </c>
      <c r="S39" s="44">
        <v>130</v>
      </c>
      <c r="T39" s="50">
        <v>3.0856871587942085E-2</v>
      </c>
    </row>
    <row r="40" spans="3:20" ht="15.75" hidden="1" thickBot="1" x14ac:dyDescent="0.3">
      <c r="C40" s="51" t="s">
        <v>59</v>
      </c>
      <c r="D40" s="44">
        <v>91</v>
      </c>
      <c r="E40" s="44">
        <v>93</v>
      </c>
      <c r="F40" s="45">
        <v>0.978494623655914</v>
      </c>
      <c r="G40" s="46">
        <v>497</v>
      </c>
      <c r="H40" s="44">
        <v>38529</v>
      </c>
      <c r="I40" s="44">
        <v>45237</v>
      </c>
      <c r="J40" s="44">
        <v>4213</v>
      </c>
      <c r="K40" s="44">
        <v>138</v>
      </c>
      <c r="L40" s="44">
        <v>4340</v>
      </c>
      <c r="M40" s="48">
        <v>0.85199999999999998</v>
      </c>
      <c r="N40" s="49">
        <v>47.7</v>
      </c>
      <c r="O40" s="49">
        <v>1.6</v>
      </c>
      <c r="P40" s="49">
        <v>2.8</v>
      </c>
      <c r="Q40" s="48">
        <v>3.3000000000000002E-2</v>
      </c>
      <c r="R40" s="49">
        <v>46.3</v>
      </c>
      <c r="S40" s="44">
        <v>130</v>
      </c>
      <c r="T40" s="50">
        <v>3.0856871587942085E-2</v>
      </c>
    </row>
    <row r="41" spans="3:20" ht="15.75" hidden="1" thickBot="1" x14ac:dyDescent="0.3">
      <c r="C41" s="29" t="s">
        <v>60</v>
      </c>
      <c r="D41" s="44"/>
      <c r="E41" s="44"/>
      <c r="F41" s="45"/>
      <c r="G41" s="46"/>
      <c r="H41" s="44"/>
      <c r="I41" s="44"/>
      <c r="J41" s="44"/>
      <c r="K41" s="44"/>
      <c r="L41" s="44"/>
      <c r="M41" s="48"/>
      <c r="N41" s="49"/>
      <c r="O41" s="49"/>
      <c r="P41" s="49"/>
      <c r="Q41" s="48"/>
      <c r="R41" s="49"/>
      <c r="S41" s="44"/>
      <c r="T41" s="50"/>
    </row>
    <row r="42" spans="3:20" ht="15.75" hidden="1" thickBot="1" x14ac:dyDescent="0.3">
      <c r="C42" s="29" t="s">
        <v>61</v>
      </c>
      <c r="D42" s="44"/>
      <c r="E42" s="44"/>
      <c r="F42" s="45"/>
      <c r="G42" s="46"/>
      <c r="H42" s="44"/>
      <c r="I42" s="44"/>
      <c r="J42" s="44"/>
      <c r="K42" s="44"/>
      <c r="L42" s="44"/>
      <c r="M42" s="48"/>
      <c r="N42" s="49"/>
      <c r="O42" s="49"/>
      <c r="P42" s="49"/>
      <c r="Q42" s="48"/>
      <c r="R42" s="49"/>
      <c r="S42" s="44"/>
      <c r="T42" s="50"/>
    </row>
    <row r="43" spans="3:20" ht="15.75" hidden="1" thickBot="1" x14ac:dyDescent="0.3">
      <c r="C43" s="29" t="s">
        <v>62</v>
      </c>
      <c r="D43" s="44"/>
      <c r="E43" s="44"/>
      <c r="F43" s="45"/>
      <c r="G43" s="46"/>
      <c r="H43" s="44"/>
      <c r="I43" s="44"/>
      <c r="J43" s="44"/>
      <c r="K43" s="44"/>
      <c r="L43" s="44"/>
      <c r="M43" s="48"/>
      <c r="N43" s="49"/>
      <c r="O43" s="49"/>
      <c r="P43" s="49"/>
      <c r="Q43" s="48"/>
      <c r="R43" s="49"/>
      <c r="S43" s="44"/>
      <c r="T43" s="50"/>
    </row>
    <row r="44" spans="3:20" hidden="1" x14ac:dyDescent="0.25"/>
    <row r="45" spans="3:20" hidden="1" x14ac:dyDescent="0.25"/>
    <row r="47" spans="3:20" ht="31.5" customHeight="1" x14ac:dyDescent="0.25">
      <c r="C47" s="182" t="s">
        <v>68</v>
      </c>
      <c r="D47" s="172"/>
      <c r="E47" s="172"/>
      <c r="F47" s="172"/>
      <c r="G47" s="172"/>
      <c r="H47" s="172"/>
      <c r="I47" s="172"/>
    </row>
    <row r="48" spans="3:20" ht="23.25" customHeight="1" x14ac:dyDescent="0.25">
      <c r="C48" s="182" t="s">
        <v>0</v>
      </c>
      <c r="D48" s="172"/>
      <c r="E48" s="172"/>
      <c r="F48" s="172"/>
      <c r="G48" s="172"/>
      <c r="H48" s="172"/>
      <c r="I48" s="172"/>
    </row>
    <row r="49" spans="3:20" x14ac:dyDescent="0.25">
      <c r="C49" s="172" t="s">
        <v>117</v>
      </c>
      <c r="D49" s="172"/>
      <c r="E49" s="172"/>
      <c r="F49" s="172"/>
      <c r="G49" s="172"/>
      <c r="H49" s="172"/>
      <c r="I49" s="172"/>
    </row>
    <row r="50" spans="3:20" x14ac:dyDescent="0.25">
      <c r="C50" s="172"/>
      <c r="D50" s="172"/>
      <c r="E50" s="172"/>
      <c r="F50" s="172"/>
      <c r="G50" s="172"/>
      <c r="H50" s="172"/>
      <c r="I50" s="172"/>
    </row>
    <row r="51" spans="3:20" ht="15.75" thickBot="1" x14ac:dyDescent="0.3">
      <c r="C51" s="172"/>
      <c r="D51" s="172"/>
      <c r="E51" s="172"/>
      <c r="F51" s="172"/>
      <c r="G51" s="172"/>
      <c r="H51" s="172"/>
      <c r="I51" s="172"/>
    </row>
    <row r="52" spans="3:20" ht="55.5" customHeight="1" thickBot="1" x14ac:dyDescent="0.3">
      <c r="C52" s="197" t="s">
        <v>134</v>
      </c>
      <c r="D52" s="190" t="s">
        <v>2</v>
      </c>
      <c r="E52" s="190" t="s">
        <v>3</v>
      </c>
      <c r="F52" s="424" t="s">
        <v>4</v>
      </c>
      <c r="G52" s="190" t="s">
        <v>5</v>
      </c>
      <c r="H52" s="192" t="s">
        <v>6</v>
      </c>
      <c r="I52" s="192" t="s">
        <v>7</v>
      </c>
      <c r="J52" s="192" t="s">
        <v>8</v>
      </c>
      <c r="K52" s="190" t="s">
        <v>124</v>
      </c>
      <c r="L52" s="192" t="s">
        <v>10</v>
      </c>
      <c r="M52" s="194" t="s">
        <v>11</v>
      </c>
      <c r="N52" s="195" t="s">
        <v>137</v>
      </c>
      <c r="O52" s="194" t="s">
        <v>13</v>
      </c>
      <c r="P52" s="194" t="s">
        <v>14</v>
      </c>
      <c r="Q52" s="194" t="s">
        <v>40</v>
      </c>
      <c r="R52" s="195" t="s">
        <v>15</v>
      </c>
    </row>
    <row r="53" spans="3:20" ht="17.100000000000001" customHeight="1" x14ac:dyDescent="0.25">
      <c r="C53" s="250" t="s">
        <v>91</v>
      </c>
      <c r="D53" s="206">
        <v>31</v>
      </c>
      <c r="E53" s="419">
        <v>31</v>
      </c>
      <c r="F53" s="421">
        <v>1</v>
      </c>
      <c r="G53" s="411">
        <v>457</v>
      </c>
      <c r="H53" s="411">
        <v>11360</v>
      </c>
      <c r="I53" s="411">
        <v>14156</v>
      </c>
      <c r="J53" s="411">
        <v>1174</v>
      </c>
      <c r="K53" s="411">
        <v>57</v>
      </c>
      <c r="L53" s="414">
        <v>1086</v>
      </c>
      <c r="M53" s="410">
        <v>0.80200000000000005</v>
      </c>
      <c r="N53" s="408">
        <v>35</v>
      </c>
      <c r="O53" s="408">
        <v>2.4</v>
      </c>
      <c r="P53" s="408">
        <v>2.6</v>
      </c>
      <c r="Q53" s="410">
        <v>4.9000000000000002E-2</v>
      </c>
      <c r="R53" s="408">
        <v>37.9</v>
      </c>
      <c r="S53">
        <v>6</v>
      </c>
      <c r="T53">
        <v>4.1695621959694229E-3</v>
      </c>
    </row>
    <row r="54" spans="3:20" ht="17.100000000000001" customHeight="1" x14ac:dyDescent="0.25">
      <c r="C54" s="251" t="s">
        <v>92</v>
      </c>
      <c r="D54" s="208">
        <v>28</v>
      </c>
      <c r="E54" s="178">
        <v>31</v>
      </c>
      <c r="F54" s="422">
        <v>0.90322580645161288</v>
      </c>
      <c r="G54" s="230">
        <v>476</v>
      </c>
      <c r="H54" s="230">
        <v>11436</v>
      </c>
      <c r="I54" s="230">
        <v>13336</v>
      </c>
      <c r="J54" s="230">
        <v>1203</v>
      </c>
      <c r="K54" s="230">
        <v>46</v>
      </c>
      <c r="L54" s="240">
        <v>1120</v>
      </c>
      <c r="M54" s="225">
        <v>0.85799999999999998</v>
      </c>
      <c r="N54" s="203">
        <v>40</v>
      </c>
      <c r="O54" s="203">
        <v>1.6</v>
      </c>
      <c r="P54" s="203">
        <v>2.5</v>
      </c>
      <c r="Q54" s="225">
        <v>3.7999999999999999E-2</v>
      </c>
      <c r="R54" s="203">
        <v>43</v>
      </c>
    </row>
    <row r="55" spans="3:20" ht="17.100000000000001" customHeight="1" x14ac:dyDescent="0.25">
      <c r="C55" s="251" t="s">
        <v>93</v>
      </c>
      <c r="D55" s="208">
        <v>31</v>
      </c>
      <c r="E55" s="178">
        <v>31</v>
      </c>
      <c r="F55" s="422">
        <v>1</v>
      </c>
      <c r="G55" s="230">
        <v>483</v>
      </c>
      <c r="H55" s="230">
        <v>12434</v>
      </c>
      <c r="I55" s="230">
        <v>14969</v>
      </c>
      <c r="J55" s="230">
        <v>1395</v>
      </c>
      <c r="K55" s="230">
        <v>51</v>
      </c>
      <c r="L55" s="240">
        <v>1253</v>
      </c>
      <c r="M55" s="225">
        <v>0.83099999999999996</v>
      </c>
      <c r="N55" s="203">
        <v>40.4</v>
      </c>
      <c r="O55" s="203">
        <v>1.8</v>
      </c>
      <c r="P55" s="203">
        <v>2.9</v>
      </c>
      <c r="Q55" s="225">
        <v>3.6999999999999998E-2</v>
      </c>
      <c r="R55" s="203">
        <v>45</v>
      </c>
    </row>
    <row r="56" spans="3:20" ht="17.100000000000001" customHeight="1" x14ac:dyDescent="0.25">
      <c r="C56" s="251" t="s">
        <v>94</v>
      </c>
      <c r="D56" s="211">
        <v>30</v>
      </c>
      <c r="E56" s="178">
        <v>31</v>
      </c>
      <c r="F56" s="422">
        <v>0.967741935483871</v>
      </c>
      <c r="G56" s="230">
        <v>486</v>
      </c>
      <c r="H56" s="230">
        <v>12751</v>
      </c>
      <c r="I56" s="230">
        <v>14585</v>
      </c>
      <c r="J56" s="230">
        <v>1328</v>
      </c>
      <c r="K56" s="230">
        <v>48</v>
      </c>
      <c r="L56" s="240">
        <v>1191</v>
      </c>
      <c r="M56" s="225">
        <v>0.874</v>
      </c>
      <c r="N56" s="203">
        <v>39.700000000000003</v>
      </c>
      <c r="O56" s="203">
        <v>1.4</v>
      </c>
      <c r="P56" s="203">
        <v>2.7</v>
      </c>
      <c r="Q56" s="225">
        <v>3.5999999999999997E-2</v>
      </c>
      <c r="R56" s="203">
        <v>44.3</v>
      </c>
    </row>
    <row r="57" spans="3:20" ht="17.100000000000001" customHeight="1" x14ac:dyDescent="0.25">
      <c r="C57" s="251" t="s">
        <v>95</v>
      </c>
      <c r="D57" s="208">
        <v>31</v>
      </c>
      <c r="E57" s="178">
        <v>31</v>
      </c>
      <c r="F57" s="422">
        <v>1</v>
      </c>
      <c r="G57" s="230">
        <v>475</v>
      </c>
      <c r="H57" s="230">
        <v>12370</v>
      </c>
      <c r="I57" s="230">
        <v>14735</v>
      </c>
      <c r="J57" s="230">
        <v>1410</v>
      </c>
      <c r="K57" s="230">
        <v>43</v>
      </c>
      <c r="L57" s="240">
        <v>1217</v>
      </c>
      <c r="M57" s="225">
        <v>0.83899999999999997</v>
      </c>
      <c r="N57" s="203">
        <v>39.299999999999997</v>
      </c>
      <c r="O57" s="203">
        <v>1.7</v>
      </c>
      <c r="P57" s="203">
        <v>3</v>
      </c>
      <c r="Q57" s="225">
        <v>0.03</v>
      </c>
      <c r="R57" s="203">
        <v>45.5</v>
      </c>
    </row>
    <row r="58" spans="3:20" ht="17.100000000000001" customHeight="1" x14ac:dyDescent="0.25">
      <c r="C58" s="251" t="s">
        <v>96</v>
      </c>
      <c r="D58" s="208">
        <v>30</v>
      </c>
      <c r="E58" s="178">
        <v>31</v>
      </c>
      <c r="F58" s="422">
        <v>0.967741935483871</v>
      </c>
      <c r="G58" s="230">
        <v>481</v>
      </c>
      <c r="H58" s="230">
        <v>12205</v>
      </c>
      <c r="I58" s="230">
        <v>14442</v>
      </c>
      <c r="J58" s="230">
        <v>1362</v>
      </c>
      <c r="K58" s="230">
        <v>47</v>
      </c>
      <c r="L58" s="240">
        <v>1225</v>
      </c>
      <c r="M58" s="225">
        <v>0.84499999999999997</v>
      </c>
      <c r="N58" s="203">
        <v>40.799999999999997</v>
      </c>
      <c r="O58" s="203">
        <v>1.6</v>
      </c>
      <c r="P58" s="203">
        <v>2.8</v>
      </c>
      <c r="Q58" s="225">
        <v>3.5000000000000003E-2</v>
      </c>
      <c r="R58" s="203">
        <v>45.4</v>
      </c>
    </row>
    <row r="59" spans="3:20" ht="17.100000000000001" customHeight="1" x14ac:dyDescent="0.25">
      <c r="C59" s="251" t="s">
        <v>97</v>
      </c>
      <c r="D59" s="208">
        <v>31</v>
      </c>
      <c r="E59" s="178">
        <v>31</v>
      </c>
      <c r="F59" s="422">
        <v>1</v>
      </c>
      <c r="G59" s="230">
        <v>476</v>
      </c>
      <c r="H59" s="230">
        <v>12129</v>
      </c>
      <c r="I59" s="230">
        <v>14767</v>
      </c>
      <c r="J59" s="230">
        <v>1381</v>
      </c>
      <c r="K59" s="230">
        <v>55</v>
      </c>
      <c r="L59" s="240">
        <v>1197</v>
      </c>
      <c r="M59" s="225">
        <v>0.82099999999999995</v>
      </c>
      <c r="N59" s="203">
        <v>38.6</v>
      </c>
      <c r="O59" s="203">
        <v>1.9</v>
      </c>
      <c r="P59" s="203">
        <v>2.9</v>
      </c>
      <c r="Q59" s="225">
        <v>0.04</v>
      </c>
      <c r="R59" s="203">
        <v>44.5</v>
      </c>
    </row>
    <row r="60" spans="3:20" ht="17.100000000000001" customHeight="1" x14ac:dyDescent="0.25">
      <c r="C60" s="251" t="s">
        <v>98</v>
      </c>
      <c r="D60" s="208">
        <v>31</v>
      </c>
      <c r="E60" s="178">
        <v>31</v>
      </c>
      <c r="F60" s="422">
        <v>1</v>
      </c>
      <c r="G60" s="230"/>
      <c r="H60" s="230"/>
      <c r="I60" s="230"/>
      <c r="J60" s="230"/>
      <c r="K60" s="230"/>
      <c r="L60" s="240"/>
      <c r="M60" s="225" t="s">
        <v>18</v>
      </c>
      <c r="N60" s="203" t="s">
        <v>18</v>
      </c>
      <c r="O60" s="203" t="s">
        <v>18</v>
      </c>
      <c r="P60" s="203" t="s">
        <v>18</v>
      </c>
      <c r="Q60" s="225" t="s">
        <v>18</v>
      </c>
      <c r="R60" s="203" t="s">
        <v>18</v>
      </c>
    </row>
    <row r="61" spans="3:20" ht="17.100000000000001" customHeight="1" x14ac:dyDescent="0.25">
      <c r="C61" s="251" t="s">
        <v>122</v>
      </c>
      <c r="D61" s="208">
        <v>30</v>
      </c>
      <c r="E61" s="178">
        <v>31</v>
      </c>
      <c r="F61" s="422">
        <v>0.967741935483871</v>
      </c>
      <c r="G61" s="230"/>
      <c r="H61" s="230"/>
      <c r="I61" s="230"/>
      <c r="J61" s="230"/>
      <c r="K61" s="230"/>
      <c r="L61" s="240"/>
      <c r="M61" s="225" t="s">
        <v>18</v>
      </c>
      <c r="N61" s="203" t="s">
        <v>18</v>
      </c>
      <c r="O61" s="203" t="s">
        <v>18</v>
      </c>
      <c r="P61" s="203" t="s">
        <v>18</v>
      </c>
      <c r="Q61" s="225" t="s">
        <v>18</v>
      </c>
      <c r="R61" s="203" t="s">
        <v>18</v>
      </c>
    </row>
    <row r="62" spans="3:20" ht="17.100000000000001" customHeight="1" x14ac:dyDescent="0.25">
      <c r="C62" s="251" t="s">
        <v>100</v>
      </c>
      <c r="D62" s="208">
        <v>31</v>
      </c>
      <c r="E62" s="178">
        <v>31</v>
      </c>
      <c r="F62" s="422">
        <v>1</v>
      </c>
      <c r="G62" s="230"/>
      <c r="H62" s="230"/>
      <c r="I62" s="230"/>
      <c r="J62" s="230"/>
      <c r="K62" s="230"/>
      <c r="L62" s="240"/>
      <c r="M62" s="225" t="s">
        <v>18</v>
      </c>
      <c r="N62" s="203" t="s">
        <v>18</v>
      </c>
      <c r="O62" s="203" t="s">
        <v>18</v>
      </c>
      <c r="P62" s="203" t="s">
        <v>18</v>
      </c>
      <c r="Q62" s="225" t="s">
        <v>18</v>
      </c>
      <c r="R62" s="203" t="s">
        <v>18</v>
      </c>
    </row>
    <row r="63" spans="3:20" ht="17.100000000000001" customHeight="1" x14ac:dyDescent="0.25">
      <c r="C63" s="251" t="s">
        <v>101</v>
      </c>
      <c r="D63" s="208">
        <v>30</v>
      </c>
      <c r="E63" s="178">
        <v>31</v>
      </c>
      <c r="F63" s="422">
        <v>0.967741935483871</v>
      </c>
      <c r="G63" s="230"/>
      <c r="H63" s="230"/>
      <c r="I63" s="230"/>
      <c r="J63" s="230"/>
      <c r="K63" s="230"/>
      <c r="L63" s="240"/>
      <c r="M63" s="225" t="s">
        <v>18</v>
      </c>
      <c r="N63" s="203" t="s">
        <v>18</v>
      </c>
      <c r="O63" s="203" t="s">
        <v>18</v>
      </c>
      <c r="P63" s="203" t="s">
        <v>18</v>
      </c>
      <c r="Q63" s="225" t="s">
        <v>18</v>
      </c>
      <c r="R63" s="203" t="s">
        <v>18</v>
      </c>
    </row>
    <row r="64" spans="3:20" ht="17.100000000000001" customHeight="1" thickBot="1" x14ac:dyDescent="0.3">
      <c r="C64" s="385" t="s">
        <v>102</v>
      </c>
      <c r="D64" s="386">
        <v>31</v>
      </c>
      <c r="E64" s="425">
        <v>31</v>
      </c>
      <c r="F64" s="426">
        <v>1</v>
      </c>
      <c r="G64" s="427"/>
      <c r="H64" s="389"/>
      <c r="I64" s="389"/>
      <c r="J64" s="389"/>
      <c r="K64" s="389"/>
      <c r="L64" s="390"/>
      <c r="M64" s="395"/>
      <c r="N64" s="394"/>
      <c r="O64" s="394"/>
      <c r="P64" s="394"/>
      <c r="Q64" s="395"/>
      <c r="R64" s="394"/>
    </row>
    <row r="65" spans="3:21" ht="17.100000000000001" customHeight="1" x14ac:dyDescent="0.25">
      <c r="C65" s="396" t="s">
        <v>107</v>
      </c>
      <c r="D65" s="397">
        <v>365</v>
      </c>
      <c r="E65" s="419">
        <v>372</v>
      </c>
      <c r="F65" s="421">
        <v>0.98118279569892475</v>
      </c>
      <c r="G65" s="400">
        <v>476.28571428571428</v>
      </c>
      <c r="H65" s="401">
        <v>84685</v>
      </c>
      <c r="I65" s="401">
        <v>100990</v>
      </c>
      <c r="J65" s="401">
        <v>9253</v>
      </c>
      <c r="K65" s="401">
        <v>347</v>
      </c>
      <c r="L65" s="402">
        <v>8289</v>
      </c>
      <c r="M65" s="407">
        <v>0.83899999999999997</v>
      </c>
      <c r="N65" s="406">
        <v>22.7</v>
      </c>
      <c r="O65" s="406">
        <v>1.8</v>
      </c>
      <c r="P65" s="406">
        <v>2.8</v>
      </c>
      <c r="Q65" s="407">
        <v>3.7999999999999999E-2</v>
      </c>
      <c r="R65" s="406">
        <v>25.4</v>
      </c>
      <c r="S65">
        <v>6</v>
      </c>
      <c r="T65">
        <v>4.1695621959694229E-3</v>
      </c>
    </row>
    <row r="66" spans="3:21" ht="17.100000000000001" customHeight="1" x14ac:dyDescent="0.25">
      <c r="C66" s="252" t="s">
        <v>103</v>
      </c>
      <c r="D66" s="213">
        <v>90</v>
      </c>
      <c r="E66" s="178">
        <v>93</v>
      </c>
      <c r="F66" s="422">
        <v>0.967741935483871</v>
      </c>
      <c r="G66" s="377">
        <v>472</v>
      </c>
      <c r="H66" s="231">
        <v>35230</v>
      </c>
      <c r="I66" s="231">
        <v>42461</v>
      </c>
      <c r="J66" s="231">
        <v>3772</v>
      </c>
      <c r="K66" s="231">
        <v>154</v>
      </c>
      <c r="L66" s="241">
        <v>3459</v>
      </c>
      <c r="M66" s="226">
        <v>0.83</v>
      </c>
      <c r="N66" s="204">
        <v>38.4</v>
      </c>
      <c r="O66" s="204">
        <v>1.9</v>
      </c>
      <c r="P66" s="204">
        <v>2.7</v>
      </c>
      <c r="Q66" s="226">
        <v>4.1000000000000002E-2</v>
      </c>
      <c r="R66" s="204">
        <v>41.9</v>
      </c>
      <c r="S66">
        <v>6</v>
      </c>
      <c r="T66">
        <v>4.1695621959694229E-3</v>
      </c>
    </row>
    <row r="67" spans="3:21" ht="17.100000000000001" customHeight="1" x14ac:dyDescent="0.25">
      <c r="C67" s="252" t="s">
        <v>104</v>
      </c>
      <c r="D67" s="213">
        <v>91</v>
      </c>
      <c r="E67" s="178">
        <v>93</v>
      </c>
      <c r="F67" s="422">
        <v>0.978494623655914</v>
      </c>
      <c r="G67" s="377">
        <v>480.66666666666669</v>
      </c>
      <c r="H67" s="231">
        <v>37326</v>
      </c>
      <c r="I67" s="231">
        <v>43762</v>
      </c>
      <c r="J67" s="231">
        <v>4100</v>
      </c>
      <c r="K67" s="231">
        <v>138</v>
      </c>
      <c r="L67" s="241">
        <v>3633</v>
      </c>
      <c r="M67" s="226">
        <v>0.85299999999999998</v>
      </c>
      <c r="N67" s="204">
        <v>39.9</v>
      </c>
      <c r="O67" s="204">
        <v>1.6</v>
      </c>
      <c r="P67" s="204">
        <v>2.8</v>
      </c>
      <c r="Q67" s="226">
        <v>3.4000000000000002E-2</v>
      </c>
      <c r="R67" s="204">
        <v>45.1</v>
      </c>
      <c r="S67">
        <v>0</v>
      </c>
      <c r="T67" t="e">
        <v>#DIV/0!</v>
      </c>
    </row>
    <row r="68" spans="3:21" ht="17.100000000000001" customHeight="1" x14ac:dyDescent="0.25">
      <c r="C68" s="252" t="s">
        <v>105</v>
      </c>
      <c r="D68" s="213">
        <v>92</v>
      </c>
      <c r="E68" s="178">
        <v>93</v>
      </c>
      <c r="F68" s="422">
        <v>0.989247311827957</v>
      </c>
      <c r="G68" s="377">
        <v>476</v>
      </c>
      <c r="H68" s="231">
        <v>12129</v>
      </c>
      <c r="I68" s="231">
        <v>14767</v>
      </c>
      <c r="J68" s="231">
        <v>1381</v>
      </c>
      <c r="K68" s="231">
        <v>55</v>
      </c>
      <c r="L68" s="241">
        <v>1197</v>
      </c>
      <c r="M68" s="226">
        <v>0.82099999999999995</v>
      </c>
      <c r="N68" s="204">
        <v>13</v>
      </c>
      <c r="O68" s="204">
        <v>1.9</v>
      </c>
      <c r="P68" s="204">
        <v>2.9</v>
      </c>
      <c r="Q68" s="226">
        <v>0.04</v>
      </c>
      <c r="R68" s="204">
        <v>15</v>
      </c>
      <c r="S68">
        <v>0</v>
      </c>
      <c r="T68" t="e">
        <v>#DIV/0!</v>
      </c>
    </row>
    <row r="69" spans="3:21" ht="17.100000000000001" customHeight="1" thickBot="1" x14ac:dyDescent="0.3">
      <c r="C69" s="253" t="s">
        <v>106</v>
      </c>
      <c r="D69" s="215">
        <v>92</v>
      </c>
      <c r="E69" s="420">
        <v>93</v>
      </c>
      <c r="F69" s="423">
        <v>0.989247311827957</v>
      </c>
      <c r="G69" s="378">
        <v>0</v>
      </c>
      <c r="H69" s="232">
        <v>0</v>
      </c>
      <c r="I69" s="232">
        <v>0</v>
      </c>
      <c r="J69" s="232">
        <v>0</v>
      </c>
      <c r="K69" s="232">
        <v>0</v>
      </c>
      <c r="L69" s="242">
        <v>0</v>
      </c>
      <c r="M69" s="227" t="s">
        <v>18</v>
      </c>
      <c r="N69" s="205" t="s">
        <v>18</v>
      </c>
      <c r="O69" s="205" t="s">
        <v>18</v>
      </c>
      <c r="P69" s="205" t="s">
        <v>18</v>
      </c>
      <c r="Q69" s="227" t="s">
        <v>18</v>
      </c>
      <c r="R69" s="205" t="s">
        <v>18</v>
      </c>
      <c r="S69">
        <v>0</v>
      </c>
      <c r="T69" t="e">
        <v>#DIV/0!</v>
      </c>
    </row>
    <row r="70" spans="3:21" ht="28.5" customHeight="1" x14ac:dyDescent="0.25">
      <c r="C70" s="512" t="s">
        <v>64</v>
      </c>
      <c r="D70" s="512"/>
      <c r="E70" s="512"/>
      <c r="F70" s="512"/>
      <c r="G70" s="512"/>
      <c r="H70" s="512"/>
      <c r="I70" s="179"/>
      <c r="J70" s="180"/>
      <c r="K70" s="180"/>
      <c r="L70" s="180"/>
      <c r="M70" s="79"/>
      <c r="N70" s="181"/>
      <c r="O70" s="180"/>
      <c r="P70" s="180"/>
      <c r="Q70" s="79"/>
      <c r="R70" s="181"/>
    </row>
    <row r="71" spans="3:21" ht="20.25" customHeight="1" x14ac:dyDescent="0.25">
      <c r="C71" s="182" t="s">
        <v>70</v>
      </c>
      <c r="D71" s="182" t="s">
        <v>71</v>
      </c>
      <c r="E71" s="182"/>
      <c r="F71" s="182"/>
      <c r="G71" s="182"/>
      <c r="H71" s="182"/>
      <c r="I71" s="182"/>
      <c r="J71" s="183"/>
    </row>
    <row r="73" spans="3:21" x14ac:dyDescent="0.25">
      <c r="C73" s="1" t="s">
        <v>0</v>
      </c>
      <c r="D73" s="1"/>
      <c r="E73" s="1"/>
      <c r="F73" s="2"/>
      <c r="G73" s="3"/>
      <c r="H73" s="1"/>
      <c r="I73" s="35"/>
      <c r="J73" s="35"/>
      <c r="K73" s="35"/>
      <c r="L73" s="39"/>
      <c r="M73" s="35"/>
      <c r="N73" s="40"/>
      <c r="O73" s="35"/>
      <c r="P73" s="35"/>
      <c r="Q73" s="35"/>
      <c r="R73" s="40"/>
      <c r="S73" s="40"/>
    </row>
    <row r="74" spans="3:21" x14ac:dyDescent="0.25">
      <c r="C74" s="1" t="s">
        <v>69</v>
      </c>
      <c r="D74" s="1"/>
      <c r="E74" s="1"/>
      <c r="F74" s="2"/>
      <c r="G74" s="3"/>
      <c r="H74" s="1"/>
      <c r="I74" s="1"/>
      <c r="J74" s="1"/>
      <c r="K74" s="35"/>
      <c r="L74" s="39"/>
      <c r="M74" s="35"/>
      <c r="N74" s="40"/>
      <c r="O74" s="35"/>
      <c r="P74" s="35"/>
      <c r="Q74" s="35"/>
      <c r="R74" s="40"/>
      <c r="S74" s="40"/>
    </row>
    <row r="75" spans="3:21" x14ac:dyDescent="0.25">
      <c r="C75" s="172" t="s">
        <v>117</v>
      </c>
      <c r="D75" s="134"/>
      <c r="E75" s="134"/>
      <c r="F75" s="150"/>
      <c r="G75" s="151"/>
      <c r="H75" s="134"/>
      <c r="I75" s="134"/>
      <c r="J75" s="134"/>
      <c r="K75" s="35"/>
      <c r="L75" s="39"/>
      <c r="M75" s="35"/>
      <c r="N75" s="40"/>
      <c r="O75" s="35"/>
      <c r="P75" s="35"/>
      <c r="Q75" s="35"/>
      <c r="R75" s="40"/>
      <c r="S75" s="40"/>
    </row>
    <row r="76" spans="3:21" ht="15.75" thickBot="1" x14ac:dyDescent="0.3">
      <c r="C76" s="35"/>
      <c r="D76" s="37"/>
      <c r="E76" s="37"/>
      <c r="F76" s="38"/>
      <c r="G76" s="37"/>
      <c r="H76" s="35"/>
      <c r="I76" s="35"/>
      <c r="J76" s="35"/>
      <c r="K76" s="35"/>
      <c r="L76" s="39"/>
      <c r="M76" s="35"/>
      <c r="N76" s="40"/>
      <c r="O76" s="35"/>
      <c r="P76" s="35"/>
      <c r="Q76" s="35"/>
      <c r="R76" s="40"/>
      <c r="S76" s="40"/>
    </row>
    <row r="77" spans="3:21" ht="51.75" thickBot="1" x14ac:dyDescent="0.3">
      <c r="C77" s="197" t="s">
        <v>134</v>
      </c>
      <c r="D77" s="190" t="s">
        <v>2</v>
      </c>
      <c r="E77" s="190" t="s">
        <v>3</v>
      </c>
      <c r="F77" s="424" t="s">
        <v>4</v>
      </c>
      <c r="G77" s="190" t="s">
        <v>5</v>
      </c>
      <c r="H77" s="192" t="s">
        <v>6</v>
      </c>
      <c r="I77" s="192" t="s">
        <v>7</v>
      </c>
      <c r="J77" s="192" t="s">
        <v>8</v>
      </c>
      <c r="K77" s="190" t="s">
        <v>9</v>
      </c>
      <c r="L77" s="192" t="s">
        <v>10</v>
      </c>
      <c r="M77" s="194" t="s">
        <v>11</v>
      </c>
      <c r="N77" s="195" t="s">
        <v>137</v>
      </c>
      <c r="O77" s="194" t="s">
        <v>13</v>
      </c>
      <c r="P77" s="194" t="s">
        <v>14</v>
      </c>
      <c r="Q77" s="194" t="s">
        <v>40</v>
      </c>
      <c r="R77" s="195" t="s">
        <v>15</v>
      </c>
      <c r="S77" s="11" t="s">
        <v>16</v>
      </c>
      <c r="T77" s="12" t="s">
        <v>17</v>
      </c>
    </row>
    <row r="78" spans="3:21" ht="15.75" hidden="1" thickBot="1" x14ac:dyDescent="0.3">
      <c r="C78" s="429" t="s">
        <v>46</v>
      </c>
      <c r="D78" s="430">
        <v>31</v>
      </c>
      <c r="E78" s="430">
        <v>31</v>
      </c>
      <c r="F78" s="431">
        <f t="shared" ref="F78" si="0">IF(ISTEXT(D78)=TRUE,D78,IF(D78=0,0%,IF(D78&gt;0,D78/E78,IF(ISBLANK(D78)=TRUE,0%))))</f>
        <v>1</v>
      </c>
      <c r="G78" s="430" t="e">
        <f>SUM([1]MEDICINA!#REF!,[1]PEDIATRIA!E359,[1]CIRUGIA!E30,[1]CIRUGIA!E308,[1]CIRUGIA!E586,[1]CIRUGIA!E864,[1]CIRUGIA!E1140,[1]CIRUGIA!E1696,[1]GINECOBSTETRICIA!#REF!,[1]ONCOLOGIA!#REF!)</f>
        <v>#REF!</v>
      </c>
      <c r="H78" s="430" t="e">
        <f>SUM([1]MEDICINA!#REF!,[1]PEDIATRIA!F359,[1]CIRUGIA!F30,[1]CIRUGIA!F308,[1]CIRUGIA!F586,[1]CIRUGIA!F864,[1]CIRUGIA!F1140,[1]CIRUGIA!F1696,[1]GINECOBSTETRICIA!#REF!,[1]ONCOLOGIA!#REF!)</f>
        <v>#REF!</v>
      </c>
      <c r="I78" s="430" t="e">
        <f>SUM([1]MEDICINA!#REF!,[1]PEDIATRIA!G359,[1]CIRUGIA!G30,[1]CIRUGIA!G308,[1]CIRUGIA!G586,[1]CIRUGIA!G864,[1]CIRUGIA!G1140,[1]CIRUGIA!G1696,[1]GINECOBSTETRICIA!#REF!,[1]ONCOLOGIA!#REF!)</f>
        <v>#REF!</v>
      </c>
      <c r="J78" s="430" t="e">
        <f>SUM([1]MEDICINA!#REF!,[1]PEDIATRIA!I359,[1]CIRUGIA!I30,[1]CIRUGIA!I308,[1]CIRUGIA!I586,[1]CIRUGIA!I864,[1]CIRUGIA!I1140,[1]CIRUGIA!I1696,[1]GINECOBSTETRICIA!#REF!,[1]ONCOLOGIA!#REF!)</f>
        <v>#REF!</v>
      </c>
      <c r="K78" s="430" t="e">
        <f>SUM([1]MEDICINA!#REF!,[1]PEDIATRIA!J359,[1]CIRUGIA!J30,[1]CIRUGIA!J308,[1]CIRUGIA!J586,[1]CIRUGIA!J864,[1]CIRUGIA!J1140,[1]CIRUGIA!J1696,[1]GINECOBSTETRICIA!#REF!,[1]ONCOLOGIA!#REF!)</f>
        <v>#REF!</v>
      </c>
      <c r="L78" s="430" t="e">
        <f>SUM([1]MEDICINA!#REF!,[1]PEDIATRIA!L359,[1]CIRUGIA!L30,[1]CIRUGIA!L308,[1]CIRUGIA!L586,[1]CIRUGIA!L864,[1]CIRUGIA!L1140,[1]CIRUGIA!L1696,[1]GINECOBSTETRICIA!#REF!,[1]ONCOLOGIA!#REF!)</f>
        <v>#REF!</v>
      </c>
      <c r="M78" s="432" t="e">
        <f t="shared" ref="M78" si="1">IF(ISTEXT(G78)=TRUE,G78,IF(G78=0,"N.R.",ROUND(H78/I78,3)))</f>
        <v>#REF!</v>
      </c>
      <c r="N78" s="433" t="e">
        <f t="shared" ref="N78" si="2">IF(ISTEXT(G78)=TRUE,G78,IF(G78=0,"N.R.",ROUND(L78/D78,1)))</f>
        <v>#REF!</v>
      </c>
      <c r="O78" s="159" t="e">
        <f t="shared" ref="O78" si="3">IF(ISTEXT(G78)=TRUE,G78,IF(G78=0,"N.R.",IF(ISERROR((I78-H78)/J78)=TRUE,0,IF((I78-H78)/J78&gt;0,ROUND((I78-H78)/J78,1),0))))</f>
        <v>#REF!</v>
      </c>
      <c r="P78" s="159" t="e">
        <f t="shared" ref="P78" si="4">IF(ISTEXT(G78)=TRUE,G78,IF(G78=0,"N.R.",IF(ISERR(J78/G78)=FALSE,ROUND(J78/G78,1),0)))</f>
        <v>#REF!</v>
      </c>
      <c r="Q78" s="160" t="e">
        <f t="shared" ref="Q78" si="5">IF(ISTEXT(G78)=TRUE,G78,IF(G78=0,"N.R.",IF(AND(K78=0,J78=0)=TRUE,ROUND(0,3),ROUND(K78/J78,3))))</f>
        <v>#REF!</v>
      </c>
      <c r="R78" s="159" t="e">
        <f t="shared" ref="R78" si="6">IF(ISTEXT(G78)=TRUE,G78,IF(G78=0,"N.R.",ROUND(J78/D78,1)))</f>
        <v>#REF!</v>
      </c>
      <c r="S78" s="13" t="e">
        <f>SUM([1]MEDICINA!#REF!,[1]PEDIATRIA!S359,[1]CIRUGIA!S30,[1]CIRUGIA!S308,[1]CIRUGIA!S586,[1]CIRUGIA!S864,[1]CIRUGIA!S1140,[1]CIRUGIA!S1696,[1]GINECOBSTETRICIA!#REF!,[1]ONCOLOGIA!#REF!)</f>
        <v>#REF!</v>
      </c>
      <c r="T78" s="16" t="e">
        <f t="shared" ref="T78" si="7">+S78/J78</f>
        <v>#REF!</v>
      </c>
    </row>
    <row r="79" spans="3:21" ht="17.100000000000001" customHeight="1" thickBot="1" x14ac:dyDescent="0.3">
      <c r="C79" s="250" t="s">
        <v>91</v>
      </c>
      <c r="D79" s="206">
        <v>31</v>
      </c>
      <c r="E79" s="198">
        <v>31</v>
      </c>
      <c r="F79" s="434">
        <v>1</v>
      </c>
      <c r="G79" s="411">
        <v>400</v>
      </c>
      <c r="H79" s="411">
        <v>9991</v>
      </c>
      <c r="I79" s="411">
        <v>12392</v>
      </c>
      <c r="J79" s="411">
        <v>1099</v>
      </c>
      <c r="K79" s="411">
        <v>51</v>
      </c>
      <c r="L79" s="414">
        <v>1047</v>
      </c>
      <c r="M79" s="410">
        <v>0.80600000000000005</v>
      </c>
      <c r="N79" s="408">
        <v>33.799999999999997</v>
      </c>
      <c r="O79" s="408">
        <v>2.2000000000000002</v>
      </c>
      <c r="P79" s="408">
        <v>2.7</v>
      </c>
      <c r="Q79" s="410">
        <v>4.5999999999999999E-2</v>
      </c>
      <c r="R79" s="408">
        <v>35.5</v>
      </c>
      <c r="S79" s="188">
        <v>3</v>
      </c>
      <c r="T79" s="16">
        <v>2.2883295194508009E-3</v>
      </c>
      <c r="U79" s="186"/>
    </row>
    <row r="80" spans="3:21" ht="17.100000000000001" customHeight="1" thickBot="1" x14ac:dyDescent="0.3">
      <c r="C80" s="251" t="s">
        <v>92</v>
      </c>
      <c r="D80" s="208">
        <v>28</v>
      </c>
      <c r="E80" s="171">
        <v>31</v>
      </c>
      <c r="F80" s="418">
        <v>0.90322580645161288</v>
      </c>
      <c r="G80" s="230">
        <v>419</v>
      </c>
      <c r="H80" s="230">
        <v>10093</v>
      </c>
      <c r="I80" s="230">
        <v>11740</v>
      </c>
      <c r="J80" s="230">
        <v>1107</v>
      </c>
      <c r="K80" s="230">
        <v>34</v>
      </c>
      <c r="L80" s="240">
        <v>1073</v>
      </c>
      <c r="M80" s="225">
        <v>0.86</v>
      </c>
      <c r="N80" s="203">
        <v>38.299999999999997</v>
      </c>
      <c r="O80" s="203">
        <v>1.5</v>
      </c>
      <c r="P80" s="203">
        <v>2.6</v>
      </c>
      <c r="Q80" s="225">
        <v>3.1E-2</v>
      </c>
      <c r="R80" s="203">
        <v>39.5</v>
      </c>
      <c r="S80" s="188"/>
      <c r="T80" s="16"/>
    </row>
    <row r="81" spans="3:20" ht="17.100000000000001" customHeight="1" thickBot="1" x14ac:dyDescent="0.3">
      <c r="C81" s="251" t="s">
        <v>93</v>
      </c>
      <c r="D81" s="208">
        <v>31</v>
      </c>
      <c r="E81" s="171">
        <v>31</v>
      </c>
      <c r="F81" s="418">
        <v>1</v>
      </c>
      <c r="G81" s="230">
        <v>426</v>
      </c>
      <c r="H81" s="230">
        <v>11083</v>
      </c>
      <c r="I81" s="230">
        <v>13202</v>
      </c>
      <c r="J81" s="230">
        <v>1305</v>
      </c>
      <c r="K81" s="230">
        <v>44</v>
      </c>
      <c r="L81" s="240">
        <v>1220</v>
      </c>
      <c r="M81" s="225">
        <v>0.83899999999999997</v>
      </c>
      <c r="N81" s="203">
        <v>39.4</v>
      </c>
      <c r="O81" s="203">
        <v>1.6</v>
      </c>
      <c r="P81" s="203">
        <v>3.1</v>
      </c>
      <c r="Q81" s="225">
        <v>3.4000000000000002E-2</v>
      </c>
      <c r="R81" s="203">
        <v>42.1</v>
      </c>
      <c r="S81" s="304"/>
      <c r="T81" s="16"/>
    </row>
    <row r="82" spans="3:20" ht="17.100000000000001" customHeight="1" thickBot="1" x14ac:dyDescent="0.3">
      <c r="C82" s="251" t="s">
        <v>94</v>
      </c>
      <c r="D82" s="211">
        <v>30</v>
      </c>
      <c r="E82" s="175">
        <v>31</v>
      </c>
      <c r="F82" s="435">
        <v>0.967741935483871</v>
      </c>
      <c r="G82" s="230">
        <v>429</v>
      </c>
      <c r="H82" s="230">
        <v>11378</v>
      </c>
      <c r="I82" s="230">
        <v>12875</v>
      </c>
      <c r="J82" s="230">
        <v>1241</v>
      </c>
      <c r="K82" s="230">
        <v>45</v>
      </c>
      <c r="L82" s="240">
        <v>1150</v>
      </c>
      <c r="M82" s="225">
        <v>0.88400000000000001</v>
      </c>
      <c r="N82" s="203">
        <v>38.299999999999997</v>
      </c>
      <c r="O82" s="203">
        <v>1.2</v>
      </c>
      <c r="P82" s="203">
        <v>2.9</v>
      </c>
      <c r="Q82" s="225">
        <v>3.5999999999999997E-2</v>
      </c>
      <c r="R82" s="203">
        <v>41.4</v>
      </c>
      <c r="S82" s="304"/>
      <c r="T82" s="16"/>
    </row>
    <row r="83" spans="3:20" ht="17.100000000000001" customHeight="1" thickBot="1" x14ac:dyDescent="0.3">
      <c r="C83" s="251" t="s">
        <v>95</v>
      </c>
      <c r="D83" s="208">
        <v>31</v>
      </c>
      <c r="E83" s="171">
        <v>31</v>
      </c>
      <c r="F83" s="418">
        <v>1</v>
      </c>
      <c r="G83" s="230">
        <v>418</v>
      </c>
      <c r="H83" s="230">
        <v>10901</v>
      </c>
      <c r="I83" s="230">
        <v>12968</v>
      </c>
      <c r="J83" s="230">
        <v>1309</v>
      </c>
      <c r="K83" s="230">
        <v>33</v>
      </c>
      <c r="L83" s="240">
        <v>1166</v>
      </c>
      <c r="M83" s="225">
        <v>0.84099999999999997</v>
      </c>
      <c r="N83" s="203">
        <v>37.6</v>
      </c>
      <c r="O83" s="203">
        <v>1.6</v>
      </c>
      <c r="P83" s="203">
        <v>3.1</v>
      </c>
      <c r="Q83" s="225">
        <v>2.5000000000000001E-2</v>
      </c>
      <c r="R83" s="203">
        <v>42.2</v>
      </c>
      <c r="S83" s="304"/>
      <c r="T83" s="16"/>
    </row>
    <row r="84" spans="3:20" ht="17.100000000000001" customHeight="1" thickBot="1" x14ac:dyDescent="0.3">
      <c r="C84" s="251" t="s">
        <v>96</v>
      </c>
      <c r="D84" s="208">
        <v>30</v>
      </c>
      <c r="E84" s="171">
        <v>31</v>
      </c>
      <c r="F84" s="418">
        <v>0.967741935483871</v>
      </c>
      <c r="G84" s="230">
        <v>424</v>
      </c>
      <c r="H84" s="230">
        <v>10870</v>
      </c>
      <c r="I84" s="230">
        <v>12729</v>
      </c>
      <c r="J84" s="230">
        <v>1283</v>
      </c>
      <c r="K84" s="230">
        <v>41</v>
      </c>
      <c r="L84" s="240">
        <v>1175</v>
      </c>
      <c r="M84" s="225">
        <v>0.85399999999999998</v>
      </c>
      <c r="N84" s="203">
        <v>39.200000000000003</v>
      </c>
      <c r="O84" s="203">
        <v>1.4</v>
      </c>
      <c r="P84" s="203">
        <v>3</v>
      </c>
      <c r="Q84" s="225">
        <v>3.2000000000000001E-2</v>
      </c>
      <c r="R84" s="203">
        <v>42.8</v>
      </c>
      <c r="S84" s="304"/>
      <c r="T84" s="16"/>
    </row>
    <row r="85" spans="3:20" ht="17.100000000000001" customHeight="1" thickBot="1" x14ac:dyDescent="0.3">
      <c r="C85" s="251" t="s">
        <v>97</v>
      </c>
      <c r="D85" s="208">
        <v>31</v>
      </c>
      <c r="E85" s="171">
        <v>31</v>
      </c>
      <c r="F85" s="418">
        <v>1</v>
      </c>
      <c r="G85" s="230">
        <v>419</v>
      </c>
      <c r="H85" s="230">
        <v>10787</v>
      </c>
      <c r="I85" s="230">
        <v>12987</v>
      </c>
      <c r="J85" s="230">
        <v>1289</v>
      </c>
      <c r="K85" s="230">
        <v>48</v>
      </c>
      <c r="L85" s="240">
        <v>1153</v>
      </c>
      <c r="M85" s="225">
        <v>0.83099999999999996</v>
      </c>
      <c r="N85" s="203">
        <v>37.200000000000003</v>
      </c>
      <c r="O85" s="203">
        <v>1.7</v>
      </c>
      <c r="P85" s="203">
        <v>3.1</v>
      </c>
      <c r="Q85" s="225">
        <v>3.6999999999999998E-2</v>
      </c>
      <c r="R85" s="203">
        <v>41.6</v>
      </c>
      <c r="S85" s="304"/>
      <c r="T85" s="16"/>
    </row>
    <row r="86" spans="3:20" ht="17.100000000000001" customHeight="1" thickBot="1" x14ac:dyDescent="0.3">
      <c r="C86" s="251" t="s">
        <v>98</v>
      </c>
      <c r="D86" s="208">
        <v>31</v>
      </c>
      <c r="E86" s="171">
        <v>31</v>
      </c>
      <c r="F86" s="418">
        <v>1</v>
      </c>
      <c r="G86" s="230"/>
      <c r="H86" s="230"/>
      <c r="I86" s="230"/>
      <c r="J86" s="230"/>
      <c r="K86" s="230"/>
      <c r="L86" s="240"/>
      <c r="M86" s="225" t="s">
        <v>18</v>
      </c>
      <c r="N86" s="203" t="s">
        <v>18</v>
      </c>
      <c r="O86" s="203" t="s">
        <v>18</v>
      </c>
      <c r="P86" s="203" t="s">
        <v>18</v>
      </c>
      <c r="Q86" s="225" t="s">
        <v>18</v>
      </c>
      <c r="R86" s="203" t="s">
        <v>18</v>
      </c>
      <c r="S86" s="304"/>
      <c r="T86" s="16"/>
    </row>
    <row r="87" spans="3:20" ht="17.100000000000001" customHeight="1" thickBot="1" x14ac:dyDescent="0.3">
      <c r="C87" s="251" t="s">
        <v>122</v>
      </c>
      <c r="D87" s="208">
        <v>30</v>
      </c>
      <c r="E87" s="171">
        <v>31</v>
      </c>
      <c r="F87" s="418">
        <v>0.967741935483871</v>
      </c>
      <c r="G87" s="230"/>
      <c r="H87" s="230"/>
      <c r="I87" s="230"/>
      <c r="J87" s="230"/>
      <c r="K87" s="230"/>
      <c r="L87" s="240"/>
      <c r="M87" s="225" t="s">
        <v>18</v>
      </c>
      <c r="N87" s="203" t="s">
        <v>18</v>
      </c>
      <c r="O87" s="203" t="s">
        <v>18</v>
      </c>
      <c r="P87" s="203" t="s">
        <v>18</v>
      </c>
      <c r="Q87" s="225" t="s">
        <v>18</v>
      </c>
      <c r="R87" s="203" t="s">
        <v>18</v>
      </c>
      <c r="S87" s="304"/>
      <c r="T87" s="16"/>
    </row>
    <row r="88" spans="3:20" ht="17.100000000000001" customHeight="1" thickBot="1" x14ac:dyDescent="0.3">
      <c r="C88" s="251" t="s">
        <v>100</v>
      </c>
      <c r="D88" s="208">
        <v>31</v>
      </c>
      <c r="E88" s="171">
        <v>31</v>
      </c>
      <c r="F88" s="418">
        <v>1</v>
      </c>
      <c r="G88" s="230"/>
      <c r="H88" s="230"/>
      <c r="I88" s="230"/>
      <c r="J88" s="230"/>
      <c r="K88" s="230"/>
      <c r="L88" s="240"/>
      <c r="M88" s="225" t="s">
        <v>18</v>
      </c>
      <c r="N88" s="203" t="s">
        <v>18</v>
      </c>
      <c r="O88" s="203" t="s">
        <v>18</v>
      </c>
      <c r="P88" s="203" t="s">
        <v>18</v>
      </c>
      <c r="Q88" s="225" t="s">
        <v>18</v>
      </c>
      <c r="R88" s="203" t="s">
        <v>18</v>
      </c>
      <c r="S88" s="304"/>
      <c r="T88" s="16"/>
    </row>
    <row r="89" spans="3:20" ht="17.100000000000001" customHeight="1" thickBot="1" x14ac:dyDescent="0.3">
      <c r="C89" s="251" t="s">
        <v>101</v>
      </c>
      <c r="D89" s="208">
        <v>30</v>
      </c>
      <c r="E89" s="171">
        <v>31</v>
      </c>
      <c r="F89" s="418">
        <v>0.967741935483871</v>
      </c>
      <c r="G89" s="230"/>
      <c r="H89" s="230"/>
      <c r="I89" s="230"/>
      <c r="J89" s="230"/>
      <c r="K89" s="230"/>
      <c r="L89" s="240"/>
      <c r="M89" s="225" t="s">
        <v>18</v>
      </c>
      <c r="N89" s="203" t="s">
        <v>18</v>
      </c>
      <c r="O89" s="203" t="s">
        <v>18</v>
      </c>
      <c r="P89" s="203" t="s">
        <v>18</v>
      </c>
      <c r="Q89" s="225" t="s">
        <v>18</v>
      </c>
      <c r="R89" s="203" t="s">
        <v>18</v>
      </c>
      <c r="S89" s="304"/>
      <c r="T89" s="16"/>
    </row>
    <row r="90" spans="3:20" ht="17.100000000000001" customHeight="1" thickBot="1" x14ac:dyDescent="0.3">
      <c r="C90" s="385" t="s">
        <v>102</v>
      </c>
      <c r="D90" s="386">
        <v>31</v>
      </c>
      <c r="E90" s="436">
        <v>31</v>
      </c>
      <c r="F90" s="437">
        <v>1</v>
      </c>
      <c r="G90" s="427"/>
      <c r="H90" s="389"/>
      <c r="I90" s="389"/>
      <c r="J90" s="389"/>
      <c r="K90" s="389"/>
      <c r="L90" s="390"/>
      <c r="M90" s="395"/>
      <c r="N90" s="394"/>
      <c r="O90" s="394"/>
      <c r="P90" s="394"/>
      <c r="Q90" s="395"/>
      <c r="R90" s="394"/>
      <c r="S90" s="428"/>
      <c r="T90" s="166"/>
    </row>
    <row r="91" spans="3:20" ht="17.100000000000001" customHeight="1" x14ac:dyDescent="0.25">
      <c r="C91" s="396" t="s">
        <v>107</v>
      </c>
      <c r="D91" s="397">
        <v>365</v>
      </c>
      <c r="E91" s="398">
        <v>372</v>
      </c>
      <c r="F91" s="399">
        <v>0.98118279569892475</v>
      </c>
      <c r="G91" s="400">
        <v>419.28571428571428</v>
      </c>
      <c r="H91" s="401">
        <v>75103</v>
      </c>
      <c r="I91" s="401">
        <v>88893</v>
      </c>
      <c r="J91" s="401">
        <v>8633</v>
      </c>
      <c r="K91" s="401">
        <v>296</v>
      </c>
      <c r="L91" s="402">
        <v>7984</v>
      </c>
      <c r="M91" s="407">
        <v>0.84499999999999997</v>
      </c>
      <c r="N91" s="406">
        <v>21.9</v>
      </c>
      <c r="O91" s="406">
        <v>1.6</v>
      </c>
      <c r="P91" s="406">
        <v>2.9</v>
      </c>
      <c r="Q91" s="407">
        <v>3.4000000000000002E-2</v>
      </c>
      <c r="R91" s="406">
        <v>23.7</v>
      </c>
      <c r="S91" s="236">
        <v>3</v>
      </c>
      <c r="T91" s="169">
        <v>2.2883295194508009E-3</v>
      </c>
    </row>
    <row r="92" spans="3:20" ht="17.100000000000001" customHeight="1" x14ac:dyDescent="0.25">
      <c r="C92" s="252" t="s">
        <v>103</v>
      </c>
      <c r="D92" s="213">
        <v>90</v>
      </c>
      <c r="E92" s="168">
        <v>93</v>
      </c>
      <c r="F92" s="288">
        <v>0.967741935483871</v>
      </c>
      <c r="G92" s="377">
        <v>415</v>
      </c>
      <c r="H92" s="231">
        <v>31167</v>
      </c>
      <c r="I92" s="231">
        <v>37334</v>
      </c>
      <c r="J92" s="231">
        <v>3511</v>
      </c>
      <c r="K92" s="231">
        <v>129</v>
      </c>
      <c r="L92" s="241">
        <v>3340</v>
      </c>
      <c r="M92" s="226">
        <v>0.83499999999999996</v>
      </c>
      <c r="N92" s="204">
        <v>37.1</v>
      </c>
      <c r="O92" s="204">
        <v>1.8</v>
      </c>
      <c r="P92" s="204">
        <v>2.8</v>
      </c>
      <c r="Q92" s="226">
        <v>3.6999999999999998E-2</v>
      </c>
      <c r="R92" s="204">
        <v>39</v>
      </c>
      <c r="S92" s="236">
        <v>3</v>
      </c>
      <c r="T92" s="169">
        <v>2.2883295194508009E-3</v>
      </c>
    </row>
    <row r="93" spans="3:20" ht="17.100000000000001" customHeight="1" x14ac:dyDescent="0.25">
      <c r="C93" s="252" t="s">
        <v>104</v>
      </c>
      <c r="D93" s="213">
        <v>91</v>
      </c>
      <c r="E93" s="168">
        <v>93</v>
      </c>
      <c r="F93" s="288">
        <v>0.978494623655914</v>
      </c>
      <c r="G93" s="377">
        <v>423.66666666666669</v>
      </c>
      <c r="H93" s="231">
        <v>33149</v>
      </c>
      <c r="I93" s="231">
        <v>38572</v>
      </c>
      <c r="J93" s="231">
        <v>3833</v>
      </c>
      <c r="K93" s="231">
        <v>119</v>
      </c>
      <c r="L93" s="241">
        <v>3491</v>
      </c>
      <c r="M93" s="226">
        <v>0.85899999999999999</v>
      </c>
      <c r="N93" s="204">
        <v>38.4</v>
      </c>
      <c r="O93" s="204">
        <v>1.4</v>
      </c>
      <c r="P93" s="204">
        <v>3</v>
      </c>
      <c r="Q93" s="226">
        <v>3.1E-2</v>
      </c>
      <c r="R93" s="204">
        <v>42.1</v>
      </c>
      <c r="S93" s="236">
        <v>0</v>
      </c>
      <c r="T93" s="169" t="e">
        <v>#DIV/0!</v>
      </c>
    </row>
    <row r="94" spans="3:20" ht="17.100000000000001" customHeight="1" x14ac:dyDescent="0.25">
      <c r="C94" s="252" t="s">
        <v>105</v>
      </c>
      <c r="D94" s="213">
        <v>92</v>
      </c>
      <c r="E94" s="168">
        <v>93</v>
      </c>
      <c r="F94" s="288">
        <v>0.989247311827957</v>
      </c>
      <c r="G94" s="377">
        <v>419</v>
      </c>
      <c r="H94" s="231">
        <v>10787</v>
      </c>
      <c r="I94" s="231">
        <v>12987</v>
      </c>
      <c r="J94" s="231">
        <v>1289</v>
      </c>
      <c r="K94" s="231">
        <v>48</v>
      </c>
      <c r="L94" s="241">
        <v>1153</v>
      </c>
      <c r="M94" s="226">
        <v>0.83099999999999996</v>
      </c>
      <c r="N94" s="204">
        <v>12.5</v>
      </c>
      <c r="O94" s="204">
        <v>1.7</v>
      </c>
      <c r="P94" s="204">
        <v>3.1</v>
      </c>
      <c r="Q94" s="226">
        <v>3.6999999999999998E-2</v>
      </c>
      <c r="R94" s="204">
        <v>14</v>
      </c>
      <c r="S94" s="236">
        <v>0</v>
      </c>
      <c r="T94" s="169" t="e">
        <v>#DIV/0!</v>
      </c>
    </row>
    <row r="95" spans="3:20" ht="17.100000000000001" customHeight="1" thickBot="1" x14ac:dyDescent="0.3">
      <c r="C95" s="253" t="s">
        <v>106</v>
      </c>
      <c r="D95" s="215">
        <v>92</v>
      </c>
      <c r="E95" s="200">
        <v>93</v>
      </c>
      <c r="F95" s="289">
        <v>0.989247311827957</v>
      </c>
      <c r="G95" s="378">
        <v>0</v>
      </c>
      <c r="H95" s="232">
        <v>0</v>
      </c>
      <c r="I95" s="232">
        <v>0</v>
      </c>
      <c r="J95" s="232">
        <v>0</v>
      </c>
      <c r="K95" s="232">
        <v>0</v>
      </c>
      <c r="L95" s="242">
        <v>0</v>
      </c>
      <c r="M95" s="227" t="s">
        <v>18</v>
      </c>
      <c r="N95" s="205" t="s">
        <v>18</v>
      </c>
      <c r="O95" s="205" t="s">
        <v>18</v>
      </c>
      <c r="P95" s="205" t="s">
        <v>18</v>
      </c>
      <c r="Q95" s="227" t="s">
        <v>18</v>
      </c>
      <c r="R95" s="205" t="s">
        <v>18</v>
      </c>
      <c r="S95" s="236">
        <v>0</v>
      </c>
      <c r="T95" s="169" t="e">
        <v>#DIV/0!</v>
      </c>
    </row>
    <row r="96" spans="3:20" ht="23.25" customHeight="1" x14ac:dyDescent="0.25">
      <c r="C96" s="512" t="s">
        <v>64</v>
      </c>
      <c r="D96" s="512"/>
      <c r="E96" s="512"/>
      <c r="F96" s="512"/>
      <c r="G96" s="512"/>
      <c r="H96" s="512"/>
      <c r="I96" s="35"/>
      <c r="J96" s="35"/>
      <c r="K96" s="35"/>
      <c r="L96" s="39"/>
      <c r="M96" s="35"/>
      <c r="N96" s="40"/>
      <c r="O96" s="35"/>
      <c r="P96" s="35"/>
      <c r="Q96" s="35"/>
      <c r="R96" s="40"/>
      <c r="S96" s="40"/>
    </row>
    <row r="97" spans="3:19" x14ac:dyDescent="0.25">
      <c r="C97" s="35" t="s">
        <v>108</v>
      </c>
      <c r="D97" s="37"/>
      <c r="E97" s="37"/>
      <c r="F97" s="38"/>
      <c r="G97" s="37"/>
      <c r="H97" s="35"/>
      <c r="I97" s="35"/>
      <c r="J97" s="35"/>
      <c r="K97" s="35"/>
      <c r="L97" s="39"/>
      <c r="M97" s="35"/>
      <c r="N97" s="40"/>
      <c r="O97" s="35"/>
      <c r="P97" s="35"/>
      <c r="Q97" s="35"/>
      <c r="R97" s="40"/>
      <c r="S97" s="40"/>
    </row>
    <row r="98" spans="3:19" ht="15.75" x14ac:dyDescent="0.25">
      <c r="C98" s="182" t="s">
        <v>70</v>
      </c>
      <c r="D98" s="182" t="s">
        <v>71</v>
      </c>
      <c r="E98" s="182"/>
      <c r="F98" s="182"/>
      <c r="G98" s="182"/>
      <c r="H98" s="182"/>
      <c r="I98" s="182"/>
      <c r="J98" s="183"/>
    </row>
  </sheetData>
  <mergeCells count="2">
    <mergeCell ref="C96:H96"/>
    <mergeCell ref="C70:H70"/>
  </mergeCells>
  <pageMargins left="0.11811023622047245" right="0.11811023622047245" top="0.74803149606299213" bottom="0.35433070866141736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57"/>
  <sheetViews>
    <sheetView tabSelected="1" topLeftCell="A55" zoomScale="85" zoomScaleNormal="85" workbookViewId="0">
      <selection activeCell="G11" sqref="G11"/>
    </sheetView>
  </sheetViews>
  <sheetFormatPr baseColWidth="10" defaultRowHeight="15" x14ac:dyDescent="0.25"/>
  <cols>
    <col min="1" max="1" width="14.28515625" customWidth="1"/>
    <col min="3" max="4" width="0" hidden="1" customWidth="1"/>
    <col min="9" max="9" width="11.42578125" customWidth="1"/>
    <col min="11" max="11" width="11.42578125" customWidth="1"/>
    <col min="12" max="12" width="11.42578125" hidden="1" customWidth="1"/>
    <col min="13" max="13" width="12.5703125" customWidth="1"/>
    <col min="16" max="16" width="13.140625" customWidth="1"/>
    <col min="17" max="17" width="13.7109375" customWidth="1"/>
    <col min="19" max="20" width="11.42578125" hidden="1" customWidth="1"/>
  </cols>
  <sheetData>
    <row r="1" spans="1:20" ht="19.5" x14ac:dyDescent="0.25">
      <c r="A1" s="258" t="s">
        <v>45</v>
      </c>
      <c r="B1" s="56"/>
      <c r="C1" s="56"/>
      <c r="D1" s="57"/>
      <c r="E1" s="58"/>
      <c r="F1" s="56"/>
      <c r="G1" s="56"/>
      <c r="H1" s="56"/>
      <c r="I1" s="56"/>
      <c r="J1" s="56"/>
      <c r="K1" s="56"/>
      <c r="L1" s="59"/>
      <c r="M1" s="56"/>
      <c r="N1" s="56"/>
      <c r="O1" s="56"/>
      <c r="P1" s="56"/>
      <c r="Q1" s="56"/>
      <c r="R1" s="60"/>
      <c r="S1" s="60"/>
      <c r="T1" s="56"/>
    </row>
    <row r="2" spans="1:20" ht="19.5" x14ac:dyDescent="0.25">
      <c r="A2" s="1" t="s">
        <v>44</v>
      </c>
      <c r="B2" s="56"/>
      <c r="C2" s="56"/>
      <c r="D2" s="57"/>
      <c r="E2" s="58"/>
      <c r="F2" s="56"/>
      <c r="G2" s="56"/>
      <c r="H2" s="56"/>
      <c r="I2" s="56"/>
      <c r="J2" s="58"/>
      <c r="K2" s="56"/>
      <c r="L2" s="59"/>
      <c r="M2" s="56"/>
      <c r="N2" s="56"/>
      <c r="O2" s="56"/>
      <c r="P2" s="56"/>
      <c r="Q2" s="56"/>
      <c r="R2" s="60"/>
      <c r="S2" s="60"/>
      <c r="T2" s="56"/>
    </row>
    <row r="3" spans="1:20" ht="20.25" thickBot="1" x14ac:dyDescent="0.3">
      <c r="A3" s="172" t="s">
        <v>117</v>
      </c>
      <c r="B3" s="62"/>
      <c r="C3" s="62"/>
      <c r="D3" s="63"/>
      <c r="E3" s="64"/>
      <c r="F3" s="62"/>
      <c r="G3" s="62"/>
      <c r="H3" s="62"/>
      <c r="I3" s="62"/>
      <c r="J3" s="62"/>
      <c r="K3" s="62"/>
      <c r="L3" s="65"/>
      <c r="M3" s="62"/>
      <c r="N3" s="40"/>
      <c r="O3" s="66"/>
      <c r="P3" s="35"/>
      <c r="Q3" s="35"/>
      <c r="R3" s="35"/>
      <c r="S3" s="35"/>
      <c r="T3" s="35"/>
    </row>
    <row r="4" spans="1:20" ht="51.75" thickBot="1" x14ac:dyDescent="0.3">
      <c r="A4" s="277" t="s">
        <v>134</v>
      </c>
      <c r="B4" s="278" t="s">
        <v>2</v>
      </c>
      <c r="C4" s="278" t="s">
        <v>3</v>
      </c>
      <c r="D4" s="279" t="s">
        <v>4</v>
      </c>
      <c r="E4" s="280" t="s">
        <v>133</v>
      </c>
      <c r="F4" s="280" t="s">
        <v>6</v>
      </c>
      <c r="G4" s="280" t="s">
        <v>132</v>
      </c>
      <c r="H4" s="280" t="s">
        <v>131</v>
      </c>
      <c r="I4" s="280" t="s">
        <v>28</v>
      </c>
      <c r="J4" s="278" t="s">
        <v>124</v>
      </c>
      <c r="K4" s="278" t="s">
        <v>130</v>
      </c>
      <c r="L4" s="281" t="s">
        <v>20</v>
      </c>
      <c r="M4" s="282" t="s">
        <v>125</v>
      </c>
      <c r="N4" s="283" t="s">
        <v>136</v>
      </c>
      <c r="O4" s="282" t="s">
        <v>127</v>
      </c>
      <c r="P4" s="282" t="s">
        <v>123</v>
      </c>
      <c r="Q4" s="282" t="s">
        <v>128</v>
      </c>
      <c r="R4" s="284" t="s">
        <v>129</v>
      </c>
      <c r="S4" s="11" t="s">
        <v>16</v>
      </c>
      <c r="T4" s="12" t="s">
        <v>17</v>
      </c>
    </row>
    <row r="5" spans="1:20" ht="17.100000000000001" customHeight="1" thickBot="1" x14ac:dyDescent="0.3">
      <c r="A5" s="250" t="s">
        <v>91</v>
      </c>
      <c r="B5" s="206">
        <v>31</v>
      </c>
      <c r="C5" s="199" t="s">
        <v>41</v>
      </c>
      <c r="D5" s="340" t="e">
        <v>#VALUE!</v>
      </c>
      <c r="E5" s="411">
        <v>159</v>
      </c>
      <c r="F5" s="411">
        <v>4463</v>
      </c>
      <c r="G5" s="411">
        <v>4915</v>
      </c>
      <c r="H5" s="411">
        <v>293</v>
      </c>
      <c r="I5" s="411">
        <v>266</v>
      </c>
      <c r="J5" s="414">
        <v>44</v>
      </c>
      <c r="K5" s="413">
        <v>303</v>
      </c>
      <c r="L5" s="412">
        <v>250</v>
      </c>
      <c r="M5" s="409">
        <v>0.90800000000000003</v>
      </c>
      <c r="N5" s="408">
        <v>9.8000000000000007</v>
      </c>
      <c r="O5" s="408">
        <v>1.5</v>
      </c>
      <c r="P5" s="408">
        <v>1.8</v>
      </c>
      <c r="Q5" s="410">
        <v>0.15</v>
      </c>
      <c r="R5" s="416">
        <v>9.5</v>
      </c>
      <c r="S5" s="260">
        <v>25</v>
      </c>
      <c r="T5" s="140">
        <v>8.2508250825082508E-2</v>
      </c>
    </row>
    <row r="6" spans="1:20" ht="17.100000000000001" customHeight="1" thickBot="1" x14ac:dyDescent="0.3">
      <c r="A6" s="251" t="s">
        <v>92</v>
      </c>
      <c r="B6" s="208">
        <v>28</v>
      </c>
      <c r="C6" s="196" t="s">
        <v>41</v>
      </c>
      <c r="D6" s="417" t="e">
        <v>#VALUE!</v>
      </c>
      <c r="E6" s="230">
        <v>154</v>
      </c>
      <c r="F6" s="230">
        <v>4282</v>
      </c>
      <c r="G6" s="230">
        <v>4456</v>
      </c>
      <c r="H6" s="230">
        <v>290</v>
      </c>
      <c r="I6" s="230">
        <v>253</v>
      </c>
      <c r="J6" s="240">
        <v>23</v>
      </c>
      <c r="K6" s="273">
        <v>299</v>
      </c>
      <c r="L6" s="235">
        <v>233</v>
      </c>
      <c r="M6" s="210">
        <v>0.96099999999999997</v>
      </c>
      <c r="N6" s="203">
        <v>10.7</v>
      </c>
      <c r="O6" s="203">
        <v>0.6</v>
      </c>
      <c r="P6" s="203">
        <v>1.9</v>
      </c>
      <c r="Q6" s="225">
        <v>7.9000000000000001E-2</v>
      </c>
      <c r="R6" s="263">
        <v>10.4</v>
      </c>
      <c r="S6" s="260">
        <v>26</v>
      </c>
      <c r="T6" s="140">
        <v>9.7744360902255634E-2</v>
      </c>
    </row>
    <row r="7" spans="1:20" ht="17.100000000000001" customHeight="1" thickBot="1" x14ac:dyDescent="0.3">
      <c r="A7" s="251" t="s">
        <v>93</v>
      </c>
      <c r="B7" s="208">
        <v>31</v>
      </c>
      <c r="C7" s="171" t="s">
        <v>41</v>
      </c>
      <c r="D7" s="418" t="e">
        <v>#VALUE!</v>
      </c>
      <c r="E7" s="230">
        <v>160</v>
      </c>
      <c r="F7" s="230">
        <v>4904</v>
      </c>
      <c r="G7" s="230">
        <v>4960</v>
      </c>
      <c r="H7" s="230">
        <v>334</v>
      </c>
      <c r="I7" s="230">
        <v>273</v>
      </c>
      <c r="J7" s="240">
        <v>32</v>
      </c>
      <c r="K7" s="273">
        <v>348</v>
      </c>
      <c r="L7" s="235">
        <v>283</v>
      </c>
      <c r="M7" s="210">
        <v>0.98899999999999999</v>
      </c>
      <c r="N7" s="203">
        <v>11.2</v>
      </c>
      <c r="O7" s="203">
        <v>0.2</v>
      </c>
      <c r="P7" s="203">
        <v>2.1</v>
      </c>
      <c r="Q7" s="225">
        <v>9.6000000000000002E-2</v>
      </c>
      <c r="R7" s="263">
        <v>10.8</v>
      </c>
      <c r="S7" s="188">
        <v>27</v>
      </c>
      <c r="T7" s="70">
        <v>9.2783505154639179E-2</v>
      </c>
    </row>
    <row r="8" spans="1:20" ht="17.100000000000001" customHeight="1" thickBot="1" x14ac:dyDescent="0.3">
      <c r="A8" s="251" t="s">
        <v>94</v>
      </c>
      <c r="B8" s="211">
        <v>30</v>
      </c>
      <c r="C8" s="171" t="s">
        <v>41</v>
      </c>
      <c r="D8" s="418" t="e">
        <v>#VALUE!</v>
      </c>
      <c r="E8" s="230">
        <v>160</v>
      </c>
      <c r="F8" s="230">
        <v>4555</v>
      </c>
      <c r="G8" s="230">
        <v>4801</v>
      </c>
      <c r="H8" s="230">
        <v>316</v>
      </c>
      <c r="I8" s="230">
        <v>272</v>
      </c>
      <c r="J8" s="240">
        <v>38</v>
      </c>
      <c r="K8" s="273">
        <v>316</v>
      </c>
      <c r="L8" s="235">
        <v>237</v>
      </c>
      <c r="M8" s="210">
        <v>0.94899999999999995</v>
      </c>
      <c r="N8" s="203">
        <v>10.5</v>
      </c>
      <c r="O8" s="203">
        <v>0.8</v>
      </c>
      <c r="P8" s="203">
        <v>2</v>
      </c>
      <c r="Q8" s="225">
        <v>0.12</v>
      </c>
      <c r="R8" s="263">
        <v>10.5</v>
      </c>
      <c r="S8" s="188">
        <v>35</v>
      </c>
      <c r="T8" s="70">
        <v>0.10115606936416185</v>
      </c>
    </row>
    <row r="9" spans="1:20" ht="17.100000000000001" customHeight="1" thickBot="1" x14ac:dyDescent="0.3">
      <c r="A9" s="251" t="s">
        <v>95</v>
      </c>
      <c r="B9" s="208">
        <v>31</v>
      </c>
      <c r="C9" s="171" t="s">
        <v>41</v>
      </c>
      <c r="D9" s="418" t="e">
        <v>#VALUE!</v>
      </c>
      <c r="E9" s="230">
        <v>159</v>
      </c>
      <c r="F9" s="230">
        <v>4635</v>
      </c>
      <c r="G9" s="230">
        <v>4927</v>
      </c>
      <c r="H9" s="230">
        <v>368</v>
      </c>
      <c r="I9" s="230">
        <v>292</v>
      </c>
      <c r="J9" s="240">
        <v>27</v>
      </c>
      <c r="K9" s="273">
        <v>368</v>
      </c>
      <c r="L9" s="235">
        <v>285</v>
      </c>
      <c r="M9" s="210">
        <v>0.94099999999999995</v>
      </c>
      <c r="N9" s="203">
        <v>11.9</v>
      </c>
      <c r="O9" s="203">
        <v>0.8</v>
      </c>
      <c r="P9" s="203">
        <v>2.2999999999999998</v>
      </c>
      <c r="Q9" s="225">
        <v>7.2999999999999995E-2</v>
      </c>
      <c r="R9" s="263">
        <v>11.9</v>
      </c>
      <c r="S9" s="188">
        <v>28</v>
      </c>
      <c r="T9" s="70">
        <v>7.7134986225895319E-2</v>
      </c>
    </row>
    <row r="10" spans="1:20" ht="17.100000000000001" customHeight="1" thickBot="1" x14ac:dyDescent="0.3">
      <c r="A10" s="251" t="s">
        <v>96</v>
      </c>
      <c r="B10" s="208">
        <v>30</v>
      </c>
      <c r="C10" s="171" t="s">
        <v>41</v>
      </c>
      <c r="D10" s="418" t="e">
        <v>#VALUE!</v>
      </c>
      <c r="E10" s="230">
        <v>156</v>
      </c>
      <c r="F10" s="230">
        <v>4577</v>
      </c>
      <c r="G10" s="230">
        <v>4702</v>
      </c>
      <c r="H10" s="230">
        <v>352</v>
      </c>
      <c r="I10" s="230">
        <v>282</v>
      </c>
      <c r="J10" s="240">
        <v>30</v>
      </c>
      <c r="K10" s="273">
        <v>360</v>
      </c>
      <c r="L10" s="235">
        <v>283</v>
      </c>
      <c r="M10" s="210">
        <v>0.97299999999999998</v>
      </c>
      <c r="N10" s="203">
        <v>12</v>
      </c>
      <c r="O10" s="203">
        <v>0.4</v>
      </c>
      <c r="P10" s="203">
        <v>2.2999999999999998</v>
      </c>
      <c r="Q10" s="225">
        <v>8.5000000000000006E-2</v>
      </c>
      <c r="R10" s="263">
        <v>11.7</v>
      </c>
      <c r="S10" s="188">
        <v>22</v>
      </c>
      <c r="T10" s="70">
        <v>6.2857142857142861E-2</v>
      </c>
    </row>
    <row r="11" spans="1:20" ht="17.100000000000001" customHeight="1" thickBot="1" x14ac:dyDescent="0.3">
      <c r="A11" s="251" t="s">
        <v>97</v>
      </c>
      <c r="B11" s="208">
        <v>31</v>
      </c>
      <c r="C11" s="171" t="s">
        <v>41</v>
      </c>
      <c r="D11" s="418" t="e">
        <v>#VALUE!</v>
      </c>
      <c r="E11" s="230">
        <v>157</v>
      </c>
      <c r="F11" s="230">
        <v>4702</v>
      </c>
      <c r="G11" s="230">
        <v>4843</v>
      </c>
      <c r="H11" s="230">
        <v>351</v>
      </c>
      <c r="I11" s="230">
        <v>301</v>
      </c>
      <c r="J11" s="240">
        <v>34</v>
      </c>
      <c r="K11" s="273">
        <v>342</v>
      </c>
      <c r="L11" s="235">
        <v>265</v>
      </c>
      <c r="M11" s="210">
        <v>0.97099999999999997</v>
      </c>
      <c r="N11" s="203">
        <v>11</v>
      </c>
      <c r="O11" s="203">
        <v>0.4</v>
      </c>
      <c r="P11" s="203">
        <v>2.2000000000000002</v>
      </c>
      <c r="Q11" s="225">
        <v>9.7000000000000003E-2</v>
      </c>
      <c r="R11" s="263">
        <v>11.3</v>
      </c>
      <c r="S11" s="188">
        <v>35</v>
      </c>
      <c r="T11" s="70">
        <v>0.11006289308176101</v>
      </c>
    </row>
    <row r="12" spans="1:20" ht="17.100000000000001" customHeight="1" thickBot="1" x14ac:dyDescent="0.3">
      <c r="A12" s="251" t="s">
        <v>98</v>
      </c>
      <c r="B12" s="208">
        <v>31</v>
      </c>
      <c r="C12" s="171" t="s">
        <v>41</v>
      </c>
      <c r="D12" s="418" t="e">
        <v>#VALUE!</v>
      </c>
      <c r="E12" s="230" t="s">
        <v>41</v>
      </c>
      <c r="F12" s="230" t="s">
        <v>41</v>
      </c>
      <c r="G12" s="230" t="s">
        <v>41</v>
      </c>
      <c r="H12" s="230" t="s">
        <v>41</v>
      </c>
      <c r="I12" s="230" t="s">
        <v>41</v>
      </c>
      <c r="J12" s="240" t="s">
        <v>41</v>
      </c>
      <c r="K12" s="273" t="s">
        <v>41</v>
      </c>
      <c r="L12" s="235" t="s">
        <v>41</v>
      </c>
      <c r="M12" s="210" t="s">
        <v>41</v>
      </c>
      <c r="N12" s="203" t="s">
        <v>41</v>
      </c>
      <c r="O12" s="203" t="s">
        <v>41</v>
      </c>
      <c r="P12" s="203" t="s">
        <v>41</v>
      </c>
      <c r="Q12" s="225" t="s">
        <v>41</v>
      </c>
      <c r="R12" s="263" t="s">
        <v>41</v>
      </c>
      <c r="S12" s="188">
        <v>29</v>
      </c>
      <c r="T12" s="70">
        <v>8.3573487031700283E-2</v>
      </c>
    </row>
    <row r="13" spans="1:20" ht="17.100000000000001" customHeight="1" thickBot="1" x14ac:dyDescent="0.3">
      <c r="A13" s="251" t="s">
        <v>122</v>
      </c>
      <c r="B13" s="208">
        <v>30</v>
      </c>
      <c r="C13" s="171" t="s">
        <v>41</v>
      </c>
      <c r="D13" s="418" t="e">
        <v>#VALUE!</v>
      </c>
      <c r="E13" s="230" t="s">
        <v>41</v>
      </c>
      <c r="F13" s="230" t="s">
        <v>41</v>
      </c>
      <c r="G13" s="230" t="s">
        <v>41</v>
      </c>
      <c r="H13" s="230" t="s">
        <v>41</v>
      </c>
      <c r="I13" s="230" t="s">
        <v>41</v>
      </c>
      <c r="J13" s="240" t="s">
        <v>41</v>
      </c>
      <c r="K13" s="273" t="s">
        <v>41</v>
      </c>
      <c r="L13" s="235" t="s">
        <v>41</v>
      </c>
      <c r="M13" s="210" t="s">
        <v>41</v>
      </c>
      <c r="N13" s="203" t="s">
        <v>41</v>
      </c>
      <c r="O13" s="203" t="s">
        <v>41</v>
      </c>
      <c r="P13" s="203" t="s">
        <v>41</v>
      </c>
      <c r="Q13" s="225" t="s">
        <v>41</v>
      </c>
      <c r="R13" s="263" t="s">
        <v>41</v>
      </c>
      <c r="S13" s="188">
        <v>15</v>
      </c>
      <c r="T13" s="70">
        <v>4.2016806722689079E-2</v>
      </c>
    </row>
    <row r="14" spans="1:20" ht="17.100000000000001" customHeight="1" thickBot="1" x14ac:dyDescent="0.3">
      <c r="A14" s="251" t="s">
        <v>100</v>
      </c>
      <c r="B14" s="208">
        <v>31</v>
      </c>
      <c r="C14" s="171" t="s">
        <v>41</v>
      </c>
      <c r="D14" s="418" t="e">
        <v>#VALUE!</v>
      </c>
      <c r="E14" s="230" t="s">
        <v>41</v>
      </c>
      <c r="F14" s="230" t="s">
        <v>41</v>
      </c>
      <c r="G14" s="230" t="s">
        <v>41</v>
      </c>
      <c r="H14" s="230" t="s">
        <v>41</v>
      </c>
      <c r="I14" s="230" t="s">
        <v>41</v>
      </c>
      <c r="J14" s="240" t="s">
        <v>41</v>
      </c>
      <c r="K14" s="273" t="s">
        <v>41</v>
      </c>
      <c r="L14" s="235" t="s">
        <v>41</v>
      </c>
      <c r="M14" s="210" t="s">
        <v>41</v>
      </c>
      <c r="N14" s="203" t="s">
        <v>41</v>
      </c>
      <c r="O14" s="203" t="s">
        <v>41</v>
      </c>
      <c r="P14" s="203" t="s">
        <v>41</v>
      </c>
      <c r="Q14" s="225" t="s">
        <v>41</v>
      </c>
      <c r="R14" s="263" t="s">
        <v>41</v>
      </c>
      <c r="S14" s="188" t="s">
        <v>41</v>
      </c>
      <c r="T14" s="70" t="e">
        <v>#VALUE!</v>
      </c>
    </row>
    <row r="15" spans="1:20" ht="17.100000000000001" customHeight="1" thickBot="1" x14ac:dyDescent="0.3">
      <c r="A15" s="251" t="s">
        <v>101</v>
      </c>
      <c r="B15" s="208">
        <v>30</v>
      </c>
      <c r="C15" s="171" t="s">
        <v>41</v>
      </c>
      <c r="D15" s="418" t="e">
        <v>#VALUE!</v>
      </c>
      <c r="E15" s="230" t="s">
        <v>41</v>
      </c>
      <c r="F15" s="230" t="s">
        <v>41</v>
      </c>
      <c r="G15" s="230" t="s">
        <v>41</v>
      </c>
      <c r="H15" s="230" t="s">
        <v>41</v>
      </c>
      <c r="I15" s="230" t="s">
        <v>41</v>
      </c>
      <c r="J15" s="240" t="s">
        <v>41</v>
      </c>
      <c r="K15" s="273" t="s">
        <v>41</v>
      </c>
      <c r="L15" s="235" t="s">
        <v>41</v>
      </c>
      <c r="M15" s="210" t="s">
        <v>41</v>
      </c>
      <c r="N15" s="203" t="s">
        <v>41</v>
      </c>
      <c r="O15" s="203" t="s">
        <v>41</v>
      </c>
      <c r="P15" s="203" t="s">
        <v>41</v>
      </c>
      <c r="Q15" s="225" t="s">
        <v>41</v>
      </c>
      <c r="R15" s="263" t="s">
        <v>41</v>
      </c>
      <c r="S15" s="188"/>
      <c r="T15" s="70"/>
    </row>
    <row r="16" spans="1:20" ht="17.100000000000001" customHeight="1" thickBot="1" x14ac:dyDescent="0.3">
      <c r="A16" s="385" t="s">
        <v>102</v>
      </c>
      <c r="B16" s="386">
        <v>31</v>
      </c>
      <c r="C16" s="387" t="s">
        <v>41</v>
      </c>
      <c r="D16" s="438" t="e">
        <v>#VALUE!</v>
      </c>
      <c r="E16" s="389" t="s">
        <v>41</v>
      </c>
      <c r="F16" s="389" t="s">
        <v>41</v>
      </c>
      <c r="G16" s="389" t="s">
        <v>41</v>
      </c>
      <c r="H16" s="389" t="s">
        <v>41</v>
      </c>
      <c r="I16" s="389" t="s">
        <v>41</v>
      </c>
      <c r="J16" s="390" t="s">
        <v>41</v>
      </c>
      <c r="K16" s="391" t="s">
        <v>41</v>
      </c>
      <c r="L16" s="392" t="s">
        <v>41</v>
      </c>
      <c r="M16" s="393" t="s">
        <v>41</v>
      </c>
      <c r="N16" s="394" t="s">
        <v>41</v>
      </c>
      <c r="O16" s="394" t="s">
        <v>41</v>
      </c>
      <c r="P16" s="394" t="s">
        <v>41</v>
      </c>
      <c r="Q16" s="395" t="s">
        <v>41</v>
      </c>
      <c r="R16" s="439" t="s">
        <v>41</v>
      </c>
      <c r="S16" s="188"/>
      <c r="T16" s="70"/>
    </row>
    <row r="17" spans="1:20" ht="17.100000000000001" customHeight="1" thickBot="1" x14ac:dyDescent="0.3">
      <c r="A17" s="396" t="s">
        <v>107</v>
      </c>
      <c r="B17" s="397">
        <v>365</v>
      </c>
      <c r="C17" s="398" t="s">
        <v>41</v>
      </c>
      <c r="D17" s="399" t="e">
        <v>#VALUE!</v>
      </c>
      <c r="E17" s="400">
        <v>157.85714285714286</v>
      </c>
      <c r="F17" s="401">
        <v>32118</v>
      </c>
      <c r="G17" s="401">
        <v>33604</v>
      </c>
      <c r="H17" s="401">
        <v>2304</v>
      </c>
      <c r="I17" s="401">
        <v>1939</v>
      </c>
      <c r="J17" s="402">
        <v>228</v>
      </c>
      <c r="K17" s="403">
        <v>2336</v>
      </c>
      <c r="L17" s="404">
        <v>1836</v>
      </c>
      <c r="M17" s="405">
        <v>0.95599999999999996</v>
      </c>
      <c r="N17" s="406">
        <v>6.4</v>
      </c>
      <c r="O17" s="406">
        <v>0.6</v>
      </c>
      <c r="P17" s="406">
        <v>2.1</v>
      </c>
      <c r="Q17" s="407">
        <v>9.9000000000000005E-2</v>
      </c>
      <c r="R17" s="406">
        <v>6.3</v>
      </c>
      <c r="S17" s="189">
        <v>242</v>
      </c>
      <c r="T17" s="71">
        <v>7.3178107045660717E-2</v>
      </c>
    </row>
    <row r="18" spans="1:20" ht="17.100000000000001" customHeight="1" thickBot="1" x14ac:dyDescent="0.3">
      <c r="A18" s="252" t="s">
        <v>103</v>
      </c>
      <c r="B18" s="213">
        <v>90</v>
      </c>
      <c r="C18" s="168" t="s">
        <v>41</v>
      </c>
      <c r="D18" s="288" t="e">
        <v>#VALUE!</v>
      </c>
      <c r="E18" s="377">
        <v>157.66666666666666</v>
      </c>
      <c r="F18" s="231">
        <v>13649</v>
      </c>
      <c r="G18" s="231">
        <v>14331</v>
      </c>
      <c r="H18" s="231">
        <v>917</v>
      </c>
      <c r="I18" s="231">
        <v>792</v>
      </c>
      <c r="J18" s="241">
        <v>99</v>
      </c>
      <c r="K18" s="274">
        <v>950</v>
      </c>
      <c r="L18" s="248">
        <v>766</v>
      </c>
      <c r="M18" s="214">
        <v>0.95199999999999996</v>
      </c>
      <c r="N18" s="204">
        <v>10.6</v>
      </c>
      <c r="O18" s="204">
        <v>0.7</v>
      </c>
      <c r="P18" s="204">
        <v>1.9</v>
      </c>
      <c r="Q18" s="226">
        <v>0.108</v>
      </c>
      <c r="R18" s="204">
        <v>10.199999999999999</v>
      </c>
      <c r="S18" s="189">
        <v>78</v>
      </c>
      <c r="T18" s="71">
        <v>9.0697674418604657E-2</v>
      </c>
    </row>
    <row r="19" spans="1:20" ht="17.100000000000001" customHeight="1" thickBot="1" x14ac:dyDescent="0.3">
      <c r="A19" s="252" t="s">
        <v>104</v>
      </c>
      <c r="B19" s="213">
        <v>91</v>
      </c>
      <c r="C19" s="168" t="s">
        <v>41</v>
      </c>
      <c r="D19" s="288" t="e">
        <v>#VALUE!</v>
      </c>
      <c r="E19" s="377">
        <v>158.33333333333334</v>
      </c>
      <c r="F19" s="231">
        <v>13767</v>
      </c>
      <c r="G19" s="231">
        <v>14430</v>
      </c>
      <c r="H19" s="231">
        <v>1036</v>
      </c>
      <c r="I19" s="231">
        <v>846</v>
      </c>
      <c r="J19" s="241">
        <v>95</v>
      </c>
      <c r="K19" s="274">
        <v>1044</v>
      </c>
      <c r="L19" s="248">
        <v>805</v>
      </c>
      <c r="M19" s="214">
        <v>0.95399999999999996</v>
      </c>
      <c r="N19" s="204">
        <v>11.5</v>
      </c>
      <c r="O19" s="204">
        <v>0.6</v>
      </c>
      <c r="P19" s="204">
        <v>2.2000000000000002</v>
      </c>
      <c r="Q19" s="226">
        <v>9.1999999999999998E-2</v>
      </c>
      <c r="R19" s="204">
        <v>11.4</v>
      </c>
      <c r="S19" s="189">
        <v>85</v>
      </c>
      <c r="T19" s="71">
        <v>8.0264400377714831E-2</v>
      </c>
    </row>
    <row r="20" spans="1:20" ht="17.100000000000001" customHeight="1" thickBot="1" x14ac:dyDescent="0.3">
      <c r="A20" s="252" t="s">
        <v>105</v>
      </c>
      <c r="B20" s="213">
        <v>92</v>
      </c>
      <c r="C20" s="168" t="s">
        <v>41</v>
      </c>
      <c r="D20" s="288" t="e">
        <v>#VALUE!</v>
      </c>
      <c r="E20" s="377">
        <v>157</v>
      </c>
      <c r="F20" s="231">
        <v>4702</v>
      </c>
      <c r="G20" s="231">
        <v>4843</v>
      </c>
      <c r="H20" s="231">
        <v>351</v>
      </c>
      <c r="I20" s="231">
        <v>301</v>
      </c>
      <c r="J20" s="241">
        <v>34</v>
      </c>
      <c r="K20" s="274">
        <v>342</v>
      </c>
      <c r="L20" s="248">
        <v>265</v>
      </c>
      <c r="M20" s="214">
        <v>0.97099999999999997</v>
      </c>
      <c r="N20" s="204">
        <v>3.7</v>
      </c>
      <c r="O20" s="204">
        <v>0.4</v>
      </c>
      <c r="P20" s="204">
        <v>2.2000000000000002</v>
      </c>
      <c r="Q20" s="226">
        <v>9.7000000000000003E-2</v>
      </c>
      <c r="R20" s="204">
        <v>3.8</v>
      </c>
      <c r="S20" s="189">
        <v>79</v>
      </c>
      <c r="T20" s="71">
        <v>7.7299412915851268E-2</v>
      </c>
    </row>
    <row r="21" spans="1:20" ht="17.100000000000001" customHeight="1" thickBot="1" x14ac:dyDescent="0.3">
      <c r="A21" s="253" t="s">
        <v>106</v>
      </c>
      <c r="B21" s="215">
        <v>92</v>
      </c>
      <c r="C21" s="200" t="s">
        <v>41</v>
      </c>
      <c r="D21" s="289" t="e">
        <v>#VALUE!</v>
      </c>
      <c r="E21" s="378" t="s">
        <v>41</v>
      </c>
      <c r="F21" s="232" t="s">
        <v>41</v>
      </c>
      <c r="G21" s="232" t="s">
        <v>41</v>
      </c>
      <c r="H21" s="232" t="s">
        <v>41</v>
      </c>
      <c r="I21" s="232" t="s">
        <v>41</v>
      </c>
      <c r="J21" s="242" t="s">
        <v>41</v>
      </c>
      <c r="K21" s="275" t="s">
        <v>41</v>
      </c>
      <c r="L21" s="249" t="s">
        <v>41</v>
      </c>
      <c r="M21" s="216" t="s">
        <v>41</v>
      </c>
      <c r="N21" s="205" t="s">
        <v>41</v>
      </c>
      <c r="O21" s="205" t="s">
        <v>41</v>
      </c>
      <c r="P21" s="205" t="s">
        <v>41</v>
      </c>
      <c r="Q21" s="227" t="s">
        <v>41</v>
      </c>
      <c r="R21" s="205" t="s">
        <v>41</v>
      </c>
      <c r="S21" s="189" t="s">
        <v>41</v>
      </c>
      <c r="T21" s="71" t="e">
        <v>#VALUE!</v>
      </c>
    </row>
    <row r="22" spans="1:20" x14ac:dyDescent="0.25">
      <c r="A22" s="72"/>
      <c r="B22" s="73"/>
      <c r="C22" s="73"/>
      <c r="D22" s="74"/>
      <c r="E22" s="75"/>
      <c r="F22" s="73"/>
      <c r="G22" s="73"/>
      <c r="H22" s="73"/>
      <c r="I22" s="73"/>
      <c r="J22" s="73"/>
      <c r="K22" s="73"/>
      <c r="L22" s="76"/>
      <c r="M22" s="77"/>
      <c r="N22" s="78"/>
      <c r="O22" s="78"/>
      <c r="P22" s="78"/>
      <c r="Q22" s="77"/>
      <c r="R22" s="78"/>
      <c r="S22" s="73"/>
      <c r="T22" s="79"/>
    </row>
    <row r="23" spans="1:20" x14ac:dyDescent="0.25">
      <c r="A23" s="1" t="str">
        <f>A1</f>
        <v>HOSPITAL NACIONAL DANIEL A. CARRION</v>
      </c>
      <c r="B23" s="80"/>
      <c r="C23" s="80"/>
      <c r="D23" s="81"/>
      <c r="E23" s="80"/>
      <c r="F23" s="82"/>
      <c r="G23" s="82"/>
      <c r="H23" s="82"/>
      <c r="I23" s="82"/>
      <c r="J23" s="82"/>
      <c r="K23" s="80"/>
      <c r="L23" s="83"/>
      <c r="M23" s="82"/>
      <c r="N23" s="84"/>
      <c r="O23" s="82"/>
      <c r="P23" s="82"/>
      <c r="Q23" s="82"/>
      <c r="R23" s="84"/>
      <c r="S23" s="84"/>
      <c r="T23" s="82"/>
    </row>
    <row r="24" spans="1:20" ht="20.25" thickBot="1" x14ac:dyDescent="0.3">
      <c r="A24" s="61" t="s">
        <v>118</v>
      </c>
      <c r="B24" s="62"/>
      <c r="C24" s="62"/>
      <c r="D24" s="63"/>
      <c r="E24" s="64"/>
      <c r="F24" s="62"/>
      <c r="G24" s="62"/>
      <c r="H24" s="62"/>
      <c r="I24" s="62"/>
      <c r="J24" s="62"/>
      <c r="K24" s="62"/>
      <c r="L24" s="65"/>
      <c r="M24" s="62"/>
      <c r="N24" s="62"/>
      <c r="O24" s="62"/>
      <c r="P24" s="62"/>
      <c r="Q24" s="62"/>
      <c r="R24" s="85"/>
      <c r="S24" s="85"/>
      <c r="T24" s="56"/>
    </row>
    <row r="25" spans="1:20" ht="51.75" thickBot="1" x14ac:dyDescent="0.3">
      <c r="A25" s="277" t="s">
        <v>134</v>
      </c>
      <c r="B25" s="278" t="s">
        <v>2</v>
      </c>
      <c r="C25" s="278" t="s">
        <v>3</v>
      </c>
      <c r="D25" s="279" t="s">
        <v>4</v>
      </c>
      <c r="E25" s="280" t="s">
        <v>133</v>
      </c>
      <c r="F25" s="280" t="s">
        <v>6</v>
      </c>
      <c r="G25" s="280" t="s">
        <v>132</v>
      </c>
      <c r="H25" s="280" t="s">
        <v>131</v>
      </c>
      <c r="I25" s="280" t="s">
        <v>28</v>
      </c>
      <c r="J25" s="278" t="s">
        <v>124</v>
      </c>
      <c r="K25" s="278" t="s">
        <v>130</v>
      </c>
      <c r="L25" s="281" t="s">
        <v>20</v>
      </c>
      <c r="M25" s="282" t="s">
        <v>125</v>
      </c>
      <c r="N25" s="283" t="s">
        <v>136</v>
      </c>
      <c r="O25" s="282" t="s">
        <v>127</v>
      </c>
      <c r="P25" s="282" t="s">
        <v>123</v>
      </c>
      <c r="Q25" s="282" t="s">
        <v>128</v>
      </c>
      <c r="R25" s="284" t="s">
        <v>129</v>
      </c>
      <c r="S25" s="11" t="s">
        <v>16</v>
      </c>
      <c r="T25" s="12" t="s">
        <v>17</v>
      </c>
    </row>
    <row r="26" spans="1:20" ht="17.100000000000001" customHeight="1" x14ac:dyDescent="0.25">
      <c r="A26" s="250" t="s">
        <v>91</v>
      </c>
      <c r="B26" s="206">
        <v>31</v>
      </c>
      <c r="C26" s="199">
        <v>1</v>
      </c>
      <c r="D26" s="217">
        <v>4</v>
      </c>
      <c r="E26" s="411">
        <v>32</v>
      </c>
      <c r="F26" s="411">
        <v>1027</v>
      </c>
      <c r="G26" s="411">
        <v>992</v>
      </c>
      <c r="H26" s="411">
        <v>54</v>
      </c>
      <c r="I26" s="411">
        <v>49</v>
      </c>
      <c r="J26" s="414">
        <v>7</v>
      </c>
      <c r="K26" s="413">
        <v>58</v>
      </c>
      <c r="L26" s="412">
        <v>43</v>
      </c>
      <c r="M26" s="409">
        <v>1.0349999999999999</v>
      </c>
      <c r="N26" s="408">
        <v>1.9</v>
      </c>
      <c r="O26" s="408">
        <v>0</v>
      </c>
      <c r="P26" s="408">
        <v>1.7</v>
      </c>
      <c r="Q26" s="410">
        <v>0.13</v>
      </c>
      <c r="R26" s="408">
        <v>1.7</v>
      </c>
      <c r="S26" s="310">
        <v>10</v>
      </c>
      <c r="T26" s="140">
        <v>0.1388888888888889</v>
      </c>
    </row>
    <row r="27" spans="1:20" ht="17.100000000000001" customHeight="1" x14ac:dyDescent="0.25">
      <c r="A27" s="251" t="s">
        <v>92</v>
      </c>
      <c r="B27" s="208">
        <v>28</v>
      </c>
      <c r="C27" s="196">
        <v>0</v>
      </c>
      <c r="D27" s="218">
        <v>2</v>
      </c>
      <c r="E27" s="230">
        <v>31</v>
      </c>
      <c r="F27" s="230">
        <v>886</v>
      </c>
      <c r="G27" s="230">
        <v>896</v>
      </c>
      <c r="H27" s="230">
        <v>52</v>
      </c>
      <c r="I27" s="230">
        <v>48</v>
      </c>
      <c r="J27" s="240">
        <v>4</v>
      </c>
      <c r="K27" s="273">
        <v>52</v>
      </c>
      <c r="L27" s="235">
        <v>40</v>
      </c>
      <c r="M27" s="210">
        <v>0.98899999999999999</v>
      </c>
      <c r="N27" s="203">
        <v>1.9</v>
      </c>
      <c r="O27" s="203">
        <v>0.2</v>
      </c>
      <c r="P27" s="203">
        <v>1.7</v>
      </c>
      <c r="Q27" s="225">
        <v>7.6999999999999999E-2</v>
      </c>
      <c r="R27" s="203">
        <v>1.9</v>
      </c>
      <c r="S27" s="310">
        <v>5</v>
      </c>
      <c r="T27" s="140">
        <v>6.5789473684210523E-2</v>
      </c>
    </row>
    <row r="28" spans="1:20" ht="17.100000000000001" customHeight="1" x14ac:dyDescent="0.25">
      <c r="A28" s="251" t="s">
        <v>93</v>
      </c>
      <c r="B28" s="208">
        <v>31</v>
      </c>
      <c r="C28" s="171">
        <v>0</v>
      </c>
      <c r="D28" s="267">
        <v>3</v>
      </c>
      <c r="E28" s="230">
        <v>32</v>
      </c>
      <c r="F28" s="230">
        <v>1015</v>
      </c>
      <c r="G28" s="230">
        <v>992</v>
      </c>
      <c r="H28" s="230">
        <v>52</v>
      </c>
      <c r="I28" s="230">
        <v>46</v>
      </c>
      <c r="J28" s="240">
        <v>9</v>
      </c>
      <c r="K28" s="273">
        <v>56</v>
      </c>
      <c r="L28" s="235">
        <v>50</v>
      </c>
      <c r="M28" s="210">
        <v>1.0229999999999999</v>
      </c>
      <c r="N28" s="203">
        <v>1.8</v>
      </c>
      <c r="O28" s="203">
        <v>0</v>
      </c>
      <c r="P28" s="203">
        <v>1.6</v>
      </c>
      <c r="Q28" s="225">
        <v>0.17299999999999999</v>
      </c>
      <c r="R28" s="203">
        <v>1.7</v>
      </c>
      <c r="S28" s="311">
        <v>5</v>
      </c>
      <c r="T28" s="70">
        <v>7.1428571428571425E-2</v>
      </c>
    </row>
    <row r="29" spans="1:20" ht="17.100000000000001" customHeight="1" x14ac:dyDescent="0.25">
      <c r="A29" s="251" t="s">
        <v>94</v>
      </c>
      <c r="B29" s="211">
        <v>30</v>
      </c>
      <c r="C29" s="171">
        <v>0</v>
      </c>
      <c r="D29" s="267">
        <v>4</v>
      </c>
      <c r="E29" s="230">
        <v>32</v>
      </c>
      <c r="F29" s="230">
        <v>936</v>
      </c>
      <c r="G29" s="230">
        <v>960</v>
      </c>
      <c r="H29" s="230">
        <v>68</v>
      </c>
      <c r="I29" s="230">
        <v>57</v>
      </c>
      <c r="J29" s="240">
        <v>10</v>
      </c>
      <c r="K29" s="273">
        <v>65</v>
      </c>
      <c r="L29" s="235">
        <v>53</v>
      </c>
      <c r="M29" s="210">
        <v>0.97499999999999998</v>
      </c>
      <c r="N29" s="203">
        <v>2.2000000000000002</v>
      </c>
      <c r="O29" s="203">
        <v>0.4</v>
      </c>
      <c r="P29" s="203">
        <v>2.1</v>
      </c>
      <c r="Q29" s="225">
        <v>0.14699999999999999</v>
      </c>
      <c r="R29" s="203">
        <v>2.2999999999999998</v>
      </c>
      <c r="S29" s="311">
        <v>6</v>
      </c>
      <c r="T29" s="70">
        <v>6.9767441860465115E-2</v>
      </c>
    </row>
    <row r="30" spans="1:20" ht="17.100000000000001" customHeight="1" x14ac:dyDescent="0.25">
      <c r="A30" s="251" t="s">
        <v>95</v>
      </c>
      <c r="B30" s="208">
        <v>31</v>
      </c>
      <c r="C30" s="171">
        <v>0</v>
      </c>
      <c r="D30" s="267">
        <v>1</v>
      </c>
      <c r="E30" s="230">
        <v>32</v>
      </c>
      <c r="F30" s="230">
        <v>965</v>
      </c>
      <c r="G30" s="230">
        <v>984</v>
      </c>
      <c r="H30" s="230">
        <v>76</v>
      </c>
      <c r="I30" s="230">
        <v>56</v>
      </c>
      <c r="J30" s="240">
        <v>4</v>
      </c>
      <c r="K30" s="273">
        <v>77</v>
      </c>
      <c r="L30" s="235">
        <v>68</v>
      </c>
      <c r="M30" s="210">
        <v>0.98099999999999998</v>
      </c>
      <c r="N30" s="203">
        <v>2.5</v>
      </c>
      <c r="O30" s="203">
        <v>0.3</v>
      </c>
      <c r="P30" s="203">
        <v>2.4</v>
      </c>
      <c r="Q30" s="225">
        <v>5.2999999999999999E-2</v>
      </c>
      <c r="R30" s="203">
        <v>2.5</v>
      </c>
      <c r="S30" s="311">
        <v>3</v>
      </c>
      <c r="T30" s="70">
        <v>0.03</v>
      </c>
    </row>
    <row r="31" spans="1:20" ht="17.100000000000001" customHeight="1" x14ac:dyDescent="0.25">
      <c r="A31" s="251" t="s">
        <v>96</v>
      </c>
      <c r="B31" s="208">
        <v>30</v>
      </c>
      <c r="C31" s="171">
        <v>0</v>
      </c>
      <c r="D31" s="267">
        <v>2</v>
      </c>
      <c r="E31" s="230">
        <v>31</v>
      </c>
      <c r="F31" s="230">
        <v>963</v>
      </c>
      <c r="G31" s="230">
        <v>935</v>
      </c>
      <c r="H31" s="230">
        <v>66</v>
      </c>
      <c r="I31" s="230">
        <v>53</v>
      </c>
      <c r="J31" s="240">
        <v>5</v>
      </c>
      <c r="K31" s="273">
        <v>70</v>
      </c>
      <c r="L31" s="235">
        <v>57</v>
      </c>
      <c r="M31" s="210">
        <v>1.03</v>
      </c>
      <c r="N31" s="203">
        <v>2.2999999999999998</v>
      </c>
      <c r="O31" s="203">
        <v>0</v>
      </c>
      <c r="P31" s="203">
        <v>2.1</v>
      </c>
      <c r="Q31" s="225">
        <v>7.5999999999999998E-2</v>
      </c>
      <c r="R31" s="203">
        <v>2.2000000000000002</v>
      </c>
      <c r="S31" s="311">
        <v>6</v>
      </c>
      <c r="T31" s="70">
        <v>5.5555555555555552E-2</v>
      </c>
    </row>
    <row r="32" spans="1:20" ht="17.100000000000001" customHeight="1" x14ac:dyDescent="0.25">
      <c r="A32" s="251" t="s">
        <v>97</v>
      </c>
      <c r="B32" s="208">
        <v>31</v>
      </c>
      <c r="C32" s="171">
        <v>0</v>
      </c>
      <c r="D32" s="267">
        <v>0</v>
      </c>
      <c r="E32" s="230">
        <v>32</v>
      </c>
      <c r="F32" s="230">
        <v>906</v>
      </c>
      <c r="G32" s="230">
        <v>994</v>
      </c>
      <c r="H32" s="230">
        <v>72</v>
      </c>
      <c r="I32" s="230">
        <v>60</v>
      </c>
      <c r="J32" s="240">
        <v>10</v>
      </c>
      <c r="K32" s="273">
        <v>69</v>
      </c>
      <c r="L32" s="235">
        <v>53</v>
      </c>
      <c r="M32" s="210">
        <v>0.91100000000000003</v>
      </c>
      <c r="N32" s="203">
        <v>2.2000000000000002</v>
      </c>
      <c r="O32" s="203">
        <v>1.2</v>
      </c>
      <c r="P32" s="203">
        <v>2.2999999999999998</v>
      </c>
      <c r="Q32" s="225">
        <v>0.13900000000000001</v>
      </c>
      <c r="R32" s="203">
        <v>2.2999999999999998</v>
      </c>
      <c r="S32" s="311">
        <v>8</v>
      </c>
      <c r="T32" s="70">
        <v>9.5238095238095233E-2</v>
      </c>
    </row>
    <row r="33" spans="1:20" ht="17.100000000000001" customHeight="1" x14ac:dyDescent="0.25">
      <c r="A33" s="251" t="s">
        <v>98</v>
      </c>
      <c r="B33" s="208">
        <v>31</v>
      </c>
      <c r="C33" s="171">
        <v>2</v>
      </c>
      <c r="D33" s="267">
        <v>3</v>
      </c>
      <c r="E33" s="230"/>
      <c r="F33" s="230"/>
      <c r="G33" s="230"/>
      <c r="H33" s="230"/>
      <c r="I33" s="230"/>
      <c r="J33" s="240"/>
      <c r="K33" s="273"/>
      <c r="L33" s="235">
        <v>0</v>
      </c>
      <c r="M33" s="210" t="s">
        <v>18</v>
      </c>
      <c r="N33" s="203" t="s">
        <v>18</v>
      </c>
      <c r="O33" s="203" t="s">
        <v>18</v>
      </c>
      <c r="P33" s="203" t="s">
        <v>18</v>
      </c>
      <c r="Q33" s="225" t="s">
        <v>18</v>
      </c>
      <c r="R33" s="203" t="s">
        <v>18</v>
      </c>
      <c r="S33" s="311">
        <v>7</v>
      </c>
      <c r="T33" s="70">
        <v>6.4814814814814811E-2</v>
      </c>
    </row>
    <row r="34" spans="1:20" ht="17.100000000000001" customHeight="1" x14ac:dyDescent="0.25">
      <c r="A34" s="251" t="s">
        <v>122</v>
      </c>
      <c r="B34" s="208">
        <v>30</v>
      </c>
      <c r="C34" s="171">
        <v>4</v>
      </c>
      <c r="D34" s="267">
        <v>2</v>
      </c>
      <c r="E34" s="230"/>
      <c r="F34" s="230"/>
      <c r="G34" s="230"/>
      <c r="H34" s="230"/>
      <c r="I34" s="230"/>
      <c r="J34" s="240"/>
      <c r="K34" s="273"/>
      <c r="L34" s="235">
        <v>0</v>
      </c>
      <c r="M34" s="210" t="s">
        <v>18</v>
      </c>
      <c r="N34" s="203" t="s">
        <v>18</v>
      </c>
      <c r="O34" s="203" t="s">
        <v>18</v>
      </c>
      <c r="P34" s="203" t="s">
        <v>18</v>
      </c>
      <c r="Q34" s="225" t="s">
        <v>18</v>
      </c>
      <c r="R34" s="203" t="s">
        <v>18</v>
      </c>
      <c r="S34" s="311">
        <v>1</v>
      </c>
      <c r="T34" s="70">
        <v>1.0638297872340425E-2</v>
      </c>
    </row>
    <row r="35" spans="1:20" ht="17.100000000000001" customHeight="1" x14ac:dyDescent="0.25">
      <c r="A35" s="251" t="s">
        <v>100</v>
      </c>
      <c r="B35" s="208">
        <v>31</v>
      </c>
      <c r="C35" s="171">
        <v>3</v>
      </c>
      <c r="D35" s="267">
        <v>1</v>
      </c>
      <c r="E35" s="230"/>
      <c r="F35" s="230"/>
      <c r="G35" s="230"/>
      <c r="H35" s="230"/>
      <c r="I35" s="230"/>
      <c r="J35" s="240"/>
      <c r="K35" s="273"/>
      <c r="L35" s="235">
        <v>0</v>
      </c>
      <c r="M35" s="210" t="s">
        <v>18</v>
      </c>
      <c r="N35" s="203" t="s">
        <v>18</v>
      </c>
      <c r="O35" s="203" t="s">
        <v>18</v>
      </c>
      <c r="P35" s="203" t="s">
        <v>18</v>
      </c>
      <c r="Q35" s="225" t="s">
        <v>18</v>
      </c>
      <c r="R35" s="203" t="s">
        <v>18</v>
      </c>
      <c r="S35" s="311"/>
      <c r="T35" s="70">
        <v>0</v>
      </c>
    </row>
    <row r="36" spans="1:20" ht="17.100000000000001" customHeight="1" x14ac:dyDescent="0.25">
      <c r="A36" s="251" t="s">
        <v>101</v>
      </c>
      <c r="B36" s="208">
        <v>30</v>
      </c>
      <c r="C36" s="171">
        <v>2</v>
      </c>
      <c r="D36" s="267">
        <v>1</v>
      </c>
      <c r="E36" s="230"/>
      <c r="F36" s="230"/>
      <c r="G36" s="230"/>
      <c r="H36" s="230"/>
      <c r="I36" s="230"/>
      <c r="J36" s="240"/>
      <c r="K36" s="273"/>
      <c r="L36" s="235">
        <v>0</v>
      </c>
      <c r="M36" s="210" t="s">
        <v>18</v>
      </c>
      <c r="N36" s="203" t="s">
        <v>18</v>
      </c>
      <c r="O36" s="203" t="s">
        <v>18</v>
      </c>
      <c r="P36" s="203" t="s">
        <v>18</v>
      </c>
      <c r="Q36" s="225" t="s">
        <v>18</v>
      </c>
      <c r="R36" s="203" t="s">
        <v>18</v>
      </c>
      <c r="S36" s="311"/>
      <c r="T36" s="70"/>
    </row>
    <row r="37" spans="1:20" ht="17.100000000000001" customHeight="1" thickBot="1" x14ac:dyDescent="0.3">
      <c r="A37" s="385" t="s">
        <v>102</v>
      </c>
      <c r="B37" s="386">
        <v>31</v>
      </c>
      <c r="C37" s="387">
        <v>0</v>
      </c>
      <c r="D37" s="388">
        <v>1</v>
      </c>
      <c r="E37" s="389"/>
      <c r="F37" s="389"/>
      <c r="G37" s="389"/>
      <c r="H37" s="389"/>
      <c r="I37" s="389"/>
      <c r="J37" s="390"/>
      <c r="K37" s="391"/>
      <c r="L37" s="392"/>
      <c r="M37" s="393"/>
      <c r="N37" s="394"/>
      <c r="O37" s="394"/>
      <c r="P37" s="394"/>
      <c r="Q37" s="395"/>
      <c r="R37" s="394"/>
      <c r="S37" s="311"/>
      <c r="T37" s="70"/>
    </row>
    <row r="38" spans="1:20" ht="17.100000000000001" customHeight="1" thickBot="1" x14ac:dyDescent="0.3">
      <c r="A38" s="396" t="s">
        <v>107</v>
      </c>
      <c r="B38" s="397">
        <v>365</v>
      </c>
      <c r="C38" s="398">
        <v>12</v>
      </c>
      <c r="D38" s="399">
        <v>30.416666666666668</v>
      </c>
      <c r="E38" s="400">
        <v>31.714285714285715</v>
      </c>
      <c r="F38" s="401">
        <v>6698</v>
      </c>
      <c r="G38" s="401">
        <v>6753</v>
      </c>
      <c r="H38" s="401">
        <v>440</v>
      </c>
      <c r="I38" s="401">
        <v>369</v>
      </c>
      <c r="J38" s="402">
        <v>49</v>
      </c>
      <c r="K38" s="403">
        <v>447</v>
      </c>
      <c r="L38" s="404">
        <v>364</v>
      </c>
      <c r="M38" s="405">
        <v>0.99199999999999999</v>
      </c>
      <c r="N38" s="406">
        <v>1.2</v>
      </c>
      <c r="O38" s="406">
        <v>0.1</v>
      </c>
      <c r="P38" s="406">
        <v>2</v>
      </c>
      <c r="Q38" s="407">
        <v>0.111</v>
      </c>
      <c r="R38" s="406">
        <v>1.2</v>
      </c>
      <c r="S38" s="189">
        <v>51</v>
      </c>
      <c r="T38" s="71">
        <v>5.7303370786516851E-2</v>
      </c>
    </row>
    <row r="39" spans="1:20" ht="17.100000000000001" customHeight="1" thickBot="1" x14ac:dyDescent="0.3">
      <c r="A39" s="252" t="s">
        <v>103</v>
      </c>
      <c r="B39" s="213">
        <v>90</v>
      </c>
      <c r="C39" s="168">
        <v>1</v>
      </c>
      <c r="D39" s="288">
        <v>90</v>
      </c>
      <c r="E39" s="377">
        <v>31.666666666666668</v>
      </c>
      <c r="F39" s="231">
        <v>2928</v>
      </c>
      <c r="G39" s="231">
        <v>2880</v>
      </c>
      <c r="H39" s="231">
        <v>158</v>
      </c>
      <c r="I39" s="231">
        <v>143</v>
      </c>
      <c r="J39" s="241">
        <v>20</v>
      </c>
      <c r="K39" s="274">
        <v>166</v>
      </c>
      <c r="L39" s="248">
        <v>133</v>
      </c>
      <c r="M39" s="214">
        <v>1.0169999999999999</v>
      </c>
      <c r="N39" s="204">
        <v>1.8</v>
      </c>
      <c r="O39" s="204">
        <v>0</v>
      </c>
      <c r="P39" s="204">
        <v>1.7</v>
      </c>
      <c r="Q39" s="226">
        <v>0.127</v>
      </c>
      <c r="R39" s="204">
        <v>1.8</v>
      </c>
      <c r="S39" s="189">
        <v>20</v>
      </c>
      <c r="T39" s="71">
        <v>9.1743119266055051E-2</v>
      </c>
    </row>
    <row r="40" spans="1:20" ht="17.100000000000001" customHeight="1" thickBot="1" x14ac:dyDescent="0.3">
      <c r="A40" s="252" t="s">
        <v>104</v>
      </c>
      <c r="B40" s="213">
        <v>91</v>
      </c>
      <c r="C40" s="168">
        <v>0</v>
      </c>
      <c r="D40" s="288" t="e">
        <v>#DIV/0!</v>
      </c>
      <c r="E40" s="377">
        <v>31.666666666666668</v>
      </c>
      <c r="F40" s="231">
        <v>2864</v>
      </c>
      <c r="G40" s="231">
        <v>2879</v>
      </c>
      <c r="H40" s="231">
        <v>210</v>
      </c>
      <c r="I40" s="231">
        <v>166</v>
      </c>
      <c r="J40" s="241">
        <v>19</v>
      </c>
      <c r="K40" s="274">
        <v>212</v>
      </c>
      <c r="L40" s="248">
        <v>178</v>
      </c>
      <c r="M40" s="214">
        <v>0.995</v>
      </c>
      <c r="N40" s="204">
        <v>2.2999999999999998</v>
      </c>
      <c r="O40" s="204">
        <v>0.1</v>
      </c>
      <c r="P40" s="204">
        <v>2.2000000000000002</v>
      </c>
      <c r="Q40" s="226">
        <v>0.09</v>
      </c>
      <c r="R40" s="204">
        <v>2.2999999999999998</v>
      </c>
      <c r="S40" s="189">
        <v>15</v>
      </c>
      <c r="T40" s="71">
        <v>5.1020408163265307E-2</v>
      </c>
    </row>
    <row r="41" spans="1:20" ht="17.100000000000001" customHeight="1" thickBot="1" x14ac:dyDescent="0.3">
      <c r="A41" s="252" t="s">
        <v>105</v>
      </c>
      <c r="B41" s="213">
        <v>92</v>
      </c>
      <c r="C41" s="168">
        <v>6</v>
      </c>
      <c r="D41" s="288">
        <v>15.333333333333334</v>
      </c>
      <c r="E41" s="377">
        <v>32</v>
      </c>
      <c r="F41" s="231">
        <v>906</v>
      </c>
      <c r="G41" s="231">
        <v>994</v>
      </c>
      <c r="H41" s="231">
        <v>72</v>
      </c>
      <c r="I41" s="231">
        <v>60</v>
      </c>
      <c r="J41" s="241">
        <v>10</v>
      </c>
      <c r="K41" s="274">
        <v>69</v>
      </c>
      <c r="L41" s="248">
        <v>53</v>
      </c>
      <c r="M41" s="214">
        <v>0.91100000000000003</v>
      </c>
      <c r="N41" s="204">
        <v>0.8</v>
      </c>
      <c r="O41" s="204">
        <v>1.2</v>
      </c>
      <c r="P41" s="204">
        <v>2.2999999999999998</v>
      </c>
      <c r="Q41" s="226">
        <v>0.13900000000000001</v>
      </c>
      <c r="R41" s="204">
        <v>0.8</v>
      </c>
      <c r="S41" s="189">
        <v>16</v>
      </c>
      <c r="T41" s="71">
        <v>5.5944055944055944E-2</v>
      </c>
    </row>
    <row r="42" spans="1:20" ht="17.100000000000001" customHeight="1" thickBot="1" x14ac:dyDescent="0.3">
      <c r="A42" s="253" t="s">
        <v>106</v>
      </c>
      <c r="B42" s="215">
        <v>92</v>
      </c>
      <c r="C42" s="200">
        <v>5</v>
      </c>
      <c r="D42" s="289">
        <v>18.399999999999999</v>
      </c>
      <c r="E42" s="378">
        <v>0</v>
      </c>
      <c r="F42" s="232">
        <v>0</v>
      </c>
      <c r="G42" s="232">
        <v>0</v>
      </c>
      <c r="H42" s="232">
        <v>0</v>
      </c>
      <c r="I42" s="232">
        <v>0</v>
      </c>
      <c r="J42" s="242">
        <v>0</v>
      </c>
      <c r="K42" s="275">
        <v>0</v>
      </c>
      <c r="L42" s="249">
        <v>0</v>
      </c>
      <c r="M42" s="216" t="s">
        <v>18</v>
      </c>
      <c r="N42" s="205" t="s">
        <v>18</v>
      </c>
      <c r="O42" s="205" t="s">
        <v>18</v>
      </c>
      <c r="P42" s="205" t="s">
        <v>18</v>
      </c>
      <c r="Q42" s="227" t="s">
        <v>18</v>
      </c>
      <c r="R42" s="205" t="s">
        <v>18</v>
      </c>
      <c r="S42" s="189">
        <v>0</v>
      </c>
      <c r="T42" s="71">
        <v>0</v>
      </c>
    </row>
    <row r="43" spans="1:20" x14ac:dyDescent="0.25">
      <c r="A43" s="72"/>
      <c r="B43" s="73"/>
      <c r="C43" s="73"/>
      <c r="D43" s="74"/>
      <c r="E43" s="75"/>
      <c r="F43" s="73"/>
      <c r="G43" s="73"/>
      <c r="H43" s="73"/>
      <c r="I43" s="73"/>
      <c r="J43" s="73"/>
      <c r="K43" s="73"/>
      <c r="L43" s="76"/>
      <c r="M43" s="77"/>
      <c r="N43" s="78"/>
      <c r="O43" s="78"/>
      <c r="P43" s="78"/>
      <c r="Q43" s="77"/>
      <c r="R43" s="78"/>
      <c r="S43" s="73"/>
      <c r="T43" s="79"/>
    </row>
    <row r="44" spans="1:20" x14ac:dyDescent="0.25">
      <c r="A44" s="88"/>
      <c r="B44" s="89"/>
      <c r="C44" s="89"/>
      <c r="D44" s="90"/>
      <c r="E44" s="91"/>
      <c r="F44" s="89"/>
      <c r="G44" s="89"/>
      <c r="H44" s="89"/>
      <c r="I44" s="89"/>
      <c r="J44" s="89"/>
      <c r="K44" s="89"/>
      <c r="L44" s="89"/>
      <c r="M44" s="92"/>
      <c r="N44" s="93"/>
      <c r="O44" s="93"/>
      <c r="P44" s="93"/>
      <c r="Q44" s="92"/>
      <c r="R44" s="93"/>
      <c r="S44" s="89"/>
      <c r="T44" s="94"/>
    </row>
    <row r="45" spans="1:20" x14ac:dyDescent="0.25">
      <c r="A45" s="1" t="str">
        <f>A1</f>
        <v>HOSPITAL NACIONAL DANIEL A. CARRION</v>
      </c>
      <c r="B45" s="37"/>
      <c r="C45" s="37"/>
      <c r="D45" s="38"/>
      <c r="E45" s="37"/>
      <c r="F45" s="35"/>
      <c r="G45" s="35"/>
      <c r="H45" s="35"/>
      <c r="I45" s="35"/>
      <c r="J45" s="35"/>
      <c r="K45" s="37"/>
      <c r="L45" s="95"/>
      <c r="M45" s="35"/>
      <c r="N45" s="40"/>
      <c r="O45" s="35"/>
      <c r="P45" s="35"/>
      <c r="Q45" s="35"/>
      <c r="R45" s="40"/>
      <c r="S45" s="40"/>
      <c r="T45" s="35"/>
    </row>
    <row r="46" spans="1:20" x14ac:dyDescent="0.25">
      <c r="A46" s="1" t="s">
        <v>67</v>
      </c>
      <c r="B46" s="37"/>
      <c r="C46" s="37"/>
      <c r="D46" s="38"/>
      <c r="E46" s="37"/>
      <c r="F46" s="35"/>
      <c r="G46" s="35"/>
      <c r="H46" s="35"/>
      <c r="I46" s="35"/>
      <c r="J46" s="35"/>
      <c r="K46" s="37"/>
      <c r="L46" s="95"/>
      <c r="M46" s="35"/>
      <c r="N46" s="40"/>
      <c r="O46" s="35"/>
      <c r="P46" s="35"/>
      <c r="Q46" s="35"/>
      <c r="R46" s="40"/>
      <c r="S46" s="40"/>
      <c r="T46" s="35"/>
    </row>
    <row r="47" spans="1:20" ht="20.25" thickBot="1" x14ac:dyDescent="0.3">
      <c r="A47" s="61" t="s">
        <v>119</v>
      </c>
      <c r="B47" s="62"/>
      <c r="C47" s="62"/>
      <c r="D47" s="63"/>
      <c r="E47" s="64"/>
      <c r="F47" s="62"/>
      <c r="G47" s="62"/>
      <c r="H47" s="62"/>
      <c r="I47" s="62"/>
      <c r="J47" s="62"/>
      <c r="K47" s="62"/>
      <c r="L47" s="65"/>
      <c r="M47" s="62"/>
      <c r="N47" s="62"/>
      <c r="O47" s="62"/>
      <c r="P47" s="62"/>
      <c r="Q47" s="62"/>
      <c r="R47" s="85"/>
      <c r="S47" s="85"/>
      <c r="T47" s="56"/>
    </row>
    <row r="48" spans="1:20" ht="51.75" thickBot="1" x14ac:dyDescent="0.3">
      <c r="A48" s="277" t="s">
        <v>134</v>
      </c>
      <c r="B48" s="278" t="s">
        <v>2</v>
      </c>
      <c r="C48" s="278" t="s">
        <v>3</v>
      </c>
      <c r="D48" s="279" t="s">
        <v>4</v>
      </c>
      <c r="E48" s="280" t="s">
        <v>133</v>
      </c>
      <c r="F48" s="280" t="s">
        <v>6</v>
      </c>
      <c r="G48" s="280" t="s">
        <v>132</v>
      </c>
      <c r="H48" s="280" t="s">
        <v>131</v>
      </c>
      <c r="I48" s="280" t="s">
        <v>28</v>
      </c>
      <c r="J48" s="278" t="s">
        <v>124</v>
      </c>
      <c r="K48" s="278" t="s">
        <v>130</v>
      </c>
      <c r="L48" s="281" t="s">
        <v>20</v>
      </c>
      <c r="M48" s="282" t="s">
        <v>125</v>
      </c>
      <c r="N48" s="283" t="s">
        <v>136</v>
      </c>
      <c r="O48" s="282" t="s">
        <v>127</v>
      </c>
      <c r="P48" s="282" t="s">
        <v>123</v>
      </c>
      <c r="Q48" s="282" t="s">
        <v>128</v>
      </c>
      <c r="R48" s="284" t="s">
        <v>129</v>
      </c>
      <c r="S48" s="276" t="s">
        <v>16</v>
      </c>
      <c r="T48" s="12" t="s">
        <v>17</v>
      </c>
    </row>
    <row r="49" spans="1:20" x14ac:dyDescent="0.25">
      <c r="A49" s="250" t="s">
        <v>91</v>
      </c>
      <c r="B49" s="206">
        <v>31</v>
      </c>
      <c r="C49" s="198">
        <v>3</v>
      </c>
      <c r="D49" s="415">
        <v>4</v>
      </c>
      <c r="E49" s="411">
        <v>32</v>
      </c>
      <c r="F49" s="411">
        <v>894</v>
      </c>
      <c r="G49" s="411">
        <v>977</v>
      </c>
      <c r="H49" s="411">
        <v>78</v>
      </c>
      <c r="I49" s="411">
        <v>71</v>
      </c>
      <c r="J49" s="414">
        <v>3</v>
      </c>
      <c r="K49" s="413">
        <v>76</v>
      </c>
      <c r="L49" s="412">
        <v>74</v>
      </c>
      <c r="M49" s="409">
        <v>0.91500000000000004</v>
      </c>
      <c r="N49" s="408">
        <v>2.5</v>
      </c>
      <c r="O49" s="408">
        <v>1.1000000000000001</v>
      </c>
      <c r="P49" s="408">
        <v>2.4</v>
      </c>
      <c r="Q49" s="410">
        <v>3.7999999999999999E-2</v>
      </c>
      <c r="R49" s="408">
        <v>2.5</v>
      </c>
      <c r="S49" s="311">
        <v>1</v>
      </c>
      <c r="T49" s="70">
        <v>1.5151515151515152E-2</v>
      </c>
    </row>
    <row r="50" spans="1:20" x14ac:dyDescent="0.25">
      <c r="A50" s="251" t="s">
        <v>92</v>
      </c>
      <c r="B50" s="208">
        <v>28</v>
      </c>
      <c r="C50" s="171">
        <v>1</v>
      </c>
      <c r="D50" s="267">
        <v>3</v>
      </c>
      <c r="E50" s="230">
        <v>30</v>
      </c>
      <c r="F50" s="230">
        <v>931</v>
      </c>
      <c r="G50" s="230">
        <v>872</v>
      </c>
      <c r="H50" s="230">
        <v>72</v>
      </c>
      <c r="I50" s="230">
        <v>62</v>
      </c>
      <c r="J50" s="240">
        <v>4</v>
      </c>
      <c r="K50" s="273">
        <v>80</v>
      </c>
      <c r="L50" s="235">
        <v>65</v>
      </c>
      <c r="M50" s="210">
        <v>1.0680000000000001</v>
      </c>
      <c r="N50" s="203">
        <v>2.9</v>
      </c>
      <c r="O50" s="203">
        <v>0</v>
      </c>
      <c r="P50" s="203">
        <v>2.4</v>
      </c>
      <c r="Q50" s="225">
        <v>5.6000000000000001E-2</v>
      </c>
      <c r="R50" s="203">
        <v>2.6</v>
      </c>
      <c r="S50" s="311">
        <v>3</v>
      </c>
      <c r="T50" s="70">
        <v>5.4545454545454543E-2</v>
      </c>
    </row>
    <row r="51" spans="1:20" x14ac:dyDescent="0.25">
      <c r="A51" s="251" t="s">
        <v>93</v>
      </c>
      <c r="B51" s="208">
        <v>31</v>
      </c>
      <c r="C51" s="171">
        <v>1</v>
      </c>
      <c r="D51" s="267">
        <v>5</v>
      </c>
      <c r="E51" s="230">
        <v>32</v>
      </c>
      <c r="F51" s="230">
        <v>1020</v>
      </c>
      <c r="G51" s="230">
        <v>992</v>
      </c>
      <c r="H51" s="230">
        <v>87</v>
      </c>
      <c r="I51" s="230">
        <v>73</v>
      </c>
      <c r="J51" s="240">
        <v>2</v>
      </c>
      <c r="K51" s="273">
        <v>92</v>
      </c>
      <c r="L51" s="235">
        <v>74</v>
      </c>
      <c r="M51" s="210">
        <v>1.028</v>
      </c>
      <c r="N51" s="203">
        <v>3</v>
      </c>
      <c r="O51" s="203">
        <v>0</v>
      </c>
      <c r="P51" s="203">
        <v>2.7</v>
      </c>
      <c r="Q51" s="225">
        <v>2.3E-2</v>
      </c>
      <c r="R51" s="203">
        <v>2.8</v>
      </c>
      <c r="S51" s="311">
        <v>6</v>
      </c>
      <c r="T51" s="70">
        <v>6.5934065934065936E-2</v>
      </c>
    </row>
    <row r="52" spans="1:20" x14ac:dyDescent="0.25">
      <c r="A52" s="251" t="s">
        <v>94</v>
      </c>
      <c r="B52" s="211">
        <v>30</v>
      </c>
      <c r="C52" s="171">
        <v>0</v>
      </c>
      <c r="D52" s="267">
        <v>1</v>
      </c>
      <c r="E52" s="230">
        <v>32</v>
      </c>
      <c r="F52" s="230">
        <v>903</v>
      </c>
      <c r="G52" s="230">
        <v>960</v>
      </c>
      <c r="H52" s="230">
        <v>84</v>
      </c>
      <c r="I52" s="230">
        <v>71</v>
      </c>
      <c r="J52" s="240">
        <v>3</v>
      </c>
      <c r="K52" s="273">
        <v>84</v>
      </c>
      <c r="L52" s="235">
        <v>62</v>
      </c>
      <c r="M52" s="210">
        <v>0.94099999999999995</v>
      </c>
      <c r="N52" s="203">
        <v>2.8</v>
      </c>
      <c r="O52" s="203">
        <v>0.7</v>
      </c>
      <c r="P52" s="203">
        <v>2.6</v>
      </c>
      <c r="Q52" s="225">
        <v>3.5999999999999997E-2</v>
      </c>
      <c r="R52" s="203">
        <v>2.8</v>
      </c>
      <c r="S52" s="311">
        <v>6</v>
      </c>
      <c r="T52" s="70">
        <v>5.8252427184466021E-2</v>
      </c>
    </row>
    <row r="53" spans="1:20" x14ac:dyDescent="0.25">
      <c r="A53" s="251" t="s">
        <v>95</v>
      </c>
      <c r="B53" s="208">
        <v>31</v>
      </c>
      <c r="C53" s="171">
        <v>0</v>
      </c>
      <c r="D53" s="267">
        <v>2</v>
      </c>
      <c r="E53" s="230">
        <v>32</v>
      </c>
      <c r="F53" s="230">
        <v>922</v>
      </c>
      <c r="G53" s="230">
        <v>986</v>
      </c>
      <c r="H53" s="230">
        <v>80</v>
      </c>
      <c r="I53" s="230">
        <v>70</v>
      </c>
      <c r="J53" s="240">
        <v>6</v>
      </c>
      <c r="K53" s="273">
        <v>81</v>
      </c>
      <c r="L53" s="235">
        <v>56</v>
      </c>
      <c r="M53" s="210">
        <v>0.93500000000000005</v>
      </c>
      <c r="N53" s="203">
        <v>2.6</v>
      </c>
      <c r="O53" s="203">
        <v>0.8</v>
      </c>
      <c r="P53" s="203">
        <v>2.5</v>
      </c>
      <c r="Q53" s="225">
        <v>7.4999999999999997E-2</v>
      </c>
      <c r="R53" s="203">
        <v>2.6</v>
      </c>
      <c r="S53" s="311">
        <v>3</v>
      </c>
      <c r="T53" s="70">
        <v>2.7272727272727271E-2</v>
      </c>
    </row>
    <row r="54" spans="1:20" x14ac:dyDescent="0.25">
      <c r="A54" s="251" t="s">
        <v>96</v>
      </c>
      <c r="B54" s="208">
        <v>30</v>
      </c>
      <c r="C54" s="171">
        <v>1</v>
      </c>
      <c r="D54" s="267">
        <v>2</v>
      </c>
      <c r="E54" s="230">
        <v>31</v>
      </c>
      <c r="F54" s="230">
        <v>878</v>
      </c>
      <c r="G54" s="230">
        <v>944</v>
      </c>
      <c r="H54" s="230">
        <v>90</v>
      </c>
      <c r="I54" s="230">
        <v>74</v>
      </c>
      <c r="J54" s="240">
        <v>6</v>
      </c>
      <c r="K54" s="273">
        <v>91</v>
      </c>
      <c r="L54" s="235">
        <v>69</v>
      </c>
      <c r="M54" s="210">
        <v>0.93</v>
      </c>
      <c r="N54" s="203">
        <v>3</v>
      </c>
      <c r="O54" s="203">
        <v>0.7</v>
      </c>
      <c r="P54" s="203">
        <v>2.9</v>
      </c>
      <c r="Q54" s="225">
        <v>6.7000000000000004E-2</v>
      </c>
      <c r="R54" s="203">
        <v>3</v>
      </c>
      <c r="S54" s="311">
        <v>1</v>
      </c>
      <c r="T54" s="70">
        <v>9.2592592592592587E-3</v>
      </c>
    </row>
    <row r="55" spans="1:20" x14ac:dyDescent="0.25">
      <c r="A55" s="251" t="s">
        <v>97</v>
      </c>
      <c r="B55" s="208">
        <v>31</v>
      </c>
      <c r="C55" s="171">
        <v>1</v>
      </c>
      <c r="D55" s="267">
        <v>6</v>
      </c>
      <c r="E55" s="230">
        <v>31</v>
      </c>
      <c r="F55" s="230">
        <v>954</v>
      </c>
      <c r="G55" s="230">
        <v>946</v>
      </c>
      <c r="H55" s="230">
        <v>93</v>
      </c>
      <c r="I55" s="230">
        <v>86</v>
      </c>
      <c r="J55" s="240">
        <v>4</v>
      </c>
      <c r="K55" s="273">
        <v>89</v>
      </c>
      <c r="L55" s="235">
        <v>64</v>
      </c>
      <c r="M55" s="210">
        <v>1.008</v>
      </c>
      <c r="N55" s="203">
        <v>2.9</v>
      </c>
      <c r="O55" s="203">
        <v>0</v>
      </c>
      <c r="P55" s="203">
        <v>3</v>
      </c>
      <c r="Q55" s="225">
        <v>4.2999999999999997E-2</v>
      </c>
      <c r="R55" s="203">
        <v>3</v>
      </c>
      <c r="S55" s="311">
        <v>1</v>
      </c>
      <c r="T55" s="70">
        <v>1.0638297872340425E-2</v>
      </c>
    </row>
    <row r="56" spans="1:20" x14ac:dyDescent="0.25">
      <c r="A56" s="251" t="s">
        <v>98</v>
      </c>
      <c r="B56" s="208">
        <v>31</v>
      </c>
      <c r="C56" s="171">
        <v>1</v>
      </c>
      <c r="D56" s="267">
        <v>0</v>
      </c>
      <c r="E56" s="230"/>
      <c r="F56" s="230"/>
      <c r="G56" s="230"/>
      <c r="H56" s="230"/>
      <c r="I56" s="230"/>
      <c r="J56" s="240"/>
      <c r="K56" s="273"/>
      <c r="L56" s="235">
        <v>0</v>
      </c>
      <c r="M56" s="210" t="s">
        <v>18</v>
      </c>
      <c r="N56" s="203" t="s">
        <v>18</v>
      </c>
      <c r="O56" s="203" t="s">
        <v>18</v>
      </c>
      <c r="P56" s="203" t="s">
        <v>18</v>
      </c>
      <c r="Q56" s="225" t="s">
        <v>18</v>
      </c>
      <c r="R56" s="203" t="s">
        <v>18</v>
      </c>
      <c r="S56" s="311">
        <v>2</v>
      </c>
      <c r="T56" s="70">
        <v>1.9417475728155338E-2</v>
      </c>
    </row>
    <row r="57" spans="1:20" x14ac:dyDescent="0.25">
      <c r="A57" s="251" t="s">
        <v>122</v>
      </c>
      <c r="B57" s="208">
        <v>30</v>
      </c>
      <c r="C57" s="171">
        <v>1</v>
      </c>
      <c r="D57" s="267">
        <v>2</v>
      </c>
      <c r="E57" s="230"/>
      <c r="F57" s="230"/>
      <c r="G57" s="230"/>
      <c r="H57" s="230"/>
      <c r="I57" s="230"/>
      <c r="J57" s="240"/>
      <c r="K57" s="273"/>
      <c r="L57" s="235">
        <v>0</v>
      </c>
      <c r="M57" s="210" t="s">
        <v>18</v>
      </c>
      <c r="N57" s="203" t="s">
        <v>18</v>
      </c>
      <c r="O57" s="203" t="s">
        <v>18</v>
      </c>
      <c r="P57" s="203" t="s">
        <v>18</v>
      </c>
      <c r="Q57" s="225" t="s">
        <v>18</v>
      </c>
      <c r="R57" s="203" t="s">
        <v>18</v>
      </c>
      <c r="S57" s="311">
        <v>3</v>
      </c>
      <c r="T57" s="70">
        <v>2.8037383177570093E-2</v>
      </c>
    </row>
    <row r="58" spans="1:20" x14ac:dyDescent="0.25">
      <c r="A58" s="251" t="s">
        <v>100</v>
      </c>
      <c r="B58" s="208">
        <v>31</v>
      </c>
      <c r="C58" s="171">
        <v>0</v>
      </c>
      <c r="D58" s="267">
        <v>4</v>
      </c>
      <c r="E58" s="230"/>
      <c r="F58" s="230"/>
      <c r="G58" s="230"/>
      <c r="H58" s="230"/>
      <c r="I58" s="230"/>
      <c r="J58" s="240"/>
      <c r="K58" s="273"/>
      <c r="L58" s="235">
        <v>0</v>
      </c>
      <c r="M58" s="210" t="s">
        <v>18</v>
      </c>
      <c r="N58" s="203" t="s">
        <v>18</v>
      </c>
      <c r="O58" s="203" t="s">
        <v>18</v>
      </c>
      <c r="P58" s="203" t="s">
        <v>18</v>
      </c>
      <c r="Q58" s="225" t="s">
        <v>18</v>
      </c>
      <c r="R58" s="203" t="s">
        <v>18</v>
      </c>
      <c r="S58" s="311"/>
      <c r="T58" s="70">
        <v>0</v>
      </c>
    </row>
    <row r="59" spans="1:20" ht="16.5" customHeight="1" x14ac:dyDescent="0.25">
      <c r="A59" s="251" t="s">
        <v>101</v>
      </c>
      <c r="B59" s="208">
        <v>30</v>
      </c>
      <c r="C59" s="171">
        <v>3</v>
      </c>
      <c r="D59" s="267">
        <v>3</v>
      </c>
      <c r="E59" s="230"/>
      <c r="F59" s="230"/>
      <c r="G59" s="230"/>
      <c r="H59" s="230"/>
      <c r="I59" s="230"/>
      <c r="J59" s="240"/>
      <c r="K59" s="273"/>
      <c r="L59" s="235">
        <v>0</v>
      </c>
      <c r="M59" s="210" t="s">
        <v>18</v>
      </c>
      <c r="N59" s="203" t="s">
        <v>18</v>
      </c>
      <c r="O59" s="203" t="s">
        <v>18</v>
      </c>
      <c r="P59" s="203" t="s">
        <v>18</v>
      </c>
      <c r="Q59" s="225" t="s">
        <v>18</v>
      </c>
      <c r="R59" s="203" t="s">
        <v>18</v>
      </c>
      <c r="S59" s="311"/>
      <c r="T59" s="70"/>
    </row>
    <row r="60" spans="1:20" ht="15.75" thickBot="1" x14ac:dyDescent="0.3">
      <c r="A60" s="385" t="s">
        <v>102</v>
      </c>
      <c r="B60" s="386">
        <v>31</v>
      </c>
      <c r="C60" s="387">
        <v>2</v>
      </c>
      <c r="D60" s="388">
        <v>2</v>
      </c>
      <c r="E60" s="389"/>
      <c r="F60" s="389"/>
      <c r="G60" s="389"/>
      <c r="H60" s="389"/>
      <c r="I60" s="389"/>
      <c r="J60" s="390"/>
      <c r="K60" s="391"/>
      <c r="L60" s="392"/>
      <c r="M60" s="393"/>
      <c r="N60" s="394"/>
      <c r="O60" s="394"/>
      <c r="P60" s="394"/>
      <c r="Q60" s="395"/>
      <c r="R60" s="394"/>
      <c r="S60" s="311"/>
      <c r="T60" s="70"/>
    </row>
    <row r="61" spans="1:20" ht="15.75" thickBot="1" x14ac:dyDescent="0.3">
      <c r="A61" s="396" t="s">
        <v>107</v>
      </c>
      <c r="B61" s="397">
        <v>365</v>
      </c>
      <c r="C61" s="398">
        <v>14</v>
      </c>
      <c r="D61" s="399">
        <v>26.071428571428573</v>
      </c>
      <c r="E61" s="400">
        <v>31.428571428571427</v>
      </c>
      <c r="F61" s="401">
        <v>6502</v>
      </c>
      <c r="G61" s="401">
        <v>6677</v>
      </c>
      <c r="H61" s="401">
        <v>584</v>
      </c>
      <c r="I61" s="401">
        <v>507</v>
      </c>
      <c r="J61" s="402">
        <v>28</v>
      </c>
      <c r="K61" s="403">
        <v>593</v>
      </c>
      <c r="L61" s="404">
        <v>464</v>
      </c>
      <c r="M61" s="405">
        <v>0.97399999999999998</v>
      </c>
      <c r="N61" s="406">
        <v>1.6</v>
      </c>
      <c r="O61" s="406">
        <v>0.3</v>
      </c>
      <c r="P61" s="406">
        <v>2.7</v>
      </c>
      <c r="Q61" s="407">
        <v>4.8000000000000001E-2</v>
      </c>
      <c r="R61" s="406">
        <v>1.6</v>
      </c>
      <c r="S61" s="189">
        <v>26</v>
      </c>
      <c r="T61" s="71">
        <v>2.7867095391211148E-2</v>
      </c>
    </row>
    <row r="62" spans="1:20" ht="15.75" thickBot="1" x14ac:dyDescent="0.3">
      <c r="A62" s="252" t="s">
        <v>103</v>
      </c>
      <c r="B62" s="213">
        <v>90</v>
      </c>
      <c r="C62" s="168">
        <v>5</v>
      </c>
      <c r="D62" s="288">
        <v>18</v>
      </c>
      <c r="E62" s="377">
        <v>31.333333333333332</v>
      </c>
      <c r="F62" s="231">
        <v>2845</v>
      </c>
      <c r="G62" s="231">
        <v>2841</v>
      </c>
      <c r="H62" s="231">
        <v>237</v>
      </c>
      <c r="I62" s="231">
        <v>206</v>
      </c>
      <c r="J62" s="241">
        <v>9</v>
      </c>
      <c r="K62" s="274">
        <v>248</v>
      </c>
      <c r="L62" s="248">
        <v>213</v>
      </c>
      <c r="M62" s="214">
        <v>1.0009999999999999</v>
      </c>
      <c r="N62" s="204">
        <v>2.8</v>
      </c>
      <c r="O62" s="204">
        <v>0</v>
      </c>
      <c r="P62" s="204">
        <v>2.5</v>
      </c>
      <c r="Q62" s="226">
        <v>3.7999999999999999E-2</v>
      </c>
      <c r="R62" s="204">
        <v>2.6</v>
      </c>
      <c r="S62" s="189">
        <v>10</v>
      </c>
      <c r="T62" s="71">
        <v>4.716981132075472E-2</v>
      </c>
    </row>
    <row r="63" spans="1:20" ht="15.75" thickBot="1" x14ac:dyDescent="0.3">
      <c r="A63" s="252" t="s">
        <v>104</v>
      </c>
      <c r="B63" s="213">
        <v>91</v>
      </c>
      <c r="C63" s="168">
        <v>1</v>
      </c>
      <c r="D63" s="288">
        <v>91</v>
      </c>
      <c r="E63" s="377">
        <v>31.666666666666668</v>
      </c>
      <c r="F63" s="231">
        <v>2703</v>
      </c>
      <c r="G63" s="231">
        <v>2890</v>
      </c>
      <c r="H63" s="231">
        <v>254</v>
      </c>
      <c r="I63" s="231">
        <v>215</v>
      </c>
      <c r="J63" s="241">
        <v>15</v>
      </c>
      <c r="K63" s="274">
        <v>256</v>
      </c>
      <c r="L63" s="248">
        <v>187</v>
      </c>
      <c r="M63" s="214">
        <v>0.93500000000000005</v>
      </c>
      <c r="N63" s="204">
        <v>2.8</v>
      </c>
      <c r="O63" s="204">
        <v>0.7</v>
      </c>
      <c r="P63" s="204">
        <v>2.7</v>
      </c>
      <c r="Q63" s="226">
        <v>5.8999999999999997E-2</v>
      </c>
      <c r="R63" s="204">
        <v>2.8</v>
      </c>
      <c r="S63" s="189">
        <v>10</v>
      </c>
      <c r="T63" s="71">
        <v>3.1152647975077882E-2</v>
      </c>
    </row>
    <row r="64" spans="1:20" ht="15.75" thickBot="1" x14ac:dyDescent="0.3">
      <c r="A64" s="252" t="s">
        <v>105</v>
      </c>
      <c r="B64" s="213">
        <v>92</v>
      </c>
      <c r="C64" s="168">
        <v>3</v>
      </c>
      <c r="D64" s="288">
        <v>30.666666666666668</v>
      </c>
      <c r="E64" s="377">
        <v>31</v>
      </c>
      <c r="F64" s="231">
        <v>954</v>
      </c>
      <c r="G64" s="231">
        <v>946</v>
      </c>
      <c r="H64" s="231">
        <v>93</v>
      </c>
      <c r="I64" s="231">
        <v>86</v>
      </c>
      <c r="J64" s="241">
        <v>4</v>
      </c>
      <c r="K64" s="274">
        <v>89</v>
      </c>
      <c r="L64" s="248">
        <v>64</v>
      </c>
      <c r="M64" s="214">
        <v>1.008</v>
      </c>
      <c r="N64" s="204">
        <v>1</v>
      </c>
      <c r="O64" s="204">
        <v>0</v>
      </c>
      <c r="P64" s="204">
        <v>3</v>
      </c>
      <c r="Q64" s="226">
        <v>4.2999999999999997E-2</v>
      </c>
      <c r="R64" s="204">
        <v>1</v>
      </c>
      <c r="S64" s="189">
        <v>6</v>
      </c>
      <c r="T64" s="71">
        <v>1.9736842105263157E-2</v>
      </c>
    </row>
    <row r="65" spans="1:20" ht="15.75" thickBot="1" x14ac:dyDescent="0.3">
      <c r="A65" s="253" t="s">
        <v>106</v>
      </c>
      <c r="B65" s="215">
        <v>92</v>
      </c>
      <c r="C65" s="200">
        <v>5</v>
      </c>
      <c r="D65" s="289">
        <v>18.399999999999999</v>
      </c>
      <c r="E65" s="378">
        <v>0</v>
      </c>
      <c r="F65" s="232">
        <v>0</v>
      </c>
      <c r="G65" s="232">
        <v>0</v>
      </c>
      <c r="H65" s="232">
        <v>0</v>
      </c>
      <c r="I65" s="232">
        <v>0</v>
      </c>
      <c r="J65" s="242">
        <v>0</v>
      </c>
      <c r="K65" s="275">
        <v>0</v>
      </c>
      <c r="L65" s="249">
        <v>0</v>
      </c>
      <c r="M65" s="216" t="s">
        <v>18</v>
      </c>
      <c r="N65" s="205" t="s">
        <v>18</v>
      </c>
      <c r="O65" s="205" t="s">
        <v>18</v>
      </c>
      <c r="P65" s="205" t="s">
        <v>18</v>
      </c>
      <c r="Q65" s="227" t="s">
        <v>18</v>
      </c>
      <c r="R65" s="205" t="s">
        <v>18</v>
      </c>
      <c r="S65" s="189">
        <v>0</v>
      </c>
      <c r="T65" s="71">
        <v>0</v>
      </c>
    </row>
    <row r="66" spans="1:20" x14ac:dyDescent="0.25">
      <c r="A66" s="72"/>
      <c r="B66" s="73"/>
      <c r="C66" s="73"/>
      <c r="D66" s="74"/>
      <c r="E66" s="75"/>
      <c r="F66" s="73"/>
      <c r="G66" s="73"/>
      <c r="H66" s="73"/>
      <c r="I66" s="73"/>
      <c r="J66" s="73"/>
      <c r="K66" s="73"/>
      <c r="L66" s="76"/>
      <c r="M66" s="77"/>
      <c r="N66" s="78"/>
      <c r="O66" s="78"/>
      <c r="P66" s="78"/>
      <c r="Q66" s="77"/>
      <c r="R66" s="78"/>
      <c r="S66" s="73"/>
      <c r="T66" s="79"/>
    </row>
    <row r="67" spans="1:20" x14ac:dyDescent="0.25">
      <c r="A67" s="1" t="str">
        <f>A1</f>
        <v>HOSPITAL NACIONAL DANIEL A. CARRION</v>
      </c>
      <c r="B67" s="96"/>
      <c r="C67" s="96"/>
      <c r="D67" s="97"/>
      <c r="E67" s="96"/>
      <c r="F67" s="98"/>
      <c r="G67" s="98"/>
      <c r="H67" s="98"/>
      <c r="I67" s="98"/>
      <c r="J67" s="98"/>
      <c r="K67" s="96"/>
      <c r="L67" s="99"/>
      <c r="M67" s="98"/>
      <c r="N67" s="100"/>
      <c r="O67" s="98"/>
      <c r="P67" s="98"/>
      <c r="Q67" s="98"/>
      <c r="R67" s="100"/>
      <c r="S67" s="100"/>
      <c r="T67" s="98"/>
    </row>
    <row r="68" spans="1:20" x14ac:dyDescent="0.25">
      <c r="A68" s="1" t="s">
        <v>67</v>
      </c>
      <c r="B68" s="37"/>
      <c r="C68" s="37"/>
      <c r="D68" s="38"/>
      <c r="E68" s="37"/>
      <c r="F68" s="35"/>
      <c r="G68" s="98"/>
      <c r="H68" s="98"/>
      <c r="I68" s="98"/>
      <c r="J68" s="98"/>
      <c r="K68" s="96"/>
      <c r="L68" s="99"/>
      <c r="M68" s="98"/>
      <c r="N68" s="100"/>
      <c r="O68" s="98"/>
      <c r="P68" s="98"/>
      <c r="Q68" s="98"/>
      <c r="R68" s="100"/>
      <c r="S68" s="100"/>
      <c r="T68" s="98"/>
    </row>
    <row r="69" spans="1:20" ht="15.75" thickBot="1" x14ac:dyDescent="0.3">
      <c r="A69" s="61" t="s">
        <v>23</v>
      </c>
      <c r="B69" s="61"/>
      <c r="C69" s="61"/>
      <c r="D69" s="101"/>
      <c r="E69" s="102"/>
      <c r="F69" s="61"/>
      <c r="G69" s="61"/>
      <c r="H69" s="61"/>
      <c r="I69" s="61"/>
      <c r="J69" s="61"/>
      <c r="K69" s="61"/>
      <c r="L69" s="103"/>
      <c r="M69" s="61"/>
      <c r="N69" s="61"/>
      <c r="O69" s="61"/>
      <c r="P69" s="61"/>
      <c r="Q69" s="61"/>
      <c r="R69" s="104"/>
      <c r="S69" s="104"/>
      <c r="T69" s="1"/>
    </row>
    <row r="70" spans="1:20" ht="51.75" thickBot="1" x14ac:dyDescent="0.3">
      <c r="A70" s="277" t="s">
        <v>134</v>
      </c>
      <c r="B70" s="278" t="s">
        <v>2</v>
      </c>
      <c r="C70" s="278" t="s">
        <v>3</v>
      </c>
      <c r="D70" s="279" t="s">
        <v>4</v>
      </c>
      <c r="E70" s="280" t="s">
        <v>133</v>
      </c>
      <c r="F70" s="280" t="s">
        <v>6</v>
      </c>
      <c r="G70" s="280" t="s">
        <v>132</v>
      </c>
      <c r="H70" s="280" t="s">
        <v>131</v>
      </c>
      <c r="I70" s="280" t="s">
        <v>28</v>
      </c>
      <c r="J70" s="278" t="s">
        <v>124</v>
      </c>
      <c r="K70" s="278" t="s">
        <v>130</v>
      </c>
      <c r="L70" s="281" t="s">
        <v>20</v>
      </c>
      <c r="M70" s="282" t="s">
        <v>125</v>
      </c>
      <c r="N70" s="283" t="s">
        <v>136</v>
      </c>
      <c r="O70" s="282" t="s">
        <v>127</v>
      </c>
      <c r="P70" s="282" t="s">
        <v>123</v>
      </c>
      <c r="Q70" s="282" t="s">
        <v>128</v>
      </c>
      <c r="R70" s="284" t="s">
        <v>129</v>
      </c>
      <c r="S70" s="11" t="s">
        <v>16</v>
      </c>
      <c r="T70" s="12" t="s">
        <v>17</v>
      </c>
    </row>
    <row r="71" spans="1:20" ht="17.100000000000001" customHeight="1" x14ac:dyDescent="0.25">
      <c r="A71" s="250" t="s">
        <v>91</v>
      </c>
      <c r="B71" s="206">
        <v>31</v>
      </c>
      <c r="C71" s="199">
        <v>0</v>
      </c>
      <c r="D71" s="217">
        <v>1</v>
      </c>
      <c r="E71" s="206">
        <v>31</v>
      </c>
      <c r="F71" s="198">
        <v>825</v>
      </c>
      <c r="G71" s="198">
        <v>968</v>
      </c>
      <c r="H71" s="198">
        <v>74</v>
      </c>
      <c r="I71" s="198">
        <v>66</v>
      </c>
      <c r="J71" s="198">
        <v>13</v>
      </c>
      <c r="K71" s="198">
        <v>70</v>
      </c>
      <c r="L71" s="198">
        <v>55</v>
      </c>
      <c r="M71" s="495">
        <v>0.85199999999999998</v>
      </c>
      <c r="N71" s="496">
        <v>2.2999999999999998</v>
      </c>
      <c r="O71" s="497">
        <v>1.9</v>
      </c>
      <c r="P71" s="496">
        <v>2.4</v>
      </c>
      <c r="Q71" s="495">
        <v>0.17599999999999999</v>
      </c>
      <c r="R71" s="498">
        <v>2.4</v>
      </c>
      <c r="S71" s="310">
        <v>6</v>
      </c>
      <c r="T71" s="140">
        <v>6.5217391304347824E-2</v>
      </c>
    </row>
    <row r="72" spans="1:20" ht="17.100000000000001" customHeight="1" x14ac:dyDescent="0.25">
      <c r="A72" s="251" t="s">
        <v>92</v>
      </c>
      <c r="B72" s="208">
        <v>28</v>
      </c>
      <c r="C72" s="196">
        <v>1</v>
      </c>
      <c r="D72" s="218">
        <v>2</v>
      </c>
      <c r="E72" s="499">
        <v>31</v>
      </c>
      <c r="F72" s="492">
        <v>962</v>
      </c>
      <c r="G72" s="492">
        <v>896</v>
      </c>
      <c r="H72" s="492">
        <v>62</v>
      </c>
      <c r="I72" s="492">
        <v>51</v>
      </c>
      <c r="J72" s="492">
        <v>4</v>
      </c>
      <c r="K72" s="492">
        <v>65</v>
      </c>
      <c r="L72" s="492">
        <v>50</v>
      </c>
      <c r="M72" s="500">
        <v>1.0740000000000001</v>
      </c>
      <c r="N72" s="497">
        <v>2.2999999999999998</v>
      </c>
      <c r="O72" s="497">
        <v>0</v>
      </c>
      <c r="P72" s="497">
        <v>2</v>
      </c>
      <c r="Q72" s="500">
        <v>6.5000000000000002E-2</v>
      </c>
      <c r="R72" s="501">
        <v>2.2000000000000002</v>
      </c>
      <c r="S72" s="310">
        <v>12</v>
      </c>
      <c r="T72" s="140">
        <v>0.14634146341463414</v>
      </c>
    </row>
    <row r="73" spans="1:20" ht="17.100000000000001" customHeight="1" x14ac:dyDescent="0.25">
      <c r="A73" s="251" t="s">
        <v>93</v>
      </c>
      <c r="B73" s="208">
        <v>31</v>
      </c>
      <c r="C73" s="171">
        <v>1</v>
      </c>
      <c r="D73" s="267">
        <v>2</v>
      </c>
      <c r="E73" s="499">
        <v>32</v>
      </c>
      <c r="F73" s="492">
        <v>1039</v>
      </c>
      <c r="G73" s="492">
        <v>992</v>
      </c>
      <c r="H73" s="492">
        <v>65</v>
      </c>
      <c r="I73" s="492">
        <v>54</v>
      </c>
      <c r="J73" s="492">
        <v>7</v>
      </c>
      <c r="K73" s="492">
        <v>68</v>
      </c>
      <c r="L73" s="492">
        <v>53</v>
      </c>
      <c r="M73" s="500">
        <v>1.0469999999999999</v>
      </c>
      <c r="N73" s="497">
        <v>2.2000000000000002</v>
      </c>
      <c r="O73" s="497">
        <v>0</v>
      </c>
      <c r="P73" s="497">
        <v>2</v>
      </c>
      <c r="Q73" s="500">
        <v>0.108</v>
      </c>
      <c r="R73" s="501">
        <v>2.1</v>
      </c>
      <c r="S73" s="311">
        <v>8</v>
      </c>
      <c r="T73" s="70">
        <v>0.11940298507462686</v>
      </c>
    </row>
    <row r="74" spans="1:20" ht="17.100000000000001" customHeight="1" x14ac:dyDescent="0.25">
      <c r="A74" s="251" t="s">
        <v>94</v>
      </c>
      <c r="B74" s="211">
        <v>30</v>
      </c>
      <c r="C74" s="171">
        <v>1</v>
      </c>
      <c r="D74" s="267">
        <v>1</v>
      </c>
      <c r="E74" s="499">
        <v>32</v>
      </c>
      <c r="F74" s="492">
        <v>987</v>
      </c>
      <c r="G74" s="492">
        <v>960</v>
      </c>
      <c r="H74" s="492">
        <v>57</v>
      </c>
      <c r="I74" s="492">
        <v>48</v>
      </c>
      <c r="J74" s="492">
        <v>13</v>
      </c>
      <c r="K74" s="492">
        <v>61</v>
      </c>
      <c r="L74" s="492">
        <v>49</v>
      </c>
      <c r="M74" s="500">
        <v>1.028</v>
      </c>
      <c r="N74" s="497">
        <v>2</v>
      </c>
      <c r="O74" s="497">
        <v>0</v>
      </c>
      <c r="P74" s="497">
        <v>1.8</v>
      </c>
      <c r="Q74" s="500">
        <v>0.22800000000000001</v>
      </c>
      <c r="R74" s="501">
        <v>1.9</v>
      </c>
      <c r="S74" s="311">
        <v>9</v>
      </c>
      <c r="T74" s="70">
        <v>0.1125</v>
      </c>
    </row>
    <row r="75" spans="1:20" ht="17.100000000000001" customHeight="1" x14ac:dyDescent="0.25">
      <c r="A75" s="251" t="s">
        <v>95</v>
      </c>
      <c r="B75" s="208">
        <v>31</v>
      </c>
      <c r="C75" s="171">
        <v>1</v>
      </c>
      <c r="D75" s="267">
        <v>2</v>
      </c>
      <c r="E75" s="499">
        <v>32</v>
      </c>
      <c r="F75" s="492">
        <v>1006</v>
      </c>
      <c r="G75" s="492">
        <v>992</v>
      </c>
      <c r="H75" s="492">
        <v>72</v>
      </c>
      <c r="I75" s="492">
        <v>51</v>
      </c>
      <c r="J75" s="492">
        <v>7</v>
      </c>
      <c r="K75" s="492">
        <v>72</v>
      </c>
      <c r="L75" s="492">
        <v>64</v>
      </c>
      <c r="M75" s="500">
        <v>1.014</v>
      </c>
      <c r="N75" s="497">
        <v>2.2999999999999998</v>
      </c>
      <c r="O75" s="497">
        <v>0</v>
      </c>
      <c r="P75" s="497">
        <v>2.2999999999999998</v>
      </c>
      <c r="Q75" s="500">
        <v>9.7000000000000003E-2</v>
      </c>
      <c r="R75" s="501">
        <v>2.2999999999999998</v>
      </c>
      <c r="S75" s="311">
        <v>13</v>
      </c>
      <c r="T75" s="70">
        <v>0.17333333333333334</v>
      </c>
    </row>
    <row r="76" spans="1:20" ht="17.100000000000001" customHeight="1" x14ac:dyDescent="0.25">
      <c r="A76" s="251" t="s">
        <v>96</v>
      </c>
      <c r="B76" s="208">
        <v>30</v>
      </c>
      <c r="C76" s="171">
        <v>0</v>
      </c>
      <c r="D76" s="267">
        <v>2</v>
      </c>
      <c r="E76" s="499">
        <v>32</v>
      </c>
      <c r="F76" s="492">
        <v>966</v>
      </c>
      <c r="G76" s="492">
        <v>960</v>
      </c>
      <c r="H76" s="492">
        <v>82</v>
      </c>
      <c r="I76" s="492">
        <v>63</v>
      </c>
      <c r="J76" s="492">
        <v>11</v>
      </c>
      <c r="K76" s="492">
        <v>84</v>
      </c>
      <c r="L76" s="492">
        <v>73</v>
      </c>
      <c r="M76" s="500">
        <v>1.006</v>
      </c>
      <c r="N76" s="497">
        <v>2.8</v>
      </c>
      <c r="O76" s="497">
        <v>0</v>
      </c>
      <c r="P76" s="497">
        <v>2.6</v>
      </c>
      <c r="Q76" s="500">
        <v>0.13400000000000001</v>
      </c>
      <c r="R76" s="501">
        <v>2.7</v>
      </c>
      <c r="S76" s="311">
        <v>7</v>
      </c>
      <c r="T76" s="70">
        <v>0.109375</v>
      </c>
    </row>
    <row r="77" spans="1:20" ht="17.100000000000001" customHeight="1" x14ac:dyDescent="0.25">
      <c r="A77" s="251" t="s">
        <v>97</v>
      </c>
      <c r="B77" s="208">
        <v>31</v>
      </c>
      <c r="C77" s="171">
        <v>0</v>
      </c>
      <c r="D77" s="267">
        <v>1</v>
      </c>
      <c r="E77" s="499">
        <v>31</v>
      </c>
      <c r="F77" s="492">
        <v>1011</v>
      </c>
      <c r="G77" s="492">
        <v>971</v>
      </c>
      <c r="H77" s="492">
        <v>83</v>
      </c>
      <c r="I77" s="492">
        <v>64</v>
      </c>
      <c r="J77" s="492">
        <v>13</v>
      </c>
      <c r="K77" s="492">
        <v>78</v>
      </c>
      <c r="L77" s="492">
        <v>65</v>
      </c>
      <c r="M77" s="500">
        <v>1.0409999999999999</v>
      </c>
      <c r="N77" s="497">
        <v>2.5</v>
      </c>
      <c r="O77" s="497">
        <v>0</v>
      </c>
      <c r="P77" s="497">
        <v>2.7</v>
      </c>
      <c r="Q77" s="500">
        <v>0.157</v>
      </c>
      <c r="R77" s="501">
        <v>2.7</v>
      </c>
      <c r="S77" s="311">
        <v>14</v>
      </c>
      <c r="T77" s="70">
        <v>0.16470588235294117</v>
      </c>
    </row>
    <row r="78" spans="1:20" ht="17.100000000000001" customHeight="1" x14ac:dyDescent="0.25">
      <c r="A78" s="251" t="s">
        <v>98</v>
      </c>
      <c r="B78" s="208">
        <v>31</v>
      </c>
      <c r="C78" s="171">
        <v>0</v>
      </c>
      <c r="D78" s="267">
        <v>4</v>
      </c>
      <c r="E78" s="499"/>
      <c r="F78" s="492"/>
      <c r="G78" s="492"/>
      <c r="H78" s="492"/>
      <c r="I78" s="492"/>
      <c r="J78" s="492"/>
      <c r="K78" s="492"/>
      <c r="L78" s="492">
        <v>0</v>
      </c>
      <c r="M78" s="500" t="s">
        <v>18</v>
      </c>
      <c r="N78" s="497" t="s">
        <v>18</v>
      </c>
      <c r="O78" s="497" t="s">
        <v>18</v>
      </c>
      <c r="P78" s="497" t="s">
        <v>18</v>
      </c>
      <c r="Q78" s="500" t="s">
        <v>18</v>
      </c>
      <c r="R78" s="501" t="s">
        <v>18</v>
      </c>
      <c r="S78" s="311">
        <v>13</v>
      </c>
      <c r="T78" s="70">
        <v>0.17333333333333334</v>
      </c>
    </row>
    <row r="79" spans="1:20" ht="17.100000000000001" customHeight="1" x14ac:dyDescent="0.25">
      <c r="A79" s="251" t="s">
        <v>122</v>
      </c>
      <c r="B79" s="208">
        <v>30</v>
      </c>
      <c r="C79" s="171">
        <v>1</v>
      </c>
      <c r="D79" s="267">
        <v>2</v>
      </c>
      <c r="E79" s="499"/>
      <c r="F79" s="492"/>
      <c r="G79" s="492"/>
      <c r="H79" s="492"/>
      <c r="I79" s="492"/>
      <c r="J79" s="492"/>
      <c r="K79" s="492"/>
      <c r="L79" s="492">
        <v>0</v>
      </c>
      <c r="M79" s="500" t="s">
        <v>18</v>
      </c>
      <c r="N79" s="497" t="s">
        <v>18</v>
      </c>
      <c r="O79" s="497" t="s">
        <v>18</v>
      </c>
      <c r="P79" s="497" t="s">
        <v>18</v>
      </c>
      <c r="Q79" s="500" t="s">
        <v>18</v>
      </c>
      <c r="R79" s="501" t="s">
        <v>18</v>
      </c>
      <c r="S79" s="311">
        <v>4</v>
      </c>
      <c r="T79" s="70">
        <v>4.878048780487805E-2</v>
      </c>
    </row>
    <row r="80" spans="1:20" ht="17.100000000000001" customHeight="1" x14ac:dyDescent="0.25">
      <c r="A80" s="251" t="s">
        <v>100</v>
      </c>
      <c r="B80" s="208">
        <v>31</v>
      </c>
      <c r="C80" s="171">
        <v>1</v>
      </c>
      <c r="D80" s="267">
        <v>6</v>
      </c>
      <c r="E80" s="499"/>
      <c r="F80" s="492"/>
      <c r="G80" s="492"/>
      <c r="H80" s="492"/>
      <c r="I80" s="492"/>
      <c r="J80" s="492"/>
      <c r="K80" s="492"/>
      <c r="L80" s="492">
        <v>0</v>
      </c>
      <c r="M80" s="500" t="s">
        <v>18</v>
      </c>
      <c r="N80" s="497" t="s">
        <v>18</v>
      </c>
      <c r="O80" s="497" t="s">
        <v>18</v>
      </c>
      <c r="P80" s="497" t="s">
        <v>18</v>
      </c>
      <c r="Q80" s="500" t="s">
        <v>18</v>
      </c>
      <c r="R80" s="501" t="s">
        <v>18</v>
      </c>
      <c r="S80" s="311"/>
      <c r="T80" s="70">
        <v>0</v>
      </c>
    </row>
    <row r="81" spans="1:20" ht="17.100000000000001" customHeight="1" x14ac:dyDescent="0.25">
      <c r="A81" s="251" t="s">
        <v>101</v>
      </c>
      <c r="B81" s="208">
        <v>30</v>
      </c>
      <c r="C81" s="171">
        <v>0</v>
      </c>
      <c r="D81" s="267">
        <v>1</v>
      </c>
      <c r="E81" s="499"/>
      <c r="F81" s="492"/>
      <c r="G81" s="492"/>
      <c r="H81" s="492"/>
      <c r="I81" s="492"/>
      <c r="J81" s="492"/>
      <c r="K81" s="492"/>
      <c r="L81" s="492">
        <v>0</v>
      </c>
      <c r="M81" s="500" t="s">
        <v>18</v>
      </c>
      <c r="N81" s="497" t="s">
        <v>18</v>
      </c>
      <c r="O81" s="497" t="s">
        <v>18</v>
      </c>
      <c r="P81" s="497" t="s">
        <v>18</v>
      </c>
      <c r="Q81" s="500" t="s">
        <v>18</v>
      </c>
      <c r="R81" s="501" t="s">
        <v>18</v>
      </c>
      <c r="S81" s="311"/>
      <c r="T81" s="70"/>
    </row>
    <row r="82" spans="1:20" ht="17.100000000000001" customHeight="1" thickBot="1" x14ac:dyDescent="0.3">
      <c r="A82" s="385" t="s">
        <v>102</v>
      </c>
      <c r="B82" s="386">
        <v>31</v>
      </c>
      <c r="C82" s="387">
        <v>2</v>
      </c>
      <c r="D82" s="388">
        <v>2</v>
      </c>
      <c r="E82" s="499"/>
      <c r="F82" s="492"/>
      <c r="G82" s="492"/>
      <c r="H82" s="492"/>
      <c r="I82" s="492"/>
      <c r="J82" s="492"/>
      <c r="K82" s="492"/>
      <c r="L82" s="492"/>
      <c r="M82" s="500"/>
      <c r="N82" s="497"/>
      <c r="O82" s="497"/>
      <c r="P82" s="497"/>
      <c r="Q82" s="500"/>
      <c r="R82" s="501"/>
      <c r="S82" s="311"/>
      <c r="T82" s="70"/>
    </row>
    <row r="83" spans="1:20" ht="17.100000000000001" customHeight="1" thickBot="1" x14ac:dyDescent="0.3">
      <c r="A83" s="396" t="s">
        <v>107</v>
      </c>
      <c r="B83" s="397">
        <v>365</v>
      </c>
      <c r="C83" s="398">
        <v>8</v>
      </c>
      <c r="D83" s="399">
        <v>45.625</v>
      </c>
      <c r="E83" s="502">
        <v>31.571428571428573</v>
      </c>
      <c r="F83" s="493">
        <v>6796</v>
      </c>
      <c r="G83" s="493">
        <v>6739</v>
      </c>
      <c r="H83" s="493">
        <v>495</v>
      </c>
      <c r="I83" s="493">
        <v>397</v>
      </c>
      <c r="J83" s="493">
        <v>68</v>
      </c>
      <c r="K83" s="493">
        <v>498</v>
      </c>
      <c r="L83" s="503">
        <v>409</v>
      </c>
      <c r="M83" s="504">
        <v>1.008</v>
      </c>
      <c r="N83" s="505">
        <v>1.4</v>
      </c>
      <c r="O83" s="505">
        <v>0</v>
      </c>
      <c r="P83" s="505">
        <v>2.2000000000000002</v>
      </c>
      <c r="Q83" s="504">
        <v>0.13700000000000001</v>
      </c>
      <c r="R83" s="506">
        <v>1.4</v>
      </c>
      <c r="S83" s="189">
        <v>86</v>
      </c>
      <c r="T83" s="71">
        <v>0.10955414012738854</v>
      </c>
    </row>
    <row r="84" spans="1:20" ht="17.100000000000001" customHeight="1" thickBot="1" x14ac:dyDescent="0.3">
      <c r="A84" s="252" t="s">
        <v>103</v>
      </c>
      <c r="B84" s="213">
        <v>90</v>
      </c>
      <c r="C84" s="168">
        <v>2</v>
      </c>
      <c r="D84" s="288">
        <v>45</v>
      </c>
      <c r="E84" s="502">
        <v>31.333333333333332</v>
      </c>
      <c r="F84" s="493">
        <v>2826</v>
      </c>
      <c r="G84" s="493">
        <v>2856</v>
      </c>
      <c r="H84" s="493">
        <v>201</v>
      </c>
      <c r="I84" s="493">
        <v>171</v>
      </c>
      <c r="J84" s="493">
        <v>24</v>
      </c>
      <c r="K84" s="493">
        <v>203</v>
      </c>
      <c r="L84" s="503">
        <v>158</v>
      </c>
      <c r="M84" s="504">
        <v>0.98899999999999999</v>
      </c>
      <c r="N84" s="505">
        <v>2.2999999999999998</v>
      </c>
      <c r="O84" s="505">
        <v>0.1</v>
      </c>
      <c r="P84" s="505">
        <v>2.1</v>
      </c>
      <c r="Q84" s="504">
        <v>0.11899999999999999</v>
      </c>
      <c r="R84" s="506">
        <v>2.2000000000000002</v>
      </c>
      <c r="S84" s="189">
        <v>26</v>
      </c>
      <c r="T84" s="71">
        <v>0.1078838174273859</v>
      </c>
    </row>
    <row r="85" spans="1:20" ht="17.100000000000001" customHeight="1" thickBot="1" x14ac:dyDescent="0.3">
      <c r="A85" s="252" t="s">
        <v>104</v>
      </c>
      <c r="B85" s="213">
        <v>91</v>
      </c>
      <c r="C85" s="168">
        <v>2</v>
      </c>
      <c r="D85" s="288">
        <v>45.5</v>
      </c>
      <c r="E85" s="502">
        <v>32</v>
      </c>
      <c r="F85" s="493">
        <v>2959</v>
      </c>
      <c r="G85" s="493">
        <v>2912</v>
      </c>
      <c r="H85" s="493">
        <v>211</v>
      </c>
      <c r="I85" s="493">
        <v>162</v>
      </c>
      <c r="J85" s="493">
        <v>31</v>
      </c>
      <c r="K85" s="493">
        <v>217</v>
      </c>
      <c r="L85" s="503">
        <v>186</v>
      </c>
      <c r="M85" s="504">
        <v>1.016</v>
      </c>
      <c r="N85" s="505">
        <v>2.4</v>
      </c>
      <c r="O85" s="505">
        <v>0</v>
      </c>
      <c r="P85" s="505">
        <v>2.2000000000000002</v>
      </c>
      <c r="Q85" s="504">
        <v>0.14699999999999999</v>
      </c>
      <c r="R85" s="506">
        <v>2.2999999999999998</v>
      </c>
      <c r="S85" s="189">
        <v>29</v>
      </c>
      <c r="T85" s="71">
        <v>0.13242009132420091</v>
      </c>
    </row>
    <row r="86" spans="1:20" ht="17.100000000000001" customHeight="1" thickBot="1" x14ac:dyDescent="0.3">
      <c r="A86" s="252" t="s">
        <v>105</v>
      </c>
      <c r="B86" s="213">
        <v>92</v>
      </c>
      <c r="C86" s="168">
        <v>1</v>
      </c>
      <c r="D86" s="288">
        <v>92</v>
      </c>
      <c r="E86" s="502">
        <v>31</v>
      </c>
      <c r="F86" s="493">
        <v>1011</v>
      </c>
      <c r="G86" s="493">
        <v>971</v>
      </c>
      <c r="H86" s="493">
        <v>83</v>
      </c>
      <c r="I86" s="493">
        <v>64</v>
      </c>
      <c r="J86" s="493">
        <v>13</v>
      </c>
      <c r="K86" s="493">
        <v>78</v>
      </c>
      <c r="L86" s="503">
        <v>65</v>
      </c>
      <c r="M86" s="504">
        <v>1.0409999999999999</v>
      </c>
      <c r="N86" s="505">
        <v>0.8</v>
      </c>
      <c r="O86" s="505">
        <v>0</v>
      </c>
      <c r="P86" s="505">
        <v>2.7</v>
      </c>
      <c r="Q86" s="504">
        <v>0.157</v>
      </c>
      <c r="R86" s="506">
        <v>0.9</v>
      </c>
      <c r="S86" s="189">
        <v>31</v>
      </c>
      <c r="T86" s="71">
        <v>0.128099173553719</v>
      </c>
    </row>
    <row r="87" spans="1:20" ht="17.100000000000001" customHeight="1" thickBot="1" x14ac:dyDescent="0.3">
      <c r="A87" s="253" t="s">
        <v>106</v>
      </c>
      <c r="B87" s="215">
        <v>92</v>
      </c>
      <c r="C87" s="200">
        <v>3</v>
      </c>
      <c r="D87" s="289">
        <v>30.666666666666668</v>
      </c>
      <c r="E87" s="507">
        <v>0</v>
      </c>
      <c r="F87" s="494">
        <v>0</v>
      </c>
      <c r="G87" s="494">
        <v>0</v>
      </c>
      <c r="H87" s="494">
        <v>0</v>
      </c>
      <c r="I87" s="494">
        <v>0</v>
      </c>
      <c r="J87" s="494">
        <v>0</v>
      </c>
      <c r="K87" s="494">
        <v>0</v>
      </c>
      <c r="L87" s="508">
        <v>0</v>
      </c>
      <c r="M87" s="509" t="s">
        <v>18</v>
      </c>
      <c r="N87" s="510" t="s">
        <v>18</v>
      </c>
      <c r="O87" s="510" t="s">
        <v>18</v>
      </c>
      <c r="P87" s="510" t="s">
        <v>18</v>
      </c>
      <c r="Q87" s="509" t="s">
        <v>18</v>
      </c>
      <c r="R87" s="511" t="s">
        <v>18</v>
      </c>
      <c r="S87" s="189">
        <v>0</v>
      </c>
      <c r="T87" s="71">
        <v>0</v>
      </c>
    </row>
    <row r="88" spans="1:20" x14ac:dyDescent="0.25">
      <c r="A88" s="72"/>
      <c r="B88" s="73"/>
      <c r="C88" s="73"/>
      <c r="D88" s="74"/>
      <c r="E88" s="75"/>
      <c r="F88" s="73"/>
      <c r="G88" s="73"/>
      <c r="H88" s="73"/>
      <c r="I88" s="73"/>
      <c r="J88" s="73"/>
      <c r="K88" s="73"/>
      <c r="L88" s="76"/>
      <c r="M88" s="77"/>
      <c r="N88" s="78"/>
      <c r="O88" s="78"/>
      <c r="P88" s="78"/>
      <c r="Q88" s="77"/>
      <c r="R88" s="78"/>
      <c r="S88" s="73"/>
      <c r="T88" s="79"/>
    </row>
    <row r="89" spans="1:20" x14ac:dyDescent="0.25">
      <c r="A89" s="72"/>
      <c r="B89" s="73"/>
      <c r="C89" s="73"/>
      <c r="D89" s="74"/>
      <c r="E89" s="75"/>
      <c r="F89" s="73"/>
      <c r="G89" s="73"/>
      <c r="H89" s="73"/>
      <c r="I89" s="73"/>
      <c r="J89" s="73"/>
      <c r="K89" s="73"/>
      <c r="L89" s="76"/>
      <c r="M89" s="77"/>
      <c r="N89" s="78"/>
      <c r="O89" s="78"/>
      <c r="P89" s="78"/>
      <c r="Q89" s="77"/>
      <c r="R89" s="78"/>
      <c r="S89" s="73"/>
      <c r="T89" s="79"/>
    </row>
    <row r="90" spans="1:20" x14ac:dyDescent="0.25">
      <c r="A90" s="1" t="str">
        <f>A1</f>
        <v>HOSPITAL NACIONAL DANIEL A. CARRION</v>
      </c>
      <c r="B90" s="37"/>
      <c r="C90" s="37"/>
      <c r="D90" s="38"/>
      <c r="E90" s="37"/>
      <c r="F90" s="35"/>
      <c r="G90" s="35"/>
      <c r="H90" s="35"/>
      <c r="I90" s="35"/>
      <c r="J90" s="35"/>
      <c r="K90" s="37"/>
      <c r="L90" s="95"/>
      <c r="M90" s="35"/>
      <c r="N90" s="40"/>
      <c r="O90" s="35"/>
      <c r="P90" s="35"/>
      <c r="Q90" s="35"/>
      <c r="R90" s="40"/>
      <c r="S90" s="40"/>
      <c r="T90" s="35"/>
    </row>
    <row r="91" spans="1:20" x14ac:dyDescent="0.25">
      <c r="A91" s="1" t="s">
        <v>67</v>
      </c>
      <c r="B91" s="37"/>
      <c r="C91" s="37"/>
      <c r="D91" s="38"/>
      <c r="E91" s="37"/>
      <c r="F91" s="35"/>
      <c r="G91" s="35"/>
      <c r="H91" s="35"/>
      <c r="I91" s="35"/>
      <c r="J91" s="35"/>
      <c r="K91" s="37"/>
      <c r="L91" s="95"/>
      <c r="M91" s="35"/>
      <c r="N91" s="40"/>
      <c r="O91" s="35"/>
      <c r="P91" s="35"/>
      <c r="Q91" s="35"/>
      <c r="R91" s="40"/>
      <c r="S91" s="40"/>
      <c r="T91" s="35"/>
    </row>
    <row r="92" spans="1:20" ht="20.25" thickBot="1" x14ac:dyDescent="0.3">
      <c r="A92" s="61" t="s">
        <v>24</v>
      </c>
      <c r="B92" s="62"/>
      <c r="C92" s="62"/>
      <c r="D92" s="63"/>
      <c r="E92" s="64"/>
      <c r="F92" s="62"/>
      <c r="G92" s="62"/>
      <c r="H92" s="62"/>
      <c r="I92" s="62"/>
      <c r="J92" s="62"/>
      <c r="K92" s="62"/>
      <c r="L92" s="65"/>
      <c r="M92" s="62"/>
      <c r="N92" s="62"/>
      <c r="O92" s="62"/>
      <c r="P92" s="62"/>
      <c r="Q92" s="62"/>
      <c r="R92" s="85"/>
      <c r="S92" s="85"/>
      <c r="T92" s="56"/>
    </row>
    <row r="93" spans="1:20" ht="51.75" thickBot="1" x14ac:dyDescent="0.3">
      <c r="A93" s="277" t="s">
        <v>134</v>
      </c>
      <c r="B93" s="278" t="s">
        <v>2</v>
      </c>
      <c r="C93" s="278" t="s">
        <v>3</v>
      </c>
      <c r="D93" s="279" t="s">
        <v>4</v>
      </c>
      <c r="E93" s="280" t="s">
        <v>133</v>
      </c>
      <c r="F93" s="280" t="s">
        <v>6</v>
      </c>
      <c r="G93" s="280" t="s">
        <v>132</v>
      </c>
      <c r="H93" s="280" t="s">
        <v>131</v>
      </c>
      <c r="I93" s="280" t="s">
        <v>28</v>
      </c>
      <c r="J93" s="278" t="s">
        <v>124</v>
      </c>
      <c r="K93" s="278" t="s">
        <v>130</v>
      </c>
      <c r="L93" s="281" t="s">
        <v>20</v>
      </c>
      <c r="M93" s="282" t="s">
        <v>125</v>
      </c>
      <c r="N93" s="283" t="s">
        <v>136</v>
      </c>
      <c r="O93" s="282" t="s">
        <v>127</v>
      </c>
      <c r="P93" s="282" t="s">
        <v>123</v>
      </c>
      <c r="Q93" s="282" t="s">
        <v>128</v>
      </c>
      <c r="R93" s="284" t="s">
        <v>129</v>
      </c>
      <c r="S93" s="11" t="s">
        <v>16</v>
      </c>
      <c r="T93" s="12" t="s">
        <v>17</v>
      </c>
    </row>
    <row r="94" spans="1:20" ht="17.100000000000001" customHeight="1" x14ac:dyDescent="0.25">
      <c r="A94" s="250" t="s">
        <v>91</v>
      </c>
      <c r="B94" s="206">
        <v>31</v>
      </c>
      <c r="C94" s="199">
        <v>1</v>
      </c>
      <c r="D94" s="217">
        <v>2</v>
      </c>
      <c r="E94" s="228">
        <v>32</v>
      </c>
      <c r="F94" s="228">
        <v>1014</v>
      </c>
      <c r="G94" s="228">
        <v>991</v>
      </c>
      <c r="H94" s="228">
        <v>61</v>
      </c>
      <c r="I94" s="228">
        <v>54</v>
      </c>
      <c r="J94" s="238">
        <v>8</v>
      </c>
      <c r="K94" s="271">
        <v>66</v>
      </c>
      <c r="L94" s="233">
        <v>47</v>
      </c>
      <c r="M94" s="383">
        <v>1.0229999999999999</v>
      </c>
      <c r="N94" s="201">
        <v>2.1</v>
      </c>
      <c r="O94" s="381">
        <v>0</v>
      </c>
      <c r="P94" s="381">
        <v>1.9</v>
      </c>
      <c r="Q94" s="223">
        <v>0.13100000000000001</v>
      </c>
      <c r="R94" s="201">
        <v>2</v>
      </c>
      <c r="S94" s="310">
        <v>6</v>
      </c>
      <c r="T94" s="145">
        <v>9.6774193548387094E-2</v>
      </c>
    </row>
    <row r="95" spans="1:20" ht="17.100000000000001" customHeight="1" x14ac:dyDescent="0.25">
      <c r="A95" s="251" t="s">
        <v>92</v>
      </c>
      <c r="B95" s="208">
        <v>28</v>
      </c>
      <c r="C95" s="196">
        <v>0</v>
      </c>
      <c r="D95" s="218">
        <v>3</v>
      </c>
      <c r="E95" s="229">
        <v>31</v>
      </c>
      <c r="F95" s="229">
        <v>828</v>
      </c>
      <c r="G95" s="229">
        <v>896</v>
      </c>
      <c r="H95" s="229">
        <v>56</v>
      </c>
      <c r="I95" s="229">
        <v>48</v>
      </c>
      <c r="J95" s="239">
        <v>5</v>
      </c>
      <c r="K95" s="272">
        <v>54</v>
      </c>
      <c r="L95" s="234">
        <v>38</v>
      </c>
      <c r="M95" s="384">
        <v>0.92400000000000004</v>
      </c>
      <c r="N95" s="202">
        <v>1.9</v>
      </c>
      <c r="O95" s="382">
        <v>1.2</v>
      </c>
      <c r="P95" s="382">
        <v>1.8</v>
      </c>
      <c r="Q95" s="224">
        <v>8.8999999999999996E-2</v>
      </c>
      <c r="R95" s="202">
        <v>2</v>
      </c>
      <c r="S95" s="310">
        <v>5</v>
      </c>
      <c r="T95" s="145">
        <v>0.12195121951219512</v>
      </c>
    </row>
    <row r="96" spans="1:20" ht="17.100000000000001" customHeight="1" x14ac:dyDescent="0.25">
      <c r="A96" s="251" t="s">
        <v>93</v>
      </c>
      <c r="B96" s="208">
        <v>31</v>
      </c>
      <c r="C96" s="171">
        <v>0</v>
      </c>
      <c r="D96" s="267">
        <v>3</v>
      </c>
      <c r="E96" s="230">
        <v>32</v>
      </c>
      <c r="F96" s="230">
        <v>935</v>
      </c>
      <c r="G96" s="230">
        <v>992</v>
      </c>
      <c r="H96" s="230">
        <v>74</v>
      </c>
      <c r="I96" s="230">
        <v>60</v>
      </c>
      <c r="J96" s="240">
        <v>11</v>
      </c>
      <c r="K96" s="273">
        <v>75</v>
      </c>
      <c r="L96" s="235">
        <v>60</v>
      </c>
      <c r="M96" s="210">
        <v>0.94299999999999995</v>
      </c>
      <c r="N96" s="203">
        <v>2.4</v>
      </c>
      <c r="O96" s="203">
        <v>0.8</v>
      </c>
      <c r="P96" s="203">
        <v>2.2999999999999998</v>
      </c>
      <c r="Q96" s="225">
        <v>0.14899999999999999</v>
      </c>
      <c r="R96" s="203">
        <v>2.4</v>
      </c>
      <c r="S96" s="311">
        <v>5</v>
      </c>
      <c r="T96" s="70">
        <v>9.4339622641509441E-2</v>
      </c>
    </row>
    <row r="97" spans="1:20" ht="17.100000000000001" customHeight="1" x14ac:dyDescent="0.25">
      <c r="A97" s="251" t="s">
        <v>94</v>
      </c>
      <c r="B97" s="211">
        <v>30</v>
      </c>
      <c r="C97" s="171">
        <v>1</v>
      </c>
      <c r="D97" s="267">
        <v>6</v>
      </c>
      <c r="E97" s="230">
        <v>32</v>
      </c>
      <c r="F97" s="230">
        <v>915</v>
      </c>
      <c r="G97" s="230">
        <v>961</v>
      </c>
      <c r="H97" s="230">
        <v>58</v>
      </c>
      <c r="I97" s="230">
        <v>51</v>
      </c>
      <c r="J97" s="240">
        <v>6</v>
      </c>
      <c r="K97" s="273">
        <v>56</v>
      </c>
      <c r="L97" s="235">
        <v>36</v>
      </c>
      <c r="M97" s="210">
        <v>0.95199999999999996</v>
      </c>
      <c r="N97" s="203">
        <v>1.9</v>
      </c>
      <c r="O97" s="203">
        <v>0.8</v>
      </c>
      <c r="P97" s="203">
        <v>1.8</v>
      </c>
      <c r="Q97" s="225">
        <v>0.10299999999999999</v>
      </c>
      <c r="R97" s="203">
        <v>1.9</v>
      </c>
      <c r="S97" s="311">
        <v>13</v>
      </c>
      <c r="T97" s="70">
        <v>0.2</v>
      </c>
    </row>
    <row r="98" spans="1:20" ht="17.100000000000001" customHeight="1" x14ac:dyDescent="0.25">
      <c r="A98" s="251" t="s">
        <v>95</v>
      </c>
      <c r="B98" s="208">
        <v>31</v>
      </c>
      <c r="C98" s="171">
        <v>1</v>
      </c>
      <c r="D98" s="267">
        <v>0</v>
      </c>
      <c r="E98" s="230">
        <v>32</v>
      </c>
      <c r="F98" s="230">
        <v>963</v>
      </c>
      <c r="G98" s="230">
        <v>992</v>
      </c>
      <c r="H98" s="230">
        <v>79</v>
      </c>
      <c r="I98" s="230">
        <v>65</v>
      </c>
      <c r="J98" s="240">
        <v>6</v>
      </c>
      <c r="K98" s="273">
        <v>76</v>
      </c>
      <c r="L98" s="235">
        <v>54</v>
      </c>
      <c r="M98" s="210">
        <v>0.97099999999999997</v>
      </c>
      <c r="N98" s="203">
        <v>2.5</v>
      </c>
      <c r="O98" s="203">
        <v>0.4</v>
      </c>
      <c r="P98" s="203">
        <v>2.5</v>
      </c>
      <c r="Q98" s="225">
        <v>7.5999999999999998E-2</v>
      </c>
      <c r="R98" s="203">
        <v>2.5</v>
      </c>
      <c r="S98" s="311">
        <v>8</v>
      </c>
      <c r="T98" s="70">
        <v>0.11267605633802817</v>
      </c>
    </row>
    <row r="99" spans="1:20" ht="17.100000000000001" customHeight="1" x14ac:dyDescent="0.25">
      <c r="A99" s="251" t="s">
        <v>96</v>
      </c>
      <c r="B99" s="208">
        <v>30</v>
      </c>
      <c r="C99" s="171">
        <v>0</v>
      </c>
      <c r="D99" s="267">
        <v>3</v>
      </c>
      <c r="E99" s="230">
        <v>32</v>
      </c>
      <c r="F99" s="230">
        <v>1018</v>
      </c>
      <c r="G99" s="230">
        <v>957</v>
      </c>
      <c r="H99" s="230">
        <v>58</v>
      </c>
      <c r="I99" s="230">
        <v>46</v>
      </c>
      <c r="J99" s="240">
        <v>3</v>
      </c>
      <c r="K99" s="273">
        <v>64</v>
      </c>
      <c r="L99" s="235">
        <v>49</v>
      </c>
      <c r="M99" s="210">
        <v>1.0640000000000001</v>
      </c>
      <c r="N99" s="203">
        <v>2.1</v>
      </c>
      <c r="O99" s="203">
        <v>0</v>
      </c>
      <c r="P99" s="203">
        <v>1.8</v>
      </c>
      <c r="Q99" s="225">
        <v>5.1999999999999998E-2</v>
      </c>
      <c r="R99" s="203">
        <v>1.9</v>
      </c>
      <c r="S99" s="311">
        <v>8</v>
      </c>
      <c r="T99" s="70">
        <v>0.12698412698412698</v>
      </c>
    </row>
    <row r="100" spans="1:20" ht="17.100000000000001" customHeight="1" x14ac:dyDescent="0.25">
      <c r="A100" s="251" t="s">
        <v>97</v>
      </c>
      <c r="B100" s="208">
        <v>31</v>
      </c>
      <c r="C100" s="171">
        <v>2</v>
      </c>
      <c r="D100" s="267">
        <v>4</v>
      </c>
      <c r="E100" s="230">
        <v>32</v>
      </c>
      <c r="F100" s="230">
        <v>957</v>
      </c>
      <c r="G100" s="230">
        <v>978</v>
      </c>
      <c r="H100" s="230">
        <v>67</v>
      </c>
      <c r="I100" s="230">
        <v>57</v>
      </c>
      <c r="J100" s="240">
        <v>5</v>
      </c>
      <c r="K100" s="273">
        <v>68</v>
      </c>
      <c r="L100" s="235">
        <v>53</v>
      </c>
      <c r="M100" s="210">
        <v>0.97899999999999998</v>
      </c>
      <c r="N100" s="203">
        <v>2.2000000000000002</v>
      </c>
      <c r="O100" s="203">
        <v>0.3</v>
      </c>
      <c r="P100" s="203">
        <v>2.1</v>
      </c>
      <c r="Q100" s="225">
        <v>7.4999999999999997E-2</v>
      </c>
      <c r="R100" s="203">
        <v>2.2000000000000002</v>
      </c>
      <c r="S100" s="311">
        <v>9</v>
      </c>
      <c r="T100" s="70">
        <v>0.20930232558139536</v>
      </c>
    </row>
    <row r="101" spans="1:20" ht="17.100000000000001" customHeight="1" x14ac:dyDescent="0.25">
      <c r="A101" s="251" t="s">
        <v>98</v>
      </c>
      <c r="B101" s="208">
        <v>31</v>
      </c>
      <c r="C101" s="171">
        <v>0</v>
      </c>
      <c r="D101" s="267">
        <v>1</v>
      </c>
      <c r="E101" s="230"/>
      <c r="F101" s="230"/>
      <c r="G101" s="230"/>
      <c r="H101" s="230"/>
      <c r="I101" s="230"/>
      <c r="J101" s="240"/>
      <c r="K101" s="273"/>
      <c r="L101" s="235">
        <v>0</v>
      </c>
      <c r="M101" s="210" t="s">
        <v>18</v>
      </c>
      <c r="N101" s="203" t="s">
        <v>18</v>
      </c>
      <c r="O101" s="203" t="s">
        <v>18</v>
      </c>
      <c r="P101" s="203" t="s">
        <v>18</v>
      </c>
      <c r="Q101" s="225" t="s">
        <v>18</v>
      </c>
      <c r="R101" s="203" t="s">
        <v>18</v>
      </c>
      <c r="S101" s="311">
        <v>6</v>
      </c>
      <c r="T101" s="70">
        <v>0.1111111111111111</v>
      </c>
    </row>
    <row r="102" spans="1:20" ht="17.100000000000001" customHeight="1" x14ac:dyDescent="0.25">
      <c r="A102" s="251" t="s">
        <v>122</v>
      </c>
      <c r="B102" s="208">
        <v>30</v>
      </c>
      <c r="C102" s="171">
        <v>1</v>
      </c>
      <c r="D102" s="267">
        <v>2</v>
      </c>
      <c r="E102" s="230"/>
      <c r="F102" s="230"/>
      <c r="G102" s="230"/>
      <c r="H102" s="230"/>
      <c r="I102" s="230"/>
      <c r="J102" s="240"/>
      <c r="K102" s="273"/>
      <c r="L102" s="235">
        <v>0</v>
      </c>
      <c r="M102" s="210" t="s">
        <v>18</v>
      </c>
      <c r="N102" s="203" t="s">
        <v>18</v>
      </c>
      <c r="O102" s="203" t="s">
        <v>18</v>
      </c>
      <c r="P102" s="203" t="s">
        <v>18</v>
      </c>
      <c r="Q102" s="225" t="s">
        <v>18</v>
      </c>
      <c r="R102" s="203" t="s">
        <v>18</v>
      </c>
      <c r="S102" s="311">
        <v>5</v>
      </c>
      <c r="T102" s="70">
        <v>7.6923076923076927E-2</v>
      </c>
    </row>
    <row r="103" spans="1:20" ht="17.100000000000001" customHeight="1" x14ac:dyDescent="0.25">
      <c r="A103" s="251" t="s">
        <v>100</v>
      </c>
      <c r="B103" s="208">
        <v>31</v>
      </c>
      <c r="C103" s="171">
        <v>0</v>
      </c>
      <c r="D103" s="267">
        <v>3</v>
      </c>
      <c r="E103" s="230"/>
      <c r="F103" s="230"/>
      <c r="G103" s="230"/>
      <c r="H103" s="230"/>
      <c r="I103" s="230"/>
      <c r="J103" s="240"/>
      <c r="K103" s="273"/>
      <c r="L103" s="235">
        <v>0</v>
      </c>
      <c r="M103" s="210" t="s">
        <v>18</v>
      </c>
      <c r="N103" s="203" t="s">
        <v>18</v>
      </c>
      <c r="O103" s="203" t="s">
        <v>18</v>
      </c>
      <c r="P103" s="203" t="s">
        <v>18</v>
      </c>
      <c r="Q103" s="225" t="s">
        <v>18</v>
      </c>
      <c r="R103" s="203" t="s">
        <v>18</v>
      </c>
      <c r="S103" s="311"/>
      <c r="T103" s="70">
        <v>0</v>
      </c>
    </row>
    <row r="104" spans="1:20" ht="17.100000000000001" customHeight="1" x14ac:dyDescent="0.25">
      <c r="A104" s="251" t="s">
        <v>101</v>
      </c>
      <c r="B104" s="208">
        <v>30</v>
      </c>
      <c r="C104" s="171">
        <v>1</v>
      </c>
      <c r="D104" s="267">
        <v>4</v>
      </c>
      <c r="E104" s="230"/>
      <c r="F104" s="230"/>
      <c r="G104" s="230"/>
      <c r="H104" s="230"/>
      <c r="I104" s="230"/>
      <c r="J104" s="240"/>
      <c r="K104" s="273"/>
      <c r="L104" s="235">
        <v>0</v>
      </c>
      <c r="M104" s="210" t="s">
        <v>18</v>
      </c>
      <c r="N104" s="203" t="s">
        <v>18</v>
      </c>
      <c r="O104" s="203" t="s">
        <v>18</v>
      </c>
      <c r="P104" s="203" t="s">
        <v>18</v>
      </c>
      <c r="Q104" s="225" t="s">
        <v>18</v>
      </c>
      <c r="R104" s="203" t="s">
        <v>18</v>
      </c>
      <c r="S104" s="311"/>
      <c r="T104" s="70"/>
    </row>
    <row r="105" spans="1:20" ht="17.100000000000001" customHeight="1" thickBot="1" x14ac:dyDescent="0.3">
      <c r="A105" s="385" t="s">
        <v>102</v>
      </c>
      <c r="B105" s="386">
        <v>31</v>
      </c>
      <c r="C105" s="387">
        <v>3</v>
      </c>
      <c r="D105" s="388">
        <v>3</v>
      </c>
      <c r="E105" s="389"/>
      <c r="F105" s="389"/>
      <c r="G105" s="389"/>
      <c r="H105" s="389"/>
      <c r="I105" s="389"/>
      <c r="J105" s="390"/>
      <c r="K105" s="391"/>
      <c r="L105" s="392"/>
      <c r="M105" s="393"/>
      <c r="N105" s="394"/>
      <c r="O105" s="394"/>
      <c r="P105" s="394"/>
      <c r="Q105" s="395"/>
      <c r="R105" s="394"/>
      <c r="S105" s="311"/>
      <c r="T105" s="70"/>
    </row>
    <row r="106" spans="1:20" ht="17.100000000000001" customHeight="1" thickBot="1" x14ac:dyDescent="0.3">
      <c r="A106" s="396" t="s">
        <v>107</v>
      </c>
      <c r="B106" s="397">
        <v>365</v>
      </c>
      <c r="C106" s="398">
        <v>10</v>
      </c>
      <c r="D106" s="399">
        <v>36.5</v>
      </c>
      <c r="E106" s="400">
        <v>31.857142857142858</v>
      </c>
      <c r="F106" s="401">
        <v>6630</v>
      </c>
      <c r="G106" s="401">
        <v>6767</v>
      </c>
      <c r="H106" s="401">
        <v>453</v>
      </c>
      <c r="I106" s="401">
        <v>381</v>
      </c>
      <c r="J106" s="402">
        <v>44</v>
      </c>
      <c r="K106" s="403">
        <v>459</v>
      </c>
      <c r="L106" s="404">
        <v>337</v>
      </c>
      <c r="M106" s="405">
        <v>0.98</v>
      </c>
      <c r="N106" s="406">
        <v>1.3</v>
      </c>
      <c r="O106" s="406">
        <v>0.3</v>
      </c>
      <c r="P106" s="406">
        <v>2</v>
      </c>
      <c r="Q106" s="407">
        <v>9.7000000000000003E-2</v>
      </c>
      <c r="R106" s="406">
        <v>1.2</v>
      </c>
      <c r="S106" s="189">
        <v>65</v>
      </c>
      <c r="T106" s="71">
        <v>0.10869565217391304</v>
      </c>
    </row>
    <row r="107" spans="1:20" ht="17.100000000000001" customHeight="1" thickBot="1" x14ac:dyDescent="0.3">
      <c r="A107" s="252" t="s">
        <v>103</v>
      </c>
      <c r="B107" s="213">
        <v>90</v>
      </c>
      <c r="C107" s="168">
        <v>1</v>
      </c>
      <c r="D107" s="288">
        <v>90</v>
      </c>
      <c r="E107" s="377">
        <v>31.666666666666668</v>
      </c>
      <c r="F107" s="231">
        <v>2777</v>
      </c>
      <c r="G107" s="231">
        <v>2879</v>
      </c>
      <c r="H107" s="231">
        <v>191</v>
      </c>
      <c r="I107" s="231">
        <v>162</v>
      </c>
      <c r="J107" s="241">
        <v>24</v>
      </c>
      <c r="K107" s="274">
        <v>195</v>
      </c>
      <c r="L107" s="248">
        <v>145</v>
      </c>
      <c r="M107" s="214">
        <v>0.96499999999999997</v>
      </c>
      <c r="N107" s="204">
        <v>2.2000000000000002</v>
      </c>
      <c r="O107" s="204">
        <v>0.5</v>
      </c>
      <c r="P107" s="204">
        <v>2</v>
      </c>
      <c r="Q107" s="226">
        <v>0.126</v>
      </c>
      <c r="R107" s="204">
        <v>2.1</v>
      </c>
      <c r="S107" s="189">
        <v>16</v>
      </c>
      <c r="T107" s="71">
        <v>0.10256410256410256</v>
      </c>
    </row>
    <row r="108" spans="1:20" ht="17.100000000000001" customHeight="1" thickBot="1" x14ac:dyDescent="0.3">
      <c r="A108" s="252" t="s">
        <v>104</v>
      </c>
      <c r="B108" s="213">
        <v>91</v>
      </c>
      <c r="C108" s="168">
        <v>2</v>
      </c>
      <c r="D108" s="288">
        <v>45.5</v>
      </c>
      <c r="E108" s="377">
        <v>32</v>
      </c>
      <c r="F108" s="231">
        <v>2896</v>
      </c>
      <c r="G108" s="231">
        <v>2910</v>
      </c>
      <c r="H108" s="231">
        <v>195</v>
      </c>
      <c r="I108" s="231">
        <v>162</v>
      </c>
      <c r="J108" s="241">
        <v>15</v>
      </c>
      <c r="K108" s="274">
        <v>196</v>
      </c>
      <c r="L108" s="248">
        <v>139</v>
      </c>
      <c r="M108" s="214">
        <v>0.995</v>
      </c>
      <c r="N108" s="204">
        <v>2.2000000000000002</v>
      </c>
      <c r="O108" s="204">
        <v>0.1</v>
      </c>
      <c r="P108" s="204">
        <v>2</v>
      </c>
      <c r="Q108" s="226">
        <v>7.6999999999999999E-2</v>
      </c>
      <c r="R108" s="204">
        <v>2.1</v>
      </c>
      <c r="S108" s="189">
        <v>29</v>
      </c>
      <c r="T108" s="71">
        <v>0.14572864321608039</v>
      </c>
    </row>
    <row r="109" spans="1:20" ht="17.100000000000001" customHeight="1" thickBot="1" x14ac:dyDescent="0.3">
      <c r="A109" s="252" t="s">
        <v>105</v>
      </c>
      <c r="B109" s="213">
        <v>92</v>
      </c>
      <c r="C109" s="168">
        <v>3</v>
      </c>
      <c r="D109" s="288">
        <v>30.666666666666668</v>
      </c>
      <c r="E109" s="377">
        <v>32</v>
      </c>
      <c r="F109" s="231">
        <v>957</v>
      </c>
      <c r="G109" s="231">
        <v>978</v>
      </c>
      <c r="H109" s="231">
        <v>67</v>
      </c>
      <c r="I109" s="231">
        <v>57</v>
      </c>
      <c r="J109" s="241">
        <v>5</v>
      </c>
      <c r="K109" s="274">
        <v>68</v>
      </c>
      <c r="L109" s="248">
        <v>53</v>
      </c>
      <c r="M109" s="214">
        <v>0.97899999999999998</v>
      </c>
      <c r="N109" s="204">
        <v>0.7</v>
      </c>
      <c r="O109" s="204">
        <v>0.3</v>
      </c>
      <c r="P109" s="204">
        <v>2.1</v>
      </c>
      <c r="Q109" s="226">
        <v>7.4999999999999997E-2</v>
      </c>
      <c r="R109" s="204">
        <v>0.7</v>
      </c>
      <c r="S109" s="189">
        <v>20</v>
      </c>
      <c r="T109" s="71">
        <v>0.12345679012345678</v>
      </c>
    </row>
    <row r="110" spans="1:20" ht="17.100000000000001" customHeight="1" thickBot="1" x14ac:dyDescent="0.3">
      <c r="A110" s="253" t="s">
        <v>106</v>
      </c>
      <c r="B110" s="215">
        <v>92</v>
      </c>
      <c r="C110" s="200">
        <v>4</v>
      </c>
      <c r="D110" s="289">
        <v>23</v>
      </c>
      <c r="E110" s="378">
        <v>0</v>
      </c>
      <c r="F110" s="232">
        <v>0</v>
      </c>
      <c r="G110" s="232">
        <v>0</v>
      </c>
      <c r="H110" s="232">
        <v>0</v>
      </c>
      <c r="I110" s="232">
        <v>0</v>
      </c>
      <c r="J110" s="242">
        <v>0</v>
      </c>
      <c r="K110" s="275">
        <v>0</v>
      </c>
      <c r="L110" s="249">
        <v>0</v>
      </c>
      <c r="M110" s="216" t="s">
        <v>18</v>
      </c>
      <c r="N110" s="205" t="s">
        <v>18</v>
      </c>
      <c r="O110" s="205" t="s">
        <v>18</v>
      </c>
      <c r="P110" s="205" t="s">
        <v>18</v>
      </c>
      <c r="Q110" s="227" t="s">
        <v>18</v>
      </c>
      <c r="R110" s="205" t="s">
        <v>18</v>
      </c>
      <c r="S110" s="189">
        <v>0</v>
      </c>
      <c r="T110" s="71">
        <v>0</v>
      </c>
    </row>
    <row r="111" spans="1:20" x14ac:dyDescent="0.25">
      <c r="A111" s="35"/>
      <c r="B111" s="37"/>
      <c r="C111" s="37"/>
      <c r="D111" s="38"/>
      <c r="E111" s="37"/>
      <c r="F111" s="35"/>
      <c r="G111" s="35"/>
      <c r="H111" s="35"/>
      <c r="I111" s="35"/>
      <c r="J111" s="35"/>
      <c r="K111" s="37"/>
      <c r="L111" s="95"/>
      <c r="M111" s="35"/>
      <c r="N111" s="40"/>
      <c r="O111" s="35"/>
      <c r="P111" s="35"/>
      <c r="Q111" s="35"/>
      <c r="R111" s="40"/>
      <c r="S111" s="40"/>
      <c r="T111" s="35"/>
    </row>
    <row r="112" spans="1:20" x14ac:dyDescent="0.25">
      <c r="A112" s="1" t="str">
        <f>A23</f>
        <v>HOSPITAL NACIONAL DANIEL A. CARRION</v>
      </c>
      <c r="B112" s="37"/>
      <c r="C112" s="37"/>
      <c r="D112" s="38"/>
      <c r="E112" s="37"/>
      <c r="F112" s="35"/>
      <c r="G112" s="35"/>
      <c r="H112" s="35"/>
      <c r="I112" s="35"/>
      <c r="J112" s="35"/>
      <c r="K112" s="37"/>
      <c r="L112" s="95"/>
      <c r="M112" s="35"/>
      <c r="N112" s="40"/>
      <c r="O112" s="35"/>
      <c r="P112" s="35"/>
      <c r="Q112" s="35"/>
      <c r="R112" s="40"/>
      <c r="S112" s="40"/>
      <c r="T112" s="35"/>
    </row>
    <row r="113" spans="1:20" x14ac:dyDescent="0.25">
      <c r="A113" s="1" t="s">
        <v>67</v>
      </c>
      <c r="B113" s="37"/>
      <c r="C113" s="37"/>
      <c r="D113" s="38"/>
      <c r="E113" s="37"/>
      <c r="F113" s="35"/>
      <c r="G113" s="35"/>
      <c r="H113" s="35"/>
      <c r="I113" s="35"/>
      <c r="J113" s="35"/>
      <c r="K113" s="37"/>
      <c r="L113" s="95"/>
      <c r="M113" s="35"/>
      <c r="N113" s="40"/>
      <c r="O113" s="35"/>
      <c r="P113" s="35"/>
      <c r="Q113" s="35"/>
      <c r="R113" s="40"/>
      <c r="S113" s="40"/>
      <c r="T113" s="35"/>
    </row>
    <row r="114" spans="1:20" ht="15.75" thickBot="1" x14ac:dyDescent="0.3">
      <c r="A114" s="165" t="s">
        <v>25</v>
      </c>
      <c r="B114" s="37"/>
      <c r="C114" s="37"/>
      <c r="D114" s="38"/>
      <c r="E114" s="37"/>
      <c r="F114" s="35"/>
      <c r="G114" s="35"/>
      <c r="H114" s="35"/>
      <c r="I114" s="35"/>
      <c r="J114" s="35"/>
      <c r="K114" s="37"/>
      <c r="L114" s="95"/>
      <c r="M114" s="35"/>
      <c r="N114" s="40"/>
      <c r="O114" s="35"/>
      <c r="P114" s="35"/>
      <c r="Q114" s="35"/>
      <c r="R114" s="40"/>
      <c r="S114" s="40"/>
      <c r="T114" s="35"/>
    </row>
    <row r="115" spans="1:20" ht="51.75" thickBot="1" x14ac:dyDescent="0.3">
      <c r="A115" s="277" t="s">
        <v>134</v>
      </c>
      <c r="B115" s="278" t="s">
        <v>2</v>
      </c>
      <c r="C115" s="278" t="s">
        <v>3</v>
      </c>
      <c r="D115" s="279" t="s">
        <v>4</v>
      </c>
      <c r="E115" s="280" t="s">
        <v>133</v>
      </c>
      <c r="F115" s="280" t="s">
        <v>6</v>
      </c>
      <c r="G115" s="280" t="s">
        <v>132</v>
      </c>
      <c r="H115" s="280" t="s">
        <v>131</v>
      </c>
      <c r="I115" s="280" t="s">
        <v>28</v>
      </c>
      <c r="J115" s="278" t="s">
        <v>124</v>
      </c>
      <c r="K115" s="278" t="s">
        <v>130</v>
      </c>
      <c r="L115" s="281" t="s">
        <v>20</v>
      </c>
      <c r="M115" s="282" t="s">
        <v>125</v>
      </c>
      <c r="N115" s="283" t="s">
        <v>136</v>
      </c>
      <c r="O115" s="282" t="s">
        <v>127</v>
      </c>
      <c r="P115" s="282" t="s">
        <v>123</v>
      </c>
      <c r="Q115" s="282" t="s">
        <v>128</v>
      </c>
      <c r="R115" s="284" t="s">
        <v>129</v>
      </c>
      <c r="S115" s="11" t="s">
        <v>16</v>
      </c>
      <c r="T115" s="12" t="s">
        <v>17</v>
      </c>
    </row>
    <row r="116" spans="1:20" ht="17.100000000000001" customHeight="1" x14ac:dyDescent="0.25">
      <c r="A116" s="250" t="s">
        <v>91</v>
      </c>
      <c r="B116" s="206">
        <v>31</v>
      </c>
      <c r="C116" s="199">
        <v>1</v>
      </c>
      <c r="D116" s="217">
        <v>4</v>
      </c>
      <c r="E116" s="228">
        <v>14</v>
      </c>
      <c r="F116" s="228">
        <v>261</v>
      </c>
      <c r="G116" s="228">
        <v>430</v>
      </c>
      <c r="H116" s="228">
        <v>10</v>
      </c>
      <c r="I116" s="228">
        <v>10</v>
      </c>
      <c r="J116" s="238">
        <v>10</v>
      </c>
      <c r="K116" s="271">
        <v>13</v>
      </c>
      <c r="L116" s="233">
        <v>12</v>
      </c>
      <c r="M116" s="207">
        <v>0.60699999999999998</v>
      </c>
      <c r="N116" s="201">
        <v>0.4</v>
      </c>
      <c r="O116" s="201">
        <v>16.899999999999999</v>
      </c>
      <c r="P116" s="201">
        <v>0.7</v>
      </c>
      <c r="Q116" s="223">
        <v>1</v>
      </c>
      <c r="R116" s="201">
        <v>0.3</v>
      </c>
      <c r="S116" s="310">
        <v>2</v>
      </c>
      <c r="T116" s="140">
        <v>0.18181818181818182</v>
      </c>
    </row>
    <row r="117" spans="1:20" ht="17.100000000000001" customHeight="1" x14ac:dyDescent="0.25">
      <c r="A117" s="251" t="s">
        <v>92</v>
      </c>
      <c r="B117" s="208">
        <v>28</v>
      </c>
      <c r="C117" s="196">
        <v>0</v>
      </c>
      <c r="D117" s="218">
        <v>6</v>
      </c>
      <c r="E117" s="229">
        <v>14</v>
      </c>
      <c r="F117" s="229">
        <v>377</v>
      </c>
      <c r="G117" s="229">
        <v>392</v>
      </c>
      <c r="H117" s="229">
        <v>10</v>
      </c>
      <c r="I117" s="229">
        <v>10</v>
      </c>
      <c r="J117" s="239">
        <v>3</v>
      </c>
      <c r="K117" s="272">
        <v>11</v>
      </c>
      <c r="L117" s="234">
        <v>9</v>
      </c>
      <c r="M117" s="209">
        <v>0.96199999999999997</v>
      </c>
      <c r="N117" s="202">
        <v>0.4</v>
      </c>
      <c r="O117" s="202">
        <v>1.5</v>
      </c>
      <c r="P117" s="202">
        <v>0.7</v>
      </c>
      <c r="Q117" s="224">
        <v>0.3</v>
      </c>
      <c r="R117" s="202">
        <v>0.4</v>
      </c>
      <c r="S117" s="310">
        <v>1</v>
      </c>
      <c r="T117" s="140">
        <v>8.3333333333333329E-2</v>
      </c>
    </row>
    <row r="118" spans="1:20" ht="17.100000000000001" customHeight="1" x14ac:dyDescent="0.25">
      <c r="A118" s="251" t="s">
        <v>93</v>
      </c>
      <c r="B118" s="208">
        <v>31</v>
      </c>
      <c r="C118" s="171">
        <v>0</v>
      </c>
      <c r="D118" s="267">
        <v>2</v>
      </c>
      <c r="E118" s="230">
        <v>14</v>
      </c>
      <c r="F118" s="230">
        <v>476</v>
      </c>
      <c r="G118" s="230">
        <v>434</v>
      </c>
      <c r="H118" s="230">
        <v>11</v>
      </c>
      <c r="I118" s="230">
        <v>7</v>
      </c>
      <c r="J118" s="240">
        <v>0</v>
      </c>
      <c r="K118" s="273">
        <v>13</v>
      </c>
      <c r="L118" s="235">
        <v>7</v>
      </c>
      <c r="M118" s="210">
        <v>1.097</v>
      </c>
      <c r="N118" s="203">
        <v>0.4</v>
      </c>
      <c r="O118" s="203">
        <v>0</v>
      </c>
      <c r="P118" s="203">
        <v>0.8</v>
      </c>
      <c r="Q118" s="225">
        <v>0</v>
      </c>
      <c r="R118" s="203">
        <v>0.4</v>
      </c>
      <c r="S118" s="311">
        <v>3</v>
      </c>
      <c r="T118" s="70">
        <v>0.3</v>
      </c>
    </row>
    <row r="119" spans="1:20" ht="17.100000000000001" customHeight="1" x14ac:dyDescent="0.25">
      <c r="A119" s="251" t="s">
        <v>94</v>
      </c>
      <c r="B119" s="211">
        <v>30</v>
      </c>
      <c r="C119" s="171">
        <v>0</v>
      </c>
      <c r="D119" s="267">
        <v>3</v>
      </c>
      <c r="E119" s="230">
        <v>14</v>
      </c>
      <c r="F119" s="230">
        <v>292</v>
      </c>
      <c r="G119" s="230">
        <v>420</v>
      </c>
      <c r="H119" s="230">
        <v>9</v>
      </c>
      <c r="I119" s="230">
        <v>8</v>
      </c>
      <c r="J119" s="240">
        <v>2</v>
      </c>
      <c r="K119" s="273">
        <v>6</v>
      </c>
      <c r="L119" s="235">
        <v>4</v>
      </c>
      <c r="M119" s="210">
        <v>0.69499999999999995</v>
      </c>
      <c r="N119" s="203">
        <v>0.2</v>
      </c>
      <c r="O119" s="203">
        <v>14.2</v>
      </c>
      <c r="P119" s="203">
        <v>0.6</v>
      </c>
      <c r="Q119" s="225">
        <v>0.222</v>
      </c>
      <c r="R119" s="203">
        <v>0.3</v>
      </c>
      <c r="S119" s="311">
        <v>1</v>
      </c>
      <c r="T119" s="70">
        <v>8.3333333333333329E-2</v>
      </c>
    </row>
    <row r="120" spans="1:20" ht="17.100000000000001" customHeight="1" x14ac:dyDescent="0.25">
      <c r="A120" s="251" t="s">
        <v>95</v>
      </c>
      <c r="B120" s="208">
        <v>31</v>
      </c>
      <c r="C120" s="175">
        <v>1</v>
      </c>
      <c r="D120" s="376">
        <v>1</v>
      </c>
      <c r="E120" s="230">
        <v>13</v>
      </c>
      <c r="F120" s="230">
        <v>373</v>
      </c>
      <c r="G120" s="230">
        <v>411</v>
      </c>
      <c r="H120" s="230">
        <v>8</v>
      </c>
      <c r="I120" s="230">
        <v>6</v>
      </c>
      <c r="J120" s="240">
        <v>0</v>
      </c>
      <c r="K120" s="273">
        <v>11</v>
      </c>
      <c r="L120" s="379">
        <v>4</v>
      </c>
      <c r="M120" s="361">
        <v>0.90800000000000003</v>
      </c>
      <c r="N120" s="359">
        <v>0.4</v>
      </c>
      <c r="O120" s="359">
        <v>4.8</v>
      </c>
      <c r="P120" s="359">
        <v>0.6</v>
      </c>
      <c r="Q120" s="363">
        <v>0</v>
      </c>
      <c r="R120" s="359">
        <v>0.3</v>
      </c>
      <c r="S120" s="380">
        <v>1</v>
      </c>
      <c r="T120" s="70">
        <v>0.14285714285714285</v>
      </c>
    </row>
    <row r="121" spans="1:20" ht="17.100000000000001" customHeight="1" x14ac:dyDescent="0.25">
      <c r="A121" s="251" t="s">
        <v>96</v>
      </c>
      <c r="B121" s="208">
        <v>30</v>
      </c>
      <c r="C121" s="171">
        <v>0</v>
      </c>
      <c r="D121" s="267">
        <v>0</v>
      </c>
      <c r="E121" s="230">
        <v>12</v>
      </c>
      <c r="F121" s="230">
        <v>282</v>
      </c>
      <c r="G121" s="230">
        <v>366</v>
      </c>
      <c r="H121" s="230">
        <v>11</v>
      </c>
      <c r="I121" s="230">
        <v>9</v>
      </c>
      <c r="J121" s="240">
        <v>1</v>
      </c>
      <c r="K121" s="273">
        <v>9</v>
      </c>
      <c r="L121" s="235">
        <v>8</v>
      </c>
      <c r="M121" s="210">
        <v>0.77</v>
      </c>
      <c r="N121" s="203">
        <v>0.3</v>
      </c>
      <c r="O121" s="203">
        <v>7.6</v>
      </c>
      <c r="P121" s="203">
        <v>0.9</v>
      </c>
      <c r="Q121" s="225">
        <v>9.0999999999999998E-2</v>
      </c>
      <c r="R121" s="203">
        <v>0.4</v>
      </c>
      <c r="S121" s="311">
        <v>0</v>
      </c>
      <c r="T121" s="70">
        <v>0</v>
      </c>
    </row>
    <row r="122" spans="1:20" ht="17.100000000000001" customHeight="1" x14ac:dyDescent="0.25">
      <c r="A122" s="251" t="s">
        <v>97</v>
      </c>
      <c r="B122" s="208">
        <v>31</v>
      </c>
      <c r="C122" s="171">
        <v>1</v>
      </c>
      <c r="D122" s="267">
        <v>3</v>
      </c>
      <c r="E122" s="230">
        <v>13</v>
      </c>
      <c r="F122" s="230">
        <v>342</v>
      </c>
      <c r="G122" s="230">
        <v>403</v>
      </c>
      <c r="H122" s="230">
        <v>6</v>
      </c>
      <c r="I122" s="230">
        <v>6</v>
      </c>
      <c r="J122" s="240">
        <v>0</v>
      </c>
      <c r="K122" s="273">
        <v>7</v>
      </c>
      <c r="L122" s="235">
        <v>5</v>
      </c>
      <c r="M122" s="210">
        <v>0.84899999999999998</v>
      </c>
      <c r="N122" s="203">
        <v>0.2</v>
      </c>
      <c r="O122" s="203">
        <v>10.199999999999999</v>
      </c>
      <c r="P122" s="203">
        <v>0.5</v>
      </c>
      <c r="Q122" s="225">
        <v>0</v>
      </c>
      <c r="R122" s="203">
        <v>0.2</v>
      </c>
      <c r="S122" s="311">
        <v>3</v>
      </c>
      <c r="T122" s="70">
        <v>0.25</v>
      </c>
    </row>
    <row r="123" spans="1:20" ht="17.100000000000001" customHeight="1" x14ac:dyDescent="0.25">
      <c r="A123" s="251" t="s">
        <v>98</v>
      </c>
      <c r="B123" s="208">
        <v>31</v>
      </c>
      <c r="C123" s="171">
        <v>0</v>
      </c>
      <c r="D123" s="267">
        <v>2</v>
      </c>
      <c r="E123" s="230"/>
      <c r="F123" s="230"/>
      <c r="G123" s="230"/>
      <c r="H123" s="230"/>
      <c r="I123" s="230"/>
      <c r="J123" s="240"/>
      <c r="K123" s="273"/>
      <c r="L123" s="235">
        <v>0</v>
      </c>
      <c r="M123" s="210" t="s">
        <v>18</v>
      </c>
      <c r="N123" s="203" t="s">
        <v>18</v>
      </c>
      <c r="O123" s="203" t="s">
        <v>18</v>
      </c>
      <c r="P123" s="203" t="s">
        <v>18</v>
      </c>
      <c r="Q123" s="225" t="s">
        <v>18</v>
      </c>
      <c r="R123" s="203" t="s">
        <v>18</v>
      </c>
      <c r="S123" s="311">
        <v>1</v>
      </c>
      <c r="T123" s="70">
        <v>0.14285714285714285</v>
      </c>
    </row>
    <row r="124" spans="1:20" ht="17.100000000000001" customHeight="1" x14ac:dyDescent="0.25">
      <c r="A124" s="251" t="s">
        <v>122</v>
      </c>
      <c r="B124" s="208">
        <v>30</v>
      </c>
      <c r="C124" s="171">
        <v>0</v>
      </c>
      <c r="D124" s="267">
        <v>6</v>
      </c>
      <c r="E124" s="230"/>
      <c r="F124" s="230"/>
      <c r="G124" s="230"/>
      <c r="H124" s="230"/>
      <c r="I124" s="230"/>
      <c r="J124" s="240"/>
      <c r="K124" s="273"/>
      <c r="L124" s="235">
        <v>0</v>
      </c>
      <c r="M124" s="210" t="s">
        <v>18</v>
      </c>
      <c r="N124" s="203" t="s">
        <v>18</v>
      </c>
      <c r="O124" s="203" t="s">
        <v>18</v>
      </c>
      <c r="P124" s="203" t="s">
        <v>18</v>
      </c>
      <c r="Q124" s="225" t="s">
        <v>18</v>
      </c>
      <c r="R124" s="203" t="s">
        <v>18</v>
      </c>
      <c r="S124" s="311">
        <v>2</v>
      </c>
      <c r="T124" s="70">
        <v>0.22222222222222221</v>
      </c>
    </row>
    <row r="125" spans="1:20" ht="17.100000000000001" customHeight="1" x14ac:dyDescent="0.25">
      <c r="A125" s="251" t="s">
        <v>100</v>
      </c>
      <c r="B125" s="208">
        <v>31</v>
      </c>
      <c r="C125" s="171">
        <v>1</v>
      </c>
      <c r="D125" s="267">
        <v>0</v>
      </c>
      <c r="E125" s="230"/>
      <c r="F125" s="230"/>
      <c r="G125" s="230"/>
      <c r="H125" s="230"/>
      <c r="I125" s="230"/>
      <c r="J125" s="240"/>
      <c r="K125" s="273"/>
      <c r="L125" s="235">
        <v>0</v>
      </c>
      <c r="M125" s="210" t="s">
        <v>18</v>
      </c>
      <c r="N125" s="203" t="s">
        <v>18</v>
      </c>
      <c r="O125" s="203" t="s">
        <v>18</v>
      </c>
      <c r="P125" s="203" t="s">
        <v>18</v>
      </c>
      <c r="Q125" s="225" t="s">
        <v>18</v>
      </c>
      <c r="R125" s="203" t="s">
        <v>18</v>
      </c>
      <c r="S125" s="311"/>
      <c r="T125" s="70">
        <v>0</v>
      </c>
    </row>
    <row r="126" spans="1:20" ht="17.100000000000001" customHeight="1" x14ac:dyDescent="0.25">
      <c r="A126" s="251" t="s">
        <v>101</v>
      </c>
      <c r="B126" s="208">
        <v>30</v>
      </c>
      <c r="C126" s="171">
        <v>0</v>
      </c>
      <c r="D126" s="267">
        <v>3</v>
      </c>
      <c r="E126" s="230"/>
      <c r="F126" s="230"/>
      <c r="G126" s="230"/>
      <c r="H126" s="230"/>
      <c r="I126" s="230"/>
      <c r="J126" s="240"/>
      <c r="K126" s="273"/>
      <c r="L126" s="235">
        <v>0</v>
      </c>
      <c r="M126" s="210" t="s">
        <v>18</v>
      </c>
      <c r="N126" s="203" t="s">
        <v>18</v>
      </c>
      <c r="O126" s="203" t="s">
        <v>18</v>
      </c>
      <c r="P126" s="203" t="s">
        <v>18</v>
      </c>
      <c r="Q126" s="225" t="s">
        <v>18</v>
      </c>
      <c r="R126" s="203" t="s">
        <v>18</v>
      </c>
      <c r="S126" s="311"/>
      <c r="T126" s="70"/>
    </row>
    <row r="127" spans="1:20" ht="17.100000000000001" customHeight="1" thickBot="1" x14ac:dyDescent="0.3">
      <c r="A127" s="385" t="s">
        <v>102</v>
      </c>
      <c r="B127" s="386">
        <v>31</v>
      </c>
      <c r="C127" s="387">
        <v>1</v>
      </c>
      <c r="D127" s="388">
        <v>3</v>
      </c>
      <c r="E127" s="389"/>
      <c r="F127" s="389"/>
      <c r="G127" s="389"/>
      <c r="H127" s="389"/>
      <c r="I127" s="389"/>
      <c r="J127" s="390"/>
      <c r="K127" s="391"/>
      <c r="L127" s="392"/>
      <c r="M127" s="393"/>
      <c r="N127" s="394"/>
      <c r="O127" s="394"/>
      <c r="P127" s="394"/>
      <c r="Q127" s="395"/>
      <c r="R127" s="394"/>
      <c r="S127" s="311"/>
      <c r="T127" s="70"/>
    </row>
    <row r="128" spans="1:20" ht="17.100000000000001" customHeight="1" thickBot="1" x14ac:dyDescent="0.3">
      <c r="A128" s="396" t="s">
        <v>107</v>
      </c>
      <c r="B128" s="397">
        <v>365</v>
      </c>
      <c r="C128" s="398">
        <v>5</v>
      </c>
      <c r="D128" s="399">
        <v>73</v>
      </c>
      <c r="E128" s="400">
        <v>13.428571428571429</v>
      </c>
      <c r="F128" s="401">
        <v>2403</v>
      </c>
      <c r="G128" s="401">
        <v>2856</v>
      </c>
      <c r="H128" s="401">
        <v>65</v>
      </c>
      <c r="I128" s="401">
        <v>56</v>
      </c>
      <c r="J128" s="402">
        <v>16</v>
      </c>
      <c r="K128" s="403">
        <v>70</v>
      </c>
      <c r="L128" s="404">
        <v>49</v>
      </c>
      <c r="M128" s="405">
        <v>0.84099999999999997</v>
      </c>
      <c r="N128" s="406">
        <v>0.2</v>
      </c>
      <c r="O128" s="406">
        <v>7</v>
      </c>
      <c r="P128" s="406">
        <v>0.7</v>
      </c>
      <c r="Q128" s="407">
        <v>0.246</v>
      </c>
      <c r="R128" s="406">
        <v>0.2</v>
      </c>
      <c r="S128" s="189">
        <v>14</v>
      </c>
      <c r="T128" s="71">
        <v>0.13861386138613863</v>
      </c>
    </row>
    <row r="129" spans="1:20" ht="17.100000000000001" customHeight="1" thickBot="1" x14ac:dyDescent="0.3">
      <c r="A129" s="252" t="s">
        <v>103</v>
      </c>
      <c r="B129" s="213">
        <v>90</v>
      </c>
      <c r="C129" s="168">
        <v>1</v>
      </c>
      <c r="D129" s="288">
        <v>90</v>
      </c>
      <c r="E129" s="377">
        <v>14</v>
      </c>
      <c r="F129" s="231">
        <v>1114</v>
      </c>
      <c r="G129" s="231">
        <v>1256</v>
      </c>
      <c r="H129" s="231">
        <v>31</v>
      </c>
      <c r="I129" s="231">
        <v>27</v>
      </c>
      <c r="J129" s="241">
        <v>13</v>
      </c>
      <c r="K129" s="274">
        <v>37</v>
      </c>
      <c r="L129" s="248">
        <v>28</v>
      </c>
      <c r="M129" s="214">
        <v>0.88700000000000001</v>
      </c>
      <c r="N129" s="204">
        <v>0.4</v>
      </c>
      <c r="O129" s="204">
        <v>4.5999999999999996</v>
      </c>
      <c r="P129" s="204">
        <v>0.7</v>
      </c>
      <c r="Q129" s="226">
        <v>0.41899999999999998</v>
      </c>
      <c r="R129" s="204">
        <v>0.3</v>
      </c>
      <c r="S129" s="189">
        <v>6</v>
      </c>
      <c r="T129" s="71">
        <v>0.18181818181818182</v>
      </c>
    </row>
    <row r="130" spans="1:20" ht="17.100000000000001" customHeight="1" thickBot="1" x14ac:dyDescent="0.3">
      <c r="A130" s="252" t="s">
        <v>104</v>
      </c>
      <c r="B130" s="213">
        <v>91</v>
      </c>
      <c r="C130" s="168">
        <v>1</v>
      </c>
      <c r="D130" s="288">
        <v>91</v>
      </c>
      <c r="E130" s="377">
        <v>13</v>
      </c>
      <c r="F130" s="231">
        <v>947</v>
      </c>
      <c r="G130" s="231">
        <v>1197</v>
      </c>
      <c r="H130" s="231">
        <v>28</v>
      </c>
      <c r="I130" s="231">
        <v>23</v>
      </c>
      <c r="J130" s="241">
        <v>3</v>
      </c>
      <c r="K130" s="274">
        <v>26</v>
      </c>
      <c r="L130" s="248">
        <v>16</v>
      </c>
      <c r="M130" s="214">
        <v>0.79100000000000004</v>
      </c>
      <c r="N130" s="204">
        <v>0.3</v>
      </c>
      <c r="O130" s="204">
        <v>8.9</v>
      </c>
      <c r="P130" s="204">
        <v>0.7</v>
      </c>
      <c r="Q130" s="226">
        <v>0.107</v>
      </c>
      <c r="R130" s="204">
        <v>0.3</v>
      </c>
      <c r="S130" s="189">
        <v>2</v>
      </c>
      <c r="T130" s="71">
        <v>7.6923076923076927E-2</v>
      </c>
    </row>
    <row r="131" spans="1:20" ht="17.100000000000001" customHeight="1" thickBot="1" x14ac:dyDescent="0.3">
      <c r="A131" s="252" t="s">
        <v>105</v>
      </c>
      <c r="B131" s="213">
        <v>92</v>
      </c>
      <c r="C131" s="168">
        <v>1</v>
      </c>
      <c r="D131" s="288">
        <v>92</v>
      </c>
      <c r="E131" s="377">
        <v>13</v>
      </c>
      <c r="F131" s="231">
        <v>342</v>
      </c>
      <c r="G131" s="231">
        <v>403</v>
      </c>
      <c r="H131" s="231">
        <v>6</v>
      </c>
      <c r="I131" s="231">
        <v>6</v>
      </c>
      <c r="J131" s="241">
        <v>0</v>
      </c>
      <c r="K131" s="274">
        <v>7</v>
      </c>
      <c r="L131" s="248">
        <v>5</v>
      </c>
      <c r="M131" s="214">
        <v>0.84899999999999998</v>
      </c>
      <c r="N131" s="204">
        <v>0.1</v>
      </c>
      <c r="O131" s="204">
        <v>10.199999999999999</v>
      </c>
      <c r="P131" s="204">
        <v>0.5</v>
      </c>
      <c r="Q131" s="226">
        <v>0</v>
      </c>
      <c r="R131" s="204">
        <v>0.1</v>
      </c>
      <c r="S131" s="189">
        <v>6</v>
      </c>
      <c r="T131" s="71">
        <v>0.21428571428571427</v>
      </c>
    </row>
    <row r="132" spans="1:20" ht="17.100000000000001" customHeight="1" thickBot="1" x14ac:dyDescent="0.3">
      <c r="A132" s="253" t="s">
        <v>106</v>
      </c>
      <c r="B132" s="215">
        <v>92</v>
      </c>
      <c r="C132" s="200">
        <v>2</v>
      </c>
      <c r="D132" s="289">
        <v>46</v>
      </c>
      <c r="E132" s="378">
        <v>0</v>
      </c>
      <c r="F132" s="232">
        <v>0</v>
      </c>
      <c r="G132" s="232">
        <v>0</v>
      </c>
      <c r="H132" s="232">
        <v>0</v>
      </c>
      <c r="I132" s="232">
        <v>0</v>
      </c>
      <c r="J132" s="242">
        <v>0</v>
      </c>
      <c r="K132" s="275">
        <v>0</v>
      </c>
      <c r="L132" s="249">
        <v>0</v>
      </c>
      <c r="M132" s="216" t="s">
        <v>18</v>
      </c>
      <c r="N132" s="205" t="s">
        <v>18</v>
      </c>
      <c r="O132" s="205" t="s">
        <v>18</v>
      </c>
      <c r="P132" s="205" t="s">
        <v>18</v>
      </c>
      <c r="Q132" s="227" t="s">
        <v>18</v>
      </c>
      <c r="R132" s="205" t="s">
        <v>18</v>
      </c>
      <c r="S132" s="189">
        <v>0</v>
      </c>
      <c r="T132" s="71">
        <v>0</v>
      </c>
    </row>
    <row r="133" spans="1:20" ht="23.25" customHeight="1" x14ac:dyDescent="0.25">
      <c r="A133" s="512" t="s">
        <v>64</v>
      </c>
      <c r="B133" s="513"/>
      <c r="C133" s="513"/>
      <c r="D133" s="513"/>
      <c r="E133" s="513"/>
      <c r="F133" s="513"/>
    </row>
    <row r="134" spans="1:20" ht="23.25" customHeight="1" x14ac:dyDescent="0.25">
      <c r="A134" s="184"/>
      <c r="B134" s="185"/>
      <c r="C134" s="185"/>
      <c r="D134" s="185"/>
      <c r="E134" s="185"/>
      <c r="F134" s="185"/>
    </row>
    <row r="135" spans="1:20" ht="23.25" customHeight="1" x14ac:dyDescent="0.25">
      <c r="A135" s="1" t="str">
        <f>A46</f>
        <v>INDICADORES DE HOSPITALIZACION</v>
      </c>
      <c r="B135" s="37"/>
      <c r="C135" s="37"/>
      <c r="D135" s="38"/>
      <c r="E135" s="37"/>
      <c r="F135" s="35"/>
    </row>
    <row r="136" spans="1:20" ht="23.25" customHeight="1" x14ac:dyDescent="0.25">
      <c r="A136" s="1" t="s">
        <v>67</v>
      </c>
      <c r="B136" s="37"/>
      <c r="C136" s="37"/>
      <c r="D136" s="38"/>
      <c r="E136" s="37"/>
      <c r="F136" s="35"/>
    </row>
    <row r="137" spans="1:20" ht="23.25" customHeight="1" x14ac:dyDescent="0.25">
      <c r="A137" s="165" t="s">
        <v>89</v>
      </c>
      <c r="B137" s="37"/>
      <c r="C137" s="37"/>
      <c r="D137" s="38"/>
      <c r="E137" s="37"/>
      <c r="F137" s="35"/>
    </row>
    <row r="138" spans="1:20" ht="15.75" thickBot="1" x14ac:dyDescent="0.3"/>
    <row r="139" spans="1:20" ht="51.75" thickBot="1" x14ac:dyDescent="0.3">
      <c r="A139" s="277" t="s">
        <v>134</v>
      </c>
      <c r="B139" s="278" t="s">
        <v>2</v>
      </c>
      <c r="C139" s="278" t="s">
        <v>3</v>
      </c>
      <c r="D139" s="279" t="s">
        <v>4</v>
      </c>
      <c r="E139" s="280" t="s">
        <v>133</v>
      </c>
      <c r="F139" s="280" t="s">
        <v>6</v>
      </c>
      <c r="G139" s="280" t="s">
        <v>132</v>
      </c>
      <c r="H139" s="280" t="s">
        <v>131</v>
      </c>
      <c r="I139" s="280" t="s">
        <v>28</v>
      </c>
      <c r="J139" s="278" t="s">
        <v>124</v>
      </c>
      <c r="K139" s="278" t="s">
        <v>130</v>
      </c>
      <c r="L139" s="281" t="s">
        <v>20</v>
      </c>
      <c r="M139" s="282" t="s">
        <v>125</v>
      </c>
      <c r="N139" s="283" t="s">
        <v>136</v>
      </c>
      <c r="O139" s="282" t="s">
        <v>127</v>
      </c>
      <c r="P139" s="282" t="s">
        <v>123</v>
      </c>
      <c r="Q139" s="282" t="s">
        <v>128</v>
      </c>
      <c r="R139" s="284" t="s">
        <v>129</v>
      </c>
    </row>
    <row r="140" spans="1:20" ht="17.100000000000001" customHeight="1" x14ac:dyDescent="0.25">
      <c r="A140" s="250" t="s">
        <v>91</v>
      </c>
      <c r="B140" s="206">
        <v>31</v>
      </c>
      <c r="C140" s="199">
        <v>30</v>
      </c>
      <c r="D140" s="217">
        <v>1</v>
      </c>
      <c r="E140" s="228">
        <v>18</v>
      </c>
      <c r="F140" s="228">
        <v>442</v>
      </c>
      <c r="G140" s="228">
        <v>557</v>
      </c>
      <c r="H140" s="228">
        <v>16</v>
      </c>
      <c r="I140" s="228">
        <v>16</v>
      </c>
      <c r="J140" s="238">
        <v>3</v>
      </c>
      <c r="K140" s="271">
        <v>20</v>
      </c>
      <c r="L140" s="233">
        <v>19</v>
      </c>
      <c r="M140" s="207">
        <v>0.79400000000000004</v>
      </c>
      <c r="N140" s="201">
        <v>0.6</v>
      </c>
      <c r="O140" s="201">
        <v>7.2</v>
      </c>
      <c r="P140" s="201">
        <v>0.9</v>
      </c>
      <c r="Q140" s="223">
        <v>0.188</v>
      </c>
      <c r="R140" s="201">
        <v>0.5</v>
      </c>
    </row>
    <row r="141" spans="1:20" ht="17.100000000000001" customHeight="1" x14ac:dyDescent="0.25">
      <c r="A141" s="251" t="s">
        <v>92</v>
      </c>
      <c r="B141" s="208">
        <v>28</v>
      </c>
      <c r="C141" s="196">
        <v>31</v>
      </c>
      <c r="D141" s="218">
        <v>1</v>
      </c>
      <c r="E141" s="229">
        <v>17</v>
      </c>
      <c r="F141" s="229">
        <v>298</v>
      </c>
      <c r="G141" s="229">
        <v>504</v>
      </c>
      <c r="H141" s="229">
        <v>38</v>
      </c>
      <c r="I141" s="229">
        <v>34</v>
      </c>
      <c r="J141" s="239">
        <v>3</v>
      </c>
      <c r="K141" s="272">
        <v>37</v>
      </c>
      <c r="L141" s="234">
        <v>31</v>
      </c>
      <c r="M141" s="209">
        <v>0.59099999999999997</v>
      </c>
      <c r="N141" s="202">
        <v>1.3</v>
      </c>
      <c r="O141" s="202">
        <v>5.4</v>
      </c>
      <c r="P141" s="202">
        <v>2.2000000000000002</v>
      </c>
      <c r="Q141" s="224">
        <v>7.9000000000000001E-2</v>
      </c>
      <c r="R141" s="202">
        <v>1.4</v>
      </c>
    </row>
    <row r="142" spans="1:20" ht="17.100000000000001" customHeight="1" x14ac:dyDescent="0.25">
      <c r="A142" s="251" t="s">
        <v>93</v>
      </c>
      <c r="B142" s="208">
        <v>31</v>
      </c>
      <c r="C142" s="171" t="e">
        <v>#REF!</v>
      </c>
      <c r="D142" s="267">
        <v>0</v>
      </c>
      <c r="E142" s="230">
        <v>18</v>
      </c>
      <c r="F142" s="230">
        <v>419</v>
      </c>
      <c r="G142" s="230">
        <v>558</v>
      </c>
      <c r="H142" s="230">
        <v>45</v>
      </c>
      <c r="I142" s="230">
        <v>33</v>
      </c>
      <c r="J142" s="240">
        <v>3</v>
      </c>
      <c r="K142" s="273">
        <v>44</v>
      </c>
      <c r="L142" s="235">
        <v>39</v>
      </c>
      <c r="M142" s="210">
        <v>0.751</v>
      </c>
      <c r="N142" s="203">
        <v>1.4</v>
      </c>
      <c r="O142" s="203">
        <v>3.1</v>
      </c>
      <c r="P142" s="203">
        <v>2.5</v>
      </c>
      <c r="Q142" s="225">
        <v>6.7000000000000004E-2</v>
      </c>
      <c r="R142" s="203">
        <v>1.5</v>
      </c>
    </row>
    <row r="143" spans="1:20" ht="17.100000000000001" customHeight="1" x14ac:dyDescent="0.25">
      <c r="A143" s="251" t="s">
        <v>94</v>
      </c>
      <c r="B143" s="211">
        <v>30</v>
      </c>
      <c r="C143" s="171" t="e">
        <v>#REF!</v>
      </c>
      <c r="D143" s="267" t="e">
        <v>#REF!</v>
      </c>
      <c r="E143" s="230">
        <v>18</v>
      </c>
      <c r="F143" s="230">
        <v>522</v>
      </c>
      <c r="G143" s="230">
        <v>540</v>
      </c>
      <c r="H143" s="230">
        <v>40</v>
      </c>
      <c r="I143" s="230">
        <v>37</v>
      </c>
      <c r="J143" s="240">
        <v>4</v>
      </c>
      <c r="K143" s="273">
        <v>44</v>
      </c>
      <c r="L143" s="235">
        <v>33</v>
      </c>
      <c r="M143" s="210">
        <v>0.96699999999999997</v>
      </c>
      <c r="N143" s="203">
        <v>1.5</v>
      </c>
      <c r="O143" s="203">
        <v>0.5</v>
      </c>
      <c r="P143" s="203">
        <v>2.2000000000000002</v>
      </c>
      <c r="Q143" s="225">
        <v>0.1</v>
      </c>
      <c r="R143" s="203">
        <v>1.3</v>
      </c>
    </row>
    <row r="144" spans="1:20" ht="17.100000000000001" customHeight="1" x14ac:dyDescent="0.25">
      <c r="A144" s="251" t="s">
        <v>95</v>
      </c>
      <c r="B144" s="208">
        <v>31</v>
      </c>
      <c r="C144" s="175">
        <v>1</v>
      </c>
      <c r="D144" s="376">
        <v>3</v>
      </c>
      <c r="E144" s="230">
        <v>18</v>
      </c>
      <c r="F144" s="230">
        <v>406</v>
      </c>
      <c r="G144" s="230">
        <v>562</v>
      </c>
      <c r="H144" s="230">
        <v>53</v>
      </c>
      <c r="I144" s="230">
        <v>44</v>
      </c>
      <c r="J144" s="240">
        <v>4</v>
      </c>
      <c r="K144" s="273">
        <v>51</v>
      </c>
      <c r="L144" s="379">
        <v>39</v>
      </c>
      <c r="M144" s="361">
        <v>0.72199999999999998</v>
      </c>
      <c r="N144" s="359">
        <v>1.6</v>
      </c>
      <c r="O144" s="359">
        <v>2.9</v>
      </c>
      <c r="P144" s="359">
        <v>2.9</v>
      </c>
      <c r="Q144" s="363">
        <v>7.4999999999999997E-2</v>
      </c>
      <c r="R144" s="359">
        <v>1.7</v>
      </c>
    </row>
    <row r="145" spans="1:18" ht="17.100000000000001" customHeight="1" x14ac:dyDescent="0.25">
      <c r="A145" s="251" t="s">
        <v>96</v>
      </c>
      <c r="B145" s="208">
        <v>30</v>
      </c>
      <c r="C145" s="171">
        <v>1</v>
      </c>
      <c r="D145" s="267">
        <v>2</v>
      </c>
      <c r="E145" s="230">
        <v>18</v>
      </c>
      <c r="F145" s="230">
        <v>470</v>
      </c>
      <c r="G145" s="230">
        <v>540</v>
      </c>
      <c r="H145" s="230">
        <v>45</v>
      </c>
      <c r="I145" s="230">
        <v>37</v>
      </c>
      <c r="J145" s="240">
        <v>4</v>
      </c>
      <c r="K145" s="273">
        <v>42</v>
      </c>
      <c r="L145" s="235">
        <v>27</v>
      </c>
      <c r="M145" s="210">
        <v>0.87</v>
      </c>
      <c r="N145" s="203">
        <v>1.4</v>
      </c>
      <c r="O145" s="203">
        <v>1.6</v>
      </c>
      <c r="P145" s="203">
        <v>2.5</v>
      </c>
      <c r="Q145" s="225">
        <v>8.8999999999999996E-2</v>
      </c>
      <c r="R145" s="203">
        <v>1.5</v>
      </c>
    </row>
    <row r="146" spans="1:18" ht="17.100000000000001" customHeight="1" x14ac:dyDescent="0.25">
      <c r="A146" s="251" t="s">
        <v>97</v>
      </c>
      <c r="B146" s="208">
        <v>31</v>
      </c>
      <c r="C146" s="171">
        <v>0</v>
      </c>
      <c r="D146" s="267">
        <v>2</v>
      </c>
      <c r="E146" s="230">
        <v>18</v>
      </c>
      <c r="F146" s="230">
        <v>532</v>
      </c>
      <c r="G146" s="230">
        <v>551</v>
      </c>
      <c r="H146" s="230">
        <v>30</v>
      </c>
      <c r="I146" s="230">
        <v>28</v>
      </c>
      <c r="J146" s="240">
        <v>2</v>
      </c>
      <c r="K146" s="273">
        <v>31</v>
      </c>
      <c r="L146" s="235">
        <v>25</v>
      </c>
      <c r="M146" s="210">
        <v>0.96599999999999997</v>
      </c>
      <c r="N146" s="203">
        <v>1</v>
      </c>
      <c r="O146" s="203">
        <v>0.6</v>
      </c>
      <c r="P146" s="203">
        <v>1.7</v>
      </c>
      <c r="Q146" s="225">
        <v>6.7000000000000004E-2</v>
      </c>
      <c r="R146" s="203">
        <v>1</v>
      </c>
    </row>
    <row r="147" spans="1:18" ht="17.100000000000001" customHeight="1" x14ac:dyDescent="0.25">
      <c r="A147" s="251" t="s">
        <v>98</v>
      </c>
      <c r="B147" s="208">
        <v>31</v>
      </c>
      <c r="C147" s="171">
        <v>0</v>
      </c>
      <c r="D147" s="267">
        <v>4</v>
      </c>
      <c r="E147" s="230"/>
      <c r="F147" s="230"/>
      <c r="G147" s="230"/>
      <c r="H147" s="230"/>
      <c r="I147" s="230"/>
      <c r="J147" s="240"/>
      <c r="K147" s="273"/>
      <c r="L147" s="235">
        <v>0</v>
      </c>
      <c r="M147" s="210" t="s">
        <v>18</v>
      </c>
      <c r="N147" s="203" t="s">
        <v>18</v>
      </c>
      <c r="O147" s="203" t="s">
        <v>18</v>
      </c>
      <c r="P147" s="203" t="s">
        <v>18</v>
      </c>
      <c r="Q147" s="225" t="s">
        <v>18</v>
      </c>
      <c r="R147" s="203" t="s">
        <v>18</v>
      </c>
    </row>
    <row r="148" spans="1:18" ht="17.100000000000001" customHeight="1" x14ac:dyDescent="0.25">
      <c r="A148" s="251" t="s">
        <v>122</v>
      </c>
      <c r="B148" s="208">
        <v>30</v>
      </c>
      <c r="C148" s="171">
        <v>1</v>
      </c>
      <c r="D148" s="267">
        <v>2</v>
      </c>
      <c r="E148" s="230"/>
      <c r="F148" s="230"/>
      <c r="G148" s="230"/>
      <c r="H148" s="230"/>
      <c r="I148" s="230"/>
      <c r="J148" s="240"/>
      <c r="K148" s="273"/>
      <c r="L148" s="235">
        <v>0</v>
      </c>
      <c r="M148" s="210" t="s">
        <v>18</v>
      </c>
      <c r="N148" s="203" t="s">
        <v>18</v>
      </c>
      <c r="O148" s="203" t="s">
        <v>18</v>
      </c>
      <c r="P148" s="203" t="s">
        <v>18</v>
      </c>
      <c r="Q148" s="225" t="s">
        <v>18</v>
      </c>
      <c r="R148" s="203" t="s">
        <v>18</v>
      </c>
    </row>
    <row r="149" spans="1:18" ht="17.100000000000001" customHeight="1" x14ac:dyDescent="0.25">
      <c r="A149" s="251" t="s">
        <v>100</v>
      </c>
      <c r="B149" s="208">
        <v>31</v>
      </c>
      <c r="C149" s="171">
        <v>0</v>
      </c>
      <c r="D149" s="267">
        <v>5</v>
      </c>
      <c r="E149" s="230"/>
      <c r="F149" s="230"/>
      <c r="G149" s="230"/>
      <c r="H149" s="230"/>
      <c r="I149" s="230"/>
      <c r="J149" s="240"/>
      <c r="K149" s="273"/>
      <c r="L149" s="235">
        <v>0</v>
      </c>
      <c r="M149" s="210" t="s">
        <v>18</v>
      </c>
      <c r="N149" s="203" t="s">
        <v>18</v>
      </c>
      <c r="O149" s="203" t="s">
        <v>18</v>
      </c>
      <c r="P149" s="203" t="s">
        <v>18</v>
      </c>
      <c r="Q149" s="225" t="s">
        <v>18</v>
      </c>
      <c r="R149" s="203" t="s">
        <v>18</v>
      </c>
    </row>
    <row r="150" spans="1:18" ht="17.100000000000001" customHeight="1" x14ac:dyDescent="0.25">
      <c r="A150" s="251" t="s">
        <v>101</v>
      </c>
      <c r="B150" s="208">
        <v>30</v>
      </c>
      <c r="C150" s="171">
        <v>0</v>
      </c>
      <c r="D150" s="267">
        <v>1</v>
      </c>
      <c r="E150" s="230"/>
      <c r="F150" s="230"/>
      <c r="G150" s="230"/>
      <c r="H150" s="230"/>
      <c r="I150" s="230"/>
      <c r="J150" s="240"/>
      <c r="K150" s="273"/>
      <c r="L150" s="235">
        <v>0</v>
      </c>
      <c r="M150" s="210" t="s">
        <v>18</v>
      </c>
      <c r="N150" s="203" t="s">
        <v>18</v>
      </c>
      <c r="O150" s="203" t="s">
        <v>18</v>
      </c>
      <c r="P150" s="203" t="s">
        <v>18</v>
      </c>
      <c r="Q150" s="225" t="s">
        <v>18</v>
      </c>
      <c r="R150" s="203" t="s">
        <v>18</v>
      </c>
    </row>
    <row r="151" spans="1:18" ht="17.100000000000001" customHeight="1" thickBot="1" x14ac:dyDescent="0.3">
      <c r="A151" s="385" t="s">
        <v>102</v>
      </c>
      <c r="B151" s="386">
        <v>31</v>
      </c>
      <c r="C151" s="387">
        <v>0</v>
      </c>
      <c r="D151" s="388">
        <v>0</v>
      </c>
      <c r="E151" s="389"/>
      <c r="F151" s="389"/>
      <c r="G151" s="389"/>
      <c r="H151" s="389"/>
      <c r="I151" s="389"/>
      <c r="J151" s="390"/>
      <c r="K151" s="391"/>
      <c r="L151" s="392"/>
      <c r="M151" s="393"/>
      <c r="N151" s="394"/>
      <c r="O151" s="394"/>
      <c r="P151" s="394"/>
      <c r="Q151" s="395"/>
      <c r="R151" s="394"/>
    </row>
    <row r="152" spans="1:18" ht="17.100000000000001" customHeight="1" x14ac:dyDescent="0.25">
      <c r="A152" s="396" t="s">
        <v>107</v>
      </c>
      <c r="B152" s="397">
        <f>SUM(B140:B151)</f>
        <v>365</v>
      </c>
      <c r="C152" s="398" t="e">
        <v>#REF!</v>
      </c>
      <c r="D152" s="399" t="e">
        <v>#REF!</v>
      </c>
      <c r="E152" s="400">
        <v>17.857142857142858</v>
      </c>
      <c r="F152" s="401">
        <v>3089</v>
      </c>
      <c r="G152" s="401">
        <v>3812</v>
      </c>
      <c r="H152" s="401">
        <v>267</v>
      </c>
      <c r="I152" s="401">
        <v>229</v>
      </c>
      <c r="J152" s="402">
        <v>23</v>
      </c>
      <c r="K152" s="403">
        <v>269</v>
      </c>
      <c r="L152" s="404">
        <v>213</v>
      </c>
      <c r="M152" s="405">
        <v>0.81</v>
      </c>
      <c r="N152" s="406">
        <v>0.7</v>
      </c>
      <c r="O152" s="406">
        <v>2.7</v>
      </c>
      <c r="P152" s="406">
        <v>2.1</v>
      </c>
      <c r="Q152" s="407">
        <v>8.5999999999999993E-2</v>
      </c>
      <c r="R152" s="406">
        <v>0.7</v>
      </c>
    </row>
    <row r="153" spans="1:18" ht="17.100000000000001" customHeight="1" x14ac:dyDescent="0.25">
      <c r="A153" s="252" t="s">
        <v>103</v>
      </c>
      <c r="B153" s="213">
        <f>SUM(B140:B142)</f>
        <v>90</v>
      </c>
      <c r="C153" s="168" t="e">
        <v>#REF!</v>
      </c>
      <c r="D153" s="288" t="e">
        <v>#REF!</v>
      </c>
      <c r="E153" s="377">
        <v>17.666666666666668</v>
      </c>
      <c r="F153" s="231">
        <v>1159</v>
      </c>
      <c r="G153" s="231">
        <v>1619</v>
      </c>
      <c r="H153" s="231">
        <v>99</v>
      </c>
      <c r="I153" s="231">
        <v>83</v>
      </c>
      <c r="J153" s="241">
        <v>9</v>
      </c>
      <c r="K153" s="274">
        <v>101</v>
      </c>
      <c r="L153" s="248">
        <v>89</v>
      </c>
      <c r="M153" s="214">
        <v>0.71599999999999997</v>
      </c>
      <c r="N153" s="204">
        <v>1.1000000000000001</v>
      </c>
      <c r="O153" s="204">
        <v>4.5999999999999996</v>
      </c>
      <c r="P153" s="204">
        <v>1.9</v>
      </c>
      <c r="Q153" s="226">
        <v>9.0999999999999998E-2</v>
      </c>
      <c r="R153" s="204">
        <v>1.1000000000000001</v>
      </c>
    </row>
    <row r="154" spans="1:18" ht="17.100000000000001" customHeight="1" x14ac:dyDescent="0.25">
      <c r="A154" s="252" t="s">
        <v>104</v>
      </c>
      <c r="B154" s="213">
        <v>91</v>
      </c>
      <c r="C154" s="168" t="e">
        <v>#REF!</v>
      </c>
      <c r="D154" s="288" t="e">
        <v>#REF!</v>
      </c>
      <c r="E154" s="377">
        <v>18</v>
      </c>
      <c r="F154" s="231">
        <v>1398</v>
      </c>
      <c r="G154" s="231">
        <v>1642</v>
      </c>
      <c r="H154" s="231">
        <v>138</v>
      </c>
      <c r="I154" s="231">
        <v>118</v>
      </c>
      <c r="J154" s="241">
        <v>12</v>
      </c>
      <c r="K154" s="274">
        <v>137</v>
      </c>
      <c r="L154" s="248">
        <v>99</v>
      </c>
      <c r="M154" s="214">
        <v>0.85099999999999998</v>
      </c>
      <c r="N154" s="204">
        <v>1.5</v>
      </c>
      <c r="O154" s="204">
        <v>1.8</v>
      </c>
      <c r="P154" s="204">
        <v>2.6</v>
      </c>
      <c r="Q154" s="226">
        <v>8.6999999999999994E-2</v>
      </c>
      <c r="R154" s="204">
        <v>1.5</v>
      </c>
    </row>
    <row r="155" spans="1:18" ht="17.100000000000001" customHeight="1" x14ac:dyDescent="0.25">
      <c r="A155" s="252" t="s">
        <v>105</v>
      </c>
      <c r="B155" s="213">
        <v>92</v>
      </c>
      <c r="C155" s="168">
        <v>1</v>
      </c>
      <c r="D155" s="288">
        <v>92</v>
      </c>
      <c r="E155" s="377">
        <v>18</v>
      </c>
      <c r="F155" s="231">
        <v>532</v>
      </c>
      <c r="G155" s="231">
        <v>551</v>
      </c>
      <c r="H155" s="231">
        <v>30</v>
      </c>
      <c r="I155" s="231">
        <v>28</v>
      </c>
      <c r="J155" s="241">
        <v>2</v>
      </c>
      <c r="K155" s="274">
        <v>31</v>
      </c>
      <c r="L155" s="248">
        <v>25</v>
      </c>
      <c r="M155" s="214">
        <v>0.96599999999999997</v>
      </c>
      <c r="N155" s="204">
        <v>0.3</v>
      </c>
      <c r="O155" s="204">
        <v>0.6</v>
      </c>
      <c r="P155" s="204">
        <v>1.7</v>
      </c>
      <c r="Q155" s="226">
        <v>6.7000000000000004E-2</v>
      </c>
      <c r="R155" s="204">
        <v>0.3</v>
      </c>
    </row>
    <row r="156" spans="1:18" ht="17.100000000000001" customHeight="1" thickBot="1" x14ac:dyDescent="0.3">
      <c r="A156" s="253" t="s">
        <v>106</v>
      </c>
      <c r="B156" s="215">
        <v>92</v>
      </c>
      <c r="C156" s="200">
        <v>0</v>
      </c>
      <c r="D156" s="289" t="e">
        <v>#DIV/0!</v>
      </c>
      <c r="E156" s="378">
        <v>0</v>
      </c>
      <c r="F156" s="232">
        <v>0</v>
      </c>
      <c r="G156" s="232">
        <v>0</v>
      </c>
      <c r="H156" s="232">
        <v>0</v>
      </c>
      <c r="I156" s="232">
        <v>0</v>
      </c>
      <c r="J156" s="242">
        <v>0</v>
      </c>
      <c r="K156" s="275">
        <v>0</v>
      </c>
      <c r="L156" s="249">
        <v>0</v>
      </c>
      <c r="M156" s="216" t="s">
        <v>18</v>
      </c>
      <c r="N156" s="205" t="s">
        <v>18</v>
      </c>
      <c r="O156" s="205" t="s">
        <v>18</v>
      </c>
      <c r="P156" s="205" t="s">
        <v>18</v>
      </c>
      <c r="Q156" s="227" t="s">
        <v>18</v>
      </c>
      <c r="R156" s="205" t="s">
        <v>18</v>
      </c>
    </row>
    <row r="157" spans="1:18" ht="26.25" customHeight="1" x14ac:dyDescent="0.25">
      <c r="A157" s="512" t="s">
        <v>64</v>
      </c>
      <c r="B157" s="513"/>
      <c r="C157" s="513"/>
      <c r="D157" s="513"/>
      <c r="E157" s="513"/>
      <c r="F157" s="513"/>
    </row>
  </sheetData>
  <mergeCells count="2">
    <mergeCell ref="A133:F133"/>
    <mergeCell ref="A157:F157"/>
  </mergeCells>
  <printOptions horizontalCentered="1"/>
  <pageMargins left="0.11811023622047245" right="0.11811023622047245" top="0.55118110236220474" bottom="0.74803149606299213" header="0.11811023622047245" footer="0.11811023622047245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201"/>
  <sheetViews>
    <sheetView topLeftCell="A124" zoomScale="85" zoomScaleNormal="85" workbookViewId="0">
      <selection activeCell="I17" sqref="I17"/>
    </sheetView>
  </sheetViews>
  <sheetFormatPr baseColWidth="10" defaultRowHeight="15" x14ac:dyDescent="0.25"/>
  <cols>
    <col min="1" max="1" width="14.42578125" customWidth="1"/>
    <col min="3" max="4" width="0" hidden="1" customWidth="1"/>
    <col min="9" max="9" width="11.42578125" customWidth="1"/>
    <col min="12" max="12" width="0" hidden="1" customWidth="1"/>
    <col min="13" max="13" width="13.140625" customWidth="1"/>
    <col min="16" max="16" width="12.5703125" customWidth="1"/>
    <col min="17" max="17" width="12.7109375" customWidth="1"/>
    <col min="19" max="20" width="11.42578125" hidden="1" customWidth="1"/>
  </cols>
  <sheetData>
    <row r="1" spans="1:20" ht="15.75" x14ac:dyDescent="0.25">
      <c r="A1" s="258" t="s">
        <v>26</v>
      </c>
      <c r="B1" s="1"/>
      <c r="C1" s="1"/>
      <c r="D1" s="2"/>
      <c r="E1" s="1"/>
      <c r="F1" s="1"/>
      <c r="G1" s="1"/>
      <c r="H1" s="1"/>
      <c r="I1" s="1"/>
      <c r="J1" s="1"/>
      <c r="K1" s="1"/>
      <c r="L1" s="105"/>
      <c r="M1" s="1"/>
      <c r="N1" s="1"/>
      <c r="O1" s="1"/>
      <c r="P1" s="1"/>
      <c r="Q1" s="1"/>
      <c r="R1" s="1"/>
      <c r="S1" s="1"/>
      <c r="T1" s="1"/>
    </row>
    <row r="2" spans="1:20" x14ac:dyDescent="0.25">
      <c r="A2" s="1" t="s">
        <v>27</v>
      </c>
      <c r="B2" s="1"/>
      <c r="C2" s="1"/>
      <c r="D2" s="2"/>
      <c r="E2" s="1"/>
      <c r="F2" s="1"/>
      <c r="G2" s="1"/>
      <c r="H2" s="1"/>
      <c r="I2" s="1"/>
      <c r="J2" s="1"/>
      <c r="K2" s="1"/>
      <c r="L2" s="105"/>
      <c r="M2" s="1"/>
      <c r="N2" s="1"/>
      <c r="O2" s="1"/>
      <c r="P2" s="1"/>
      <c r="Q2" s="1"/>
      <c r="R2" s="5"/>
      <c r="S2" s="5"/>
      <c r="T2" s="5"/>
    </row>
    <row r="3" spans="1:20" ht="15.75" thickBot="1" x14ac:dyDescent="0.3">
      <c r="A3" s="172" t="s">
        <v>117</v>
      </c>
      <c r="B3" s="61"/>
      <c r="C3" s="61"/>
      <c r="D3" s="101"/>
      <c r="E3" s="61"/>
      <c r="F3" s="61"/>
      <c r="G3" s="61"/>
      <c r="H3" s="61"/>
      <c r="I3" s="61"/>
      <c r="J3" s="61"/>
      <c r="K3" s="61"/>
      <c r="L3" s="103"/>
      <c r="M3" s="61"/>
      <c r="N3" s="61"/>
      <c r="O3" s="61"/>
      <c r="P3" s="61"/>
      <c r="Q3" s="61"/>
      <c r="R3" s="104"/>
      <c r="S3" s="104"/>
      <c r="T3" s="104"/>
    </row>
    <row r="4" spans="1:20" ht="51.75" thickBot="1" x14ac:dyDescent="0.3">
      <c r="A4" s="277" t="s">
        <v>134</v>
      </c>
      <c r="B4" s="278" t="s">
        <v>2</v>
      </c>
      <c r="C4" s="278" t="s">
        <v>3</v>
      </c>
      <c r="D4" s="279" t="s">
        <v>4</v>
      </c>
      <c r="E4" s="280" t="s">
        <v>133</v>
      </c>
      <c r="F4" s="280" t="s">
        <v>6</v>
      </c>
      <c r="G4" s="280" t="s">
        <v>132</v>
      </c>
      <c r="H4" s="280" t="s">
        <v>131</v>
      </c>
      <c r="I4" s="280" t="s">
        <v>28</v>
      </c>
      <c r="J4" s="278" t="s">
        <v>124</v>
      </c>
      <c r="K4" s="278" t="s">
        <v>130</v>
      </c>
      <c r="L4" s="281" t="s">
        <v>20</v>
      </c>
      <c r="M4" s="282" t="s">
        <v>125</v>
      </c>
      <c r="N4" s="283" t="s">
        <v>136</v>
      </c>
      <c r="O4" s="282" t="s">
        <v>127</v>
      </c>
      <c r="P4" s="282" t="s">
        <v>123</v>
      </c>
      <c r="Q4" s="282" t="s">
        <v>128</v>
      </c>
      <c r="R4" s="284" t="s">
        <v>129</v>
      </c>
      <c r="S4" s="276" t="s">
        <v>16</v>
      </c>
      <c r="T4" s="12" t="s">
        <v>17</v>
      </c>
    </row>
    <row r="5" spans="1:20" ht="17.100000000000001" customHeight="1" thickBot="1" x14ac:dyDescent="0.3">
      <c r="A5" s="250" t="s">
        <v>91</v>
      </c>
      <c r="B5" s="206">
        <v>31</v>
      </c>
      <c r="C5" s="199" t="e">
        <v>#REF!</v>
      </c>
      <c r="D5" s="340" t="e">
        <v>#REF!</v>
      </c>
      <c r="E5" s="228">
        <v>154</v>
      </c>
      <c r="F5" s="228">
        <v>3665</v>
      </c>
      <c r="G5" s="228">
        <v>4737</v>
      </c>
      <c r="H5" s="228">
        <v>416</v>
      </c>
      <c r="I5" s="228">
        <v>366</v>
      </c>
      <c r="J5" s="238">
        <v>4</v>
      </c>
      <c r="K5" s="271">
        <v>452</v>
      </c>
      <c r="L5" s="300">
        <v>419</v>
      </c>
      <c r="M5" s="207">
        <v>0.77400000000000002</v>
      </c>
      <c r="N5" s="201">
        <v>14.6</v>
      </c>
      <c r="O5" s="201">
        <v>2.6</v>
      </c>
      <c r="P5" s="261">
        <v>2.7</v>
      </c>
      <c r="Q5" s="268">
        <v>0.01</v>
      </c>
      <c r="R5" s="261">
        <v>13.4</v>
      </c>
      <c r="S5" s="260">
        <v>5</v>
      </c>
      <c r="T5" s="146">
        <v>1.0570824524312896E-2</v>
      </c>
    </row>
    <row r="6" spans="1:20" ht="17.100000000000001" customHeight="1" thickBot="1" x14ac:dyDescent="0.3">
      <c r="A6" s="251" t="s">
        <v>92</v>
      </c>
      <c r="B6" s="208">
        <v>28</v>
      </c>
      <c r="C6" s="196" t="s">
        <v>41</v>
      </c>
      <c r="D6" s="218" t="s">
        <v>41</v>
      </c>
      <c r="E6" s="229">
        <v>163</v>
      </c>
      <c r="F6" s="229">
        <v>3758</v>
      </c>
      <c r="G6" s="229">
        <v>4722</v>
      </c>
      <c r="H6" s="229">
        <v>474</v>
      </c>
      <c r="I6" s="229">
        <v>404</v>
      </c>
      <c r="J6" s="239">
        <v>8</v>
      </c>
      <c r="K6" s="272">
        <v>499</v>
      </c>
      <c r="L6" s="301">
        <v>452</v>
      </c>
      <c r="M6" s="209">
        <v>0.79600000000000004</v>
      </c>
      <c r="N6" s="202">
        <v>17.8</v>
      </c>
      <c r="O6" s="202">
        <v>2</v>
      </c>
      <c r="P6" s="262">
        <v>2.9</v>
      </c>
      <c r="Q6" s="269">
        <v>1.7000000000000001E-2</v>
      </c>
      <c r="R6" s="262">
        <v>16.899999999999999</v>
      </c>
      <c r="S6" s="260">
        <v>3</v>
      </c>
      <c r="T6" s="146">
        <v>6.1099796334012219E-3</v>
      </c>
    </row>
    <row r="7" spans="1:20" ht="17.100000000000001" customHeight="1" thickBot="1" x14ac:dyDescent="0.3">
      <c r="A7" s="251" t="s">
        <v>93</v>
      </c>
      <c r="B7" s="208">
        <v>31</v>
      </c>
      <c r="C7" s="171" t="s">
        <v>41</v>
      </c>
      <c r="D7" s="267" t="s">
        <v>41</v>
      </c>
      <c r="E7" s="230">
        <v>168</v>
      </c>
      <c r="F7" s="230">
        <v>4359</v>
      </c>
      <c r="G7" s="230">
        <v>5213</v>
      </c>
      <c r="H7" s="230">
        <v>575</v>
      </c>
      <c r="I7" s="230">
        <v>499</v>
      </c>
      <c r="J7" s="240">
        <v>9</v>
      </c>
      <c r="K7" s="273">
        <v>576</v>
      </c>
      <c r="L7" s="349">
        <v>503</v>
      </c>
      <c r="M7" s="210">
        <v>0.83599999999999997</v>
      </c>
      <c r="N7" s="203">
        <v>18.600000000000001</v>
      </c>
      <c r="O7" s="203">
        <v>1.5</v>
      </c>
      <c r="P7" s="263">
        <v>3.4</v>
      </c>
      <c r="Q7" s="270">
        <v>1.6E-2</v>
      </c>
      <c r="R7" s="263">
        <v>18.5</v>
      </c>
      <c r="S7" s="188">
        <v>3</v>
      </c>
      <c r="T7" s="68">
        <v>5.3285968028419185E-3</v>
      </c>
    </row>
    <row r="8" spans="1:20" ht="17.100000000000001" customHeight="1" thickBot="1" x14ac:dyDescent="0.3">
      <c r="A8" s="251" t="s">
        <v>94</v>
      </c>
      <c r="B8" s="211">
        <v>30</v>
      </c>
      <c r="C8" s="171" t="s">
        <v>41</v>
      </c>
      <c r="D8" s="267" t="s">
        <v>41</v>
      </c>
      <c r="E8" s="230">
        <v>169</v>
      </c>
      <c r="F8" s="230">
        <v>4372</v>
      </c>
      <c r="G8" s="230">
        <v>5072</v>
      </c>
      <c r="H8" s="230">
        <v>518</v>
      </c>
      <c r="I8" s="230">
        <v>434</v>
      </c>
      <c r="J8" s="240">
        <v>3</v>
      </c>
      <c r="K8" s="273">
        <v>522</v>
      </c>
      <c r="L8" s="349">
        <v>462</v>
      </c>
      <c r="M8" s="210">
        <v>0.86199999999999999</v>
      </c>
      <c r="N8" s="203">
        <v>17.399999999999999</v>
      </c>
      <c r="O8" s="203">
        <v>1.4</v>
      </c>
      <c r="P8" s="263">
        <v>3.1</v>
      </c>
      <c r="Q8" s="270">
        <v>6.0000000000000001E-3</v>
      </c>
      <c r="R8" s="263">
        <v>17.3</v>
      </c>
      <c r="S8" s="188">
        <v>3</v>
      </c>
      <c r="T8" s="68">
        <v>5.6925996204933585E-3</v>
      </c>
    </row>
    <row r="9" spans="1:20" ht="17.100000000000001" customHeight="1" thickBot="1" x14ac:dyDescent="0.3">
      <c r="A9" s="251" t="s">
        <v>95</v>
      </c>
      <c r="B9" s="208">
        <v>31</v>
      </c>
      <c r="C9" s="171" t="s">
        <v>41</v>
      </c>
      <c r="D9" s="267" t="s">
        <v>41</v>
      </c>
      <c r="E9" s="230">
        <v>159</v>
      </c>
      <c r="F9" s="230">
        <v>3731</v>
      </c>
      <c r="G9" s="230">
        <v>4934</v>
      </c>
      <c r="H9" s="230">
        <v>550</v>
      </c>
      <c r="I9" s="230">
        <v>455</v>
      </c>
      <c r="J9" s="240">
        <v>3</v>
      </c>
      <c r="K9" s="273">
        <v>530</v>
      </c>
      <c r="L9" s="349">
        <v>437</v>
      </c>
      <c r="M9" s="210">
        <v>0.75600000000000001</v>
      </c>
      <c r="N9" s="203">
        <v>17.100000000000001</v>
      </c>
      <c r="O9" s="203">
        <v>2.2000000000000002</v>
      </c>
      <c r="P9" s="263">
        <v>3.5</v>
      </c>
      <c r="Q9" s="270">
        <v>5.0000000000000001E-3</v>
      </c>
      <c r="R9" s="263">
        <v>17.7</v>
      </c>
      <c r="S9" s="188">
        <v>2</v>
      </c>
      <c r="T9" s="68">
        <v>3.1695721077654518E-3</v>
      </c>
    </row>
    <row r="10" spans="1:20" ht="17.100000000000001" customHeight="1" thickBot="1" x14ac:dyDescent="0.3">
      <c r="A10" s="251" t="s">
        <v>96</v>
      </c>
      <c r="B10" s="208">
        <v>30</v>
      </c>
      <c r="C10" s="171" t="s">
        <v>41</v>
      </c>
      <c r="D10" s="267" t="s">
        <v>41</v>
      </c>
      <c r="E10" s="230">
        <v>169</v>
      </c>
      <c r="F10" s="230">
        <v>4209</v>
      </c>
      <c r="G10" s="230">
        <v>5041</v>
      </c>
      <c r="H10" s="230">
        <v>535</v>
      </c>
      <c r="I10" s="230">
        <v>460</v>
      </c>
      <c r="J10" s="240">
        <v>7</v>
      </c>
      <c r="K10" s="273">
        <v>537</v>
      </c>
      <c r="L10" s="349">
        <v>465</v>
      </c>
      <c r="M10" s="210">
        <v>0.83499999999999996</v>
      </c>
      <c r="N10" s="203">
        <v>17.899999999999999</v>
      </c>
      <c r="O10" s="203">
        <v>1.6</v>
      </c>
      <c r="P10" s="263">
        <v>3.2</v>
      </c>
      <c r="Q10" s="270">
        <v>1.2999999999999999E-2</v>
      </c>
      <c r="R10" s="263">
        <v>17.8</v>
      </c>
      <c r="S10" s="188">
        <v>7</v>
      </c>
      <c r="T10" s="68">
        <v>1.4141414141414142E-2</v>
      </c>
    </row>
    <row r="11" spans="1:20" ht="17.100000000000001" customHeight="1" thickBot="1" x14ac:dyDescent="0.3">
      <c r="A11" s="251" t="s">
        <v>97</v>
      </c>
      <c r="B11" s="208">
        <v>31</v>
      </c>
      <c r="C11" s="171">
        <v>40.5</v>
      </c>
      <c r="D11" s="267">
        <v>1</v>
      </c>
      <c r="E11" s="230">
        <v>162</v>
      </c>
      <c r="F11" s="230">
        <v>4012</v>
      </c>
      <c r="G11" s="230">
        <v>5038</v>
      </c>
      <c r="H11" s="230">
        <v>526</v>
      </c>
      <c r="I11" s="230">
        <v>432</v>
      </c>
      <c r="J11" s="240">
        <v>10</v>
      </c>
      <c r="K11" s="273">
        <v>528</v>
      </c>
      <c r="L11" s="349">
        <v>461</v>
      </c>
      <c r="M11" s="210">
        <v>0.79600000000000004</v>
      </c>
      <c r="N11" s="203">
        <v>17</v>
      </c>
      <c r="O11" s="203">
        <v>2</v>
      </c>
      <c r="P11" s="263">
        <v>3.2</v>
      </c>
      <c r="Q11" s="270">
        <v>1.9E-2</v>
      </c>
      <c r="R11" s="263">
        <v>17</v>
      </c>
      <c r="S11" s="188">
        <v>2</v>
      </c>
      <c r="T11" s="68">
        <v>4.0983606557377051E-3</v>
      </c>
    </row>
    <row r="12" spans="1:20" ht="17.100000000000001" customHeight="1" thickBot="1" x14ac:dyDescent="0.3">
      <c r="A12" s="251" t="s">
        <v>98</v>
      </c>
      <c r="B12" s="208">
        <v>31</v>
      </c>
      <c r="C12" s="171">
        <v>30</v>
      </c>
      <c r="D12" s="267">
        <v>1</v>
      </c>
      <c r="E12" s="230"/>
      <c r="F12" s="230"/>
      <c r="G12" s="230"/>
      <c r="H12" s="230"/>
      <c r="I12" s="230"/>
      <c r="J12" s="240"/>
      <c r="K12" s="273"/>
      <c r="L12" s="349" t="s">
        <v>41</v>
      </c>
      <c r="M12" s="210" t="s">
        <v>18</v>
      </c>
      <c r="N12" s="203" t="s">
        <v>18</v>
      </c>
      <c r="O12" s="203" t="s">
        <v>18</v>
      </c>
      <c r="P12" s="263" t="s">
        <v>18</v>
      </c>
      <c r="Q12" s="270" t="s">
        <v>18</v>
      </c>
      <c r="R12" s="263" t="s">
        <v>18</v>
      </c>
      <c r="S12" s="188">
        <v>6</v>
      </c>
      <c r="T12" s="68">
        <v>1.2605042016806723E-2</v>
      </c>
    </row>
    <row r="13" spans="1:20" ht="17.100000000000001" customHeight="1" thickBot="1" x14ac:dyDescent="0.3">
      <c r="A13" s="251" t="s">
        <v>122</v>
      </c>
      <c r="B13" s="208">
        <v>30</v>
      </c>
      <c r="C13" s="171">
        <v>26.428571428571427</v>
      </c>
      <c r="D13" s="267">
        <v>0.8571428571428571</v>
      </c>
      <c r="E13" s="230"/>
      <c r="F13" s="230"/>
      <c r="G13" s="230"/>
      <c r="H13" s="230"/>
      <c r="I13" s="230"/>
      <c r="J13" s="240"/>
      <c r="K13" s="273"/>
      <c r="L13" s="349" t="s">
        <v>41</v>
      </c>
      <c r="M13" s="210" t="s">
        <v>18</v>
      </c>
      <c r="N13" s="203" t="s">
        <v>18</v>
      </c>
      <c r="O13" s="203" t="s">
        <v>18</v>
      </c>
      <c r="P13" s="263" t="s">
        <v>18</v>
      </c>
      <c r="Q13" s="270" t="s">
        <v>18</v>
      </c>
      <c r="R13" s="263" t="s">
        <v>18</v>
      </c>
      <c r="S13" s="188">
        <v>3</v>
      </c>
      <c r="T13" s="68">
        <v>6.6079295154185024E-3</v>
      </c>
    </row>
    <row r="14" spans="1:20" ht="17.100000000000001" customHeight="1" thickBot="1" x14ac:dyDescent="0.3">
      <c r="A14" s="251" t="s">
        <v>100</v>
      </c>
      <c r="B14" s="208">
        <v>31</v>
      </c>
      <c r="C14" s="171">
        <v>26.285714285714285</v>
      </c>
      <c r="D14" s="267">
        <v>1</v>
      </c>
      <c r="E14" s="230"/>
      <c r="F14" s="230"/>
      <c r="G14" s="230"/>
      <c r="H14" s="230"/>
      <c r="I14" s="230"/>
      <c r="J14" s="240"/>
      <c r="K14" s="273"/>
      <c r="L14" s="349" t="s">
        <v>41</v>
      </c>
      <c r="M14" s="210" t="s">
        <v>18</v>
      </c>
      <c r="N14" s="203" t="s">
        <v>18</v>
      </c>
      <c r="O14" s="203" t="s">
        <v>18</v>
      </c>
      <c r="P14" s="263" t="s">
        <v>18</v>
      </c>
      <c r="Q14" s="270" t="s">
        <v>18</v>
      </c>
      <c r="R14" s="263" t="s">
        <v>18</v>
      </c>
      <c r="S14" s="188" t="s">
        <v>41</v>
      </c>
      <c r="T14" s="68" t="e">
        <v>#VALUE!</v>
      </c>
    </row>
    <row r="15" spans="1:20" ht="17.100000000000001" customHeight="1" thickBot="1" x14ac:dyDescent="0.3">
      <c r="A15" s="251" t="s">
        <v>101</v>
      </c>
      <c r="B15" s="208">
        <v>30</v>
      </c>
      <c r="C15" s="171">
        <v>26.571428571428573</v>
      </c>
      <c r="D15" s="267">
        <v>0.8571428571428571</v>
      </c>
      <c r="E15" s="230" t="s">
        <v>41</v>
      </c>
      <c r="F15" s="230" t="s">
        <v>41</v>
      </c>
      <c r="G15" s="230" t="s">
        <v>41</v>
      </c>
      <c r="H15" s="230" t="s">
        <v>41</v>
      </c>
      <c r="I15" s="230" t="s">
        <v>41</v>
      </c>
      <c r="J15" s="240" t="s">
        <v>41</v>
      </c>
      <c r="K15" s="273" t="s">
        <v>41</v>
      </c>
      <c r="L15" s="349" t="s">
        <v>41</v>
      </c>
      <c r="M15" s="210" t="s">
        <v>41</v>
      </c>
      <c r="N15" s="203" t="s">
        <v>41</v>
      </c>
      <c r="O15" s="203" t="s">
        <v>41</v>
      </c>
      <c r="P15" s="263" t="s">
        <v>41</v>
      </c>
      <c r="Q15" s="270" t="s">
        <v>41</v>
      </c>
      <c r="R15" s="263" t="s">
        <v>41</v>
      </c>
      <c r="S15" s="188"/>
      <c r="T15" s="68"/>
    </row>
    <row r="16" spans="1:20" ht="17.100000000000001" customHeight="1" thickBot="1" x14ac:dyDescent="0.3">
      <c r="A16" s="385" t="s">
        <v>102</v>
      </c>
      <c r="B16" s="386">
        <v>31</v>
      </c>
      <c r="C16" s="387">
        <v>26.285714285714285</v>
      </c>
      <c r="D16" s="388">
        <v>0.8571428571428571</v>
      </c>
      <c r="E16" s="389"/>
      <c r="F16" s="389"/>
      <c r="G16" s="389"/>
      <c r="H16" s="389"/>
      <c r="I16" s="389"/>
      <c r="J16" s="390"/>
      <c r="K16" s="391"/>
      <c r="L16" s="440"/>
      <c r="M16" s="393"/>
      <c r="N16" s="394"/>
      <c r="O16" s="394"/>
      <c r="P16" s="439"/>
      <c r="Q16" s="441"/>
      <c r="R16" s="439"/>
      <c r="S16" s="188"/>
      <c r="T16" s="68"/>
    </row>
    <row r="17" spans="1:20" ht="17.100000000000001" customHeight="1" thickBot="1" x14ac:dyDescent="0.3">
      <c r="A17" s="396" t="s">
        <v>107</v>
      </c>
      <c r="B17" s="397">
        <v>365</v>
      </c>
      <c r="C17" s="442" t="e">
        <v>#REF!</v>
      </c>
      <c r="D17" s="443" t="e">
        <v>#REF!</v>
      </c>
      <c r="E17" s="444">
        <v>163.42857142857142</v>
      </c>
      <c r="F17" s="444">
        <v>28106</v>
      </c>
      <c r="G17" s="444">
        <v>34757</v>
      </c>
      <c r="H17" s="444">
        <v>3594</v>
      </c>
      <c r="I17" s="444">
        <v>3050</v>
      </c>
      <c r="J17" s="445">
        <v>44</v>
      </c>
      <c r="K17" s="446">
        <v>3644</v>
      </c>
      <c r="L17" s="447">
        <v>3199</v>
      </c>
      <c r="M17" s="448">
        <v>0.80900000000000005</v>
      </c>
      <c r="N17" s="449">
        <v>10</v>
      </c>
      <c r="O17" s="449">
        <v>1.9</v>
      </c>
      <c r="P17" s="450">
        <v>3.1</v>
      </c>
      <c r="Q17" s="451">
        <v>1.2E-2</v>
      </c>
      <c r="R17" s="450">
        <v>9.8000000000000007</v>
      </c>
      <c r="S17" s="335">
        <v>34</v>
      </c>
      <c r="T17" s="68">
        <v>6.6679741125710923E-3</v>
      </c>
    </row>
    <row r="18" spans="1:20" ht="17.100000000000001" customHeight="1" thickBot="1" x14ac:dyDescent="0.3">
      <c r="A18" s="252" t="s">
        <v>103</v>
      </c>
      <c r="B18" s="213">
        <v>90</v>
      </c>
      <c r="C18" s="336" t="e">
        <v>#REF!</v>
      </c>
      <c r="D18" s="341" t="e">
        <v>#REF!</v>
      </c>
      <c r="E18" s="345">
        <v>161.66666666666666</v>
      </c>
      <c r="F18" s="345">
        <v>11782</v>
      </c>
      <c r="G18" s="345">
        <v>14672</v>
      </c>
      <c r="H18" s="345">
        <v>1465</v>
      </c>
      <c r="I18" s="345">
        <v>1269</v>
      </c>
      <c r="J18" s="354">
        <v>21</v>
      </c>
      <c r="K18" s="352">
        <v>1527</v>
      </c>
      <c r="L18" s="350">
        <v>1374</v>
      </c>
      <c r="M18" s="290">
        <v>0.80300000000000005</v>
      </c>
      <c r="N18" s="347">
        <v>17</v>
      </c>
      <c r="O18" s="347">
        <v>2</v>
      </c>
      <c r="P18" s="338">
        <v>3</v>
      </c>
      <c r="Q18" s="343">
        <v>1.4E-2</v>
      </c>
      <c r="R18" s="338">
        <v>16.3</v>
      </c>
      <c r="S18" s="335">
        <v>11</v>
      </c>
      <c r="T18" s="68">
        <v>7.2036673215455137E-3</v>
      </c>
    </row>
    <row r="19" spans="1:20" ht="17.100000000000001" customHeight="1" thickBot="1" x14ac:dyDescent="0.3">
      <c r="A19" s="252" t="s">
        <v>104</v>
      </c>
      <c r="B19" s="213">
        <v>91</v>
      </c>
      <c r="C19" s="336" t="s">
        <v>41</v>
      </c>
      <c r="D19" s="341" t="e">
        <v>#VALUE!</v>
      </c>
      <c r="E19" s="345">
        <v>165.66666666666666</v>
      </c>
      <c r="F19" s="345">
        <v>12312</v>
      </c>
      <c r="G19" s="345">
        <v>15047</v>
      </c>
      <c r="H19" s="345">
        <v>1603</v>
      </c>
      <c r="I19" s="345">
        <v>1349</v>
      </c>
      <c r="J19" s="354">
        <v>13</v>
      </c>
      <c r="K19" s="352">
        <v>1589</v>
      </c>
      <c r="L19" s="350">
        <v>1364</v>
      </c>
      <c r="M19" s="290">
        <v>0.81799999999999995</v>
      </c>
      <c r="N19" s="347">
        <v>17.5</v>
      </c>
      <c r="O19" s="347">
        <v>1.7</v>
      </c>
      <c r="P19" s="338">
        <v>3.2</v>
      </c>
      <c r="Q19" s="343">
        <v>8.0000000000000002E-3</v>
      </c>
      <c r="R19" s="338">
        <v>17.600000000000001</v>
      </c>
      <c r="S19" s="335">
        <v>12</v>
      </c>
      <c r="T19" s="68">
        <v>7.2595281306715061E-3</v>
      </c>
    </row>
    <row r="20" spans="1:20" ht="17.100000000000001" customHeight="1" thickBot="1" x14ac:dyDescent="0.3">
      <c r="A20" s="252" t="s">
        <v>105</v>
      </c>
      <c r="B20" s="213">
        <v>92</v>
      </c>
      <c r="C20" s="336">
        <v>96.928571428571431</v>
      </c>
      <c r="D20" s="341">
        <v>0.94915254237288138</v>
      </c>
      <c r="E20" s="345">
        <v>162</v>
      </c>
      <c r="F20" s="345">
        <v>4012</v>
      </c>
      <c r="G20" s="345">
        <v>5038</v>
      </c>
      <c r="H20" s="345">
        <v>526</v>
      </c>
      <c r="I20" s="345">
        <v>432</v>
      </c>
      <c r="J20" s="354">
        <v>10</v>
      </c>
      <c r="K20" s="352">
        <v>528</v>
      </c>
      <c r="L20" s="350">
        <v>461</v>
      </c>
      <c r="M20" s="290">
        <v>0.79600000000000004</v>
      </c>
      <c r="N20" s="347">
        <v>5.7</v>
      </c>
      <c r="O20" s="347">
        <v>2</v>
      </c>
      <c r="P20" s="338">
        <v>3.2</v>
      </c>
      <c r="Q20" s="343">
        <v>1.9E-2</v>
      </c>
      <c r="R20" s="338">
        <v>5.7</v>
      </c>
      <c r="S20" s="335">
        <v>11</v>
      </c>
      <c r="T20" s="68">
        <v>7.7574047954866009E-3</v>
      </c>
    </row>
    <row r="21" spans="1:20" ht="17.100000000000001" customHeight="1" thickBot="1" x14ac:dyDescent="0.3">
      <c r="A21" s="253" t="s">
        <v>106</v>
      </c>
      <c r="B21" s="215">
        <v>92</v>
      </c>
      <c r="C21" s="337">
        <v>79.142857142857139</v>
      </c>
      <c r="D21" s="342">
        <v>1.1624548736462095</v>
      </c>
      <c r="E21" s="346">
        <v>0</v>
      </c>
      <c r="F21" s="346">
        <v>0</v>
      </c>
      <c r="G21" s="346">
        <v>0</v>
      </c>
      <c r="H21" s="346">
        <v>0</v>
      </c>
      <c r="I21" s="346">
        <v>0</v>
      </c>
      <c r="J21" s="355">
        <v>0</v>
      </c>
      <c r="K21" s="353">
        <v>0</v>
      </c>
      <c r="L21" s="351">
        <v>0</v>
      </c>
      <c r="M21" s="291" t="s">
        <v>18</v>
      </c>
      <c r="N21" s="348" t="s">
        <v>18</v>
      </c>
      <c r="O21" s="348" t="s">
        <v>18</v>
      </c>
      <c r="P21" s="339" t="s">
        <v>18</v>
      </c>
      <c r="Q21" s="344" t="s">
        <v>18</v>
      </c>
      <c r="R21" s="339" t="s">
        <v>18</v>
      </c>
      <c r="S21" s="335" t="s">
        <v>41</v>
      </c>
      <c r="T21" s="68" t="e">
        <v>#VALUE!</v>
      </c>
    </row>
    <row r="22" spans="1:20" x14ac:dyDescent="0.25">
      <c r="A22" s="72"/>
      <c r="B22" s="73"/>
      <c r="C22" s="73"/>
      <c r="D22" s="74"/>
      <c r="E22" s="73"/>
      <c r="F22" s="73"/>
      <c r="G22" s="73"/>
      <c r="H22" s="73"/>
      <c r="I22" s="73"/>
      <c r="J22" s="73"/>
      <c r="K22" s="73"/>
      <c r="L22" s="76"/>
      <c r="M22" s="77"/>
      <c r="N22" s="78"/>
      <c r="O22" s="78"/>
      <c r="P22" s="78"/>
      <c r="Q22" s="77"/>
      <c r="R22" s="78"/>
      <c r="S22" s="73"/>
      <c r="T22" s="106"/>
    </row>
    <row r="23" spans="1:20" x14ac:dyDescent="0.25">
      <c r="A23" s="98"/>
      <c r="B23" s="96"/>
      <c r="C23" s="96"/>
      <c r="D23" s="97"/>
      <c r="E23" s="98"/>
      <c r="F23" s="98"/>
      <c r="G23" s="98"/>
      <c r="H23" s="98"/>
      <c r="I23" s="98"/>
      <c r="J23" s="98"/>
      <c r="K23" s="96"/>
      <c r="L23" s="99"/>
      <c r="M23" s="98"/>
      <c r="N23" s="100"/>
      <c r="O23" s="98"/>
      <c r="P23" s="98"/>
      <c r="Q23" s="107"/>
      <c r="R23" s="100"/>
      <c r="S23" s="100"/>
      <c r="T23" s="100"/>
    </row>
    <row r="24" spans="1:20" ht="15.75" x14ac:dyDescent="0.25">
      <c r="A24" s="330" t="str">
        <f>$A$1</f>
        <v xml:space="preserve"> INDICADORES BÁSICOS DEL AREA FUNCIONAL DE HOSPITALIZACIÓN</v>
      </c>
      <c r="B24" s="109"/>
      <c r="C24" s="109"/>
      <c r="D24" s="110"/>
      <c r="E24" s="108"/>
      <c r="F24" s="108"/>
      <c r="G24" s="108"/>
      <c r="H24" s="108"/>
      <c r="I24" s="108"/>
      <c r="J24" s="108"/>
      <c r="K24" s="109"/>
      <c r="L24" s="111"/>
      <c r="M24" s="108"/>
      <c r="N24" s="112"/>
      <c r="O24" s="108"/>
      <c r="P24" s="108"/>
      <c r="Q24" s="107"/>
      <c r="R24" s="112"/>
      <c r="S24" s="112"/>
      <c r="T24" s="112"/>
    </row>
    <row r="25" spans="1:20" x14ac:dyDescent="0.25">
      <c r="A25" s="108"/>
      <c r="B25" s="96"/>
      <c r="C25" s="96"/>
      <c r="D25" s="97"/>
      <c r="E25" s="98"/>
      <c r="F25" s="98"/>
      <c r="G25" s="98"/>
      <c r="H25" s="98"/>
      <c r="I25" s="98"/>
      <c r="J25" s="98"/>
      <c r="K25" s="96"/>
      <c r="L25" s="99"/>
      <c r="M25" s="98"/>
      <c r="N25" s="100"/>
      <c r="O25" s="98"/>
      <c r="P25" s="98"/>
      <c r="Q25" s="107"/>
      <c r="R25" s="100"/>
      <c r="S25" s="100"/>
      <c r="T25" s="100"/>
    </row>
    <row r="26" spans="1:20" ht="15.75" thickBot="1" x14ac:dyDescent="0.3">
      <c r="A26" s="61" t="s">
        <v>120</v>
      </c>
      <c r="B26" s="61"/>
      <c r="C26" s="61"/>
      <c r="D26" s="101"/>
      <c r="E26" s="61"/>
      <c r="F26" s="61"/>
      <c r="G26" s="61"/>
      <c r="H26" s="61"/>
      <c r="I26" s="61"/>
      <c r="J26" s="61"/>
      <c r="K26" s="61"/>
      <c r="L26" s="103"/>
      <c r="M26" s="61"/>
      <c r="N26" s="61"/>
      <c r="O26" s="61"/>
      <c r="P26" s="61"/>
      <c r="Q26" s="61"/>
      <c r="R26" s="61"/>
      <c r="S26" s="61"/>
      <c r="T26" s="61"/>
    </row>
    <row r="27" spans="1:20" ht="51.75" thickBot="1" x14ac:dyDescent="0.3">
      <c r="A27" s="277" t="s">
        <v>134</v>
      </c>
      <c r="B27" s="278" t="s">
        <v>2</v>
      </c>
      <c r="C27" s="278" t="s">
        <v>3</v>
      </c>
      <c r="D27" s="279" t="s">
        <v>4</v>
      </c>
      <c r="E27" s="280" t="s">
        <v>133</v>
      </c>
      <c r="F27" s="280" t="s">
        <v>6</v>
      </c>
      <c r="G27" s="280" t="s">
        <v>132</v>
      </c>
      <c r="H27" s="280" t="s">
        <v>131</v>
      </c>
      <c r="I27" s="280" t="s">
        <v>28</v>
      </c>
      <c r="J27" s="278" t="s">
        <v>124</v>
      </c>
      <c r="K27" s="278" t="s">
        <v>130</v>
      </c>
      <c r="L27" s="281" t="s">
        <v>20</v>
      </c>
      <c r="M27" s="282" t="s">
        <v>125</v>
      </c>
      <c r="N27" s="283" t="s">
        <v>136</v>
      </c>
      <c r="O27" s="282" t="s">
        <v>127</v>
      </c>
      <c r="P27" s="282" t="s">
        <v>123</v>
      </c>
      <c r="Q27" s="282" t="s">
        <v>128</v>
      </c>
      <c r="R27" s="284" t="s">
        <v>129</v>
      </c>
      <c r="S27" s="11" t="s">
        <v>16</v>
      </c>
      <c r="T27" s="12" t="s">
        <v>17</v>
      </c>
    </row>
    <row r="28" spans="1:20" ht="17.100000000000001" customHeight="1" x14ac:dyDescent="0.25">
      <c r="A28" s="250" t="s">
        <v>91</v>
      </c>
      <c r="B28" s="206">
        <v>31</v>
      </c>
      <c r="C28" s="314">
        <v>5</v>
      </c>
      <c r="D28" s="315">
        <v>1</v>
      </c>
      <c r="E28" s="318">
        <v>17</v>
      </c>
      <c r="F28" s="318">
        <v>349</v>
      </c>
      <c r="G28" s="318">
        <v>518</v>
      </c>
      <c r="H28" s="318">
        <v>72</v>
      </c>
      <c r="I28" s="318">
        <v>62</v>
      </c>
      <c r="J28" s="327">
        <v>1</v>
      </c>
      <c r="K28" s="324">
        <v>72</v>
      </c>
      <c r="L28" s="321">
        <v>62</v>
      </c>
      <c r="M28" s="264">
        <v>0.67374517374517373</v>
      </c>
      <c r="N28" s="201">
        <v>2.2999999999999998</v>
      </c>
      <c r="O28" s="201">
        <v>2.2999999999999998</v>
      </c>
      <c r="P28" s="201">
        <v>4.2</v>
      </c>
      <c r="Q28" s="223">
        <v>1.4E-2</v>
      </c>
      <c r="R28" s="201">
        <v>2.2999999999999998</v>
      </c>
      <c r="S28" s="310">
        <v>0</v>
      </c>
      <c r="T28" s="140">
        <v>0</v>
      </c>
    </row>
    <row r="29" spans="1:20" ht="17.100000000000001" customHeight="1" x14ac:dyDescent="0.25">
      <c r="A29" s="251" t="s">
        <v>92</v>
      </c>
      <c r="B29" s="208">
        <v>28</v>
      </c>
      <c r="C29" s="312"/>
      <c r="D29" s="316"/>
      <c r="E29" s="319">
        <v>31</v>
      </c>
      <c r="F29" s="319">
        <v>726</v>
      </c>
      <c r="G29" s="319">
        <v>896</v>
      </c>
      <c r="H29" s="319">
        <v>121</v>
      </c>
      <c r="I29" s="319">
        <v>98</v>
      </c>
      <c r="J29" s="328">
        <v>1</v>
      </c>
      <c r="K29" s="325">
        <v>140</v>
      </c>
      <c r="L29" s="322">
        <v>134</v>
      </c>
      <c r="M29" s="265">
        <v>0.8102678571428571</v>
      </c>
      <c r="N29" s="202">
        <v>5</v>
      </c>
      <c r="O29" s="202">
        <v>1.4</v>
      </c>
      <c r="P29" s="202">
        <v>3.9</v>
      </c>
      <c r="Q29" s="224">
        <v>8.0000000000000002E-3</v>
      </c>
      <c r="R29" s="202">
        <v>4.3</v>
      </c>
      <c r="S29" s="310">
        <v>0</v>
      </c>
      <c r="T29" s="140">
        <v>0</v>
      </c>
    </row>
    <row r="30" spans="1:20" ht="17.100000000000001" customHeight="1" x14ac:dyDescent="0.25">
      <c r="A30" s="251" t="s">
        <v>93</v>
      </c>
      <c r="B30" s="208">
        <v>31</v>
      </c>
      <c r="C30" s="313"/>
      <c r="D30" s="317"/>
      <c r="E30" s="320">
        <v>32</v>
      </c>
      <c r="F30" s="320">
        <v>737</v>
      </c>
      <c r="G30" s="320">
        <v>992</v>
      </c>
      <c r="H30" s="320">
        <v>159</v>
      </c>
      <c r="I30" s="320">
        <v>123</v>
      </c>
      <c r="J30" s="329">
        <v>0</v>
      </c>
      <c r="K30" s="326">
        <v>156</v>
      </c>
      <c r="L30" s="323">
        <v>140</v>
      </c>
      <c r="M30" s="266">
        <v>0.74294354838709675</v>
      </c>
      <c r="N30" s="203">
        <v>5</v>
      </c>
      <c r="O30" s="203">
        <v>1.6</v>
      </c>
      <c r="P30" s="203">
        <v>5</v>
      </c>
      <c r="Q30" s="225">
        <v>0</v>
      </c>
      <c r="R30" s="203">
        <v>5.0999999999999996</v>
      </c>
      <c r="S30" s="311">
        <v>1</v>
      </c>
      <c r="T30" s="70">
        <v>6.8965517241379309E-3</v>
      </c>
    </row>
    <row r="31" spans="1:20" ht="17.100000000000001" customHeight="1" x14ac:dyDescent="0.25">
      <c r="A31" s="251" t="s">
        <v>94</v>
      </c>
      <c r="B31" s="211">
        <v>30</v>
      </c>
      <c r="C31" s="313"/>
      <c r="D31" s="317"/>
      <c r="E31" s="320">
        <v>32</v>
      </c>
      <c r="F31" s="320">
        <v>844</v>
      </c>
      <c r="G31" s="320">
        <v>960</v>
      </c>
      <c r="H31" s="320">
        <v>111</v>
      </c>
      <c r="I31" s="320">
        <v>87</v>
      </c>
      <c r="J31" s="329">
        <v>1</v>
      </c>
      <c r="K31" s="326">
        <v>118</v>
      </c>
      <c r="L31" s="323">
        <v>104</v>
      </c>
      <c r="M31" s="266">
        <v>0.87916666666666665</v>
      </c>
      <c r="N31" s="203">
        <v>3.9</v>
      </c>
      <c r="O31" s="203">
        <v>1</v>
      </c>
      <c r="P31" s="203">
        <v>3.5</v>
      </c>
      <c r="Q31" s="225">
        <v>8.9999999999999993E-3</v>
      </c>
      <c r="R31" s="203">
        <v>3.7</v>
      </c>
      <c r="S31" s="311">
        <v>0</v>
      </c>
      <c r="T31" s="70">
        <v>0</v>
      </c>
    </row>
    <row r="32" spans="1:20" ht="17.100000000000001" customHeight="1" x14ac:dyDescent="0.25">
      <c r="A32" s="251" t="s">
        <v>95</v>
      </c>
      <c r="B32" s="208">
        <v>31</v>
      </c>
      <c r="C32" s="313"/>
      <c r="D32" s="317"/>
      <c r="E32" s="320">
        <v>31</v>
      </c>
      <c r="F32" s="320">
        <v>770</v>
      </c>
      <c r="G32" s="320">
        <v>972</v>
      </c>
      <c r="H32" s="320">
        <v>137</v>
      </c>
      <c r="I32" s="320">
        <v>110</v>
      </c>
      <c r="J32" s="329">
        <v>1</v>
      </c>
      <c r="K32" s="326">
        <v>125</v>
      </c>
      <c r="L32" s="323">
        <v>103</v>
      </c>
      <c r="M32" s="266">
        <v>0.79218106995884774</v>
      </c>
      <c r="N32" s="203">
        <v>4</v>
      </c>
      <c r="O32" s="203">
        <v>1.5</v>
      </c>
      <c r="P32" s="203">
        <v>4.4000000000000004</v>
      </c>
      <c r="Q32" s="225">
        <v>7.0000000000000001E-3</v>
      </c>
      <c r="R32" s="203">
        <v>4.4000000000000004</v>
      </c>
      <c r="S32" s="311">
        <v>0</v>
      </c>
      <c r="T32" s="70">
        <v>0</v>
      </c>
    </row>
    <row r="33" spans="1:20" ht="17.100000000000001" customHeight="1" x14ac:dyDescent="0.25">
      <c r="A33" s="251" t="s">
        <v>96</v>
      </c>
      <c r="B33" s="208">
        <v>30</v>
      </c>
      <c r="C33" s="313"/>
      <c r="D33" s="317"/>
      <c r="E33" s="320">
        <v>32</v>
      </c>
      <c r="F33" s="320">
        <v>617</v>
      </c>
      <c r="G33" s="320">
        <v>954</v>
      </c>
      <c r="H33" s="320">
        <v>125</v>
      </c>
      <c r="I33" s="320">
        <v>104</v>
      </c>
      <c r="J33" s="329">
        <v>1</v>
      </c>
      <c r="K33" s="326">
        <v>136</v>
      </c>
      <c r="L33" s="323">
        <v>125</v>
      </c>
      <c r="M33" s="266">
        <v>0.64675052410901468</v>
      </c>
      <c r="N33" s="203">
        <v>4.5</v>
      </c>
      <c r="O33" s="203">
        <v>2.7</v>
      </c>
      <c r="P33" s="203">
        <v>3.9</v>
      </c>
      <c r="Q33" s="225">
        <v>8.0000000000000002E-3</v>
      </c>
      <c r="R33" s="203">
        <v>4.2</v>
      </c>
      <c r="S33" s="311">
        <v>0</v>
      </c>
      <c r="T33" s="70">
        <v>0</v>
      </c>
    </row>
    <row r="34" spans="1:20" ht="17.100000000000001" customHeight="1" x14ac:dyDescent="0.25">
      <c r="A34" s="251" t="s">
        <v>97</v>
      </c>
      <c r="B34" s="208">
        <v>31</v>
      </c>
      <c r="C34" s="313"/>
      <c r="D34" s="317"/>
      <c r="E34" s="320">
        <v>31</v>
      </c>
      <c r="F34" s="320">
        <v>582</v>
      </c>
      <c r="G34" s="320">
        <v>950</v>
      </c>
      <c r="H34" s="320">
        <v>128</v>
      </c>
      <c r="I34" s="320">
        <v>104</v>
      </c>
      <c r="J34" s="329">
        <v>6</v>
      </c>
      <c r="K34" s="326">
        <v>129</v>
      </c>
      <c r="L34" s="323">
        <v>118</v>
      </c>
      <c r="M34" s="266">
        <v>0.61263157894736842</v>
      </c>
      <c r="N34" s="203">
        <v>4.2</v>
      </c>
      <c r="O34" s="203">
        <v>2.9</v>
      </c>
      <c r="P34" s="203">
        <v>4.0999999999999996</v>
      </c>
      <c r="Q34" s="225">
        <v>4.7E-2</v>
      </c>
      <c r="R34" s="203">
        <v>4.0999999999999996</v>
      </c>
      <c r="S34" s="311">
        <v>0</v>
      </c>
      <c r="T34" s="70">
        <v>0</v>
      </c>
    </row>
    <row r="35" spans="1:20" ht="17.100000000000001" customHeight="1" x14ac:dyDescent="0.25">
      <c r="A35" s="251" t="s">
        <v>98</v>
      </c>
      <c r="B35" s="208">
        <v>31</v>
      </c>
      <c r="C35" s="313"/>
      <c r="D35" s="317"/>
      <c r="E35" s="320"/>
      <c r="F35" s="320"/>
      <c r="G35" s="320"/>
      <c r="H35" s="320"/>
      <c r="I35" s="320"/>
      <c r="J35" s="329"/>
      <c r="K35" s="326"/>
      <c r="L35" s="323">
        <v>0</v>
      </c>
      <c r="M35" s="266" t="e">
        <v>#DIV/0!</v>
      </c>
      <c r="N35" s="203" t="s">
        <v>18</v>
      </c>
      <c r="O35" s="203" t="s">
        <v>18</v>
      </c>
      <c r="P35" s="203" t="s">
        <v>18</v>
      </c>
      <c r="Q35" s="225" t="s">
        <v>18</v>
      </c>
      <c r="R35" s="203" t="s">
        <v>18</v>
      </c>
      <c r="S35" s="311">
        <v>0</v>
      </c>
      <c r="T35" s="70">
        <v>0</v>
      </c>
    </row>
    <row r="36" spans="1:20" ht="17.100000000000001" customHeight="1" x14ac:dyDescent="0.25">
      <c r="A36" s="251" t="s">
        <v>122</v>
      </c>
      <c r="B36" s="208">
        <v>30</v>
      </c>
      <c r="C36" s="313"/>
      <c r="D36" s="317"/>
      <c r="E36" s="320"/>
      <c r="F36" s="320"/>
      <c r="G36" s="320"/>
      <c r="H36" s="320"/>
      <c r="I36" s="320"/>
      <c r="J36" s="329"/>
      <c r="K36" s="326"/>
      <c r="L36" s="323">
        <v>0</v>
      </c>
      <c r="M36" s="266" t="e">
        <v>#DIV/0!</v>
      </c>
      <c r="N36" s="203" t="s">
        <v>18</v>
      </c>
      <c r="O36" s="203" t="s">
        <v>18</v>
      </c>
      <c r="P36" s="203" t="s">
        <v>18</v>
      </c>
      <c r="Q36" s="225" t="s">
        <v>18</v>
      </c>
      <c r="R36" s="203" t="s">
        <v>18</v>
      </c>
      <c r="S36" s="311">
        <v>2</v>
      </c>
      <c r="T36" s="70">
        <v>1.8181818181818181E-2</v>
      </c>
    </row>
    <row r="37" spans="1:20" ht="17.100000000000001" customHeight="1" x14ac:dyDescent="0.25">
      <c r="A37" s="251" t="s">
        <v>100</v>
      </c>
      <c r="B37" s="208">
        <v>31</v>
      </c>
      <c r="C37" s="313"/>
      <c r="D37" s="317"/>
      <c r="E37" s="320"/>
      <c r="F37" s="320"/>
      <c r="G37" s="320"/>
      <c r="H37" s="320"/>
      <c r="I37" s="320"/>
      <c r="J37" s="329"/>
      <c r="K37" s="326"/>
      <c r="L37" s="323">
        <v>0</v>
      </c>
      <c r="M37" s="266" t="e">
        <v>#DIV/0!</v>
      </c>
      <c r="N37" s="203" t="s">
        <v>18</v>
      </c>
      <c r="O37" s="203" t="s">
        <v>18</v>
      </c>
      <c r="P37" s="203" t="s">
        <v>18</v>
      </c>
      <c r="Q37" s="225" t="s">
        <v>18</v>
      </c>
      <c r="R37" s="203" t="s">
        <v>18</v>
      </c>
      <c r="S37" s="311"/>
      <c r="T37" s="70">
        <v>0</v>
      </c>
    </row>
    <row r="38" spans="1:20" ht="17.100000000000001" customHeight="1" x14ac:dyDescent="0.25">
      <c r="A38" s="251" t="s">
        <v>101</v>
      </c>
      <c r="B38" s="208">
        <v>30</v>
      </c>
      <c r="C38" s="313"/>
      <c r="D38" s="317"/>
      <c r="E38" s="320"/>
      <c r="F38" s="320"/>
      <c r="G38" s="320"/>
      <c r="H38" s="320"/>
      <c r="I38" s="320"/>
      <c r="J38" s="329"/>
      <c r="K38" s="326"/>
      <c r="L38" s="323">
        <v>0</v>
      </c>
      <c r="M38" s="266" t="e">
        <v>#DIV/0!</v>
      </c>
      <c r="N38" s="203" t="s">
        <v>18</v>
      </c>
      <c r="O38" s="203" t="s">
        <v>18</v>
      </c>
      <c r="P38" s="203" t="s">
        <v>18</v>
      </c>
      <c r="Q38" s="225" t="s">
        <v>18</v>
      </c>
      <c r="R38" s="203" t="s">
        <v>18</v>
      </c>
      <c r="S38" s="311"/>
      <c r="T38" s="70"/>
    </row>
    <row r="39" spans="1:20" ht="17.100000000000001" customHeight="1" thickBot="1" x14ac:dyDescent="0.3">
      <c r="A39" s="385" t="s">
        <v>102</v>
      </c>
      <c r="B39" s="386">
        <v>31</v>
      </c>
      <c r="C39" s="452"/>
      <c r="D39" s="453"/>
      <c r="E39" s="454"/>
      <c r="F39" s="454"/>
      <c r="G39" s="454"/>
      <c r="H39" s="454"/>
      <c r="I39" s="454"/>
      <c r="J39" s="455"/>
      <c r="K39" s="456"/>
      <c r="L39" s="457"/>
      <c r="M39" s="458"/>
      <c r="N39" s="394"/>
      <c r="O39" s="394"/>
      <c r="P39" s="394"/>
      <c r="Q39" s="395"/>
      <c r="R39" s="394"/>
      <c r="S39" s="311"/>
      <c r="T39" s="70"/>
    </row>
    <row r="40" spans="1:20" ht="17.100000000000001" customHeight="1" thickBot="1" x14ac:dyDescent="0.3">
      <c r="A40" s="396" t="s">
        <v>107</v>
      </c>
      <c r="B40" s="397">
        <v>365</v>
      </c>
      <c r="C40" s="398">
        <v>5</v>
      </c>
      <c r="D40" s="399">
        <v>73</v>
      </c>
      <c r="E40" s="401">
        <v>29.428571428571427</v>
      </c>
      <c r="F40" s="401">
        <v>4625</v>
      </c>
      <c r="G40" s="401">
        <v>6242</v>
      </c>
      <c r="H40" s="401">
        <v>853</v>
      </c>
      <c r="I40" s="401">
        <v>688</v>
      </c>
      <c r="J40" s="402">
        <v>11</v>
      </c>
      <c r="K40" s="403">
        <v>876</v>
      </c>
      <c r="L40" s="404">
        <v>786</v>
      </c>
      <c r="M40" s="405">
        <v>0.74099999999999999</v>
      </c>
      <c r="N40" s="406">
        <v>2.4</v>
      </c>
      <c r="O40" s="406">
        <v>1.9</v>
      </c>
      <c r="P40" s="406">
        <v>4.0999999999999996</v>
      </c>
      <c r="Q40" s="407">
        <v>1.2999999999999999E-2</v>
      </c>
      <c r="R40" s="406">
        <v>2.2999999999999998</v>
      </c>
      <c r="S40" s="189">
        <v>3</v>
      </c>
      <c r="T40" s="50">
        <v>2.3999999999999998E-3</v>
      </c>
    </row>
    <row r="41" spans="1:20" ht="17.100000000000001" customHeight="1" thickBot="1" x14ac:dyDescent="0.3">
      <c r="A41" s="252" t="s">
        <v>103</v>
      </c>
      <c r="B41" s="213">
        <v>90</v>
      </c>
      <c r="C41" s="168">
        <v>5</v>
      </c>
      <c r="D41" s="288">
        <v>18</v>
      </c>
      <c r="E41" s="231">
        <v>26.666666666666668</v>
      </c>
      <c r="F41" s="231">
        <v>1812</v>
      </c>
      <c r="G41" s="231">
        <v>2406</v>
      </c>
      <c r="H41" s="231">
        <v>352</v>
      </c>
      <c r="I41" s="231">
        <v>283</v>
      </c>
      <c r="J41" s="241">
        <v>2</v>
      </c>
      <c r="K41" s="274">
        <v>368</v>
      </c>
      <c r="L41" s="248">
        <v>336</v>
      </c>
      <c r="M41" s="214">
        <v>0.753</v>
      </c>
      <c r="N41" s="204">
        <v>4.0999999999999996</v>
      </c>
      <c r="O41" s="204">
        <v>1.7</v>
      </c>
      <c r="P41" s="204">
        <v>4.4000000000000004</v>
      </c>
      <c r="Q41" s="226">
        <v>6.0000000000000001E-3</v>
      </c>
      <c r="R41" s="204">
        <v>3.9</v>
      </c>
      <c r="S41" s="189">
        <v>1</v>
      </c>
      <c r="T41" s="50">
        <v>2.6385224274406332E-3</v>
      </c>
    </row>
    <row r="42" spans="1:20" ht="17.100000000000001" customHeight="1" thickBot="1" x14ac:dyDescent="0.3">
      <c r="A42" s="252" t="s">
        <v>104</v>
      </c>
      <c r="B42" s="213">
        <v>91</v>
      </c>
      <c r="C42" s="168">
        <v>0</v>
      </c>
      <c r="D42" s="288" t="e">
        <v>#DIV/0!</v>
      </c>
      <c r="E42" s="231">
        <v>31.666666666666668</v>
      </c>
      <c r="F42" s="231">
        <v>2231</v>
      </c>
      <c r="G42" s="231">
        <v>2886</v>
      </c>
      <c r="H42" s="231">
        <v>373</v>
      </c>
      <c r="I42" s="231">
        <v>301</v>
      </c>
      <c r="J42" s="241">
        <v>3</v>
      </c>
      <c r="K42" s="274">
        <v>379</v>
      </c>
      <c r="L42" s="248">
        <v>332</v>
      </c>
      <c r="M42" s="214">
        <v>0.77300000000000002</v>
      </c>
      <c r="N42" s="204">
        <v>4.2</v>
      </c>
      <c r="O42" s="204">
        <v>1.8</v>
      </c>
      <c r="P42" s="204">
        <v>3.9</v>
      </c>
      <c r="Q42" s="226">
        <v>8.0000000000000002E-3</v>
      </c>
      <c r="R42" s="204">
        <v>4.0999999999999996</v>
      </c>
      <c r="S42" s="189">
        <v>0</v>
      </c>
      <c r="T42" s="50">
        <v>0</v>
      </c>
    </row>
    <row r="43" spans="1:20" ht="17.100000000000001" customHeight="1" thickBot="1" x14ac:dyDescent="0.3">
      <c r="A43" s="252" t="s">
        <v>105</v>
      </c>
      <c r="B43" s="213">
        <v>92</v>
      </c>
      <c r="C43" s="168">
        <v>0</v>
      </c>
      <c r="D43" s="288" t="e">
        <v>#DIV/0!</v>
      </c>
      <c r="E43" s="231">
        <v>31</v>
      </c>
      <c r="F43" s="231">
        <v>582</v>
      </c>
      <c r="G43" s="231">
        <v>950</v>
      </c>
      <c r="H43" s="231">
        <v>128</v>
      </c>
      <c r="I43" s="231">
        <v>104</v>
      </c>
      <c r="J43" s="241">
        <v>6</v>
      </c>
      <c r="K43" s="274">
        <v>129</v>
      </c>
      <c r="L43" s="248">
        <v>118</v>
      </c>
      <c r="M43" s="214">
        <v>0.61299999999999999</v>
      </c>
      <c r="N43" s="204">
        <v>1.4</v>
      </c>
      <c r="O43" s="204">
        <v>2.9</v>
      </c>
      <c r="P43" s="204">
        <v>4.0999999999999996</v>
      </c>
      <c r="Q43" s="226">
        <v>4.7E-2</v>
      </c>
      <c r="R43" s="204">
        <v>1.4</v>
      </c>
      <c r="S43" s="189">
        <v>2</v>
      </c>
      <c r="T43" s="50">
        <v>5.4794520547945206E-3</v>
      </c>
    </row>
    <row r="44" spans="1:20" ht="17.100000000000001" customHeight="1" thickBot="1" x14ac:dyDescent="0.3">
      <c r="A44" s="253" t="s">
        <v>106</v>
      </c>
      <c r="B44" s="215">
        <v>92</v>
      </c>
      <c r="C44" s="200">
        <v>0</v>
      </c>
      <c r="D44" s="289" t="e">
        <v>#DIV/0!</v>
      </c>
      <c r="E44" s="232">
        <v>0</v>
      </c>
      <c r="F44" s="232">
        <v>0</v>
      </c>
      <c r="G44" s="232">
        <v>0</v>
      </c>
      <c r="H44" s="232">
        <v>0</v>
      </c>
      <c r="I44" s="232">
        <v>0</v>
      </c>
      <c r="J44" s="242">
        <v>0</v>
      </c>
      <c r="K44" s="275">
        <v>0</v>
      </c>
      <c r="L44" s="249">
        <v>0</v>
      </c>
      <c r="M44" s="216" t="s">
        <v>18</v>
      </c>
      <c r="N44" s="205" t="s">
        <v>18</v>
      </c>
      <c r="O44" s="205" t="s">
        <v>18</v>
      </c>
      <c r="P44" s="205" t="s">
        <v>18</v>
      </c>
      <c r="Q44" s="227" t="s">
        <v>18</v>
      </c>
      <c r="R44" s="205" t="s">
        <v>18</v>
      </c>
      <c r="S44" s="189">
        <v>0</v>
      </c>
      <c r="T44" s="50">
        <v>0</v>
      </c>
    </row>
    <row r="45" spans="1:20" x14ac:dyDescent="0.25">
      <c r="A45" s="72"/>
      <c r="B45" s="73"/>
      <c r="C45" s="73"/>
      <c r="D45" s="74"/>
      <c r="E45" s="73"/>
      <c r="F45" s="73"/>
      <c r="G45" s="73"/>
      <c r="H45" s="73"/>
      <c r="I45" s="73"/>
      <c r="J45" s="73"/>
      <c r="K45" s="73"/>
      <c r="L45" s="76"/>
      <c r="M45" s="77"/>
      <c r="N45" s="78"/>
      <c r="O45" s="78"/>
      <c r="P45" s="78"/>
      <c r="Q45" s="77"/>
      <c r="R45" s="78"/>
      <c r="S45" s="73"/>
      <c r="T45" s="114"/>
    </row>
    <row r="46" spans="1:20" x14ac:dyDescent="0.25">
      <c r="A46" s="98"/>
      <c r="B46" s="96"/>
      <c r="C46" s="96"/>
      <c r="D46" s="97"/>
      <c r="E46" s="98"/>
      <c r="F46" s="98"/>
      <c r="G46" s="98"/>
      <c r="H46" s="98"/>
      <c r="I46" s="98"/>
      <c r="J46" s="98"/>
      <c r="K46" s="96"/>
      <c r="L46" s="99"/>
      <c r="M46" s="98"/>
      <c r="N46" s="100"/>
      <c r="O46" s="98"/>
      <c r="P46" s="98"/>
      <c r="Q46" s="98"/>
      <c r="R46" s="100"/>
      <c r="S46" s="100"/>
      <c r="T46" s="100"/>
    </row>
    <row r="47" spans="1:20" x14ac:dyDescent="0.25">
      <c r="A47" s="108" t="str">
        <f>$A$1</f>
        <v xml:space="preserve"> INDICADORES BÁSICOS DEL AREA FUNCIONAL DE HOSPITALIZACIÓN</v>
      </c>
      <c r="B47" s="109"/>
      <c r="C47" s="109"/>
      <c r="D47" s="110"/>
      <c r="E47" s="108"/>
      <c r="F47" s="108"/>
      <c r="G47" s="108"/>
      <c r="H47" s="108"/>
      <c r="I47" s="108"/>
      <c r="J47" s="108"/>
      <c r="K47" s="109"/>
      <c r="L47" s="111"/>
      <c r="M47" s="108"/>
      <c r="N47" s="112"/>
      <c r="O47" s="108"/>
      <c r="P47" s="108"/>
      <c r="Q47" s="107"/>
      <c r="R47" s="112"/>
      <c r="S47" s="112"/>
      <c r="T47" s="112"/>
    </row>
    <row r="48" spans="1:20" x14ac:dyDescent="0.25">
      <c r="A48" s="108"/>
      <c r="B48" s="96"/>
      <c r="C48" s="96"/>
      <c r="D48" s="97"/>
      <c r="E48" s="98"/>
      <c r="F48" s="98"/>
      <c r="G48" s="98"/>
      <c r="H48" s="98"/>
      <c r="I48" s="98"/>
      <c r="J48" s="98"/>
      <c r="K48" s="96"/>
      <c r="L48" s="99"/>
      <c r="M48" s="98"/>
      <c r="N48" s="100"/>
      <c r="O48" s="98"/>
      <c r="P48" s="98"/>
      <c r="Q48" s="107"/>
      <c r="R48" s="100"/>
      <c r="S48" s="100"/>
      <c r="T48" s="100"/>
    </row>
    <row r="49" spans="1:20" ht="15.75" thickBot="1" x14ac:dyDescent="0.3">
      <c r="A49" s="61" t="s">
        <v>121</v>
      </c>
      <c r="B49" s="61"/>
      <c r="C49" s="61"/>
      <c r="D49" s="101"/>
      <c r="E49" s="61"/>
      <c r="F49" s="61"/>
      <c r="G49" s="61"/>
      <c r="H49" s="61"/>
      <c r="I49" s="61"/>
      <c r="J49" s="61"/>
      <c r="K49" s="61"/>
      <c r="L49" s="103"/>
      <c r="M49" s="61"/>
      <c r="N49" s="61"/>
      <c r="O49" s="61"/>
      <c r="P49" s="61"/>
      <c r="Q49" s="61"/>
      <c r="R49" s="61"/>
      <c r="S49" s="61"/>
      <c r="T49" s="61"/>
    </row>
    <row r="50" spans="1:20" ht="51.75" thickBot="1" x14ac:dyDescent="0.3">
      <c r="A50" s="277" t="s">
        <v>134</v>
      </c>
      <c r="B50" s="278" t="s">
        <v>2</v>
      </c>
      <c r="C50" s="278" t="s">
        <v>3</v>
      </c>
      <c r="D50" s="279" t="s">
        <v>4</v>
      </c>
      <c r="E50" s="280" t="s">
        <v>133</v>
      </c>
      <c r="F50" s="280" t="s">
        <v>6</v>
      </c>
      <c r="G50" s="280" t="s">
        <v>132</v>
      </c>
      <c r="H50" s="280" t="s">
        <v>131</v>
      </c>
      <c r="I50" s="280" t="s">
        <v>28</v>
      </c>
      <c r="J50" s="278" t="s">
        <v>124</v>
      </c>
      <c r="K50" s="278" t="s">
        <v>130</v>
      </c>
      <c r="L50" s="281" t="s">
        <v>20</v>
      </c>
      <c r="M50" s="282" t="s">
        <v>125</v>
      </c>
      <c r="N50" s="283" t="s">
        <v>136</v>
      </c>
      <c r="O50" s="282" t="s">
        <v>127</v>
      </c>
      <c r="P50" s="282" t="s">
        <v>123</v>
      </c>
      <c r="Q50" s="282" t="s">
        <v>128</v>
      </c>
      <c r="R50" s="284" t="s">
        <v>129</v>
      </c>
      <c r="S50" s="276" t="s">
        <v>16</v>
      </c>
      <c r="T50" s="12" t="s">
        <v>17</v>
      </c>
    </row>
    <row r="51" spans="1:20" ht="17.100000000000001" customHeight="1" x14ac:dyDescent="0.25">
      <c r="A51" s="250" t="s">
        <v>91</v>
      </c>
      <c r="B51" s="206">
        <v>31</v>
      </c>
      <c r="C51" s="314">
        <v>3</v>
      </c>
      <c r="D51" s="315">
        <v>3</v>
      </c>
      <c r="E51" s="318">
        <v>28</v>
      </c>
      <c r="F51" s="318">
        <v>500</v>
      </c>
      <c r="G51" s="318">
        <v>855</v>
      </c>
      <c r="H51" s="318">
        <v>84</v>
      </c>
      <c r="I51" s="318">
        <v>76</v>
      </c>
      <c r="J51" s="327">
        <v>0</v>
      </c>
      <c r="K51" s="324">
        <v>91</v>
      </c>
      <c r="L51" s="321">
        <v>86</v>
      </c>
      <c r="M51" s="264">
        <v>0.58479532163742687</v>
      </c>
      <c r="N51" s="201">
        <v>2.9</v>
      </c>
      <c r="O51" s="201">
        <v>4.2</v>
      </c>
      <c r="P51" s="201">
        <v>3</v>
      </c>
      <c r="Q51" s="223">
        <v>0</v>
      </c>
      <c r="R51" s="201">
        <v>2.7</v>
      </c>
      <c r="S51" s="310">
        <v>4</v>
      </c>
      <c r="T51" s="140">
        <v>3.2786885245901641E-2</v>
      </c>
    </row>
    <row r="52" spans="1:20" ht="17.100000000000001" customHeight="1" x14ac:dyDescent="0.25">
      <c r="A52" s="251" t="s">
        <v>92</v>
      </c>
      <c r="B52" s="208">
        <v>28</v>
      </c>
      <c r="C52" s="312"/>
      <c r="D52" s="316"/>
      <c r="E52" s="319">
        <v>27</v>
      </c>
      <c r="F52" s="319">
        <v>533</v>
      </c>
      <c r="G52" s="319">
        <v>774</v>
      </c>
      <c r="H52" s="319">
        <v>112</v>
      </c>
      <c r="I52" s="319">
        <v>97</v>
      </c>
      <c r="J52" s="328">
        <v>2</v>
      </c>
      <c r="K52" s="325">
        <v>114</v>
      </c>
      <c r="L52" s="322">
        <v>106</v>
      </c>
      <c r="M52" s="265">
        <v>0.68863049095607232</v>
      </c>
      <c r="N52" s="202">
        <v>4.0999999999999996</v>
      </c>
      <c r="O52" s="202">
        <v>2.2000000000000002</v>
      </c>
      <c r="P52" s="202">
        <v>4.0999999999999996</v>
      </c>
      <c r="Q52" s="224">
        <v>1.7999999999999999E-2</v>
      </c>
      <c r="R52" s="202">
        <v>4</v>
      </c>
      <c r="S52" s="310">
        <v>1</v>
      </c>
      <c r="T52" s="140">
        <v>8.6206896551724137E-3</v>
      </c>
    </row>
    <row r="53" spans="1:20" ht="17.100000000000001" customHeight="1" x14ac:dyDescent="0.25">
      <c r="A53" s="251" t="s">
        <v>93</v>
      </c>
      <c r="B53" s="208">
        <v>31</v>
      </c>
      <c r="C53" s="313"/>
      <c r="D53" s="317"/>
      <c r="E53" s="320">
        <v>28</v>
      </c>
      <c r="F53" s="320">
        <v>752</v>
      </c>
      <c r="G53" s="320">
        <v>868</v>
      </c>
      <c r="H53" s="320">
        <v>97</v>
      </c>
      <c r="I53" s="320">
        <v>88</v>
      </c>
      <c r="J53" s="329">
        <v>2</v>
      </c>
      <c r="K53" s="326">
        <v>104</v>
      </c>
      <c r="L53" s="323">
        <v>96</v>
      </c>
      <c r="M53" s="266">
        <v>0.86635944700460832</v>
      </c>
      <c r="N53" s="203">
        <v>3.4</v>
      </c>
      <c r="O53" s="203">
        <v>1.2</v>
      </c>
      <c r="P53" s="203">
        <v>3.5</v>
      </c>
      <c r="Q53" s="225">
        <v>2.1000000000000001E-2</v>
      </c>
      <c r="R53" s="203">
        <v>3.1</v>
      </c>
      <c r="S53" s="311">
        <v>0</v>
      </c>
      <c r="T53" s="70">
        <v>0</v>
      </c>
    </row>
    <row r="54" spans="1:20" ht="17.100000000000001" customHeight="1" x14ac:dyDescent="0.25">
      <c r="A54" s="251" t="s">
        <v>94</v>
      </c>
      <c r="B54" s="211">
        <v>30</v>
      </c>
      <c r="C54" s="313"/>
      <c r="D54" s="317"/>
      <c r="E54" s="320">
        <v>28</v>
      </c>
      <c r="F54" s="320">
        <v>734</v>
      </c>
      <c r="G54" s="320">
        <v>840</v>
      </c>
      <c r="H54" s="320">
        <v>102</v>
      </c>
      <c r="I54" s="320">
        <v>90</v>
      </c>
      <c r="J54" s="329">
        <v>0</v>
      </c>
      <c r="K54" s="326">
        <v>101</v>
      </c>
      <c r="L54" s="323">
        <v>90</v>
      </c>
      <c r="M54" s="266">
        <v>0.87380952380952381</v>
      </c>
      <c r="N54" s="203">
        <v>3.4</v>
      </c>
      <c r="O54" s="203">
        <v>1</v>
      </c>
      <c r="P54" s="203">
        <v>3.6</v>
      </c>
      <c r="Q54" s="225">
        <v>0</v>
      </c>
      <c r="R54" s="203">
        <v>3.4</v>
      </c>
      <c r="S54" s="311">
        <v>1</v>
      </c>
      <c r="T54" s="70">
        <v>7.575757575757576E-3</v>
      </c>
    </row>
    <row r="55" spans="1:20" ht="17.100000000000001" customHeight="1" x14ac:dyDescent="0.25">
      <c r="A55" s="251" t="s">
        <v>95</v>
      </c>
      <c r="B55" s="208">
        <v>31</v>
      </c>
      <c r="C55" s="313"/>
      <c r="D55" s="317"/>
      <c r="E55" s="320">
        <v>18</v>
      </c>
      <c r="F55" s="320">
        <v>208</v>
      </c>
      <c r="G55" s="320">
        <v>560</v>
      </c>
      <c r="H55" s="320">
        <v>91</v>
      </c>
      <c r="I55" s="320">
        <v>75</v>
      </c>
      <c r="J55" s="329">
        <v>1</v>
      </c>
      <c r="K55" s="326">
        <v>86</v>
      </c>
      <c r="L55" s="323">
        <v>67</v>
      </c>
      <c r="M55" s="266">
        <v>0.37142857142857144</v>
      </c>
      <c r="N55" s="203">
        <v>2.8</v>
      </c>
      <c r="O55" s="203">
        <v>3.9</v>
      </c>
      <c r="P55" s="203">
        <v>5.0999999999999996</v>
      </c>
      <c r="Q55" s="225">
        <v>1.0999999999999999E-2</v>
      </c>
      <c r="R55" s="203">
        <v>2.9</v>
      </c>
      <c r="S55" s="311">
        <v>0</v>
      </c>
      <c r="T55" s="70">
        <v>0</v>
      </c>
    </row>
    <row r="56" spans="1:20" ht="17.100000000000001" customHeight="1" x14ac:dyDescent="0.25">
      <c r="A56" s="251" t="s">
        <v>96</v>
      </c>
      <c r="B56" s="208">
        <v>30</v>
      </c>
      <c r="C56" s="313"/>
      <c r="D56" s="317"/>
      <c r="E56" s="320">
        <v>28</v>
      </c>
      <c r="F56" s="320">
        <v>580</v>
      </c>
      <c r="G56" s="320">
        <v>830</v>
      </c>
      <c r="H56" s="320">
        <v>96</v>
      </c>
      <c r="I56" s="320">
        <v>80</v>
      </c>
      <c r="J56" s="329">
        <v>1</v>
      </c>
      <c r="K56" s="326">
        <v>94</v>
      </c>
      <c r="L56" s="323">
        <v>82</v>
      </c>
      <c r="M56" s="266">
        <v>0.6987951807228916</v>
      </c>
      <c r="N56" s="203">
        <v>3.1</v>
      </c>
      <c r="O56" s="203">
        <v>2.6</v>
      </c>
      <c r="P56" s="203">
        <v>3.4</v>
      </c>
      <c r="Q56" s="225">
        <v>0.01</v>
      </c>
      <c r="R56" s="203">
        <v>3.2</v>
      </c>
      <c r="S56" s="311">
        <v>0</v>
      </c>
      <c r="T56" s="70">
        <v>0</v>
      </c>
    </row>
    <row r="57" spans="1:20" ht="17.100000000000001" customHeight="1" x14ac:dyDescent="0.25">
      <c r="A57" s="251" t="s">
        <v>97</v>
      </c>
      <c r="B57" s="208">
        <v>31</v>
      </c>
      <c r="C57" s="313"/>
      <c r="D57" s="317"/>
      <c r="E57" s="320">
        <v>24</v>
      </c>
      <c r="F57" s="320">
        <v>680</v>
      </c>
      <c r="G57" s="320">
        <v>751</v>
      </c>
      <c r="H57" s="320">
        <v>104</v>
      </c>
      <c r="I57" s="320">
        <v>87</v>
      </c>
      <c r="J57" s="329">
        <v>2</v>
      </c>
      <c r="K57" s="326">
        <v>104</v>
      </c>
      <c r="L57" s="323">
        <v>92</v>
      </c>
      <c r="M57" s="266">
        <v>0.90545938748335553</v>
      </c>
      <c r="N57" s="203">
        <v>3.4</v>
      </c>
      <c r="O57" s="203">
        <v>0.7</v>
      </c>
      <c r="P57" s="203">
        <v>4.3</v>
      </c>
      <c r="Q57" s="225">
        <v>1.9E-2</v>
      </c>
      <c r="R57" s="203">
        <v>3.4</v>
      </c>
      <c r="S57" s="311">
        <v>1</v>
      </c>
      <c r="T57" s="70">
        <v>8.0645161290322578E-3</v>
      </c>
    </row>
    <row r="58" spans="1:20" ht="17.100000000000001" customHeight="1" x14ac:dyDescent="0.25">
      <c r="A58" s="251" t="s">
        <v>98</v>
      </c>
      <c r="B58" s="208">
        <v>31</v>
      </c>
      <c r="C58" s="313"/>
      <c r="D58" s="317"/>
      <c r="E58" s="320"/>
      <c r="F58" s="320"/>
      <c r="G58" s="320"/>
      <c r="H58" s="320"/>
      <c r="I58" s="320"/>
      <c r="J58" s="329"/>
      <c r="K58" s="326"/>
      <c r="L58" s="323">
        <v>0</v>
      </c>
      <c r="M58" s="266" t="e">
        <v>#DIV/0!</v>
      </c>
      <c r="N58" s="203" t="s">
        <v>18</v>
      </c>
      <c r="O58" s="203" t="s">
        <v>18</v>
      </c>
      <c r="P58" s="203" t="s">
        <v>18</v>
      </c>
      <c r="Q58" s="225" t="s">
        <v>18</v>
      </c>
      <c r="R58" s="203" t="s">
        <v>18</v>
      </c>
      <c r="S58" s="311">
        <v>1</v>
      </c>
      <c r="T58" s="70">
        <v>8.4745762711864406E-3</v>
      </c>
    </row>
    <row r="59" spans="1:20" ht="17.100000000000001" customHeight="1" x14ac:dyDescent="0.25">
      <c r="A59" s="251" t="s">
        <v>122</v>
      </c>
      <c r="B59" s="208">
        <v>30</v>
      </c>
      <c r="C59" s="313"/>
      <c r="D59" s="317"/>
      <c r="E59" s="320"/>
      <c r="F59" s="320"/>
      <c r="G59" s="320"/>
      <c r="H59" s="320"/>
      <c r="I59" s="320"/>
      <c r="J59" s="329"/>
      <c r="K59" s="326"/>
      <c r="L59" s="323">
        <v>0</v>
      </c>
      <c r="M59" s="266" t="e">
        <v>#DIV/0!</v>
      </c>
      <c r="N59" s="263" t="s">
        <v>18</v>
      </c>
      <c r="O59" s="203" t="s">
        <v>18</v>
      </c>
      <c r="P59" s="203" t="s">
        <v>18</v>
      </c>
      <c r="Q59" s="225" t="s">
        <v>18</v>
      </c>
      <c r="R59" s="203" t="s">
        <v>18</v>
      </c>
      <c r="S59" s="311">
        <v>1</v>
      </c>
      <c r="T59" s="70">
        <v>8.130081300813009E-3</v>
      </c>
    </row>
    <row r="60" spans="1:20" ht="17.100000000000001" customHeight="1" x14ac:dyDescent="0.25">
      <c r="A60" s="251" t="s">
        <v>100</v>
      </c>
      <c r="B60" s="208">
        <v>31</v>
      </c>
      <c r="C60" s="313"/>
      <c r="D60" s="317"/>
      <c r="E60" s="320"/>
      <c r="F60" s="320"/>
      <c r="G60" s="320"/>
      <c r="H60" s="320"/>
      <c r="I60" s="320"/>
      <c r="J60" s="329"/>
      <c r="K60" s="326"/>
      <c r="L60" s="323">
        <v>0</v>
      </c>
      <c r="M60" s="266" t="e">
        <v>#DIV/0!</v>
      </c>
      <c r="N60" s="203" t="s">
        <v>18</v>
      </c>
      <c r="O60" s="203" t="s">
        <v>18</v>
      </c>
      <c r="P60" s="203" t="s">
        <v>18</v>
      </c>
      <c r="Q60" s="225" t="s">
        <v>18</v>
      </c>
      <c r="R60" s="203" t="s">
        <v>18</v>
      </c>
      <c r="S60" s="311"/>
      <c r="T60" s="70">
        <v>0</v>
      </c>
    </row>
    <row r="61" spans="1:20" ht="17.100000000000001" customHeight="1" x14ac:dyDescent="0.25">
      <c r="A61" s="251" t="s">
        <v>101</v>
      </c>
      <c r="B61" s="208">
        <v>30</v>
      </c>
      <c r="C61" s="313"/>
      <c r="D61" s="317"/>
      <c r="E61" s="320"/>
      <c r="F61" s="320"/>
      <c r="G61" s="320"/>
      <c r="H61" s="320"/>
      <c r="I61" s="320"/>
      <c r="J61" s="329"/>
      <c r="K61" s="326"/>
      <c r="L61" s="323">
        <v>0</v>
      </c>
      <c r="M61" s="266" t="e">
        <v>#DIV/0!</v>
      </c>
      <c r="N61" s="203" t="s">
        <v>18</v>
      </c>
      <c r="O61" s="203" t="s">
        <v>18</v>
      </c>
      <c r="P61" s="203" t="s">
        <v>18</v>
      </c>
      <c r="Q61" s="225" t="s">
        <v>18</v>
      </c>
      <c r="R61" s="203" t="s">
        <v>18</v>
      </c>
      <c r="S61" s="311"/>
      <c r="T61" s="70"/>
    </row>
    <row r="62" spans="1:20" ht="17.100000000000001" customHeight="1" thickBot="1" x14ac:dyDescent="0.3">
      <c r="A62" s="385" t="s">
        <v>102</v>
      </c>
      <c r="B62" s="386">
        <v>31</v>
      </c>
      <c r="C62" s="452"/>
      <c r="D62" s="453"/>
      <c r="E62" s="454"/>
      <c r="F62" s="454"/>
      <c r="G62" s="454"/>
      <c r="H62" s="454"/>
      <c r="I62" s="454"/>
      <c r="J62" s="455"/>
      <c r="K62" s="456"/>
      <c r="L62" s="457"/>
      <c r="M62" s="458"/>
      <c r="N62" s="394"/>
      <c r="O62" s="394"/>
      <c r="P62" s="394"/>
      <c r="Q62" s="395"/>
      <c r="R62" s="394"/>
      <c r="S62" s="311"/>
      <c r="T62" s="70"/>
    </row>
    <row r="63" spans="1:20" ht="17.100000000000001" customHeight="1" thickBot="1" x14ac:dyDescent="0.3">
      <c r="A63" s="396" t="s">
        <v>107</v>
      </c>
      <c r="B63" s="397">
        <v>365</v>
      </c>
      <c r="C63" s="398">
        <v>3</v>
      </c>
      <c r="D63" s="399">
        <v>121.66666666666667</v>
      </c>
      <c r="E63" s="401">
        <v>25.857142857142858</v>
      </c>
      <c r="F63" s="401">
        <v>3987</v>
      </c>
      <c r="G63" s="401">
        <v>5478</v>
      </c>
      <c r="H63" s="401">
        <v>686</v>
      </c>
      <c r="I63" s="401">
        <v>593</v>
      </c>
      <c r="J63" s="402">
        <v>8</v>
      </c>
      <c r="K63" s="403">
        <v>694</v>
      </c>
      <c r="L63" s="404">
        <v>619</v>
      </c>
      <c r="M63" s="405">
        <v>0.72799999999999998</v>
      </c>
      <c r="N63" s="406">
        <v>1.9</v>
      </c>
      <c r="O63" s="406">
        <v>2.2000000000000002</v>
      </c>
      <c r="P63" s="406">
        <v>3.8</v>
      </c>
      <c r="Q63" s="407">
        <v>1.2E-2</v>
      </c>
      <c r="R63" s="406">
        <v>1.9</v>
      </c>
      <c r="S63" s="189">
        <v>9</v>
      </c>
      <c r="T63" s="50">
        <v>6.7164179104477612E-3</v>
      </c>
    </row>
    <row r="64" spans="1:20" ht="17.100000000000001" customHeight="1" thickBot="1" x14ac:dyDescent="0.3">
      <c r="A64" s="252" t="s">
        <v>103</v>
      </c>
      <c r="B64" s="213">
        <v>90</v>
      </c>
      <c r="C64" s="168">
        <v>3</v>
      </c>
      <c r="D64" s="288">
        <v>30</v>
      </c>
      <c r="E64" s="231">
        <v>27.666666666666668</v>
      </c>
      <c r="F64" s="231">
        <v>1785</v>
      </c>
      <c r="G64" s="231">
        <v>2497</v>
      </c>
      <c r="H64" s="231">
        <v>293</v>
      </c>
      <c r="I64" s="231">
        <v>261</v>
      </c>
      <c r="J64" s="241">
        <v>4</v>
      </c>
      <c r="K64" s="274">
        <v>309</v>
      </c>
      <c r="L64" s="248">
        <v>288</v>
      </c>
      <c r="M64" s="214">
        <v>0.71499999999999997</v>
      </c>
      <c r="N64" s="204">
        <v>3.4</v>
      </c>
      <c r="O64" s="204">
        <v>2.4</v>
      </c>
      <c r="P64" s="204">
        <v>3.5</v>
      </c>
      <c r="Q64" s="226">
        <v>1.4E-2</v>
      </c>
      <c r="R64" s="204">
        <v>3.3</v>
      </c>
      <c r="S64" s="189">
        <v>5</v>
      </c>
      <c r="T64" s="50">
        <v>1.3513513513513514E-2</v>
      </c>
    </row>
    <row r="65" spans="1:20" ht="17.100000000000001" customHeight="1" thickBot="1" x14ac:dyDescent="0.3">
      <c r="A65" s="252" t="s">
        <v>104</v>
      </c>
      <c r="B65" s="213">
        <v>91</v>
      </c>
      <c r="C65" s="168">
        <v>0</v>
      </c>
      <c r="D65" s="288" t="e">
        <v>#DIV/0!</v>
      </c>
      <c r="E65" s="231">
        <v>24.666666666666668</v>
      </c>
      <c r="F65" s="231">
        <v>1522</v>
      </c>
      <c r="G65" s="231">
        <v>2230</v>
      </c>
      <c r="H65" s="231">
        <v>289</v>
      </c>
      <c r="I65" s="231">
        <v>245</v>
      </c>
      <c r="J65" s="241">
        <v>2</v>
      </c>
      <c r="K65" s="274">
        <v>281</v>
      </c>
      <c r="L65" s="248">
        <v>239</v>
      </c>
      <c r="M65" s="214">
        <v>0.68300000000000005</v>
      </c>
      <c r="N65" s="204">
        <v>3.1</v>
      </c>
      <c r="O65" s="204">
        <v>2.4</v>
      </c>
      <c r="P65" s="204">
        <v>3.9</v>
      </c>
      <c r="Q65" s="226">
        <v>7.0000000000000001E-3</v>
      </c>
      <c r="R65" s="204">
        <v>3.2</v>
      </c>
      <c r="S65" s="189">
        <v>1</v>
      </c>
      <c r="T65" s="50">
        <v>2.0964360587002098E-3</v>
      </c>
    </row>
    <row r="66" spans="1:20" ht="17.100000000000001" customHeight="1" thickBot="1" x14ac:dyDescent="0.3">
      <c r="A66" s="252" t="s">
        <v>105</v>
      </c>
      <c r="B66" s="213">
        <v>92</v>
      </c>
      <c r="C66" s="168">
        <v>0</v>
      </c>
      <c r="D66" s="288" t="e">
        <v>#DIV/0!</v>
      </c>
      <c r="E66" s="231">
        <v>24</v>
      </c>
      <c r="F66" s="231">
        <v>680</v>
      </c>
      <c r="G66" s="231">
        <v>751</v>
      </c>
      <c r="H66" s="231">
        <v>104</v>
      </c>
      <c r="I66" s="231">
        <v>87</v>
      </c>
      <c r="J66" s="241">
        <v>2</v>
      </c>
      <c r="K66" s="274">
        <v>104</v>
      </c>
      <c r="L66" s="248">
        <v>92</v>
      </c>
      <c r="M66" s="214">
        <v>0.90500000000000003</v>
      </c>
      <c r="N66" s="204">
        <v>1.1000000000000001</v>
      </c>
      <c r="O66" s="204">
        <v>0.7</v>
      </c>
      <c r="P66" s="204">
        <v>4.3</v>
      </c>
      <c r="Q66" s="226">
        <v>1.9E-2</v>
      </c>
      <c r="R66" s="204">
        <v>1.1000000000000001</v>
      </c>
      <c r="S66" s="189">
        <v>3</v>
      </c>
      <c r="T66" s="50">
        <v>8.21917808219178E-3</v>
      </c>
    </row>
    <row r="67" spans="1:20" ht="17.100000000000001" customHeight="1" thickBot="1" x14ac:dyDescent="0.3">
      <c r="A67" s="253" t="s">
        <v>106</v>
      </c>
      <c r="B67" s="215">
        <v>92</v>
      </c>
      <c r="C67" s="200">
        <v>0</v>
      </c>
      <c r="D67" s="289" t="e">
        <v>#DIV/0!</v>
      </c>
      <c r="E67" s="232">
        <v>0</v>
      </c>
      <c r="F67" s="232">
        <v>0</v>
      </c>
      <c r="G67" s="232">
        <v>0</v>
      </c>
      <c r="H67" s="232">
        <v>0</v>
      </c>
      <c r="I67" s="232">
        <v>0</v>
      </c>
      <c r="J67" s="242">
        <v>0</v>
      </c>
      <c r="K67" s="275">
        <v>0</v>
      </c>
      <c r="L67" s="249">
        <v>0</v>
      </c>
      <c r="M67" s="216" t="s">
        <v>18</v>
      </c>
      <c r="N67" s="205" t="s">
        <v>18</v>
      </c>
      <c r="O67" s="205" t="s">
        <v>18</v>
      </c>
      <c r="P67" s="205" t="s">
        <v>18</v>
      </c>
      <c r="Q67" s="227" t="s">
        <v>18</v>
      </c>
      <c r="R67" s="205" t="s">
        <v>18</v>
      </c>
      <c r="S67" s="189">
        <v>0</v>
      </c>
      <c r="T67" s="50">
        <v>0</v>
      </c>
    </row>
    <row r="68" spans="1:20" x14ac:dyDescent="0.25">
      <c r="A68" s="72"/>
      <c r="B68" s="73"/>
      <c r="C68" s="73"/>
      <c r="D68" s="74"/>
      <c r="E68" s="73"/>
      <c r="F68" s="73"/>
      <c r="G68" s="73"/>
      <c r="H68" s="73"/>
      <c r="I68" s="73"/>
      <c r="J68" s="73"/>
      <c r="K68" s="73"/>
      <c r="L68" s="76"/>
      <c r="M68" s="77"/>
      <c r="N68" s="78"/>
      <c r="O68" s="78"/>
      <c r="P68" s="78"/>
      <c r="Q68" s="77"/>
      <c r="R68" s="78"/>
      <c r="S68" s="73"/>
      <c r="T68" s="114"/>
    </row>
    <row r="69" spans="1:20" x14ac:dyDescent="0.25">
      <c r="A69" s="72"/>
      <c r="B69" s="73"/>
      <c r="C69" s="73"/>
      <c r="D69" s="74"/>
      <c r="E69" s="73"/>
      <c r="F69" s="73"/>
      <c r="G69" s="73"/>
      <c r="H69" s="73"/>
      <c r="I69" s="73"/>
      <c r="J69" s="73"/>
      <c r="K69" s="73"/>
      <c r="L69" s="76"/>
      <c r="M69" s="77"/>
      <c r="N69" s="78"/>
      <c r="O69" s="78"/>
      <c r="P69" s="78"/>
      <c r="Q69" s="77"/>
      <c r="R69" s="78"/>
      <c r="S69" s="73"/>
      <c r="T69" s="114"/>
    </row>
    <row r="70" spans="1:20" x14ac:dyDescent="0.25">
      <c r="A70" s="108" t="str">
        <f>$A$1</f>
        <v xml:space="preserve"> INDICADORES BÁSICOS DEL AREA FUNCIONAL DE HOSPITALIZACIÓN</v>
      </c>
      <c r="B70" s="109"/>
      <c r="C70" s="109"/>
      <c r="D70" s="110"/>
      <c r="E70" s="108"/>
      <c r="F70" s="108"/>
      <c r="G70" s="108"/>
      <c r="H70" s="108"/>
      <c r="I70" s="108"/>
      <c r="J70" s="108"/>
      <c r="K70" s="109"/>
      <c r="L70" s="111"/>
      <c r="M70" s="108"/>
      <c r="N70" s="112"/>
      <c r="O70" s="108"/>
      <c r="P70" s="108"/>
      <c r="Q70" s="107"/>
      <c r="R70" s="112"/>
      <c r="S70" s="112"/>
      <c r="T70" s="112"/>
    </row>
    <row r="71" spans="1:20" x14ac:dyDescent="0.25">
      <c r="A71" s="108"/>
      <c r="B71" s="96"/>
      <c r="C71" s="96"/>
      <c r="D71" s="97"/>
      <c r="E71" s="98"/>
      <c r="F71" s="98"/>
      <c r="G71" s="98"/>
      <c r="H71" s="98"/>
      <c r="I71" s="98"/>
      <c r="J71" s="98"/>
      <c r="K71" s="96"/>
      <c r="L71" s="99"/>
      <c r="M71" s="98"/>
      <c r="N71" s="100"/>
      <c r="O71" s="98"/>
      <c r="P71" s="98"/>
      <c r="Q71" s="107"/>
      <c r="R71" s="100"/>
      <c r="S71" s="100"/>
      <c r="T71" s="100"/>
    </row>
    <row r="72" spans="1:20" ht="15.75" thickBot="1" x14ac:dyDescent="0.3">
      <c r="A72" s="61" t="s">
        <v>114</v>
      </c>
      <c r="B72" s="61"/>
      <c r="C72" s="61"/>
      <c r="D72" s="101"/>
      <c r="E72" s="61"/>
      <c r="F72" s="61"/>
      <c r="G72" s="61"/>
      <c r="H72" s="61"/>
      <c r="I72" s="61"/>
      <c r="J72" s="61"/>
      <c r="K72" s="61"/>
      <c r="L72" s="103"/>
      <c r="M72" s="61"/>
      <c r="N72" s="61"/>
      <c r="O72" s="61"/>
      <c r="P72" s="61"/>
      <c r="Q72" s="61"/>
      <c r="R72" s="61"/>
      <c r="S72" s="61"/>
      <c r="T72" s="61"/>
    </row>
    <row r="73" spans="1:20" ht="51.75" thickBot="1" x14ac:dyDescent="0.3">
      <c r="A73" s="277" t="s">
        <v>134</v>
      </c>
      <c r="B73" s="278" t="s">
        <v>2</v>
      </c>
      <c r="C73" s="278" t="s">
        <v>3</v>
      </c>
      <c r="D73" s="279" t="s">
        <v>4</v>
      </c>
      <c r="E73" s="280" t="s">
        <v>133</v>
      </c>
      <c r="F73" s="280" t="s">
        <v>6</v>
      </c>
      <c r="G73" s="280" t="s">
        <v>132</v>
      </c>
      <c r="H73" s="280" t="s">
        <v>131</v>
      </c>
      <c r="I73" s="280" t="s">
        <v>28</v>
      </c>
      <c r="J73" s="278" t="s">
        <v>124</v>
      </c>
      <c r="K73" s="278" t="s">
        <v>130</v>
      </c>
      <c r="L73" s="281" t="s">
        <v>20</v>
      </c>
      <c r="M73" s="282" t="s">
        <v>125</v>
      </c>
      <c r="N73" s="283" t="s">
        <v>136</v>
      </c>
      <c r="O73" s="282" t="s">
        <v>127</v>
      </c>
      <c r="P73" s="282" t="s">
        <v>123</v>
      </c>
      <c r="Q73" s="282" t="s">
        <v>128</v>
      </c>
      <c r="R73" s="284" t="s">
        <v>129</v>
      </c>
      <c r="S73" s="276" t="s">
        <v>16</v>
      </c>
      <c r="T73" s="12" t="s">
        <v>17</v>
      </c>
    </row>
    <row r="74" spans="1:20" ht="17.100000000000001" customHeight="1" x14ac:dyDescent="0.25">
      <c r="A74" s="250" t="s">
        <v>91</v>
      </c>
      <c r="B74" s="206">
        <v>31</v>
      </c>
      <c r="C74" s="314">
        <v>1</v>
      </c>
      <c r="D74" s="315">
        <v>2</v>
      </c>
      <c r="E74" s="364">
        <v>28</v>
      </c>
      <c r="F74" s="364">
        <v>638</v>
      </c>
      <c r="G74" s="364">
        <v>864</v>
      </c>
      <c r="H74" s="364">
        <v>85</v>
      </c>
      <c r="I74" s="364">
        <v>72</v>
      </c>
      <c r="J74" s="373">
        <v>0</v>
      </c>
      <c r="K74" s="356">
        <v>96</v>
      </c>
      <c r="L74" s="369">
        <v>92</v>
      </c>
      <c r="M74" s="367">
        <v>0.73842592592592593</v>
      </c>
      <c r="N74" s="356">
        <v>3.1</v>
      </c>
      <c r="O74" s="356">
        <v>2.7</v>
      </c>
      <c r="P74" s="356">
        <v>3</v>
      </c>
      <c r="Q74" s="356">
        <v>0</v>
      </c>
      <c r="R74" s="356">
        <v>2.7</v>
      </c>
      <c r="S74" s="310">
        <v>0</v>
      </c>
      <c r="T74" s="140">
        <v>0</v>
      </c>
    </row>
    <row r="75" spans="1:20" ht="17.100000000000001" customHeight="1" x14ac:dyDescent="0.25">
      <c r="A75" s="251" t="s">
        <v>92</v>
      </c>
      <c r="B75" s="208">
        <v>28</v>
      </c>
      <c r="C75" s="312">
        <v>1</v>
      </c>
      <c r="D75" s="316">
        <v>2</v>
      </c>
      <c r="E75" s="365">
        <v>27</v>
      </c>
      <c r="F75" s="365">
        <v>516</v>
      </c>
      <c r="G75" s="365">
        <v>784</v>
      </c>
      <c r="H75" s="365">
        <v>71</v>
      </c>
      <c r="I75" s="365">
        <v>56</v>
      </c>
      <c r="J75" s="374">
        <v>3</v>
      </c>
      <c r="K75" s="357">
        <v>70</v>
      </c>
      <c r="L75" s="370">
        <v>61</v>
      </c>
      <c r="M75" s="360">
        <v>0.65816326530612246</v>
      </c>
      <c r="N75" s="357">
        <v>2.5</v>
      </c>
      <c r="O75" s="357">
        <v>3.8</v>
      </c>
      <c r="P75" s="357">
        <v>2.6</v>
      </c>
      <c r="Q75" s="357">
        <v>4.2000000000000003E-2</v>
      </c>
      <c r="R75" s="357">
        <v>2.5</v>
      </c>
      <c r="S75" s="310">
        <v>1</v>
      </c>
      <c r="T75" s="140">
        <v>1.3157894736842105E-2</v>
      </c>
    </row>
    <row r="76" spans="1:20" ht="17.100000000000001" customHeight="1" x14ac:dyDescent="0.25">
      <c r="A76" s="251" t="s">
        <v>93</v>
      </c>
      <c r="B76" s="208">
        <v>31</v>
      </c>
      <c r="C76" s="313">
        <v>4</v>
      </c>
      <c r="D76" s="317">
        <v>2</v>
      </c>
      <c r="E76" s="365">
        <v>28</v>
      </c>
      <c r="F76" s="365">
        <v>779</v>
      </c>
      <c r="G76" s="365">
        <v>868</v>
      </c>
      <c r="H76" s="365">
        <v>103</v>
      </c>
      <c r="I76" s="365">
        <v>93</v>
      </c>
      <c r="J76" s="374">
        <v>3</v>
      </c>
      <c r="K76" s="357">
        <v>104</v>
      </c>
      <c r="L76" s="370">
        <v>78</v>
      </c>
      <c r="M76" s="360">
        <v>0.89746543778801846</v>
      </c>
      <c r="N76" s="358">
        <v>3.4</v>
      </c>
      <c r="O76" s="358">
        <v>0.9</v>
      </c>
      <c r="P76" s="358">
        <v>3.7</v>
      </c>
      <c r="Q76" s="362">
        <v>2.9000000000000001E-2</v>
      </c>
      <c r="R76" s="358">
        <v>3.3</v>
      </c>
      <c r="S76" s="311">
        <v>0</v>
      </c>
      <c r="T76" s="70">
        <v>0</v>
      </c>
    </row>
    <row r="77" spans="1:20" ht="17.100000000000001" customHeight="1" x14ac:dyDescent="0.25">
      <c r="A77" s="251" t="s">
        <v>94</v>
      </c>
      <c r="B77" s="211">
        <v>30</v>
      </c>
      <c r="C77" s="313">
        <v>2</v>
      </c>
      <c r="D77" s="317">
        <v>1</v>
      </c>
      <c r="E77" s="365">
        <v>28</v>
      </c>
      <c r="F77" s="365">
        <v>768</v>
      </c>
      <c r="G77" s="365">
        <v>840</v>
      </c>
      <c r="H77" s="365">
        <v>95</v>
      </c>
      <c r="I77" s="365">
        <v>82</v>
      </c>
      <c r="J77" s="374">
        <v>1</v>
      </c>
      <c r="K77" s="357">
        <v>100</v>
      </c>
      <c r="L77" s="370">
        <v>85</v>
      </c>
      <c r="M77" s="360">
        <v>0.91428571428571426</v>
      </c>
      <c r="N77" s="358">
        <v>3.3</v>
      </c>
      <c r="O77" s="358">
        <v>0.8</v>
      </c>
      <c r="P77" s="358">
        <v>3.4</v>
      </c>
      <c r="Q77" s="362">
        <v>1.0999999999999999E-2</v>
      </c>
      <c r="R77" s="358">
        <v>3.2</v>
      </c>
      <c r="S77" s="311">
        <v>1</v>
      </c>
      <c r="T77" s="70">
        <v>1.282051282051282E-2</v>
      </c>
    </row>
    <row r="78" spans="1:20" ht="17.100000000000001" customHeight="1" x14ac:dyDescent="0.25">
      <c r="A78" s="251" t="s">
        <v>95</v>
      </c>
      <c r="B78" s="208">
        <v>31</v>
      </c>
      <c r="C78" s="313">
        <v>0</v>
      </c>
      <c r="D78" s="317">
        <v>0</v>
      </c>
      <c r="E78" s="365">
        <v>28</v>
      </c>
      <c r="F78" s="365">
        <v>754</v>
      </c>
      <c r="G78" s="365">
        <v>865</v>
      </c>
      <c r="H78" s="365">
        <v>109</v>
      </c>
      <c r="I78" s="365">
        <v>91</v>
      </c>
      <c r="J78" s="374">
        <v>0</v>
      </c>
      <c r="K78" s="357">
        <v>106</v>
      </c>
      <c r="L78" s="370">
        <v>78</v>
      </c>
      <c r="M78" s="360">
        <v>0.87167630057803469</v>
      </c>
      <c r="N78" s="358">
        <v>3.4</v>
      </c>
      <c r="O78" s="358">
        <v>1</v>
      </c>
      <c r="P78" s="358">
        <v>3.9</v>
      </c>
      <c r="Q78" s="362">
        <v>0</v>
      </c>
      <c r="R78" s="358">
        <v>3.5</v>
      </c>
      <c r="S78" s="311">
        <v>0</v>
      </c>
      <c r="T78" s="70">
        <v>0</v>
      </c>
    </row>
    <row r="79" spans="1:20" ht="17.100000000000001" customHeight="1" x14ac:dyDescent="0.25">
      <c r="A79" s="251" t="s">
        <v>96</v>
      </c>
      <c r="B79" s="208">
        <v>30</v>
      </c>
      <c r="C79" s="313">
        <v>0</v>
      </c>
      <c r="D79" s="317">
        <v>0</v>
      </c>
      <c r="E79" s="366">
        <v>28</v>
      </c>
      <c r="F79" s="366">
        <v>845</v>
      </c>
      <c r="G79" s="366">
        <v>836</v>
      </c>
      <c r="H79" s="366">
        <v>108</v>
      </c>
      <c r="I79" s="366">
        <v>93</v>
      </c>
      <c r="J79" s="375">
        <v>1</v>
      </c>
      <c r="K79" s="372">
        <v>110</v>
      </c>
      <c r="L79" s="371">
        <v>79</v>
      </c>
      <c r="M79" s="368">
        <v>1.0107655502392345</v>
      </c>
      <c r="N79" s="359">
        <v>3.7</v>
      </c>
      <c r="O79" s="359">
        <v>0</v>
      </c>
      <c r="P79" s="359">
        <v>3.9</v>
      </c>
      <c r="Q79" s="363">
        <v>8.9999999999999993E-3</v>
      </c>
      <c r="R79" s="359">
        <v>3.6</v>
      </c>
      <c r="S79" s="311">
        <v>1</v>
      </c>
      <c r="T79" s="70">
        <v>1.6949152542372881E-2</v>
      </c>
    </row>
    <row r="80" spans="1:20" ht="17.100000000000001" customHeight="1" x14ac:dyDescent="0.25">
      <c r="A80" s="251" t="s">
        <v>97</v>
      </c>
      <c r="B80" s="208">
        <v>31</v>
      </c>
      <c r="C80" s="313">
        <v>3</v>
      </c>
      <c r="D80" s="317">
        <v>2</v>
      </c>
      <c r="E80" s="366">
        <v>27</v>
      </c>
      <c r="F80" s="366">
        <v>771</v>
      </c>
      <c r="G80" s="366">
        <v>850</v>
      </c>
      <c r="H80" s="366">
        <v>109</v>
      </c>
      <c r="I80" s="366">
        <v>89</v>
      </c>
      <c r="J80" s="375">
        <v>1</v>
      </c>
      <c r="K80" s="372">
        <v>103</v>
      </c>
      <c r="L80" s="371">
        <v>79</v>
      </c>
      <c r="M80" s="368">
        <v>0.90705882352941181</v>
      </c>
      <c r="N80" s="359">
        <v>3.3</v>
      </c>
      <c r="O80" s="359">
        <v>0.7</v>
      </c>
      <c r="P80" s="359">
        <v>4</v>
      </c>
      <c r="Q80" s="363">
        <v>8.9999999999999993E-3</v>
      </c>
      <c r="R80" s="359">
        <v>3.5</v>
      </c>
      <c r="S80" s="311"/>
      <c r="T80" s="70">
        <v>0</v>
      </c>
    </row>
    <row r="81" spans="1:20" ht="17.100000000000001" customHeight="1" x14ac:dyDescent="0.25">
      <c r="A81" s="251" t="s">
        <v>98</v>
      </c>
      <c r="B81" s="208">
        <v>31</v>
      </c>
      <c r="C81" s="313">
        <v>1</v>
      </c>
      <c r="D81" s="317">
        <v>3</v>
      </c>
      <c r="E81" s="366"/>
      <c r="F81" s="366"/>
      <c r="G81" s="366"/>
      <c r="H81" s="366"/>
      <c r="I81" s="366"/>
      <c r="J81" s="375"/>
      <c r="K81" s="372"/>
      <c r="L81" s="371">
        <v>0</v>
      </c>
      <c r="M81" s="368" t="e">
        <v>#DIV/0!</v>
      </c>
      <c r="N81" s="359" t="s">
        <v>18</v>
      </c>
      <c r="O81" s="359" t="s">
        <v>18</v>
      </c>
      <c r="P81" s="359" t="s">
        <v>18</v>
      </c>
      <c r="Q81" s="363" t="s">
        <v>18</v>
      </c>
      <c r="R81" s="359" t="s">
        <v>18</v>
      </c>
      <c r="S81" s="311"/>
      <c r="T81" s="70">
        <v>0</v>
      </c>
    </row>
    <row r="82" spans="1:20" ht="17.100000000000001" customHeight="1" x14ac:dyDescent="0.25">
      <c r="A82" s="251" t="s">
        <v>122</v>
      </c>
      <c r="B82" s="208">
        <v>30</v>
      </c>
      <c r="C82" s="313">
        <v>3</v>
      </c>
      <c r="D82" s="317">
        <v>0</v>
      </c>
      <c r="E82" s="366"/>
      <c r="F82" s="366"/>
      <c r="G82" s="366"/>
      <c r="H82" s="366"/>
      <c r="I82" s="366"/>
      <c r="J82" s="375"/>
      <c r="K82" s="372"/>
      <c r="L82" s="371">
        <v>0</v>
      </c>
      <c r="M82" s="368" t="e">
        <v>#DIV/0!</v>
      </c>
      <c r="N82" s="359" t="s">
        <v>18</v>
      </c>
      <c r="O82" s="359" t="s">
        <v>18</v>
      </c>
      <c r="P82" s="359" t="s">
        <v>18</v>
      </c>
      <c r="Q82" s="363" t="s">
        <v>18</v>
      </c>
      <c r="R82" s="359" t="s">
        <v>18</v>
      </c>
      <c r="S82" s="311"/>
      <c r="T82" s="70">
        <v>0</v>
      </c>
    </row>
    <row r="83" spans="1:20" ht="17.100000000000001" customHeight="1" x14ac:dyDescent="0.25">
      <c r="A83" s="251" t="s">
        <v>100</v>
      </c>
      <c r="B83" s="208">
        <v>31</v>
      </c>
      <c r="C83" s="313">
        <v>1</v>
      </c>
      <c r="D83" s="317">
        <v>1</v>
      </c>
      <c r="E83" s="366"/>
      <c r="F83" s="366"/>
      <c r="G83" s="366"/>
      <c r="H83" s="366"/>
      <c r="I83" s="366"/>
      <c r="J83" s="375"/>
      <c r="K83" s="372"/>
      <c r="L83" s="371">
        <v>0</v>
      </c>
      <c r="M83" s="368" t="e">
        <v>#DIV/0!</v>
      </c>
      <c r="N83" s="359" t="s">
        <v>18</v>
      </c>
      <c r="O83" s="359" t="s">
        <v>18</v>
      </c>
      <c r="P83" s="359" t="s">
        <v>18</v>
      </c>
      <c r="Q83" s="363" t="s">
        <v>18</v>
      </c>
      <c r="R83" s="359" t="s">
        <v>18</v>
      </c>
      <c r="S83" s="311"/>
      <c r="T83" s="70">
        <v>0</v>
      </c>
    </row>
    <row r="84" spans="1:20" ht="17.100000000000001" customHeight="1" x14ac:dyDescent="0.25">
      <c r="A84" s="251" t="s">
        <v>101</v>
      </c>
      <c r="B84" s="208">
        <v>30</v>
      </c>
      <c r="C84" s="313">
        <v>1</v>
      </c>
      <c r="D84" s="317">
        <v>1</v>
      </c>
      <c r="E84" s="366"/>
      <c r="F84" s="366"/>
      <c r="G84" s="366"/>
      <c r="H84" s="366"/>
      <c r="I84" s="366"/>
      <c r="J84" s="375"/>
      <c r="K84" s="372"/>
      <c r="L84" s="371">
        <v>0</v>
      </c>
      <c r="M84" s="368" t="e">
        <v>#DIV/0!</v>
      </c>
      <c r="N84" s="359" t="s">
        <v>18</v>
      </c>
      <c r="O84" s="359" t="s">
        <v>18</v>
      </c>
      <c r="P84" s="359" t="s">
        <v>18</v>
      </c>
      <c r="Q84" s="363" t="s">
        <v>18</v>
      </c>
      <c r="R84" s="359" t="s">
        <v>18</v>
      </c>
      <c r="S84" s="311"/>
      <c r="T84" s="70"/>
    </row>
    <row r="85" spans="1:20" ht="17.100000000000001" customHeight="1" thickBot="1" x14ac:dyDescent="0.3">
      <c r="A85" s="385" t="s">
        <v>102</v>
      </c>
      <c r="B85" s="386">
        <v>31</v>
      </c>
      <c r="C85" s="452">
        <v>2</v>
      </c>
      <c r="D85" s="453">
        <v>3</v>
      </c>
      <c r="E85" s="459"/>
      <c r="F85" s="459"/>
      <c r="G85" s="459"/>
      <c r="H85" s="459"/>
      <c r="I85" s="459"/>
      <c r="J85" s="460"/>
      <c r="K85" s="461"/>
      <c r="L85" s="462">
        <v>0</v>
      </c>
      <c r="M85" s="463"/>
      <c r="N85" s="464"/>
      <c r="O85" s="464"/>
      <c r="P85" s="464"/>
      <c r="Q85" s="465"/>
      <c r="R85" s="464"/>
      <c r="S85" s="311"/>
      <c r="T85" s="70"/>
    </row>
    <row r="86" spans="1:20" ht="17.100000000000001" customHeight="1" thickBot="1" x14ac:dyDescent="0.3">
      <c r="A86" s="396" t="s">
        <v>107</v>
      </c>
      <c r="B86" s="397">
        <v>365</v>
      </c>
      <c r="C86" s="398">
        <v>19</v>
      </c>
      <c r="D86" s="399">
        <v>19.210526315789473</v>
      </c>
      <c r="E86" s="401">
        <v>27.714285714285715</v>
      </c>
      <c r="F86" s="401">
        <v>5071</v>
      </c>
      <c r="G86" s="401">
        <v>5907</v>
      </c>
      <c r="H86" s="401">
        <v>680</v>
      </c>
      <c r="I86" s="401">
        <v>576</v>
      </c>
      <c r="J86" s="402">
        <v>9</v>
      </c>
      <c r="K86" s="403">
        <v>689</v>
      </c>
      <c r="L86" s="404">
        <v>552</v>
      </c>
      <c r="M86" s="405">
        <v>0.85799999999999998</v>
      </c>
      <c r="N86" s="406">
        <v>1.9</v>
      </c>
      <c r="O86" s="406">
        <v>1.2</v>
      </c>
      <c r="P86" s="406">
        <v>3.5</v>
      </c>
      <c r="Q86" s="407">
        <v>1.2999999999999999E-2</v>
      </c>
      <c r="R86" s="406">
        <v>1.9</v>
      </c>
      <c r="S86" s="189">
        <v>3</v>
      </c>
      <c r="T86" s="50">
        <v>3.9630118890356669E-3</v>
      </c>
    </row>
    <row r="87" spans="1:20" ht="17.100000000000001" customHeight="1" thickBot="1" x14ac:dyDescent="0.3">
      <c r="A87" s="252" t="s">
        <v>103</v>
      </c>
      <c r="B87" s="213">
        <v>90</v>
      </c>
      <c r="C87" s="168">
        <v>6</v>
      </c>
      <c r="D87" s="288">
        <v>15</v>
      </c>
      <c r="E87" s="231">
        <v>27.666666666666668</v>
      </c>
      <c r="F87" s="231">
        <v>1933</v>
      </c>
      <c r="G87" s="231">
        <v>2516</v>
      </c>
      <c r="H87" s="231">
        <v>259</v>
      </c>
      <c r="I87" s="231">
        <v>221</v>
      </c>
      <c r="J87" s="241">
        <v>6</v>
      </c>
      <c r="K87" s="274">
        <v>270</v>
      </c>
      <c r="L87" s="248">
        <v>231</v>
      </c>
      <c r="M87" s="214">
        <v>0.76800000000000002</v>
      </c>
      <c r="N87" s="204">
        <v>3</v>
      </c>
      <c r="O87" s="204">
        <v>2.2999999999999998</v>
      </c>
      <c r="P87" s="204">
        <v>3.1</v>
      </c>
      <c r="Q87" s="226">
        <v>2.3E-2</v>
      </c>
      <c r="R87" s="204">
        <v>2.9</v>
      </c>
      <c r="S87" s="189">
        <v>1</v>
      </c>
      <c r="T87" s="50">
        <v>4.4843049327354259E-3</v>
      </c>
    </row>
    <row r="88" spans="1:20" ht="17.100000000000001" customHeight="1" thickBot="1" x14ac:dyDescent="0.3">
      <c r="A88" s="252" t="s">
        <v>104</v>
      </c>
      <c r="B88" s="213">
        <v>91</v>
      </c>
      <c r="C88" s="168">
        <v>2</v>
      </c>
      <c r="D88" s="288">
        <v>45.5</v>
      </c>
      <c r="E88" s="231">
        <v>28</v>
      </c>
      <c r="F88" s="231">
        <v>2367</v>
      </c>
      <c r="G88" s="231">
        <v>2541</v>
      </c>
      <c r="H88" s="231">
        <v>312</v>
      </c>
      <c r="I88" s="231">
        <v>266</v>
      </c>
      <c r="J88" s="241">
        <v>2</v>
      </c>
      <c r="K88" s="274">
        <v>316</v>
      </c>
      <c r="L88" s="248">
        <v>242</v>
      </c>
      <c r="M88" s="214">
        <v>0.93200000000000005</v>
      </c>
      <c r="N88" s="204">
        <v>3.5</v>
      </c>
      <c r="O88" s="204">
        <v>0.6</v>
      </c>
      <c r="P88" s="204">
        <v>3.7</v>
      </c>
      <c r="Q88" s="226">
        <v>6.0000000000000001E-3</v>
      </c>
      <c r="R88" s="204">
        <v>3.4</v>
      </c>
      <c r="S88" s="189">
        <v>2</v>
      </c>
      <c r="T88" s="50">
        <v>9.0497737556561094E-3</v>
      </c>
    </row>
    <row r="89" spans="1:20" ht="17.100000000000001" customHeight="1" thickBot="1" x14ac:dyDescent="0.3">
      <c r="A89" s="252" t="s">
        <v>105</v>
      </c>
      <c r="B89" s="213">
        <v>92</v>
      </c>
      <c r="C89" s="168">
        <v>7</v>
      </c>
      <c r="D89" s="288">
        <v>13.142857142857142</v>
      </c>
      <c r="E89" s="231">
        <v>27</v>
      </c>
      <c r="F89" s="231">
        <v>771</v>
      </c>
      <c r="G89" s="231">
        <v>850</v>
      </c>
      <c r="H89" s="231">
        <v>109</v>
      </c>
      <c r="I89" s="231">
        <v>89</v>
      </c>
      <c r="J89" s="241">
        <v>1</v>
      </c>
      <c r="K89" s="274">
        <v>103</v>
      </c>
      <c r="L89" s="248">
        <v>79</v>
      </c>
      <c r="M89" s="214">
        <v>0.90700000000000003</v>
      </c>
      <c r="N89" s="204">
        <v>1.1000000000000001</v>
      </c>
      <c r="O89" s="204">
        <v>0.7</v>
      </c>
      <c r="P89" s="204">
        <v>4</v>
      </c>
      <c r="Q89" s="226">
        <v>8.9999999999999993E-3</v>
      </c>
      <c r="R89" s="204">
        <v>1.2</v>
      </c>
      <c r="S89" s="189">
        <v>0</v>
      </c>
      <c r="T89" s="50">
        <v>0</v>
      </c>
    </row>
    <row r="90" spans="1:20" ht="17.100000000000001" customHeight="1" thickBot="1" x14ac:dyDescent="0.3">
      <c r="A90" s="253" t="s">
        <v>106</v>
      </c>
      <c r="B90" s="215">
        <v>92</v>
      </c>
      <c r="C90" s="200">
        <v>4</v>
      </c>
      <c r="D90" s="289">
        <v>23</v>
      </c>
      <c r="E90" s="232">
        <v>0</v>
      </c>
      <c r="F90" s="232">
        <v>0</v>
      </c>
      <c r="G90" s="232">
        <v>0</v>
      </c>
      <c r="H90" s="232">
        <v>0</v>
      </c>
      <c r="I90" s="232">
        <v>0</v>
      </c>
      <c r="J90" s="242">
        <v>0</v>
      </c>
      <c r="K90" s="275">
        <v>0</v>
      </c>
      <c r="L90" s="249">
        <v>0</v>
      </c>
      <c r="M90" s="216" t="s">
        <v>18</v>
      </c>
      <c r="N90" s="205" t="s">
        <v>18</v>
      </c>
      <c r="O90" s="205" t="s">
        <v>18</v>
      </c>
      <c r="P90" s="205" t="s">
        <v>18</v>
      </c>
      <c r="Q90" s="227" t="s">
        <v>18</v>
      </c>
      <c r="R90" s="205" t="s">
        <v>18</v>
      </c>
      <c r="S90" s="189">
        <v>0</v>
      </c>
      <c r="T90" s="50">
        <v>0</v>
      </c>
    </row>
    <row r="91" spans="1:20" x14ac:dyDescent="0.25">
      <c r="A91" s="72"/>
      <c r="B91" s="73"/>
      <c r="C91" s="73"/>
      <c r="D91" s="74"/>
      <c r="E91" s="73"/>
      <c r="F91" s="73"/>
      <c r="G91" s="73"/>
      <c r="H91" s="73"/>
      <c r="I91" s="73"/>
      <c r="J91" s="73"/>
      <c r="K91" s="73"/>
      <c r="L91" s="76"/>
      <c r="M91" s="77"/>
      <c r="N91" s="78"/>
      <c r="O91" s="78"/>
      <c r="P91" s="78"/>
      <c r="Q91" s="77"/>
      <c r="R91" s="78"/>
      <c r="S91" s="73"/>
      <c r="T91" s="114"/>
    </row>
    <row r="92" spans="1:20" x14ac:dyDescent="0.25">
      <c r="A92" s="98"/>
      <c r="B92" s="96"/>
      <c r="C92" s="96"/>
      <c r="D92" s="97"/>
      <c r="E92" s="98"/>
      <c r="F92" s="98"/>
      <c r="G92" s="98"/>
      <c r="H92" s="98"/>
      <c r="I92" s="98"/>
      <c r="J92" s="98"/>
      <c r="K92" s="96"/>
      <c r="L92" s="99"/>
      <c r="M92" s="98"/>
      <c r="N92" s="100"/>
      <c r="O92" s="98"/>
      <c r="P92" s="98"/>
      <c r="Q92" s="98"/>
      <c r="R92" s="100"/>
      <c r="S92" s="100"/>
      <c r="T92" s="100"/>
    </row>
    <row r="93" spans="1:20" ht="15.75" x14ac:dyDescent="0.25">
      <c r="A93" s="330" t="str">
        <f>$A$1</f>
        <v xml:space="preserve"> INDICADORES BÁSICOS DEL AREA FUNCIONAL DE HOSPITALIZACIÓN</v>
      </c>
      <c r="B93" s="109"/>
      <c r="C93" s="109"/>
      <c r="D93" s="110"/>
      <c r="E93" s="108"/>
      <c r="F93" s="108"/>
      <c r="G93" s="108"/>
      <c r="H93" s="108"/>
      <c r="I93" s="108"/>
      <c r="J93" s="108"/>
      <c r="K93" s="109"/>
      <c r="L93" s="111"/>
      <c r="M93" s="108"/>
      <c r="N93" s="112"/>
      <c r="O93" s="108"/>
      <c r="P93" s="108"/>
      <c r="Q93" s="107"/>
      <c r="R93" s="112"/>
      <c r="S93" s="112"/>
      <c r="T93" s="112"/>
    </row>
    <row r="94" spans="1:20" x14ac:dyDescent="0.25">
      <c r="A94" s="108"/>
      <c r="B94" s="96"/>
      <c r="C94" s="96"/>
      <c r="D94" s="97"/>
      <c r="E94" s="98"/>
      <c r="F94" s="98"/>
      <c r="G94" s="98"/>
      <c r="H94" s="98"/>
      <c r="I94" s="98"/>
      <c r="J94" s="98"/>
      <c r="K94" s="96"/>
      <c r="L94" s="99"/>
      <c r="M94" s="98"/>
      <c r="N94" s="100"/>
      <c r="O94" s="98"/>
      <c r="P94" s="98"/>
      <c r="Q94" s="107"/>
      <c r="R94" s="100"/>
      <c r="S94" s="100"/>
      <c r="T94" s="100"/>
    </row>
    <row r="95" spans="1:20" ht="15.75" thickBot="1" x14ac:dyDescent="0.3">
      <c r="A95" s="61" t="s">
        <v>111</v>
      </c>
      <c r="B95" s="61"/>
      <c r="C95" s="61"/>
      <c r="D95" s="101"/>
      <c r="E95" s="61"/>
      <c r="F95" s="61"/>
      <c r="G95" s="61"/>
      <c r="H95" s="61"/>
      <c r="I95" s="61"/>
      <c r="J95" s="61"/>
      <c r="K95" s="61"/>
      <c r="L95" s="103"/>
      <c r="M95" s="61"/>
      <c r="N95" s="61"/>
      <c r="O95" s="61"/>
      <c r="P95" s="61"/>
      <c r="Q95" s="61"/>
      <c r="R95" s="61"/>
      <c r="S95" s="61"/>
      <c r="T95" s="61"/>
    </row>
    <row r="96" spans="1:20" ht="51.75" thickBot="1" x14ac:dyDescent="0.3">
      <c r="A96" s="277" t="s">
        <v>134</v>
      </c>
      <c r="B96" s="278" t="s">
        <v>2</v>
      </c>
      <c r="C96" s="278" t="s">
        <v>3</v>
      </c>
      <c r="D96" s="279" t="s">
        <v>4</v>
      </c>
      <c r="E96" s="280" t="s">
        <v>133</v>
      </c>
      <c r="F96" s="280" t="s">
        <v>6</v>
      </c>
      <c r="G96" s="280" t="s">
        <v>132</v>
      </c>
      <c r="H96" s="280" t="s">
        <v>131</v>
      </c>
      <c r="I96" s="280" t="s">
        <v>28</v>
      </c>
      <c r="J96" s="278" t="s">
        <v>124</v>
      </c>
      <c r="K96" s="278" t="s">
        <v>130</v>
      </c>
      <c r="L96" s="281" t="s">
        <v>20</v>
      </c>
      <c r="M96" s="282" t="s">
        <v>125</v>
      </c>
      <c r="N96" s="283" t="s">
        <v>136</v>
      </c>
      <c r="O96" s="282" t="s">
        <v>127</v>
      </c>
      <c r="P96" s="282" t="s">
        <v>123</v>
      </c>
      <c r="Q96" s="282" t="s">
        <v>128</v>
      </c>
      <c r="R96" s="284" t="s">
        <v>129</v>
      </c>
      <c r="S96" s="276" t="s">
        <v>16</v>
      </c>
      <c r="T96" s="12" t="s">
        <v>17</v>
      </c>
    </row>
    <row r="97" spans="1:20" ht="17.100000000000001" customHeight="1" x14ac:dyDescent="0.25">
      <c r="A97" s="250" t="s">
        <v>91</v>
      </c>
      <c r="B97" s="206">
        <v>31</v>
      </c>
      <c r="C97" s="314">
        <v>0</v>
      </c>
      <c r="D97" s="315">
        <v>1</v>
      </c>
      <c r="E97" s="318">
        <v>32</v>
      </c>
      <c r="F97" s="318">
        <v>990</v>
      </c>
      <c r="G97" s="318">
        <v>988</v>
      </c>
      <c r="H97" s="318">
        <v>41</v>
      </c>
      <c r="I97" s="318">
        <v>36</v>
      </c>
      <c r="J97" s="327">
        <v>0</v>
      </c>
      <c r="K97" s="324">
        <v>49</v>
      </c>
      <c r="L97" s="321">
        <v>41</v>
      </c>
      <c r="M97" s="264">
        <v>1.0020242914979758</v>
      </c>
      <c r="N97" s="201">
        <v>1.6</v>
      </c>
      <c r="O97" s="201">
        <v>0</v>
      </c>
      <c r="P97" s="201">
        <v>1.3</v>
      </c>
      <c r="Q97" s="223">
        <v>0</v>
      </c>
      <c r="R97" s="201">
        <v>1.3</v>
      </c>
      <c r="S97" s="310">
        <v>0</v>
      </c>
      <c r="T97" s="140">
        <v>0</v>
      </c>
    </row>
    <row r="98" spans="1:20" ht="17.100000000000001" customHeight="1" x14ac:dyDescent="0.25">
      <c r="A98" s="251" t="s">
        <v>92</v>
      </c>
      <c r="B98" s="208">
        <v>28</v>
      </c>
      <c r="C98" s="312">
        <v>5</v>
      </c>
      <c r="D98" s="316">
        <v>1</v>
      </c>
      <c r="E98" s="319">
        <v>31</v>
      </c>
      <c r="F98" s="319">
        <v>830</v>
      </c>
      <c r="G98" s="319">
        <v>896</v>
      </c>
      <c r="H98" s="319">
        <v>38</v>
      </c>
      <c r="I98" s="319">
        <v>38</v>
      </c>
      <c r="J98" s="328">
        <v>0</v>
      </c>
      <c r="K98" s="325">
        <v>38</v>
      </c>
      <c r="L98" s="322">
        <v>27</v>
      </c>
      <c r="M98" s="265">
        <v>0.9263392857142857</v>
      </c>
      <c r="N98" s="202">
        <v>1.4</v>
      </c>
      <c r="O98" s="202">
        <v>1.7</v>
      </c>
      <c r="P98" s="202">
        <v>1.2</v>
      </c>
      <c r="Q98" s="224">
        <v>0</v>
      </c>
      <c r="R98" s="202">
        <v>1.4</v>
      </c>
      <c r="S98" s="310">
        <v>0</v>
      </c>
      <c r="T98" s="140">
        <v>0</v>
      </c>
    </row>
    <row r="99" spans="1:20" ht="17.100000000000001" customHeight="1" x14ac:dyDescent="0.25">
      <c r="A99" s="251" t="s">
        <v>93</v>
      </c>
      <c r="B99" s="208">
        <v>31</v>
      </c>
      <c r="C99" s="313">
        <v>1</v>
      </c>
      <c r="D99" s="317">
        <v>0</v>
      </c>
      <c r="E99" s="320">
        <v>32</v>
      </c>
      <c r="F99" s="320">
        <v>914</v>
      </c>
      <c r="G99" s="320">
        <v>992</v>
      </c>
      <c r="H99" s="320">
        <v>52</v>
      </c>
      <c r="I99" s="320">
        <v>47</v>
      </c>
      <c r="J99" s="329">
        <v>1</v>
      </c>
      <c r="K99" s="326">
        <v>48</v>
      </c>
      <c r="L99" s="323">
        <v>33</v>
      </c>
      <c r="M99" s="266">
        <v>0.9213709677419355</v>
      </c>
      <c r="N99" s="203">
        <v>1.5</v>
      </c>
      <c r="O99" s="203">
        <v>1.5</v>
      </c>
      <c r="P99" s="203">
        <v>1.6</v>
      </c>
      <c r="Q99" s="225">
        <v>1.9E-2</v>
      </c>
      <c r="R99" s="203">
        <v>1.7</v>
      </c>
      <c r="S99" s="311">
        <v>0</v>
      </c>
      <c r="T99" s="70">
        <v>0</v>
      </c>
    </row>
    <row r="100" spans="1:20" ht="17.100000000000001" customHeight="1" x14ac:dyDescent="0.25">
      <c r="A100" s="251" t="s">
        <v>94</v>
      </c>
      <c r="B100" s="211">
        <v>30</v>
      </c>
      <c r="C100" s="313">
        <v>2</v>
      </c>
      <c r="D100" s="317">
        <v>0</v>
      </c>
      <c r="E100" s="320">
        <v>32</v>
      </c>
      <c r="F100" s="320">
        <v>890</v>
      </c>
      <c r="G100" s="320">
        <v>960</v>
      </c>
      <c r="H100" s="320">
        <v>41</v>
      </c>
      <c r="I100" s="320">
        <v>38</v>
      </c>
      <c r="J100" s="329">
        <v>0</v>
      </c>
      <c r="K100" s="326">
        <v>42</v>
      </c>
      <c r="L100" s="323">
        <v>33</v>
      </c>
      <c r="M100" s="266">
        <v>0.92708333333333337</v>
      </c>
      <c r="N100" s="203">
        <v>1.4</v>
      </c>
      <c r="O100" s="203">
        <v>1.7</v>
      </c>
      <c r="P100" s="203">
        <v>1.3</v>
      </c>
      <c r="Q100" s="225">
        <v>0</v>
      </c>
      <c r="R100" s="203">
        <v>1.4</v>
      </c>
      <c r="S100" s="311">
        <v>0</v>
      </c>
      <c r="T100" s="70">
        <v>0</v>
      </c>
    </row>
    <row r="101" spans="1:20" ht="17.100000000000001" customHeight="1" x14ac:dyDescent="0.25">
      <c r="A101" s="251" t="s">
        <v>95</v>
      </c>
      <c r="B101" s="208">
        <v>31</v>
      </c>
      <c r="C101" s="313">
        <v>4</v>
      </c>
      <c r="D101" s="317">
        <v>0</v>
      </c>
      <c r="E101" s="320">
        <v>32</v>
      </c>
      <c r="F101" s="320">
        <v>929</v>
      </c>
      <c r="G101" s="320">
        <v>992</v>
      </c>
      <c r="H101" s="320">
        <v>59</v>
      </c>
      <c r="I101" s="320">
        <v>52</v>
      </c>
      <c r="J101" s="329">
        <v>0</v>
      </c>
      <c r="K101" s="326">
        <v>56</v>
      </c>
      <c r="L101" s="323">
        <v>39</v>
      </c>
      <c r="M101" s="266">
        <v>0.936491935483871</v>
      </c>
      <c r="N101" s="203">
        <v>1.8</v>
      </c>
      <c r="O101" s="203">
        <v>1.1000000000000001</v>
      </c>
      <c r="P101" s="203">
        <v>1.8</v>
      </c>
      <c r="Q101" s="225">
        <v>0</v>
      </c>
      <c r="R101" s="203">
        <v>1.9</v>
      </c>
      <c r="S101" s="311">
        <v>1</v>
      </c>
      <c r="T101" s="70">
        <v>1.5625E-2</v>
      </c>
    </row>
    <row r="102" spans="1:20" ht="17.100000000000001" customHeight="1" x14ac:dyDescent="0.25">
      <c r="A102" s="251" t="s">
        <v>96</v>
      </c>
      <c r="B102" s="208">
        <v>30</v>
      </c>
      <c r="C102" s="313">
        <v>0</v>
      </c>
      <c r="D102" s="317">
        <v>0</v>
      </c>
      <c r="E102" s="320">
        <v>32</v>
      </c>
      <c r="F102" s="320">
        <v>1020</v>
      </c>
      <c r="G102" s="320">
        <v>954</v>
      </c>
      <c r="H102" s="320">
        <v>57</v>
      </c>
      <c r="I102" s="320">
        <v>53</v>
      </c>
      <c r="J102" s="329">
        <v>0</v>
      </c>
      <c r="K102" s="326">
        <v>56</v>
      </c>
      <c r="L102" s="323">
        <v>46</v>
      </c>
      <c r="M102" s="266">
        <v>1.0691823899371069</v>
      </c>
      <c r="N102" s="203">
        <v>1.9</v>
      </c>
      <c r="O102" s="203">
        <v>0</v>
      </c>
      <c r="P102" s="203">
        <v>1.8</v>
      </c>
      <c r="Q102" s="225">
        <v>0</v>
      </c>
      <c r="R102" s="203">
        <v>1.9</v>
      </c>
      <c r="S102" s="311">
        <v>2</v>
      </c>
      <c r="T102" s="70">
        <v>3.0303030303030304E-2</v>
      </c>
    </row>
    <row r="103" spans="1:20" ht="17.100000000000001" customHeight="1" x14ac:dyDescent="0.25">
      <c r="A103" s="251" t="s">
        <v>97</v>
      </c>
      <c r="B103" s="208">
        <v>31</v>
      </c>
      <c r="C103" s="313">
        <v>0</v>
      </c>
      <c r="D103" s="317">
        <v>0</v>
      </c>
      <c r="E103" s="320">
        <v>31</v>
      </c>
      <c r="F103" s="320">
        <v>920</v>
      </c>
      <c r="G103" s="320">
        <v>968</v>
      </c>
      <c r="H103" s="320">
        <v>53</v>
      </c>
      <c r="I103" s="320">
        <v>51</v>
      </c>
      <c r="J103" s="329">
        <v>0</v>
      </c>
      <c r="K103" s="326">
        <v>56</v>
      </c>
      <c r="L103" s="323">
        <v>43</v>
      </c>
      <c r="M103" s="266">
        <v>0.95041322314049592</v>
      </c>
      <c r="N103" s="203">
        <v>1.8</v>
      </c>
      <c r="O103" s="203">
        <v>0.9</v>
      </c>
      <c r="P103" s="203">
        <v>1.7</v>
      </c>
      <c r="Q103" s="225">
        <v>0</v>
      </c>
      <c r="R103" s="203">
        <v>1.7</v>
      </c>
      <c r="S103" s="311">
        <v>0</v>
      </c>
      <c r="T103" s="70">
        <v>0</v>
      </c>
    </row>
    <row r="104" spans="1:20" ht="17.100000000000001" customHeight="1" x14ac:dyDescent="0.25">
      <c r="A104" s="251" t="s">
        <v>98</v>
      </c>
      <c r="B104" s="208">
        <v>31</v>
      </c>
      <c r="C104" s="313">
        <v>2</v>
      </c>
      <c r="D104" s="317">
        <v>0</v>
      </c>
      <c r="E104" s="320"/>
      <c r="F104" s="320"/>
      <c r="G104" s="320"/>
      <c r="H104" s="320"/>
      <c r="I104" s="320"/>
      <c r="J104" s="329"/>
      <c r="K104" s="326"/>
      <c r="L104" s="323">
        <v>0</v>
      </c>
      <c r="M104" s="266" t="e">
        <v>#DIV/0!</v>
      </c>
      <c r="N104" s="203" t="s">
        <v>18</v>
      </c>
      <c r="O104" s="203" t="s">
        <v>18</v>
      </c>
      <c r="P104" s="203" t="s">
        <v>18</v>
      </c>
      <c r="Q104" s="225" t="s">
        <v>18</v>
      </c>
      <c r="R104" s="203" t="s">
        <v>18</v>
      </c>
      <c r="S104" s="311">
        <v>0</v>
      </c>
      <c r="T104" s="70">
        <v>0</v>
      </c>
    </row>
    <row r="105" spans="1:20" ht="17.100000000000001" customHeight="1" x14ac:dyDescent="0.25">
      <c r="A105" s="251" t="s">
        <v>122</v>
      </c>
      <c r="B105" s="208">
        <v>30</v>
      </c>
      <c r="C105" s="313">
        <v>1</v>
      </c>
      <c r="D105" s="317">
        <v>0</v>
      </c>
      <c r="E105" s="320"/>
      <c r="F105" s="320"/>
      <c r="G105" s="320"/>
      <c r="H105" s="320"/>
      <c r="I105" s="320"/>
      <c r="J105" s="329"/>
      <c r="K105" s="326"/>
      <c r="L105" s="323">
        <v>0</v>
      </c>
      <c r="M105" s="266" t="e">
        <v>#DIV/0!</v>
      </c>
      <c r="N105" s="203" t="s">
        <v>18</v>
      </c>
      <c r="O105" s="203" t="s">
        <v>18</v>
      </c>
      <c r="P105" s="203" t="s">
        <v>18</v>
      </c>
      <c r="Q105" s="225" t="s">
        <v>18</v>
      </c>
      <c r="R105" s="203" t="s">
        <v>18</v>
      </c>
      <c r="S105" s="311"/>
      <c r="T105" s="70">
        <v>0</v>
      </c>
    </row>
    <row r="106" spans="1:20" ht="17.100000000000001" customHeight="1" x14ac:dyDescent="0.25">
      <c r="A106" s="251" t="s">
        <v>100</v>
      </c>
      <c r="B106" s="208">
        <v>31</v>
      </c>
      <c r="C106" s="313">
        <v>5</v>
      </c>
      <c r="D106" s="317">
        <v>0</v>
      </c>
      <c r="E106" s="320"/>
      <c r="F106" s="320"/>
      <c r="G106" s="320"/>
      <c r="H106" s="320"/>
      <c r="I106" s="320"/>
      <c r="J106" s="329"/>
      <c r="K106" s="326"/>
      <c r="L106" s="323">
        <v>0</v>
      </c>
      <c r="M106" s="266" t="e">
        <v>#DIV/0!</v>
      </c>
      <c r="N106" s="203" t="s">
        <v>18</v>
      </c>
      <c r="O106" s="203" t="s">
        <v>18</v>
      </c>
      <c r="P106" s="203" t="s">
        <v>18</v>
      </c>
      <c r="Q106" s="225" t="s">
        <v>18</v>
      </c>
      <c r="R106" s="203" t="s">
        <v>18</v>
      </c>
      <c r="S106" s="311"/>
      <c r="T106" s="70">
        <v>0</v>
      </c>
    </row>
    <row r="107" spans="1:20" ht="17.100000000000001" customHeight="1" x14ac:dyDescent="0.25">
      <c r="A107" s="251" t="s">
        <v>101</v>
      </c>
      <c r="B107" s="208">
        <v>30</v>
      </c>
      <c r="C107" s="313">
        <v>2</v>
      </c>
      <c r="D107" s="317">
        <v>1</v>
      </c>
      <c r="E107" s="320"/>
      <c r="F107" s="320"/>
      <c r="G107" s="320"/>
      <c r="H107" s="320"/>
      <c r="I107" s="320"/>
      <c r="J107" s="329"/>
      <c r="K107" s="326"/>
      <c r="L107" s="323">
        <v>0</v>
      </c>
      <c r="M107" s="266" t="e">
        <v>#DIV/0!</v>
      </c>
      <c r="N107" s="203" t="s">
        <v>18</v>
      </c>
      <c r="O107" s="203" t="s">
        <v>18</v>
      </c>
      <c r="P107" s="203" t="s">
        <v>18</v>
      </c>
      <c r="Q107" s="225" t="s">
        <v>18</v>
      </c>
      <c r="R107" s="203" t="s">
        <v>18</v>
      </c>
      <c r="S107" s="311"/>
      <c r="T107" s="70"/>
    </row>
    <row r="108" spans="1:20" ht="17.100000000000001" customHeight="1" thickBot="1" x14ac:dyDescent="0.3">
      <c r="A108" s="385" t="s">
        <v>102</v>
      </c>
      <c r="B108" s="386">
        <v>31</v>
      </c>
      <c r="C108" s="452">
        <v>1</v>
      </c>
      <c r="D108" s="453">
        <v>0</v>
      </c>
      <c r="E108" s="454"/>
      <c r="F108" s="454"/>
      <c r="G108" s="454"/>
      <c r="H108" s="454"/>
      <c r="I108" s="454"/>
      <c r="J108" s="455"/>
      <c r="K108" s="456"/>
      <c r="L108" s="457"/>
      <c r="M108" s="458"/>
      <c r="N108" s="394"/>
      <c r="O108" s="394"/>
      <c r="P108" s="394"/>
      <c r="Q108" s="395"/>
      <c r="R108" s="394"/>
      <c r="S108" s="311"/>
      <c r="T108" s="70"/>
    </row>
    <row r="109" spans="1:20" ht="17.100000000000001" customHeight="1" thickBot="1" x14ac:dyDescent="0.3">
      <c r="A109" s="396" t="s">
        <v>107</v>
      </c>
      <c r="B109" s="397">
        <v>365</v>
      </c>
      <c r="C109" s="398">
        <v>23</v>
      </c>
      <c r="D109" s="399">
        <v>15.869565217391305</v>
      </c>
      <c r="E109" s="401">
        <v>31.714285714285715</v>
      </c>
      <c r="F109" s="401">
        <v>6493</v>
      </c>
      <c r="G109" s="401">
        <v>6750</v>
      </c>
      <c r="H109" s="401">
        <v>341</v>
      </c>
      <c r="I109" s="401">
        <v>315</v>
      </c>
      <c r="J109" s="402">
        <v>1</v>
      </c>
      <c r="K109" s="403">
        <v>345</v>
      </c>
      <c r="L109" s="404">
        <v>262</v>
      </c>
      <c r="M109" s="405">
        <v>0.96199999999999997</v>
      </c>
      <c r="N109" s="406">
        <v>0.9</v>
      </c>
      <c r="O109" s="406">
        <v>0.8</v>
      </c>
      <c r="P109" s="406">
        <v>1.5</v>
      </c>
      <c r="Q109" s="407">
        <v>3.0000000000000001E-3</v>
      </c>
      <c r="R109" s="406">
        <v>0.9</v>
      </c>
      <c r="S109" s="189">
        <v>3</v>
      </c>
      <c r="T109" s="50">
        <v>5.8139534883720929E-3</v>
      </c>
    </row>
    <row r="110" spans="1:20" ht="17.100000000000001" customHeight="1" thickBot="1" x14ac:dyDescent="0.3">
      <c r="A110" s="252" t="s">
        <v>103</v>
      </c>
      <c r="B110" s="213">
        <v>90</v>
      </c>
      <c r="C110" s="168">
        <v>6</v>
      </c>
      <c r="D110" s="288">
        <v>15</v>
      </c>
      <c r="E110" s="231">
        <v>31.666666666666668</v>
      </c>
      <c r="F110" s="231">
        <v>2734</v>
      </c>
      <c r="G110" s="231">
        <v>2876</v>
      </c>
      <c r="H110" s="231">
        <v>131</v>
      </c>
      <c r="I110" s="231">
        <v>121</v>
      </c>
      <c r="J110" s="241">
        <v>1</v>
      </c>
      <c r="K110" s="274">
        <v>135</v>
      </c>
      <c r="L110" s="248">
        <v>101</v>
      </c>
      <c r="M110" s="214">
        <v>0.95099999999999996</v>
      </c>
      <c r="N110" s="204">
        <v>1.5</v>
      </c>
      <c r="O110" s="204">
        <v>1.1000000000000001</v>
      </c>
      <c r="P110" s="204">
        <v>1.4</v>
      </c>
      <c r="Q110" s="226">
        <v>8.0000000000000002E-3</v>
      </c>
      <c r="R110" s="204">
        <v>1.5</v>
      </c>
      <c r="S110" s="189">
        <v>0</v>
      </c>
      <c r="T110" s="50">
        <v>0</v>
      </c>
    </row>
    <row r="111" spans="1:20" ht="17.100000000000001" customHeight="1" thickBot="1" x14ac:dyDescent="0.3">
      <c r="A111" s="252" t="s">
        <v>104</v>
      </c>
      <c r="B111" s="213">
        <v>91</v>
      </c>
      <c r="C111" s="168">
        <v>6</v>
      </c>
      <c r="D111" s="288">
        <v>15.166666666666666</v>
      </c>
      <c r="E111" s="231">
        <v>32</v>
      </c>
      <c r="F111" s="231">
        <v>2839</v>
      </c>
      <c r="G111" s="231">
        <v>2906</v>
      </c>
      <c r="H111" s="231">
        <v>157</v>
      </c>
      <c r="I111" s="231">
        <v>143</v>
      </c>
      <c r="J111" s="241">
        <v>0</v>
      </c>
      <c r="K111" s="274">
        <v>154</v>
      </c>
      <c r="L111" s="248">
        <v>118</v>
      </c>
      <c r="M111" s="214">
        <v>0.97699999999999998</v>
      </c>
      <c r="N111" s="204">
        <v>1.7</v>
      </c>
      <c r="O111" s="204">
        <v>0.4</v>
      </c>
      <c r="P111" s="204">
        <v>1.6</v>
      </c>
      <c r="Q111" s="226">
        <v>0</v>
      </c>
      <c r="R111" s="204">
        <v>1.7</v>
      </c>
      <c r="S111" s="189">
        <v>3</v>
      </c>
      <c r="T111" s="50">
        <v>1.5544041450777202E-2</v>
      </c>
    </row>
    <row r="112" spans="1:20" ht="17.100000000000001" customHeight="1" thickBot="1" x14ac:dyDescent="0.3">
      <c r="A112" s="252" t="s">
        <v>105</v>
      </c>
      <c r="B112" s="213">
        <v>92</v>
      </c>
      <c r="C112" s="168">
        <v>3</v>
      </c>
      <c r="D112" s="288">
        <v>30.666666666666668</v>
      </c>
      <c r="E112" s="231">
        <v>31</v>
      </c>
      <c r="F112" s="231">
        <v>920</v>
      </c>
      <c r="G112" s="231">
        <v>968</v>
      </c>
      <c r="H112" s="231">
        <v>53</v>
      </c>
      <c r="I112" s="231">
        <v>51</v>
      </c>
      <c r="J112" s="241">
        <v>0</v>
      </c>
      <c r="K112" s="274">
        <v>56</v>
      </c>
      <c r="L112" s="248">
        <v>43</v>
      </c>
      <c r="M112" s="214">
        <v>0.95</v>
      </c>
      <c r="N112" s="204">
        <v>0.6</v>
      </c>
      <c r="O112" s="204">
        <v>0.9</v>
      </c>
      <c r="P112" s="204">
        <v>1.7</v>
      </c>
      <c r="Q112" s="226">
        <v>0</v>
      </c>
      <c r="R112" s="204">
        <v>0.6</v>
      </c>
      <c r="S112" s="189">
        <v>0</v>
      </c>
      <c r="T112" s="50">
        <v>0</v>
      </c>
    </row>
    <row r="113" spans="1:20" ht="17.100000000000001" customHeight="1" thickBot="1" x14ac:dyDescent="0.3">
      <c r="A113" s="253" t="s">
        <v>106</v>
      </c>
      <c r="B113" s="215">
        <v>92</v>
      </c>
      <c r="C113" s="200">
        <v>8</v>
      </c>
      <c r="D113" s="289">
        <v>11.5</v>
      </c>
      <c r="E113" s="232">
        <v>0</v>
      </c>
      <c r="F113" s="232">
        <v>0</v>
      </c>
      <c r="G113" s="232">
        <v>0</v>
      </c>
      <c r="H113" s="232">
        <v>0</v>
      </c>
      <c r="I113" s="232">
        <v>0</v>
      </c>
      <c r="J113" s="242">
        <v>0</v>
      </c>
      <c r="K113" s="275">
        <v>0</v>
      </c>
      <c r="L113" s="249">
        <v>0</v>
      </c>
      <c r="M113" s="216" t="s">
        <v>18</v>
      </c>
      <c r="N113" s="205" t="s">
        <v>18</v>
      </c>
      <c r="O113" s="205" t="s">
        <v>18</v>
      </c>
      <c r="P113" s="205" t="s">
        <v>18</v>
      </c>
      <c r="Q113" s="227" t="s">
        <v>18</v>
      </c>
      <c r="R113" s="205" t="s">
        <v>18</v>
      </c>
      <c r="S113" s="189">
        <v>0</v>
      </c>
      <c r="T113" s="50">
        <v>0</v>
      </c>
    </row>
    <row r="114" spans="1:20" x14ac:dyDescent="0.25">
      <c r="A114" s="108"/>
      <c r="B114" s="96"/>
      <c r="C114" s="96"/>
      <c r="D114" s="97"/>
      <c r="E114" s="98"/>
      <c r="F114" s="98"/>
      <c r="G114" s="98"/>
      <c r="H114" s="98"/>
      <c r="I114" s="98"/>
      <c r="J114" s="98"/>
      <c r="K114" s="96"/>
      <c r="L114" s="99"/>
      <c r="M114" s="98"/>
      <c r="N114" s="100"/>
      <c r="O114" s="98"/>
      <c r="P114" s="98"/>
      <c r="Q114" s="107"/>
      <c r="R114" s="100"/>
      <c r="S114" s="100"/>
      <c r="T114" s="100"/>
    </row>
    <row r="115" spans="1:20" ht="15.75" thickBot="1" x14ac:dyDescent="0.3">
      <c r="A115" s="61" t="s">
        <v>110</v>
      </c>
      <c r="B115" s="61"/>
      <c r="C115" s="61"/>
      <c r="D115" s="101"/>
      <c r="E115" s="61"/>
      <c r="F115" s="61"/>
      <c r="G115" s="61"/>
      <c r="H115" s="61"/>
      <c r="I115" s="61"/>
      <c r="J115" s="61"/>
      <c r="K115" s="61"/>
      <c r="L115" s="103"/>
      <c r="M115" s="61"/>
      <c r="N115" s="61"/>
      <c r="O115" s="61"/>
      <c r="P115" s="61"/>
      <c r="Q115" s="61"/>
      <c r="R115" s="61"/>
      <c r="S115" s="61"/>
      <c r="T115" s="61"/>
    </row>
    <row r="116" spans="1:20" ht="51.75" thickBot="1" x14ac:dyDescent="0.3">
      <c r="A116" s="277" t="s">
        <v>134</v>
      </c>
      <c r="B116" s="278" t="s">
        <v>2</v>
      </c>
      <c r="C116" s="278" t="s">
        <v>3</v>
      </c>
      <c r="D116" s="279" t="s">
        <v>4</v>
      </c>
      <c r="E116" s="280" t="s">
        <v>133</v>
      </c>
      <c r="F116" s="280" t="s">
        <v>6</v>
      </c>
      <c r="G116" s="280" t="s">
        <v>132</v>
      </c>
      <c r="H116" s="280" t="s">
        <v>131</v>
      </c>
      <c r="I116" s="280" t="s">
        <v>28</v>
      </c>
      <c r="J116" s="278" t="s">
        <v>124</v>
      </c>
      <c r="K116" s="278" t="s">
        <v>130</v>
      </c>
      <c r="L116" s="281" t="s">
        <v>20</v>
      </c>
      <c r="M116" s="282" t="s">
        <v>125</v>
      </c>
      <c r="N116" s="283" t="s">
        <v>136</v>
      </c>
      <c r="O116" s="282" t="s">
        <v>127</v>
      </c>
      <c r="P116" s="282" t="s">
        <v>123</v>
      </c>
      <c r="Q116" s="282" t="s">
        <v>128</v>
      </c>
      <c r="R116" s="284" t="s">
        <v>129</v>
      </c>
      <c r="S116" s="276" t="s">
        <v>16</v>
      </c>
      <c r="T116" s="12" t="s">
        <v>17</v>
      </c>
    </row>
    <row r="117" spans="1:20" ht="17.100000000000001" customHeight="1" x14ac:dyDescent="0.25">
      <c r="A117" s="250" t="s">
        <v>91</v>
      </c>
      <c r="B117" s="206">
        <v>31</v>
      </c>
      <c r="C117" s="314">
        <v>1</v>
      </c>
      <c r="D117" s="315">
        <v>1</v>
      </c>
      <c r="E117" s="318">
        <v>32</v>
      </c>
      <c r="F117" s="318">
        <v>890</v>
      </c>
      <c r="G117" s="318">
        <v>991</v>
      </c>
      <c r="H117" s="318">
        <v>72</v>
      </c>
      <c r="I117" s="318">
        <v>61</v>
      </c>
      <c r="J117" s="327">
        <v>3</v>
      </c>
      <c r="K117" s="324">
        <v>77</v>
      </c>
      <c r="L117" s="321">
        <v>73</v>
      </c>
      <c r="M117" s="264">
        <v>0.89808274470232086</v>
      </c>
      <c r="N117" s="201">
        <v>2.5</v>
      </c>
      <c r="O117" s="201">
        <v>1.4</v>
      </c>
      <c r="P117" s="201">
        <v>2.2999999999999998</v>
      </c>
      <c r="Q117" s="223">
        <v>4.2000000000000003E-2</v>
      </c>
      <c r="R117" s="201">
        <v>2.2999999999999998</v>
      </c>
      <c r="S117" s="310">
        <v>1</v>
      </c>
      <c r="T117" s="140">
        <v>2.3255813953488372E-2</v>
      </c>
    </row>
    <row r="118" spans="1:20" ht="17.100000000000001" customHeight="1" x14ac:dyDescent="0.25">
      <c r="A118" s="251" t="s">
        <v>92</v>
      </c>
      <c r="B118" s="208">
        <v>28</v>
      </c>
      <c r="C118" s="312">
        <v>1</v>
      </c>
      <c r="D118" s="316">
        <v>0</v>
      </c>
      <c r="E118" s="319">
        <v>31</v>
      </c>
      <c r="F118" s="319">
        <v>747</v>
      </c>
      <c r="G118" s="319">
        <v>896</v>
      </c>
      <c r="H118" s="319">
        <v>62</v>
      </c>
      <c r="I118" s="319">
        <v>50</v>
      </c>
      <c r="J118" s="328">
        <v>2</v>
      </c>
      <c r="K118" s="325">
        <v>66</v>
      </c>
      <c r="L118" s="322">
        <v>61</v>
      </c>
      <c r="M118" s="265">
        <v>0.8337053571428571</v>
      </c>
      <c r="N118" s="202">
        <v>2.4</v>
      </c>
      <c r="O118" s="202">
        <v>2.4</v>
      </c>
      <c r="P118" s="202">
        <v>2</v>
      </c>
      <c r="Q118" s="224">
        <v>3.2000000000000001E-2</v>
      </c>
      <c r="R118" s="202">
        <v>2.2000000000000002</v>
      </c>
      <c r="S118" s="310">
        <v>1</v>
      </c>
      <c r="T118" s="140">
        <v>2.2222222222222223E-2</v>
      </c>
    </row>
    <row r="119" spans="1:20" ht="17.100000000000001" customHeight="1" x14ac:dyDescent="0.25">
      <c r="A119" s="251" t="s">
        <v>93</v>
      </c>
      <c r="B119" s="208">
        <v>31</v>
      </c>
      <c r="C119" s="313">
        <v>2</v>
      </c>
      <c r="D119" s="317">
        <v>1</v>
      </c>
      <c r="E119" s="320">
        <v>32</v>
      </c>
      <c r="F119" s="320">
        <v>707</v>
      </c>
      <c r="G119" s="320">
        <v>992</v>
      </c>
      <c r="H119" s="320">
        <v>76</v>
      </c>
      <c r="I119" s="320">
        <v>62</v>
      </c>
      <c r="J119" s="329">
        <v>3</v>
      </c>
      <c r="K119" s="326">
        <v>74</v>
      </c>
      <c r="L119" s="323">
        <v>69</v>
      </c>
      <c r="M119" s="266">
        <v>0.71270161290322576</v>
      </c>
      <c r="N119" s="203">
        <v>2.4</v>
      </c>
      <c r="O119" s="203">
        <v>3.8</v>
      </c>
      <c r="P119" s="203">
        <v>2.4</v>
      </c>
      <c r="Q119" s="225">
        <v>3.9E-2</v>
      </c>
      <c r="R119" s="203">
        <v>2.5</v>
      </c>
      <c r="S119" s="311">
        <v>2</v>
      </c>
      <c r="T119" s="70">
        <v>3.7037037037037035E-2</v>
      </c>
    </row>
    <row r="120" spans="1:20" ht="17.100000000000001" customHeight="1" x14ac:dyDescent="0.25">
      <c r="A120" s="251" t="s">
        <v>94</v>
      </c>
      <c r="B120" s="211">
        <v>30</v>
      </c>
      <c r="C120" s="313">
        <v>0</v>
      </c>
      <c r="D120" s="317">
        <v>3</v>
      </c>
      <c r="E120" s="320">
        <v>32</v>
      </c>
      <c r="F120" s="320">
        <v>704</v>
      </c>
      <c r="G120" s="320">
        <v>960</v>
      </c>
      <c r="H120" s="320">
        <v>88</v>
      </c>
      <c r="I120" s="320">
        <v>56</v>
      </c>
      <c r="J120" s="329">
        <v>1</v>
      </c>
      <c r="K120" s="326">
        <v>81</v>
      </c>
      <c r="L120" s="323">
        <v>72</v>
      </c>
      <c r="M120" s="266">
        <v>0.73333333333333328</v>
      </c>
      <c r="N120" s="203">
        <v>2.7</v>
      </c>
      <c r="O120" s="203">
        <v>2.9</v>
      </c>
      <c r="P120" s="203">
        <v>2.8</v>
      </c>
      <c r="Q120" s="225">
        <v>1.0999999999999999E-2</v>
      </c>
      <c r="R120" s="203">
        <v>2.9</v>
      </c>
      <c r="S120" s="311">
        <v>1</v>
      </c>
      <c r="T120" s="70">
        <v>0.02</v>
      </c>
    </row>
    <row r="121" spans="1:20" ht="17.100000000000001" customHeight="1" x14ac:dyDescent="0.25">
      <c r="A121" s="251" t="s">
        <v>95</v>
      </c>
      <c r="B121" s="208">
        <v>31</v>
      </c>
      <c r="C121" s="313">
        <v>1</v>
      </c>
      <c r="D121" s="317">
        <v>0</v>
      </c>
      <c r="E121" s="320">
        <v>32</v>
      </c>
      <c r="F121" s="320">
        <v>835</v>
      </c>
      <c r="G121" s="320">
        <v>987</v>
      </c>
      <c r="H121" s="320">
        <v>83</v>
      </c>
      <c r="I121" s="320">
        <v>56</v>
      </c>
      <c r="J121" s="329">
        <v>1</v>
      </c>
      <c r="K121" s="326">
        <v>89</v>
      </c>
      <c r="L121" s="323">
        <v>82</v>
      </c>
      <c r="M121" s="266">
        <v>0.84599797365754814</v>
      </c>
      <c r="N121" s="203">
        <v>2.9</v>
      </c>
      <c r="O121" s="203">
        <v>1.8</v>
      </c>
      <c r="P121" s="203">
        <v>2.6</v>
      </c>
      <c r="Q121" s="225">
        <v>1.2E-2</v>
      </c>
      <c r="R121" s="203">
        <v>2.7</v>
      </c>
      <c r="S121" s="311">
        <v>1</v>
      </c>
      <c r="T121" s="70">
        <v>1.7241379310344827E-2</v>
      </c>
    </row>
    <row r="122" spans="1:20" ht="17.100000000000001" customHeight="1" x14ac:dyDescent="0.25">
      <c r="A122" s="251" t="s">
        <v>96</v>
      </c>
      <c r="B122" s="208">
        <v>30</v>
      </c>
      <c r="C122" s="313">
        <v>1</v>
      </c>
      <c r="D122" s="317">
        <v>0</v>
      </c>
      <c r="E122" s="320">
        <v>31</v>
      </c>
      <c r="F122" s="320">
        <v>773</v>
      </c>
      <c r="G122" s="320">
        <v>927</v>
      </c>
      <c r="H122" s="320">
        <v>63</v>
      </c>
      <c r="I122" s="320">
        <v>49</v>
      </c>
      <c r="J122" s="329">
        <v>4</v>
      </c>
      <c r="K122" s="326">
        <v>60</v>
      </c>
      <c r="L122" s="323">
        <v>57</v>
      </c>
      <c r="M122" s="266">
        <v>0.83387270765911548</v>
      </c>
      <c r="N122" s="203">
        <v>2</v>
      </c>
      <c r="O122" s="203">
        <v>2.4</v>
      </c>
      <c r="P122" s="203">
        <v>2</v>
      </c>
      <c r="Q122" s="225">
        <v>6.3E-2</v>
      </c>
      <c r="R122" s="203">
        <v>2.1</v>
      </c>
      <c r="S122" s="311">
        <v>3</v>
      </c>
      <c r="T122" s="70">
        <v>9.0909090909090912E-2</v>
      </c>
    </row>
    <row r="123" spans="1:20" ht="17.100000000000001" customHeight="1" x14ac:dyDescent="0.25">
      <c r="A123" s="251" t="s">
        <v>97</v>
      </c>
      <c r="B123" s="208">
        <v>31</v>
      </c>
      <c r="C123" s="313">
        <v>1</v>
      </c>
      <c r="D123" s="317">
        <v>0</v>
      </c>
      <c r="E123" s="320">
        <v>31</v>
      </c>
      <c r="F123" s="320">
        <v>759</v>
      </c>
      <c r="G123" s="320">
        <v>961</v>
      </c>
      <c r="H123" s="320">
        <v>72</v>
      </c>
      <c r="I123" s="320">
        <v>47</v>
      </c>
      <c r="J123" s="329">
        <v>1</v>
      </c>
      <c r="K123" s="326">
        <v>69</v>
      </c>
      <c r="L123" s="323">
        <v>64</v>
      </c>
      <c r="M123" s="266">
        <v>0.78980228928199792</v>
      </c>
      <c r="N123" s="203">
        <v>2.2000000000000002</v>
      </c>
      <c r="O123" s="203">
        <v>2.8</v>
      </c>
      <c r="P123" s="203">
        <v>2.2999999999999998</v>
      </c>
      <c r="Q123" s="225">
        <v>1.4E-2</v>
      </c>
      <c r="R123" s="203">
        <v>2.2999999999999998</v>
      </c>
      <c r="S123" s="311">
        <v>1</v>
      </c>
      <c r="T123" s="70">
        <v>2.0833333333333332E-2</v>
      </c>
    </row>
    <row r="124" spans="1:20" ht="17.100000000000001" customHeight="1" x14ac:dyDescent="0.25">
      <c r="A124" s="251" t="s">
        <v>98</v>
      </c>
      <c r="B124" s="208">
        <v>31</v>
      </c>
      <c r="C124" s="313">
        <v>3</v>
      </c>
      <c r="D124" s="317">
        <v>0</v>
      </c>
      <c r="E124" s="320"/>
      <c r="F124" s="320"/>
      <c r="G124" s="320"/>
      <c r="H124" s="320"/>
      <c r="I124" s="320"/>
      <c r="J124" s="329"/>
      <c r="K124" s="326"/>
      <c r="L124" s="323">
        <v>0</v>
      </c>
      <c r="M124" s="266" t="e">
        <v>#DIV/0!</v>
      </c>
      <c r="N124" s="203" t="s">
        <v>18</v>
      </c>
      <c r="O124" s="203" t="s">
        <v>18</v>
      </c>
      <c r="P124" s="203" t="s">
        <v>18</v>
      </c>
      <c r="Q124" s="225" t="s">
        <v>18</v>
      </c>
      <c r="R124" s="203" t="s">
        <v>18</v>
      </c>
      <c r="S124" s="311">
        <v>5</v>
      </c>
      <c r="T124" s="70">
        <v>0.16129032258064516</v>
      </c>
    </row>
    <row r="125" spans="1:20" ht="17.100000000000001" customHeight="1" x14ac:dyDescent="0.25">
      <c r="A125" s="251" t="s">
        <v>122</v>
      </c>
      <c r="B125" s="208">
        <v>30</v>
      </c>
      <c r="C125" s="313">
        <v>2</v>
      </c>
      <c r="D125" s="317">
        <v>0</v>
      </c>
      <c r="E125" s="320"/>
      <c r="F125" s="320"/>
      <c r="G125" s="320"/>
      <c r="H125" s="320"/>
      <c r="I125" s="320"/>
      <c r="J125" s="329"/>
      <c r="K125" s="326"/>
      <c r="L125" s="323">
        <v>0</v>
      </c>
      <c r="M125" s="266" t="e">
        <v>#DIV/0!</v>
      </c>
      <c r="N125" s="203" t="s">
        <v>18</v>
      </c>
      <c r="O125" s="203" t="s">
        <v>18</v>
      </c>
      <c r="P125" s="203" t="s">
        <v>18</v>
      </c>
      <c r="Q125" s="225" t="s">
        <v>18</v>
      </c>
      <c r="R125" s="203" t="s">
        <v>18</v>
      </c>
      <c r="S125" s="311"/>
      <c r="T125" s="70">
        <v>0</v>
      </c>
    </row>
    <row r="126" spans="1:20" ht="17.100000000000001" customHeight="1" x14ac:dyDescent="0.25">
      <c r="A126" s="251" t="s">
        <v>100</v>
      </c>
      <c r="B126" s="208">
        <v>31</v>
      </c>
      <c r="C126" s="313">
        <v>2</v>
      </c>
      <c r="D126" s="317">
        <v>2</v>
      </c>
      <c r="E126" s="320"/>
      <c r="F126" s="320"/>
      <c r="G126" s="320"/>
      <c r="H126" s="320"/>
      <c r="I126" s="320"/>
      <c r="J126" s="329"/>
      <c r="K126" s="326"/>
      <c r="L126" s="323">
        <v>0</v>
      </c>
      <c r="M126" s="266" t="e">
        <v>#DIV/0!</v>
      </c>
      <c r="N126" s="203" t="s">
        <v>18</v>
      </c>
      <c r="O126" s="203" t="s">
        <v>18</v>
      </c>
      <c r="P126" s="203" t="s">
        <v>18</v>
      </c>
      <c r="Q126" s="225" t="s">
        <v>18</v>
      </c>
      <c r="R126" s="203" t="s">
        <v>18</v>
      </c>
      <c r="S126" s="311"/>
      <c r="T126" s="70">
        <v>0</v>
      </c>
    </row>
    <row r="127" spans="1:20" ht="17.100000000000001" customHeight="1" x14ac:dyDescent="0.25">
      <c r="A127" s="251" t="s">
        <v>101</v>
      </c>
      <c r="B127" s="208">
        <v>30</v>
      </c>
      <c r="C127" s="313">
        <v>3</v>
      </c>
      <c r="D127" s="317">
        <v>0</v>
      </c>
      <c r="E127" s="320"/>
      <c r="F127" s="320"/>
      <c r="G127" s="320"/>
      <c r="H127" s="320"/>
      <c r="I127" s="320"/>
      <c r="J127" s="329"/>
      <c r="K127" s="326"/>
      <c r="L127" s="323">
        <v>0</v>
      </c>
      <c r="M127" s="266" t="e">
        <v>#DIV/0!</v>
      </c>
      <c r="N127" s="203" t="s">
        <v>18</v>
      </c>
      <c r="O127" s="203" t="s">
        <v>18</v>
      </c>
      <c r="P127" s="203" t="s">
        <v>18</v>
      </c>
      <c r="Q127" s="225" t="s">
        <v>18</v>
      </c>
      <c r="R127" s="203" t="s">
        <v>18</v>
      </c>
      <c r="S127" s="311"/>
      <c r="T127" s="70"/>
    </row>
    <row r="128" spans="1:20" ht="17.100000000000001" customHeight="1" thickBot="1" x14ac:dyDescent="0.3">
      <c r="A128" s="385" t="s">
        <v>102</v>
      </c>
      <c r="B128" s="386">
        <v>31</v>
      </c>
      <c r="C128" s="452">
        <v>2</v>
      </c>
      <c r="D128" s="453">
        <v>0</v>
      </c>
      <c r="E128" s="454"/>
      <c r="F128" s="454"/>
      <c r="G128" s="454"/>
      <c r="H128" s="454"/>
      <c r="I128" s="454"/>
      <c r="J128" s="455"/>
      <c r="K128" s="456"/>
      <c r="L128" s="457"/>
      <c r="M128" s="458"/>
      <c r="N128" s="394"/>
      <c r="O128" s="394"/>
      <c r="P128" s="394"/>
      <c r="Q128" s="395"/>
      <c r="R128" s="394"/>
      <c r="S128" s="311"/>
      <c r="T128" s="70"/>
    </row>
    <row r="129" spans="1:20" ht="17.100000000000001" customHeight="1" thickBot="1" x14ac:dyDescent="0.3">
      <c r="A129" s="396" t="s">
        <v>107</v>
      </c>
      <c r="B129" s="397">
        <v>365</v>
      </c>
      <c r="C129" s="398">
        <v>19</v>
      </c>
      <c r="D129" s="399">
        <v>19.210526315789473</v>
      </c>
      <c r="E129" s="401">
        <v>31.571428571428573</v>
      </c>
      <c r="F129" s="401">
        <v>5415</v>
      </c>
      <c r="G129" s="401">
        <v>6714</v>
      </c>
      <c r="H129" s="401">
        <v>516</v>
      </c>
      <c r="I129" s="401">
        <v>381</v>
      </c>
      <c r="J129" s="402">
        <v>15</v>
      </c>
      <c r="K129" s="403">
        <v>516</v>
      </c>
      <c r="L129" s="404">
        <v>478</v>
      </c>
      <c r="M129" s="405">
        <v>0.80700000000000005</v>
      </c>
      <c r="N129" s="406">
        <v>1.4</v>
      </c>
      <c r="O129" s="406">
        <v>2.5</v>
      </c>
      <c r="P129" s="406">
        <v>2.2999999999999998</v>
      </c>
      <c r="Q129" s="407">
        <v>2.9000000000000001E-2</v>
      </c>
      <c r="R129" s="406">
        <v>1.4</v>
      </c>
      <c r="S129" s="189">
        <v>15</v>
      </c>
      <c r="T129" s="50">
        <v>3.4802784222737818E-2</v>
      </c>
    </row>
    <row r="130" spans="1:20" ht="17.100000000000001" customHeight="1" thickBot="1" x14ac:dyDescent="0.3">
      <c r="A130" s="252" t="s">
        <v>103</v>
      </c>
      <c r="B130" s="213">
        <v>90</v>
      </c>
      <c r="C130" s="168">
        <v>4</v>
      </c>
      <c r="D130" s="288">
        <v>22.5</v>
      </c>
      <c r="E130" s="231">
        <v>31.666666666666668</v>
      </c>
      <c r="F130" s="231">
        <v>2344</v>
      </c>
      <c r="G130" s="231">
        <v>2879</v>
      </c>
      <c r="H130" s="231">
        <v>210</v>
      </c>
      <c r="I130" s="231">
        <v>173</v>
      </c>
      <c r="J130" s="241">
        <v>8</v>
      </c>
      <c r="K130" s="274">
        <v>217</v>
      </c>
      <c r="L130" s="248">
        <v>203</v>
      </c>
      <c r="M130" s="214">
        <v>0.81399999999999995</v>
      </c>
      <c r="N130" s="204">
        <v>2.4</v>
      </c>
      <c r="O130" s="204">
        <v>2.5</v>
      </c>
      <c r="P130" s="204">
        <v>2.2000000000000002</v>
      </c>
      <c r="Q130" s="226">
        <v>3.7999999999999999E-2</v>
      </c>
      <c r="R130" s="204">
        <v>2.2999999999999998</v>
      </c>
      <c r="S130" s="189">
        <v>4</v>
      </c>
      <c r="T130" s="50">
        <v>2.8169014084507043E-2</v>
      </c>
    </row>
    <row r="131" spans="1:20" ht="17.100000000000001" customHeight="1" thickBot="1" x14ac:dyDescent="0.3">
      <c r="A131" s="252" t="s">
        <v>104</v>
      </c>
      <c r="B131" s="213">
        <v>91</v>
      </c>
      <c r="C131" s="168">
        <v>2</v>
      </c>
      <c r="D131" s="288">
        <v>45.5</v>
      </c>
      <c r="E131" s="231">
        <v>31.666666666666668</v>
      </c>
      <c r="F131" s="231">
        <v>2312</v>
      </c>
      <c r="G131" s="231">
        <v>2874</v>
      </c>
      <c r="H131" s="231">
        <v>234</v>
      </c>
      <c r="I131" s="231">
        <v>161</v>
      </c>
      <c r="J131" s="241">
        <v>6</v>
      </c>
      <c r="K131" s="274">
        <v>230</v>
      </c>
      <c r="L131" s="248">
        <v>211</v>
      </c>
      <c r="M131" s="214">
        <v>0.80400000000000005</v>
      </c>
      <c r="N131" s="204">
        <v>2.5</v>
      </c>
      <c r="O131" s="204">
        <v>2.4</v>
      </c>
      <c r="P131" s="204">
        <v>2.5</v>
      </c>
      <c r="Q131" s="226">
        <v>2.5999999999999999E-2</v>
      </c>
      <c r="R131" s="204">
        <v>2.6</v>
      </c>
      <c r="S131" s="189">
        <v>5</v>
      </c>
      <c r="T131" s="50">
        <v>3.5460992907801421E-2</v>
      </c>
    </row>
    <row r="132" spans="1:20" ht="17.100000000000001" customHeight="1" thickBot="1" x14ac:dyDescent="0.3">
      <c r="A132" s="252" t="s">
        <v>105</v>
      </c>
      <c r="B132" s="213">
        <v>92</v>
      </c>
      <c r="C132" s="168">
        <v>6</v>
      </c>
      <c r="D132" s="288">
        <v>15.333333333333334</v>
      </c>
      <c r="E132" s="231">
        <v>31</v>
      </c>
      <c r="F132" s="231">
        <v>759</v>
      </c>
      <c r="G132" s="231">
        <v>961</v>
      </c>
      <c r="H132" s="231">
        <v>72</v>
      </c>
      <c r="I132" s="231">
        <v>47</v>
      </c>
      <c r="J132" s="241">
        <v>1</v>
      </c>
      <c r="K132" s="274">
        <v>69</v>
      </c>
      <c r="L132" s="248">
        <v>64</v>
      </c>
      <c r="M132" s="214">
        <v>0.79</v>
      </c>
      <c r="N132" s="204">
        <v>0.8</v>
      </c>
      <c r="O132" s="204">
        <v>2.8</v>
      </c>
      <c r="P132" s="204">
        <v>2.2999999999999998</v>
      </c>
      <c r="Q132" s="226">
        <v>1.4E-2</v>
      </c>
      <c r="R132" s="204">
        <v>0.8</v>
      </c>
      <c r="S132" s="189">
        <v>6</v>
      </c>
      <c r="T132" s="50">
        <v>5.3571428571428568E-2</v>
      </c>
    </row>
    <row r="133" spans="1:20" ht="17.100000000000001" customHeight="1" thickBot="1" x14ac:dyDescent="0.3">
      <c r="A133" s="253" t="s">
        <v>106</v>
      </c>
      <c r="B133" s="215">
        <v>92</v>
      </c>
      <c r="C133" s="200">
        <v>7</v>
      </c>
      <c r="D133" s="289">
        <v>13.142857142857142</v>
      </c>
      <c r="E133" s="232">
        <v>0</v>
      </c>
      <c r="F133" s="232">
        <v>0</v>
      </c>
      <c r="G133" s="232">
        <v>0</v>
      </c>
      <c r="H133" s="232">
        <v>0</v>
      </c>
      <c r="I133" s="232">
        <v>0</v>
      </c>
      <c r="J133" s="242">
        <v>0</v>
      </c>
      <c r="K133" s="275">
        <v>0</v>
      </c>
      <c r="L133" s="249">
        <v>0</v>
      </c>
      <c r="M133" s="216" t="s">
        <v>18</v>
      </c>
      <c r="N133" s="205" t="s">
        <v>18</v>
      </c>
      <c r="O133" s="205" t="s">
        <v>18</v>
      </c>
      <c r="P133" s="205" t="s">
        <v>18</v>
      </c>
      <c r="Q133" s="227" t="s">
        <v>18</v>
      </c>
      <c r="R133" s="205" t="s">
        <v>18</v>
      </c>
      <c r="S133" s="189">
        <v>0</v>
      </c>
      <c r="T133" s="50">
        <v>0</v>
      </c>
    </row>
    <row r="134" spans="1:20" x14ac:dyDescent="0.25">
      <c r="A134" s="72"/>
      <c r="B134" s="73"/>
      <c r="C134" s="73"/>
      <c r="D134" s="74"/>
      <c r="E134" s="73"/>
      <c r="F134" s="73"/>
      <c r="G134" s="73"/>
      <c r="H134" s="73"/>
      <c r="I134" s="73"/>
      <c r="J134" s="73"/>
      <c r="K134" s="73"/>
      <c r="L134" s="76"/>
      <c r="M134" s="77"/>
      <c r="N134" s="78"/>
      <c r="O134" s="78"/>
      <c r="P134" s="78"/>
      <c r="Q134" s="77"/>
      <c r="R134" s="78"/>
      <c r="S134" s="73"/>
      <c r="T134" s="114"/>
    </row>
    <row r="135" spans="1:20" x14ac:dyDescent="0.25">
      <c r="A135" s="72"/>
      <c r="B135" s="73"/>
      <c r="C135" s="73"/>
      <c r="D135" s="74"/>
      <c r="E135" s="73"/>
      <c r="F135" s="73"/>
      <c r="G135" s="73"/>
      <c r="H135" s="73"/>
      <c r="I135" s="73"/>
      <c r="J135" s="73"/>
      <c r="K135" s="73"/>
      <c r="L135" s="76"/>
      <c r="M135" s="77"/>
      <c r="N135" s="78"/>
      <c r="O135" s="78"/>
      <c r="P135" s="78"/>
      <c r="Q135" s="77"/>
      <c r="R135" s="78"/>
      <c r="S135" s="73"/>
      <c r="T135" s="114"/>
    </row>
    <row r="136" spans="1:20" hidden="1" x14ac:dyDescent="0.25">
      <c r="A136" s="108" t="str">
        <f>$A$1</f>
        <v xml:space="preserve"> INDICADORES BÁSICOS DEL AREA FUNCIONAL DE HOSPITALIZACIÓN</v>
      </c>
      <c r="B136" s="109"/>
      <c r="C136" s="109"/>
      <c r="D136" s="110"/>
      <c r="E136" s="108"/>
      <c r="F136" s="108"/>
      <c r="G136" s="108"/>
      <c r="H136" s="108"/>
      <c r="I136" s="108"/>
      <c r="J136" s="108"/>
      <c r="K136" s="109"/>
      <c r="L136" s="111"/>
      <c r="M136" s="108"/>
      <c r="N136" s="112"/>
      <c r="O136" s="108"/>
      <c r="P136" s="108"/>
      <c r="Q136" s="107"/>
      <c r="R136" s="112"/>
      <c r="S136" s="112"/>
      <c r="T136" s="112"/>
    </row>
    <row r="137" spans="1:20" hidden="1" x14ac:dyDescent="0.25">
      <c r="A137" s="108"/>
      <c r="B137" s="96"/>
      <c r="C137" s="96"/>
      <c r="D137" s="97"/>
      <c r="E137" s="98"/>
      <c r="F137" s="98"/>
      <c r="G137" s="98"/>
      <c r="H137" s="98"/>
      <c r="I137" s="98"/>
      <c r="J137" s="98"/>
      <c r="K137" s="96"/>
      <c r="L137" s="99"/>
      <c r="M137" s="98"/>
      <c r="N137" s="100"/>
      <c r="O137" s="98"/>
      <c r="P137" s="98"/>
      <c r="Q137" s="107"/>
      <c r="R137" s="100"/>
      <c r="S137" s="100"/>
      <c r="T137" s="100"/>
    </row>
    <row r="138" spans="1:20" ht="15.75" hidden="1" thickBot="1" x14ac:dyDescent="0.3">
      <c r="A138" s="61" t="s">
        <v>29</v>
      </c>
      <c r="B138" s="61"/>
      <c r="C138" s="61"/>
      <c r="D138" s="101"/>
      <c r="E138" s="61"/>
      <c r="F138" s="61"/>
      <c r="G138" s="61"/>
      <c r="H138" s="61"/>
      <c r="I138" s="61"/>
      <c r="J138" s="61"/>
      <c r="K138" s="61"/>
      <c r="L138" s="103"/>
      <c r="M138" s="61"/>
      <c r="N138" s="61"/>
      <c r="O138" s="61"/>
      <c r="P138" s="61"/>
      <c r="Q138" s="61"/>
      <c r="R138" s="61"/>
      <c r="S138" s="61"/>
      <c r="T138" s="61"/>
    </row>
    <row r="139" spans="1:20" ht="45.75" hidden="1" thickBot="1" x14ac:dyDescent="0.3">
      <c r="A139" s="6" t="s">
        <v>1</v>
      </c>
      <c r="B139" s="7" t="s">
        <v>2</v>
      </c>
      <c r="C139" s="113" t="s">
        <v>3</v>
      </c>
      <c r="D139" s="8" t="s">
        <v>4</v>
      </c>
      <c r="E139" s="10" t="s">
        <v>5</v>
      </c>
      <c r="F139" s="10" t="s">
        <v>6</v>
      </c>
      <c r="G139" s="10" t="s">
        <v>7</v>
      </c>
      <c r="H139" s="10" t="s">
        <v>19</v>
      </c>
      <c r="I139" s="10" t="s">
        <v>28</v>
      </c>
      <c r="J139" s="9" t="s">
        <v>9</v>
      </c>
      <c r="K139" s="9" t="s">
        <v>22</v>
      </c>
      <c r="L139" s="67" t="s">
        <v>20</v>
      </c>
      <c r="M139" s="11" t="s">
        <v>11</v>
      </c>
      <c r="N139" s="12" t="s">
        <v>12</v>
      </c>
      <c r="O139" s="11" t="s">
        <v>13</v>
      </c>
      <c r="P139" s="11" t="s">
        <v>21</v>
      </c>
      <c r="Q139" s="11" t="s">
        <v>40</v>
      </c>
      <c r="R139" s="12" t="s">
        <v>15</v>
      </c>
      <c r="S139" s="11" t="s">
        <v>16</v>
      </c>
      <c r="T139" s="12" t="s">
        <v>17</v>
      </c>
    </row>
    <row r="140" spans="1:20" hidden="1" x14ac:dyDescent="0.25">
      <c r="A140" s="173" t="s">
        <v>91</v>
      </c>
      <c r="B140" s="171">
        <v>31</v>
      </c>
      <c r="C140" s="139">
        <v>31</v>
      </c>
      <c r="D140" s="148">
        <v>1</v>
      </c>
      <c r="E140" s="139" t="s">
        <v>41</v>
      </c>
      <c r="F140" s="139" t="s">
        <v>41</v>
      </c>
      <c r="G140" s="139" t="s">
        <v>41</v>
      </c>
      <c r="H140" s="139" t="s">
        <v>41</v>
      </c>
      <c r="I140" s="139" t="s">
        <v>41</v>
      </c>
      <c r="J140" s="139" t="s">
        <v>41</v>
      </c>
      <c r="K140" s="139" t="s">
        <v>41</v>
      </c>
      <c r="L140" s="139">
        <v>5</v>
      </c>
      <c r="M140" s="146">
        <v>0.32661290322580644</v>
      </c>
      <c r="N140" s="143">
        <v>0.2</v>
      </c>
      <c r="O140" s="143">
        <v>55.7</v>
      </c>
      <c r="P140" s="143">
        <v>0.4</v>
      </c>
      <c r="Q140" s="142">
        <v>0</v>
      </c>
      <c r="R140" s="144">
        <v>0.1</v>
      </c>
      <c r="S140" s="141">
        <v>0</v>
      </c>
      <c r="T140" s="140">
        <v>0</v>
      </c>
    </row>
    <row r="141" spans="1:20" hidden="1" x14ac:dyDescent="0.25">
      <c r="A141" s="173" t="s">
        <v>92</v>
      </c>
      <c r="B141" s="171">
        <v>29</v>
      </c>
      <c r="C141" s="139">
        <v>32</v>
      </c>
      <c r="D141" s="148">
        <v>0.875</v>
      </c>
      <c r="E141" s="139"/>
      <c r="F141" s="139"/>
      <c r="G141" s="139"/>
      <c r="H141" s="139"/>
      <c r="I141" s="139"/>
      <c r="J141" s="139"/>
      <c r="K141" s="139"/>
      <c r="L141" s="139">
        <v>0</v>
      </c>
      <c r="M141" s="146"/>
      <c r="N141" s="143"/>
      <c r="O141" s="143"/>
      <c r="P141" s="143"/>
      <c r="Q141" s="142"/>
      <c r="R141" s="144"/>
      <c r="S141" s="141">
        <v>0</v>
      </c>
      <c r="T141" s="140">
        <v>0</v>
      </c>
    </row>
    <row r="142" spans="1:20" hidden="1" x14ac:dyDescent="0.25">
      <c r="A142" s="173" t="s">
        <v>93</v>
      </c>
      <c r="B142" s="171">
        <v>31</v>
      </c>
      <c r="C142" s="13">
        <v>33</v>
      </c>
      <c r="D142" s="86">
        <v>0.93939393939393945</v>
      </c>
      <c r="E142" s="13"/>
      <c r="F142" s="13"/>
      <c r="G142" s="13"/>
      <c r="H142" s="13"/>
      <c r="I142" s="13"/>
      <c r="J142" s="13"/>
      <c r="K142" s="13"/>
      <c r="L142" s="13">
        <v>0</v>
      </c>
      <c r="M142" s="68"/>
      <c r="N142" s="17"/>
      <c r="O142" s="17"/>
      <c r="P142" s="17"/>
      <c r="Q142" s="16"/>
      <c r="R142" s="31"/>
      <c r="S142" s="87">
        <v>0</v>
      </c>
      <c r="T142" s="70">
        <v>0</v>
      </c>
    </row>
    <row r="143" spans="1:20" hidden="1" x14ac:dyDescent="0.25">
      <c r="A143" s="173" t="s">
        <v>94</v>
      </c>
      <c r="B143" s="175">
        <v>30</v>
      </c>
      <c r="C143" s="13">
        <v>34</v>
      </c>
      <c r="D143" s="86">
        <v>0.88235294117647056</v>
      </c>
      <c r="E143" s="13"/>
      <c r="F143" s="13"/>
      <c r="G143" s="13"/>
      <c r="H143" s="13"/>
      <c r="I143" s="13"/>
      <c r="J143" s="13"/>
      <c r="K143" s="13"/>
      <c r="L143" s="13">
        <v>0</v>
      </c>
      <c r="M143" s="68"/>
      <c r="N143" s="17"/>
      <c r="O143" s="17"/>
      <c r="P143" s="17"/>
      <c r="Q143" s="16"/>
      <c r="R143" s="31"/>
      <c r="S143" s="87">
        <v>0</v>
      </c>
      <c r="T143" s="70">
        <v>0</v>
      </c>
    </row>
    <row r="144" spans="1:20" hidden="1" x14ac:dyDescent="0.25">
      <c r="A144" s="173" t="s">
        <v>95</v>
      </c>
      <c r="B144" s="171">
        <v>31</v>
      </c>
      <c r="C144" s="13">
        <v>35</v>
      </c>
      <c r="D144" s="86">
        <v>0.88571428571428568</v>
      </c>
      <c r="E144" s="13"/>
      <c r="F144" s="13"/>
      <c r="G144" s="13"/>
      <c r="H144" s="13"/>
      <c r="I144" s="13"/>
      <c r="J144" s="13"/>
      <c r="K144" s="13"/>
      <c r="L144" s="13">
        <v>0</v>
      </c>
      <c r="M144" s="68"/>
      <c r="N144" s="17"/>
      <c r="O144" s="17"/>
      <c r="P144" s="17"/>
      <c r="Q144" s="16"/>
      <c r="R144" s="31"/>
      <c r="S144" s="87">
        <v>0</v>
      </c>
      <c r="T144" s="70">
        <v>0</v>
      </c>
    </row>
    <row r="145" spans="1:20" hidden="1" x14ac:dyDescent="0.25">
      <c r="A145" s="173" t="s">
        <v>96</v>
      </c>
      <c r="B145" s="171">
        <v>30</v>
      </c>
      <c r="C145" s="13">
        <v>36</v>
      </c>
      <c r="D145" s="86">
        <v>0.83333333333333337</v>
      </c>
      <c r="E145" s="13"/>
      <c r="F145" s="13"/>
      <c r="G145" s="13"/>
      <c r="H145" s="13"/>
      <c r="I145" s="13"/>
      <c r="J145" s="13"/>
      <c r="K145" s="13"/>
      <c r="L145" s="13">
        <v>0</v>
      </c>
      <c r="M145" s="68"/>
      <c r="N145" s="17"/>
      <c r="O145" s="17"/>
      <c r="P145" s="17"/>
      <c r="Q145" s="16"/>
      <c r="R145" s="31"/>
      <c r="S145" s="87">
        <v>1</v>
      </c>
      <c r="T145" s="70">
        <v>0.125</v>
      </c>
    </row>
    <row r="146" spans="1:20" hidden="1" x14ac:dyDescent="0.25">
      <c r="A146" s="173" t="s">
        <v>97</v>
      </c>
      <c r="B146" s="171">
        <v>31</v>
      </c>
      <c r="C146" s="13">
        <v>37</v>
      </c>
      <c r="D146" s="86">
        <v>0.83783783783783783</v>
      </c>
      <c r="E146" s="13"/>
      <c r="F146" s="13"/>
      <c r="G146" s="13"/>
      <c r="H146" s="13"/>
      <c r="I146" s="13"/>
      <c r="J146" s="13"/>
      <c r="K146" s="13"/>
      <c r="L146" s="13">
        <v>0</v>
      </c>
      <c r="M146" s="68"/>
      <c r="N146" s="17"/>
      <c r="O146" s="17"/>
      <c r="P146" s="17"/>
      <c r="Q146" s="16"/>
      <c r="R146" s="31"/>
      <c r="S146" s="87"/>
      <c r="T146" s="70">
        <v>0</v>
      </c>
    </row>
    <row r="147" spans="1:20" hidden="1" x14ac:dyDescent="0.25">
      <c r="A147" s="173" t="s">
        <v>98</v>
      </c>
      <c r="B147" s="171">
        <v>31</v>
      </c>
      <c r="C147" s="13">
        <v>38</v>
      </c>
      <c r="D147" s="86">
        <v>0.81578947368421051</v>
      </c>
      <c r="E147" s="13"/>
      <c r="F147" s="13"/>
      <c r="G147" s="13"/>
      <c r="H147" s="13"/>
      <c r="I147" s="13"/>
      <c r="J147" s="13"/>
      <c r="K147" s="13"/>
      <c r="L147" s="13">
        <v>0</v>
      </c>
      <c r="M147" s="68"/>
      <c r="N147" s="17"/>
      <c r="O147" s="17"/>
      <c r="P147" s="17"/>
      <c r="Q147" s="16"/>
      <c r="R147" s="31"/>
      <c r="S147" s="87"/>
      <c r="T147" s="70">
        <v>0</v>
      </c>
    </row>
    <row r="148" spans="1:20" hidden="1" x14ac:dyDescent="0.25">
      <c r="A148" s="173" t="s">
        <v>99</v>
      </c>
      <c r="B148" s="171">
        <v>30</v>
      </c>
      <c r="C148" s="13">
        <v>39</v>
      </c>
      <c r="D148" s="86">
        <v>0.76923076923076927</v>
      </c>
      <c r="E148" s="13"/>
      <c r="F148" s="13"/>
      <c r="G148" s="13"/>
      <c r="H148" s="13"/>
      <c r="I148" s="13"/>
      <c r="J148" s="13"/>
      <c r="K148" s="13"/>
      <c r="L148" s="13">
        <v>0</v>
      </c>
      <c r="M148" s="68"/>
      <c r="N148" s="17"/>
      <c r="O148" s="17"/>
      <c r="P148" s="17"/>
      <c r="Q148" s="16"/>
      <c r="R148" s="31"/>
      <c r="S148" s="87"/>
      <c r="T148" s="70">
        <v>0</v>
      </c>
    </row>
    <row r="149" spans="1:20" hidden="1" x14ac:dyDescent="0.25">
      <c r="A149" s="173" t="s">
        <v>100</v>
      </c>
      <c r="B149" s="171">
        <v>31</v>
      </c>
      <c r="C149" s="13">
        <v>40</v>
      </c>
      <c r="D149" s="86">
        <v>0.77500000000000002</v>
      </c>
      <c r="E149" s="13"/>
      <c r="F149" s="13"/>
      <c r="G149" s="13"/>
      <c r="H149" s="13"/>
      <c r="I149" s="13"/>
      <c r="J149" s="13"/>
      <c r="K149" s="13"/>
      <c r="L149" s="13">
        <v>0</v>
      </c>
      <c r="M149" s="68"/>
      <c r="N149" s="17"/>
      <c r="O149" s="17"/>
      <c r="P149" s="17"/>
      <c r="Q149" s="16"/>
      <c r="R149" s="31"/>
      <c r="S149" s="87"/>
      <c r="T149" s="70">
        <v>0</v>
      </c>
    </row>
    <row r="150" spans="1:20" hidden="1" x14ac:dyDescent="0.25">
      <c r="A150" s="173" t="s">
        <v>101</v>
      </c>
      <c r="B150" s="171">
        <v>30</v>
      </c>
      <c r="C150" s="13">
        <v>41</v>
      </c>
      <c r="D150" s="86">
        <v>0.73170731707317072</v>
      </c>
      <c r="E150" s="13"/>
      <c r="F150" s="13"/>
      <c r="G150" s="13"/>
      <c r="H150" s="13"/>
      <c r="I150" s="13"/>
      <c r="J150" s="13"/>
      <c r="K150" s="13"/>
      <c r="L150" s="13">
        <v>0</v>
      </c>
      <c r="M150" s="68"/>
      <c r="N150" s="17"/>
      <c r="O150" s="17"/>
      <c r="P150" s="17"/>
      <c r="Q150" s="16"/>
      <c r="R150" s="31"/>
      <c r="S150" s="87"/>
      <c r="T150" s="70"/>
    </row>
    <row r="151" spans="1:20" hidden="1" x14ac:dyDescent="0.25">
      <c r="A151" s="173" t="s">
        <v>102</v>
      </c>
      <c r="B151" s="177">
        <v>31</v>
      </c>
      <c r="C151" s="13">
        <v>42</v>
      </c>
      <c r="D151" s="86">
        <v>0.73809523809523814</v>
      </c>
      <c r="E151" s="13"/>
      <c r="F151" s="13"/>
      <c r="G151" s="13"/>
      <c r="H151" s="13"/>
      <c r="I151" s="13"/>
      <c r="J151" s="13"/>
      <c r="K151" s="13"/>
      <c r="L151" s="13">
        <v>0</v>
      </c>
      <c r="M151" s="68"/>
      <c r="N151" s="17"/>
      <c r="O151" s="17"/>
      <c r="P151" s="17"/>
      <c r="Q151" s="16"/>
      <c r="R151" s="31"/>
      <c r="S151" s="87"/>
      <c r="T151" s="70"/>
    </row>
    <row r="152" spans="1:20" ht="15.75" hidden="1" thickBot="1" x14ac:dyDescent="0.3">
      <c r="A152" s="167" t="s">
        <v>107</v>
      </c>
      <c r="B152" s="168">
        <f>SUM(B140:B151)</f>
        <v>366</v>
      </c>
      <c r="C152" s="44">
        <v>438</v>
      </c>
      <c r="D152" s="45">
        <v>0.83333333333333337</v>
      </c>
      <c r="E152" s="44">
        <v>8</v>
      </c>
      <c r="F152" s="44">
        <v>81</v>
      </c>
      <c r="G152" s="44">
        <v>248</v>
      </c>
      <c r="H152" s="44">
        <v>3</v>
      </c>
      <c r="I152" s="44">
        <v>3</v>
      </c>
      <c r="J152" s="44">
        <v>0</v>
      </c>
      <c r="K152" s="44">
        <v>5</v>
      </c>
      <c r="L152" s="69">
        <v>5</v>
      </c>
      <c r="M152" s="48">
        <v>0.32700000000000001</v>
      </c>
      <c r="N152" s="49">
        <v>0</v>
      </c>
      <c r="O152" s="49">
        <v>55.7</v>
      </c>
      <c r="P152" s="49">
        <v>0.4</v>
      </c>
      <c r="Q152" s="48">
        <v>0</v>
      </c>
      <c r="R152" s="49">
        <v>0</v>
      </c>
      <c r="S152" s="44">
        <v>1</v>
      </c>
      <c r="T152" s="50">
        <v>1.4705882352941176E-2</v>
      </c>
    </row>
    <row r="153" spans="1:20" ht="15.75" hidden="1" thickBot="1" x14ac:dyDescent="0.3">
      <c r="A153" s="167" t="s">
        <v>103</v>
      </c>
      <c r="B153" s="168">
        <f>SUM(B140:B142)</f>
        <v>91</v>
      </c>
      <c r="C153" s="44">
        <v>96</v>
      </c>
      <c r="D153" s="45">
        <v>0.9375</v>
      </c>
      <c r="E153" s="44">
        <v>8</v>
      </c>
      <c r="F153" s="44">
        <v>81</v>
      </c>
      <c r="G153" s="44">
        <v>248</v>
      </c>
      <c r="H153" s="44">
        <v>3</v>
      </c>
      <c r="I153" s="44">
        <v>3</v>
      </c>
      <c r="J153" s="44">
        <v>0</v>
      </c>
      <c r="K153" s="44">
        <v>5</v>
      </c>
      <c r="L153" s="69">
        <v>5</v>
      </c>
      <c r="M153" s="48">
        <v>0.32700000000000001</v>
      </c>
      <c r="N153" s="49">
        <v>0.1</v>
      </c>
      <c r="O153" s="49">
        <v>55.7</v>
      </c>
      <c r="P153" s="49">
        <v>0.4</v>
      </c>
      <c r="Q153" s="48">
        <v>0</v>
      </c>
      <c r="R153" s="49">
        <v>0</v>
      </c>
      <c r="S153" s="44">
        <v>0</v>
      </c>
      <c r="T153" s="50">
        <v>0</v>
      </c>
    </row>
    <row r="154" spans="1:20" ht="15.75" hidden="1" thickBot="1" x14ac:dyDescent="0.3">
      <c r="A154" s="167" t="s">
        <v>104</v>
      </c>
      <c r="B154" s="168">
        <v>91</v>
      </c>
      <c r="C154" s="44">
        <v>105</v>
      </c>
      <c r="D154" s="45">
        <v>0.8666666666666667</v>
      </c>
      <c r="E154" s="44">
        <v>0</v>
      </c>
      <c r="F154" s="44">
        <v>0</v>
      </c>
      <c r="G154" s="44">
        <v>0</v>
      </c>
      <c r="H154" s="44">
        <v>0</v>
      </c>
      <c r="I154" s="44">
        <v>0</v>
      </c>
      <c r="J154" s="44">
        <v>0</v>
      </c>
      <c r="K154" s="44">
        <v>0</v>
      </c>
      <c r="L154" s="69">
        <v>0</v>
      </c>
      <c r="M154" s="48" t="s">
        <v>18</v>
      </c>
      <c r="N154" s="49" t="s">
        <v>18</v>
      </c>
      <c r="O154" s="49" t="s">
        <v>18</v>
      </c>
      <c r="P154" s="49" t="s">
        <v>18</v>
      </c>
      <c r="Q154" s="48" t="s">
        <v>18</v>
      </c>
      <c r="R154" s="49" t="s">
        <v>18</v>
      </c>
      <c r="S154" s="44">
        <v>1</v>
      </c>
      <c r="T154" s="50">
        <v>0.05</v>
      </c>
    </row>
    <row r="155" spans="1:20" ht="15.75" hidden="1" thickBot="1" x14ac:dyDescent="0.3">
      <c r="A155" s="167" t="s">
        <v>105</v>
      </c>
      <c r="B155" s="168">
        <v>92</v>
      </c>
      <c r="C155" s="44">
        <v>114</v>
      </c>
      <c r="D155" s="45">
        <v>0.80701754385964908</v>
      </c>
      <c r="E155" s="44">
        <v>0</v>
      </c>
      <c r="F155" s="44">
        <v>0</v>
      </c>
      <c r="G155" s="44">
        <v>0</v>
      </c>
      <c r="H155" s="44">
        <v>0</v>
      </c>
      <c r="I155" s="44">
        <v>0</v>
      </c>
      <c r="J155" s="44">
        <v>0</v>
      </c>
      <c r="K155" s="44">
        <v>0</v>
      </c>
      <c r="L155" s="69">
        <v>0</v>
      </c>
      <c r="M155" s="48" t="s">
        <v>18</v>
      </c>
      <c r="N155" s="49" t="s">
        <v>18</v>
      </c>
      <c r="O155" s="49" t="s">
        <v>18</v>
      </c>
      <c r="P155" s="49" t="s">
        <v>18</v>
      </c>
      <c r="Q155" s="48" t="s">
        <v>18</v>
      </c>
      <c r="R155" s="49" t="s">
        <v>18</v>
      </c>
      <c r="S155" s="44">
        <v>0</v>
      </c>
      <c r="T155" s="50">
        <v>0</v>
      </c>
    </row>
    <row r="156" spans="1:20" ht="15.75" hidden="1" thickBot="1" x14ac:dyDescent="0.3">
      <c r="A156" s="167" t="s">
        <v>106</v>
      </c>
      <c r="B156" s="168">
        <v>92</v>
      </c>
      <c r="C156" s="44">
        <v>123</v>
      </c>
      <c r="D156" s="45">
        <v>0.74796747967479671</v>
      </c>
      <c r="E156" s="44">
        <v>0</v>
      </c>
      <c r="F156" s="44">
        <v>0</v>
      </c>
      <c r="G156" s="44">
        <v>0</v>
      </c>
      <c r="H156" s="44">
        <v>0</v>
      </c>
      <c r="I156" s="44">
        <v>0</v>
      </c>
      <c r="J156" s="44">
        <v>0</v>
      </c>
      <c r="K156" s="44">
        <v>0</v>
      </c>
      <c r="L156" s="69">
        <v>0</v>
      </c>
      <c r="M156" s="48" t="s">
        <v>18</v>
      </c>
      <c r="N156" s="49" t="s">
        <v>18</v>
      </c>
      <c r="O156" s="49" t="s">
        <v>18</v>
      </c>
      <c r="P156" s="49" t="s">
        <v>18</v>
      </c>
      <c r="Q156" s="48" t="s">
        <v>18</v>
      </c>
      <c r="R156" s="49" t="s">
        <v>18</v>
      </c>
      <c r="S156" s="44">
        <v>0</v>
      </c>
      <c r="T156" s="50">
        <v>0</v>
      </c>
    </row>
    <row r="157" spans="1:20" x14ac:dyDescent="0.25">
      <c r="A157" s="98"/>
      <c r="B157" s="96"/>
      <c r="C157" s="96"/>
      <c r="D157" s="97"/>
      <c r="E157" s="98"/>
      <c r="F157" s="98"/>
      <c r="G157" s="98"/>
      <c r="H157" s="98"/>
      <c r="I157" s="98"/>
      <c r="J157" s="98"/>
      <c r="K157" s="96"/>
      <c r="L157" s="99"/>
      <c r="M157" s="98"/>
      <c r="N157" s="100"/>
      <c r="O157" s="98"/>
      <c r="P157" s="98"/>
      <c r="Q157" s="98"/>
      <c r="R157" s="100"/>
      <c r="S157" s="100"/>
      <c r="T157" s="100"/>
    </row>
    <row r="158" spans="1:20" ht="15.75" x14ac:dyDescent="0.25">
      <c r="A158" s="330" t="s">
        <v>109</v>
      </c>
      <c r="B158" s="96"/>
      <c r="C158" s="96"/>
      <c r="D158" s="97"/>
      <c r="E158" s="98"/>
      <c r="F158" s="98"/>
      <c r="G158" s="98"/>
      <c r="H158" s="98"/>
      <c r="I158" s="98"/>
      <c r="J158" s="98"/>
      <c r="K158" s="96"/>
      <c r="L158" s="99"/>
      <c r="M158" s="98"/>
      <c r="N158" s="100"/>
      <c r="O158" s="98"/>
      <c r="P158" s="98"/>
      <c r="Q158" s="98"/>
      <c r="R158" s="100"/>
      <c r="S158" s="100"/>
      <c r="T158" s="100"/>
    </row>
    <row r="159" spans="1:20" x14ac:dyDescent="0.25">
      <c r="A159" s="108"/>
      <c r="B159" s="96"/>
      <c r="C159" s="96"/>
      <c r="D159" s="97"/>
      <c r="E159" s="98"/>
      <c r="F159" s="98"/>
      <c r="G159" s="98"/>
      <c r="H159" s="98"/>
      <c r="I159" s="98"/>
      <c r="J159" s="98"/>
      <c r="K159" s="96"/>
      <c r="L159" s="99"/>
      <c r="M159" s="98"/>
      <c r="N159" s="100"/>
      <c r="O159" s="98"/>
      <c r="P159" s="98"/>
      <c r="Q159" s="98"/>
      <c r="R159" s="100"/>
      <c r="S159" s="100"/>
      <c r="T159" s="100"/>
    </row>
    <row r="160" spans="1:20" ht="15.75" thickBot="1" x14ac:dyDescent="0.3">
      <c r="A160" s="61" t="s">
        <v>30</v>
      </c>
      <c r="B160" s="96"/>
      <c r="C160" s="96"/>
      <c r="D160" s="97"/>
      <c r="E160" s="98"/>
      <c r="F160" s="98"/>
      <c r="G160" s="98"/>
      <c r="H160" s="98"/>
      <c r="I160" s="98"/>
      <c r="J160" s="98"/>
      <c r="K160" s="96"/>
      <c r="L160" s="99"/>
      <c r="M160" s="98"/>
      <c r="N160" s="100"/>
      <c r="O160" s="98"/>
      <c r="P160" s="98"/>
      <c r="Q160" s="98"/>
      <c r="R160" s="100"/>
      <c r="S160" s="100"/>
      <c r="T160" s="100"/>
    </row>
    <row r="161" spans="1:20" ht="51.75" thickBot="1" x14ac:dyDescent="0.3">
      <c r="A161" s="277" t="s">
        <v>134</v>
      </c>
      <c r="B161" s="278" t="s">
        <v>2</v>
      </c>
      <c r="C161" s="278" t="s">
        <v>3</v>
      </c>
      <c r="D161" s="279" t="s">
        <v>4</v>
      </c>
      <c r="E161" s="280" t="s">
        <v>133</v>
      </c>
      <c r="F161" s="280" t="s">
        <v>6</v>
      </c>
      <c r="G161" s="280" t="s">
        <v>132</v>
      </c>
      <c r="H161" s="280" t="s">
        <v>131</v>
      </c>
      <c r="I161" s="280" t="s">
        <v>28</v>
      </c>
      <c r="J161" s="278" t="s">
        <v>124</v>
      </c>
      <c r="K161" s="278" t="s">
        <v>130</v>
      </c>
      <c r="L161" s="281" t="s">
        <v>20</v>
      </c>
      <c r="M161" s="282" t="s">
        <v>125</v>
      </c>
      <c r="N161" s="283" t="s">
        <v>136</v>
      </c>
      <c r="O161" s="282" t="s">
        <v>127</v>
      </c>
      <c r="P161" s="282" t="s">
        <v>123</v>
      </c>
      <c r="Q161" s="282" t="s">
        <v>128</v>
      </c>
      <c r="R161" s="284" t="s">
        <v>129</v>
      </c>
      <c r="S161" s="276" t="s">
        <v>16</v>
      </c>
      <c r="T161" s="12" t="s">
        <v>17</v>
      </c>
    </row>
    <row r="162" spans="1:20" ht="17.100000000000001" customHeight="1" x14ac:dyDescent="0.25">
      <c r="A162" s="331" t="s">
        <v>91</v>
      </c>
      <c r="B162" s="206">
        <v>31</v>
      </c>
      <c r="C162" s="314">
        <v>4</v>
      </c>
      <c r="D162" s="315">
        <v>0</v>
      </c>
      <c r="E162" s="318">
        <v>17</v>
      </c>
      <c r="F162" s="318">
        <v>298</v>
      </c>
      <c r="G162" s="318">
        <v>521</v>
      </c>
      <c r="H162" s="318">
        <v>62</v>
      </c>
      <c r="I162" s="318">
        <v>59</v>
      </c>
      <c r="J162" s="327">
        <v>0</v>
      </c>
      <c r="K162" s="324">
        <v>67</v>
      </c>
      <c r="L162" s="321">
        <v>65</v>
      </c>
      <c r="M162" s="264">
        <v>0.57197696737044146</v>
      </c>
      <c r="N162" s="201">
        <v>2.2000000000000002</v>
      </c>
      <c r="O162" s="201">
        <v>3.6</v>
      </c>
      <c r="P162" s="201">
        <v>3.6</v>
      </c>
      <c r="Q162" s="223">
        <v>0</v>
      </c>
      <c r="R162" s="201">
        <v>2</v>
      </c>
      <c r="S162" s="310">
        <v>0</v>
      </c>
      <c r="T162" s="140">
        <v>0</v>
      </c>
    </row>
    <row r="163" spans="1:20" ht="17.100000000000001" customHeight="1" x14ac:dyDescent="0.25">
      <c r="A163" s="332" t="s">
        <v>92</v>
      </c>
      <c r="B163" s="208">
        <v>28</v>
      </c>
      <c r="C163" s="312">
        <v>2</v>
      </c>
      <c r="D163" s="316">
        <v>0</v>
      </c>
      <c r="E163" s="319">
        <v>16</v>
      </c>
      <c r="F163" s="319">
        <v>406</v>
      </c>
      <c r="G163" s="319">
        <v>476</v>
      </c>
      <c r="H163" s="319">
        <v>70</v>
      </c>
      <c r="I163" s="319">
        <v>65</v>
      </c>
      <c r="J163" s="328">
        <v>0</v>
      </c>
      <c r="K163" s="325">
        <v>71</v>
      </c>
      <c r="L163" s="322">
        <v>63</v>
      </c>
      <c r="M163" s="265">
        <v>0.8529411764705882</v>
      </c>
      <c r="N163" s="202">
        <v>2.5</v>
      </c>
      <c r="O163" s="202">
        <v>1</v>
      </c>
      <c r="P163" s="202">
        <v>4.4000000000000004</v>
      </c>
      <c r="Q163" s="224">
        <v>0</v>
      </c>
      <c r="R163" s="202">
        <v>2.5</v>
      </c>
      <c r="S163" s="310">
        <v>0</v>
      </c>
      <c r="T163" s="140">
        <v>0</v>
      </c>
    </row>
    <row r="164" spans="1:20" ht="17.100000000000001" customHeight="1" x14ac:dyDescent="0.25">
      <c r="A164" s="332" t="s">
        <v>93</v>
      </c>
      <c r="B164" s="208">
        <v>31</v>
      </c>
      <c r="C164" s="313">
        <v>1</v>
      </c>
      <c r="D164" s="317">
        <v>1</v>
      </c>
      <c r="E164" s="320">
        <v>16</v>
      </c>
      <c r="F164" s="320">
        <v>470</v>
      </c>
      <c r="G164" s="320">
        <v>501</v>
      </c>
      <c r="H164" s="320">
        <v>88</v>
      </c>
      <c r="I164" s="320">
        <v>86</v>
      </c>
      <c r="J164" s="329">
        <v>0</v>
      </c>
      <c r="K164" s="326">
        <v>90</v>
      </c>
      <c r="L164" s="323">
        <v>87</v>
      </c>
      <c r="M164" s="266">
        <v>0.93812375249501001</v>
      </c>
      <c r="N164" s="203">
        <v>2.9</v>
      </c>
      <c r="O164" s="203">
        <v>0.4</v>
      </c>
      <c r="P164" s="203">
        <v>5.5</v>
      </c>
      <c r="Q164" s="225">
        <v>0</v>
      </c>
      <c r="R164" s="203">
        <v>2.8</v>
      </c>
      <c r="S164" s="311">
        <v>0</v>
      </c>
      <c r="T164" s="70">
        <v>0</v>
      </c>
    </row>
    <row r="165" spans="1:20" ht="17.100000000000001" customHeight="1" x14ac:dyDescent="0.25">
      <c r="A165" s="332" t="s">
        <v>94</v>
      </c>
      <c r="B165" s="211">
        <v>30</v>
      </c>
      <c r="C165" s="313">
        <v>2</v>
      </c>
      <c r="D165" s="317">
        <v>1</v>
      </c>
      <c r="E165" s="320">
        <v>17</v>
      </c>
      <c r="F165" s="320">
        <v>432</v>
      </c>
      <c r="G165" s="320">
        <v>512</v>
      </c>
      <c r="H165" s="320">
        <v>81</v>
      </c>
      <c r="I165" s="320">
        <v>81</v>
      </c>
      <c r="J165" s="329">
        <v>0</v>
      </c>
      <c r="K165" s="326">
        <v>80</v>
      </c>
      <c r="L165" s="323">
        <v>78</v>
      </c>
      <c r="M165" s="266">
        <v>0.84375</v>
      </c>
      <c r="N165" s="203">
        <v>2.7</v>
      </c>
      <c r="O165" s="203">
        <v>1</v>
      </c>
      <c r="P165" s="203">
        <v>4.8</v>
      </c>
      <c r="Q165" s="225">
        <v>0</v>
      </c>
      <c r="R165" s="203">
        <v>2.7</v>
      </c>
      <c r="S165" s="311">
        <v>0</v>
      </c>
      <c r="T165" s="70">
        <v>0</v>
      </c>
    </row>
    <row r="166" spans="1:20" ht="17.100000000000001" customHeight="1" x14ac:dyDescent="0.25">
      <c r="A166" s="332" t="s">
        <v>95</v>
      </c>
      <c r="B166" s="208">
        <v>31</v>
      </c>
      <c r="C166" s="313">
        <v>3</v>
      </c>
      <c r="D166" s="317">
        <v>0</v>
      </c>
      <c r="E166" s="320">
        <v>18</v>
      </c>
      <c r="F166" s="320">
        <v>235</v>
      </c>
      <c r="G166" s="320">
        <v>558</v>
      </c>
      <c r="H166" s="320">
        <v>71</v>
      </c>
      <c r="I166" s="320">
        <v>71</v>
      </c>
      <c r="J166" s="329">
        <v>0</v>
      </c>
      <c r="K166" s="326">
        <v>68</v>
      </c>
      <c r="L166" s="323">
        <v>68</v>
      </c>
      <c r="M166" s="266">
        <v>0.4211469534050179</v>
      </c>
      <c r="N166" s="203">
        <v>2.2000000000000002</v>
      </c>
      <c r="O166" s="203">
        <v>4.5</v>
      </c>
      <c r="P166" s="203">
        <v>3.9</v>
      </c>
      <c r="Q166" s="225">
        <v>0</v>
      </c>
      <c r="R166" s="203">
        <v>2.2999999999999998</v>
      </c>
      <c r="S166" s="311">
        <v>0</v>
      </c>
      <c r="T166" s="70">
        <v>0</v>
      </c>
    </row>
    <row r="167" spans="1:20" ht="17.100000000000001" customHeight="1" x14ac:dyDescent="0.25">
      <c r="A167" s="332" t="s">
        <v>96</v>
      </c>
      <c r="B167" s="208">
        <v>30</v>
      </c>
      <c r="C167" s="313">
        <v>1</v>
      </c>
      <c r="D167" s="317">
        <v>1</v>
      </c>
      <c r="E167" s="320">
        <v>18</v>
      </c>
      <c r="F167" s="320">
        <v>374</v>
      </c>
      <c r="G167" s="320">
        <v>540</v>
      </c>
      <c r="H167" s="320">
        <v>86</v>
      </c>
      <c r="I167" s="320">
        <v>81</v>
      </c>
      <c r="J167" s="329">
        <v>0</v>
      </c>
      <c r="K167" s="326">
        <v>81</v>
      </c>
      <c r="L167" s="323">
        <v>76</v>
      </c>
      <c r="M167" s="266">
        <v>0.69259259259259254</v>
      </c>
      <c r="N167" s="203">
        <v>2.7</v>
      </c>
      <c r="O167" s="203">
        <v>1.9</v>
      </c>
      <c r="P167" s="203">
        <v>4.8</v>
      </c>
      <c r="Q167" s="225">
        <v>0</v>
      </c>
      <c r="R167" s="203">
        <v>2.9</v>
      </c>
      <c r="S167" s="311">
        <v>0</v>
      </c>
      <c r="T167" s="70">
        <v>0</v>
      </c>
    </row>
    <row r="168" spans="1:20" ht="17.100000000000001" customHeight="1" x14ac:dyDescent="0.25">
      <c r="A168" s="332" t="s">
        <v>97</v>
      </c>
      <c r="B168" s="208">
        <v>31</v>
      </c>
      <c r="C168" s="313">
        <v>2</v>
      </c>
      <c r="D168" s="317">
        <v>0</v>
      </c>
      <c r="E168" s="320">
        <v>18</v>
      </c>
      <c r="F168" s="320">
        <v>300</v>
      </c>
      <c r="G168" s="320">
        <v>558</v>
      </c>
      <c r="H168" s="320">
        <v>60</v>
      </c>
      <c r="I168" s="320">
        <v>54</v>
      </c>
      <c r="J168" s="329">
        <v>0</v>
      </c>
      <c r="K168" s="326">
        <v>67</v>
      </c>
      <c r="L168" s="323">
        <v>65</v>
      </c>
      <c r="M168" s="266">
        <v>0.5376344086021505</v>
      </c>
      <c r="N168" s="203">
        <v>2.2000000000000002</v>
      </c>
      <c r="O168" s="203">
        <v>4.3</v>
      </c>
      <c r="P168" s="203">
        <v>3.3</v>
      </c>
      <c r="Q168" s="225">
        <v>0</v>
      </c>
      <c r="R168" s="203">
        <v>1.9</v>
      </c>
      <c r="S168" s="311"/>
      <c r="T168" s="70">
        <v>0</v>
      </c>
    </row>
    <row r="169" spans="1:20" ht="17.100000000000001" customHeight="1" x14ac:dyDescent="0.25">
      <c r="A169" s="332" t="s">
        <v>98</v>
      </c>
      <c r="B169" s="208">
        <v>31</v>
      </c>
      <c r="C169" s="313">
        <v>2</v>
      </c>
      <c r="D169" s="317">
        <v>0</v>
      </c>
      <c r="E169" s="320"/>
      <c r="F169" s="320"/>
      <c r="G169" s="320"/>
      <c r="H169" s="320"/>
      <c r="I169" s="320"/>
      <c r="J169" s="329"/>
      <c r="K169" s="326"/>
      <c r="L169" s="323">
        <v>0</v>
      </c>
      <c r="M169" s="266" t="e">
        <v>#DIV/0!</v>
      </c>
      <c r="N169" s="203" t="s">
        <v>18</v>
      </c>
      <c r="O169" s="203" t="s">
        <v>18</v>
      </c>
      <c r="P169" s="203" t="s">
        <v>18</v>
      </c>
      <c r="Q169" s="225" t="s">
        <v>18</v>
      </c>
      <c r="R169" s="203" t="s">
        <v>18</v>
      </c>
      <c r="S169" s="311"/>
      <c r="T169" s="70">
        <v>0</v>
      </c>
    </row>
    <row r="170" spans="1:20" ht="17.100000000000001" customHeight="1" x14ac:dyDescent="0.25">
      <c r="A170" s="332" t="s">
        <v>122</v>
      </c>
      <c r="B170" s="208">
        <v>30</v>
      </c>
      <c r="C170" s="313">
        <v>2</v>
      </c>
      <c r="D170" s="317">
        <v>1</v>
      </c>
      <c r="E170" s="320"/>
      <c r="F170" s="320"/>
      <c r="G170" s="320"/>
      <c r="H170" s="320"/>
      <c r="I170" s="320"/>
      <c r="J170" s="329"/>
      <c r="K170" s="326"/>
      <c r="L170" s="323">
        <v>0</v>
      </c>
      <c r="M170" s="266" t="e">
        <v>#DIV/0!</v>
      </c>
      <c r="N170" s="203" t="s">
        <v>18</v>
      </c>
      <c r="O170" s="203" t="s">
        <v>18</v>
      </c>
      <c r="P170" s="203" t="s">
        <v>18</v>
      </c>
      <c r="Q170" s="225" t="s">
        <v>18</v>
      </c>
      <c r="R170" s="203" t="s">
        <v>18</v>
      </c>
      <c r="S170" s="311"/>
      <c r="T170" s="70">
        <v>0</v>
      </c>
    </row>
    <row r="171" spans="1:20" ht="17.100000000000001" customHeight="1" x14ac:dyDescent="0.25">
      <c r="A171" s="332" t="s">
        <v>100</v>
      </c>
      <c r="B171" s="208">
        <v>31</v>
      </c>
      <c r="C171" s="313">
        <v>2</v>
      </c>
      <c r="D171" s="317">
        <v>1</v>
      </c>
      <c r="E171" s="320"/>
      <c r="F171" s="320"/>
      <c r="G171" s="320"/>
      <c r="H171" s="320"/>
      <c r="I171" s="320"/>
      <c r="J171" s="329"/>
      <c r="K171" s="326"/>
      <c r="L171" s="323">
        <v>0</v>
      </c>
      <c r="M171" s="266" t="e">
        <v>#DIV/0!</v>
      </c>
      <c r="N171" s="203" t="s">
        <v>18</v>
      </c>
      <c r="O171" s="203" t="s">
        <v>18</v>
      </c>
      <c r="P171" s="203" t="s">
        <v>18</v>
      </c>
      <c r="Q171" s="225" t="s">
        <v>18</v>
      </c>
      <c r="R171" s="203" t="s">
        <v>18</v>
      </c>
      <c r="S171" s="311"/>
      <c r="T171" s="70">
        <v>0</v>
      </c>
    </row>
    <row r="172" spans="1:20" ht="17.100000000000001" customHeight="1" x14ac:dyDescent="0.25">
      <c r="A172" s="332" t="s">
        <v>101</v>
      </c>
      <c r="B172" s="208">
        <v>30</v>
      </c>
      <c r="C172" s="313">
        <v>2</v>
      </c>
      <c r="D172" s="317">
        <v>0</v>
      </c>
      <c r="E172" s="320"/>
      <c r="F172" s="320"/>
      <c r="G172" s="320"/>
      <c r="H172" s="320"/>
      <c r="I172" s="320"/>
      <c r="J172" s="329"/>
      <c r="K172" s="326"/>
      <c r="L172" s="323">
        <v>0</v>
      </c>
      <c r="M172" s="266" t="e">
        <v>#DIV/0!</v>
      </c>
      <c r="N172" s="203" t="s">
        <v>18</v>
      </c>
      <c r="O172" s="203" t="s">
        <v>18</v>
      </c>
      <c r="P172" s="203" t="s">
        <v>18</v>
      </c>
      <c r="Q172" s="225" t="s">
        <v>18</v>
      </c>
      <c r="R172" s="203" t="s">
        <v>18</v>
      </c>
      <c r="S172" s="311"/>
      <c r="T172" s="70"/>
    </row>
    <row r="173" spans="1:20" ht="17.100000000000001" customHeight="1" thickBot="1" x14ac:dyDescent="0.3">
      <c r="A173" s="466" t="s">
        <v>102</v>
      </c>
      <c r="B173" s="386">
        <v>31</v>
      </c>
      <c r="C173" s="452">
        <v>6</v>
      </c>
      <c r="D173" s="453">
        <v>0</v>
      </c>
      <c r="E173" s="454"/>
      <c r="F173" s="454"/>
      <c r="G173" s="454"/>
      <c r="H173" s="454"/>
      <c r="I173" s="454"/>
      <c r="J173" s="455"/>
      <c r="K173" s="456"/>
      <c r="L173" s="457"/>
      <c r="M173" s="458"/>
      <c r="N173" s="394"/>
      <c r="O173" s="394"/>
      <c r="P173" s="394"/>
      <c r="Q173" s="395"/>
      <c r="R173" s="394"/>
      <c r="S173" s="311"/>
      <c r="T173" s="70"/>
    </row>
    <row r="174" spans="1:20" ht="17.100000000000001" customHeight="1" thickBot="1" x14ac:dyDescent="0.3">
      <c r="A174" s="467" t="s">
        <v>107</v>
      </c>
      <c r="B174" s="397">
        <v>365</v>
      </c>
      <c r="C174" s="398">
        <v>29</v>
      </c>
      <c r="D174" s="399">
        <v>12.586206896551724</v>
      </c>
      <c r="E174" s="401">
        <v>17.142857142857142</v>
      </c>
      <c r="F174" s="401">
        <v>2515</v>
      </c>
      <c r="G174" s="401">
        <v>3666</v>
      </c>
      <c r="H174" s="401">
        <v>518</v>
      </c>
      <c r="I174" s="401">
        <v>497</v>
      </c>
      <c r="J174" s="402">
        <v>0</v>
      </c>
      <c r="K174" s="403">
        <v>524</v>
      </c>
      <c r="L174" s="404">
        <v>502</v>
      </c>
      <c r="M174" s="405">
        <v>0.68600000000000005</v>
      </c>
      <c r="N174" s="406">
        <v>1.4</v>
      </c>
      <c r="O174" s="406">
        <v>2.2000000000000002</v>
      </c>
      <c r="P174" s="406">
        <v>4.3</v>
      </c>
      <c r="Q174" s="407">
        <v>0</v>
      </c>
      <c r="R174" s="406">
        <v>1.4</v>
      </c>
      <c r="S174" s="189">
        <v>0</v>
      </c>
      <c r="T174" s="50">
        <v>0</v>
      </c>
    </row>
    <row r="175" spans="1:20" ht="17.100000000000001" customHeight="1" thickBot="1" x14ac:dyDescent="0.3">
      <c r="A175" s="333" t="s">
        <v>103</v>
      </c>
      <c r="B175" s="213">
        <v>90</v>
      </c>
      <c r="C175" s="168">
        <v>7</v>
      </c>
      <c r="D175" s="288">
        <v>12.857142857142858</v>
      </c>
      <c r="E175" s="231">
        <v>16.333333333333332</v>
      </c>
      <c r="F175" s="231">
        <v>1174</v>
      </c>
      <c r="G175" s="231">
        <v>1498</v>
      </c>
      <c r="H175" s="231">
        <v>220</v>
      </c>
      <c r="I175" s="231">
        <v>210</v>
      </c>
      <c r="J175" s="241">
        <v>0</v>
      </c>
      <c r="K175" s="274">
        <v>228</v>
      </c>
      <c r="L175" s="248">
        <v>215</v>
      </c>
      <c r="M175" s="214">
        <v>0.78400000000000003</v>
      </c>
      <c r="N175" s="204">
        <v>2.5</v>
      </c>
      <c r="O175" s="204">
        <v>1.5</v>
      </c>
      <c r="P175" s="204">
        <v>4.5</v>
      </c>
      <c r="Q175" s="226">
        <v>0</v>
      </c>
      <c r="R175" s="204">
        <v>2.4</v>
      </c>
      <c r="S175" s="189">
        <v>0</v>
      </c>
      <c r="T175" s="50">
        <v>0</v>
      </c>
    </row>
    <row r="176" spans="1:20" ht="17.100000000000001" customHeight="1" thickBot="1" x14ac:dyDescent="0.3">
      <c r="A176" s="333" t="s">
        <v>104</v>
      </c>
      <c r="B176" s="213">
        <v>91</v>
      </c>
      <c r="C176" s="168">
        <v>6</v>
      </c>
      <c r="D176" s="288">
        <v>15.166666666666666</v>
      </c>
      <c r="E176" s="231">
        <v>17.666666666666668</v>
      </c>
      <c r="F176" s="231">
        <v>1041</v>
      </c>
      <c r="G176" s="231">
        <v>1610</v>
      </c>
      <c r="H176" s="231">
        <v>238</v>
      </c>
      <c r="I176" s="231">
        <v>233</v>
      </c>
      <c r="J176" s="241">
        <v>0</v>
      </c>
      <c r="K176" s="274">
        <v>229</v>
      </c>
      <c r="L176" s="248">
        <v>222</v>
      </c>
      <c r="M176" s="214">
        <v>0.64700000000000002</v>
      </c>
      <c r="N176" s="204">
        <v>2.5</v>
      </c>
      <c r="O176" s="204">
        <v>2.4</v>
      </c>
      <c r="P176" s="204">
        <v>4.5</v>
      </c>
      <c r="Q176" s="226">
        <v>0</v>
      </c>
      <c r="R176" s="204">
        <v>2.6</v>
      </c>
      <c r="S176" s="189">
        <v>0</v>
      </c>
      <c r="T176" s="50">
        <v>0</v>
      </c>
    </row>
    <row r="177" spans="1:20" ht="17.100000000000001" customHeight="1" thickBot="1" x14ac:dyDescent="0.3">
      <c r="A177" s="333" t="s">
        <v>105</v>
      </c>
      <c r="B177" s="213">
        <v>92</v>
      </c>
      <c r="C177" s="168">
        <v>6</v>
      </c>
      <c r="D177" s="288">
        <v>15.333333333333334</v>
      </c>
      <c r="E177" s="231">
        <v>18</v>
      </c>
      <c r="F177" s="231">
        <v>300</v>
      </c>
      <c r="G177" s="231">
        <v>558</v>
      </c>
      <c r="H177" s="231">
        <v>60</v>
      </c>
      <c r="I177" s="231">
        <v>54</v>
      </c>
      <c r="J177" s="241">
        <v>0</v>
      </c>
      <c r="K177" s="274">
        <v>67</v>
      </c>
      <c r="L177" s="248">
        <v>65</v>
      </c>
      <c r="M177" s="214">
        <v>0.53800000000000003</v>
      </c>
      <c r="N177" s="204">
        <v>0.7</v>
      </c>
      <c r="O177" s="204">
        <v>4.3</v>
      </c>
      <c r="P177" s="204">
        <v>3.3</v>
      </c>
      <c r="Q177" s="226">
        <v>0</v>
      </c>
      <c r="R177" s="204">
        <v>0.7</v>
      </c>
      <c r="S177" s="189">
        <v>0</v>
      </c>
      <c r="T177" s="50">
        <v>0</v>
      </c>
    </row>
    <row r="178" spans="1:20" ht="17.100000000000001" customHeight="1" thickBot="1" x14ac:dyDescent="0.3">
      <c r="A178" s="334" t="s">
        <v>106</v>
      </c>
      <c r="B178" s="215">
        <v>92</v>
      </c>
      <c r="C178" s="200">
        <v>10</v>
      </c>
      <c r="D178" s="289">
        <v>9.1999999999999993</v>
      </c>
      <c r="E178" s="232">
        <v>0</v>
      </c>
      <c r="F178" s="232">
        <v>0</v>
      </c>
      <c r="G178" s="232">
        <v>0</v>
      </c>
      <c r="H178" s="232">
        <v>0</v>
      </c>
      <c r="I178" s="232">
        <v>0</v>
      </c>
      <c r="J178" s="242">
        <v>0</v>
      </c>
      <c r="K178" s="275">
        <v>0</v>
      </c>
      <c r="L178" s="249">
        <v>0</v>
      </c>
      <c r="M178" s="216" t="s">
        <v>18</v>
      </c>
      <c r="N178" s="205" t="s">
        <v>18</v>
      </c>
      <c r="O178" s="205" t="s">
        <v>18</v>
      </c>
      <c r="P178" s="205" t="s">
        <v>18</v>
      </c>
      <c r="Q178" s="227" t="s">
        <v>18</v>
      </c>
      <c r="R178" s="205" t="s">
        <v>18</v>
      </c>
      <c r="S178" s="189">
        <v>0</v>
      </c>
      <c r="T178" s="50">
        <v>0</v>
      </c>
    </row>
    <row r="180" spans="1:20" hidden="1" x14ac:dyDescent="0.25">
      <c r="A180" s="108" t="s">
        <v>26</v>
      </c>
      <c r="B180" s="96"/>
      <c r="C180" s="96"/>
      <c r="D180" s="97"/>
      <c r="E180" s="98"/>
      <c r="F180" s="98"/>
      <c r="G180" s="98"/>
      <c r="H180" s="98"/>
      <c r="I180" s="98"/>
    </row>
    <row r="181" spans="1:20" ht="21" hidden="1" customHeight="1" x14ac:dyDescent="0.25">
      <c r="A181" s="155" t="s">
        <v>66</v>
      </c>
      <c r="B181" s="155"/>
      <c r="C181" s="155"/>
      <c r="D181" s="155"/>
      <c r="E181" s="155"/>
      <c r="F181" s="155"/>
    </row>
    <row r="182" spans="1:20" hidden="1" x14ac:dyDescent="0.25"/>
    <row r="183" spans="1:20" ht="45.75" hidden="1" thickBot="1" x14ac:dyDescent="0.3">
      <c r="A183" s="6" t="s">
        <v>1</v>
      </c>
      <c r="B183" s="7" t="s">
        <v>2</v>
      </c>
      <c r="C183" s="113" t="s">
        <v>3</v>
      </c>
      <c r="D183" s="8" t="s">
        <v>4</v>
      </c>
      <c r="E183" s="10" t="s">
        <v>5</v>
      </c>
      <c r="F183" s="10" t="s">
        <v>6</v>
      </c>
      <c r="G183" s="10" t="s">
        <v>7</v>
      </c>
      <c r="H183" s="10" t="s">
        <v>19</v>
      </c>
      <c r="I183" s="10" t="s">
        <v>28</v>
      </c>
      <c r="J183" s="9" t="s">
        <v>9</v>
      </c>
      <c r="K183" s="9" t="s">
        <v>22</v>
      </c>
      <c r="L183" s="67" t="s">
        <v>20</v>
      </c>
      <c r="M183" s="11" t="s">
        <v>11</v>
      </c>
      <c r="N183" s="12" t="s">
        <v>12</v>
      </c>
      <c r="O183" s="11" t="s">
        <v>13</v>
      </c>
      <c r="P183" s="11" t="s">
        <v>21</v>
      </c>
      <c r="Q183" s="11" t="s">
        <v>40</v>
      </c>
      <c r="R183" s="12" t="s">
        <v>15</v>
      </c>
      <c r="S183" s="11" t="s">
        <v>16</v>
      </c>
      <c r="T183" s="12" t="s">
        <v>17</v>
      </c>
    </row>
    <row r="184" spans="1:20" hidden="1" x14ac:dyDescent="0.25">
      <c r="A184" s="173" t="s">
        <v>72</v>
      </c>
      <c r="B184" s="139"/>
      <c r="C184" s="147"/>
      <c r="D184" s="147"/>
      <c r="E184" s="147"/>
      <c r="F184" s="147"/>
      <c r="G184" s="147"/>
      <c r="H184" s="147"/>
      <c r="I184" s="147"/>
      <c r="J184" s="147"/>
      <c r="K184" s="147"/>
      <c r="L184" s="147"/>
      <c r="M184" s="146"/>
      <c r="N184" s="143"/>
      <c r="O184" s="143"/>
      <c r="P184" s="143"/>
      <c r="Q184" s="142"/>
      <c r="R184" s="144"/>
      <c r="S184" s="141">
        <v>0</v>
      </c>
      <c r="T184" s="140">
        <v>0</v>
      </c>
    </row>
    <row r="185" spans="1:20" hidden="1" x14ac:dyDescent="0.25">
      <c r="A185" s="173" t="s">
        <v>73</v>
      </c>
      <c r="B185" s="149"/>
      <c r="C185" s="147"/>
      <c r="D185" s="147"/>
      <c r="E185" s="147"/>
      <c r="F185" s="147"/>
      <c r="G185" s="147"/>
      <c r="H185" s="147"/>
      <c r="I185" s="147"/>
      <c r="J185" s="147"/>
      <c r="K185" s="147"/>
      <c r="L185" s="147"/>
      <c r="M185" s="146"/>
      <c r="N185" s="143"/>
      <c r="O185" s="143"/>
      <c r="P185" s="143"/>
      <c r="Q185" s="142"/>
      <c r="R185" s="144"/>
      <c r="S185" s="141">
        <v>0</v>
      </c>
      <c r="T185" s="140">
        <v>0</v>
      </c>
    </row>
    <row r="186" spans="1:20" hidden="1" x14ac:dyDescent="0.25">
      <c r="A186" s="173" t="s">
        <v>74</v>
      </c>
      <c r="B186" s="19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68"/>
      <c r="N186" s="17"/>
      <c r="O186" s="17"/>
      <c r="P186" s="17"/>
      <c r="Q186" s="16"/>
      <c r="R186" s="31"/>
      <c r="S186" s="87">
        <v>0</v>
      </c>
      <c r="T186" s="70">
        <v>0</v>
      </c>
    </row>
    <row r="187" spans="1:20" hidden="1" x14ac:dyDescent="0.25">
      <c r="A187" s="174" t="s">
        <v>75</v>
      </c>
      <c r="B187" s="19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68"/>
      <c r="N187" s="17"/>
      <c r="O187" s="17"/>
      <c r="P187" s="17"/>
      <c r="Q187" s="16"/>
      <c r="R187" s="31"/>
      <c r="S187" s="87">
        <v>0</v>
      </c>
      <c r="T187" s="70">
        <v>0</v>
      </c>
    </row>
    <row r="188" spans="1:20" hidden="1" x14ac:dyDescent="0.25">
      <c r="A188" s="173" t="s">
        <v>76</v>
      </c>
      <c r="B188" s="19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68"/>
      <c r="N188" s="17"/>
      <c r="O188" s="17"/>
      <c r="P188" s="17"/>
      <c r="Q188" s="16"/>
      <c r="R188" s="31"/>
      <c r="S188" s="87">
        <v>0</v>
      </c>
      <c r="T188" s="70">
        <v>0</v>
      </c>
    </row>
    <row r="189" spans="1:20" hidden="1" x14ac:dyDescent="0.25">
      <c r="A189" s="173" t="s">
        <v>77</v>
      </c>
      <c r="B189" s="19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68"/>
      <c r="N189" s="17"/>
      <c r="O189" s="17"/>
      <c r="P189" s="17"/>
      <c r="Q189" s="16"/>
      <c r="R189" s="31"/>
      <c r="S189" s="87">
        <v>0</v>
      </c>
      <c r="T189" s="70">
        <v>0</v>
      </c>
    </row>
    <row r="190" spans="1:20" hidden="1" x14ac:dyDescent="0.25">
      <c r="A190" s="176" t="s">
        <v>78</v>
      </c>
      <c r="B190" s="19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68"/>
      <c r="N190" s="17"/>
      <c r="O190" s="17"/>
      <c r="P190" s="17"/>
      <c r="Q190" s="16"/>
      <c r="R190" s="31"/>
      <c r="S190" s="87"/>
      <c r="T190" s="70">
        <v>0</v>
      </c>
    </row>
    <row r="191" spans="1:20" hidden="1" x14ac:dyDescent="0.25">
      <c r="A191" s="176" t="s">
        <v>79</v>
      </c>
      <c r="B191" s="19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68"/>
      <c r="N191" s="17"/>
      <c r="O191" s="17"/>
      <c r="P191" s="17"/>
      <c r="Q191" s="16"/>
      <c r="R191" s="31"/>
      <c r="S191" s="87"/>
      <c r="T191" s="70">
        <v>0</v>
      </c>
    </row>
    <row r="192" spans="1:20" hidden="1" x14ac:dyDescent="0.25">
      <c r="A192" s="173" t="s">
        <v>80</v>
      </c>
      <c r="B192" s="19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68"/>
      <c r="N192" s="17"/>
      <c r="O192" s="17"/>
      <c r="P192" s="17"/>
      <c r="Q192" s="16"/>
      <c r="R192" s="31"/>
      <c r="S192" s="87"/>
      <c r="T192" s="70">
        <v>0</v>
      </c>
    </row>
    <row r="193" spans="1:20" hidden="1" x14ac:dyDescent="0.25">
      <c r="A193" s="173" t="s">
        <v>81</v>
      </c>
      <c r="B193" s="19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68"/>
      <c r="N193" s="17"/>
      <c r="O193" s="17"/>
      <c r="P193" s="17"/>
      <c r="Q193" s="16"/>
      <c r="R193" s="31"/>
      <c r="S193" s="87"/>
      <c r="T193" s="70">
        <v>0</v>
      </c>
    </row>
    <row r="194" spans="1:20" hidden="1" x14ac:dyDescent="0.25">
      <c r="A194" s="173" t="s">
        <v>82</v>
      </c>
      <c r="B194" s="19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68"/>
      <c r="N194" s="17"/>
      <c r="O194" s="17"/>
      <c r="P194" s="17"/>
      <c r="Q194" s="16"/>
      <c r="R194" s="31"/>
      <c r="S194" s="87"/>
      <c r="T194" s="70"/>
    </row>
    <row r="195" spans="1:20" hidden="1" x14ac:dyDescent="0.25">
      <c r="A195" s="174" t="s">
        <v>83</v>
      </c>
      <c r="B195" s="156"/>
      <c r="C195" s="157"/>
      <c r="D195" s="157"/>
      <c r="E195" s="157"/>
      <c r="F195" s="157"/>
      <c r="G195" s="157"/>
      <c r="H195" s="157"/>
      <c r="I195" s="157"/>
      <c r="J195" s="157"/>
      <c r="K195" s="157"/>
      <c r="L195" s="157"/>
      <c r="M195" s="158"/>
      <c r="N195" s="159"/>
      <c r="O195" s="159"/>
      <c r="P195" s="159"/>
      <c r="Q195" s="160"/>
      <c r="R195" s="161"/>
      <c r="S195" s="162"/>
      <c r="T195" s="163"/>
    </row>
    <row r="196" spans="1:20" ht="26.25" hidden="1" customHeight="1" x14ac:dyDescent="0.25">
      <c r="A196" s="167" t="s">
        <v>84</v>
      </c>
      <c r="B196" s="164"/>
      <c r="C196" s="164"/>
      <c r="D196" s="164"/>
      <c r="E196" s="170"/>
      <c r="F196" s="164"/>
      <c r="G196" s="164"/>
      <c r="H196" s="164"/>
      <c r="I196" s="164"/>
      <c r="J196" s="164"/>
      <c r="K196" s="164"/>
      <c r="L196" s="164"/>
      <c r="M196" s="71"/>
      <c r="N196" s="164"/>
      <c r="O196" s="164"/>
      <c r="P196" s="164"/>
      <c r="Q196" s="71"/>
      <c r="R196" s="164"/>
      <c r="S196" s="164">
        <v>0</v>
      </c>
      <c r="T196" s="71">
        <v>0</v>
      </c>
    </row>
    <row r="197" spans="1:20" ht="26.25" hidden="1" customHeight="1" x14ac:dyDescent="0.25">
      <c r="A197" s="167" t="s">
        <v>85</v>
      </c>
      <c r="B197" s="164"/>
      <c r="C197" s="164"/>
      <c r="D197" s="164"/>
      <c r="E197" s="164"/>
      <c r="F197" s="164"/>
      <c r="G197" s="164"/>
      <c r="H197" s="164"/>
      <c r="I197" s="164"/>
      <c r="J197" s="164"/>
      <c r="K197" s="164"/>
      <c r="L197" s="164"/>
      <c r="M197" s="71"/>
      <c r="N197" s="164"/>
      <c r="O197" s="164"/>
      <c r="P197" s="164"/>
      <c r="Q197" s="71"/>
      <c r="R197" s="164"/>
      <c r="S197" s="164">
        <v>0</v>
      </c>
      <c r="T197" s="71">
        <v>0</v>
      </c>
    </row>
    <row r="198" spans="1:20" hidden="1" x14ac:dyDescent="0.25">
      <c r="A198" s="167" t="s">
        <v>86</v>
      </c>
      <c r="B198" s="164"/>
      <c r="C198" s="164"/>
      <c r="D198" s="164"/>
      <c r="E198" s="164"/>
      <c r="F198" s="164"/>
      <c r="G198" s="164"/>
      <c r="H198" s="164"/>
      <c r="I198" s="164"/>
      <c r="J198" s="164"/>
      <c r="K198" s="164"/>
      <c r="L198" s="164"/>
      <c r="M198" s="71"/>
      <c r="N198" s="164"/>
      <c r="O198" s="164"/>
      <c r="P198" s="164"/>
      <c r="Q198" s="71"/>
      <c r="R198" s="164"/>
      <c r="S198" s="164">
        <v>0</v>
      </c>
      <c r="T198" s="71">
        <v>0</v>
      </c>
    </row>
    <row r="199" spans="1:20" hidden="1" x14ac:dyDescent="0.25">
      <c r="A199" s="167" t="s">
        <v>87</v>
      </c>
      <c r="B199" s="164"/>
      <c r="C199" s="164"/>
      <c r="D199" s="164"/>
      <c r="E199" s="164"/>
      <c r="F199" s="164"/>
      <c r="G199" s="164"/>
      <c r="H199" s="164"/>
      <c r="I199" s="164"/>
      <c r="J199" s="164"/>
      <c r="K199" s="164"/>
      <c r="L199" s="164"/>
      <c r="M199" s="71"/>
      <c r="N199" s="164"/>
      <c r="O199" s="164"/>
      <c r="P199" s="164"/>
      <c r="Q199" s="71"/>
      <c r="R199" s="164"/>
      <c r="S199" s="164">
        <v>0</v>
      </c>
      <c r="T199" s="71">
        <v>0</v>
      </c>
    </row>
    <row r="200" spans="1:20" hidden="1" x14ac:dyDescent="0.25">
      <c r="A200" s="167" t="s">
        <v>88</v>
      </c>
      <c r="B200" s="164"/>
      <c r="C200" s="164"/>
      <c r="D200" s="164"/>
      <c r="E200" s="164"/>
      <c r="F200" s="164"/>
      <c r="G200" s="164"/>
      <c r="H200" s="164"/>
      <c r="I200" s="164"/>
      <c r="J200" s="164"/>
      <c r="K200" s="164"/>
      <c r="L200" s="164"/>
      <c r="M200" s="71"/>
      <c r="N200" s="164"/>
      <c r="O200" s="164"/>
      <c r="P200" s="164"/>
      <c r="Q200" s="71"/>
      <c r="R200" s="164"/>
      <c r="S200" s="164">
        <v>0</v>
      </c>
      <c r="T200" s="71">
        <v>0</v>
      </c>
    </row>
    <row r="201" spans="1:20" ht="22.5" hidden="1" customHeight="1" x14ac:dyDescent="0.25">
      <c r="A201" s="512" t="s">
        <v>64</v>
      </c>
      <c r="B201" s="513"/>
      <c r="C201" s="513"/>
      <c r="D201" s="513"/>
      <c r="E201" s="513"/>
      <c r="F201" s="513"/>
    </row>
  </sheetData>
  <mergeCells count="1">
    <mergeCell ref="A201:F201"/>
  </mergeCells>
  <pageMargins left="0.11811023622047245" right="0.11811023622047245" top="0.74803149606299213" bottom="0.74803149606299213" header="0.31496062992125984" footer="0.31496062992125984"/>
  <pageSetup paperSize="9"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85"/>
  <sheetViews>
    <sheetView topLeftCell="A43" zoomScale="85" zoomScaleNormal="85" workbookViewId="0">
      <selection activeCell="H74" sqref="H74"/>
    </sheetView>
  </sheetViews>
  <sheetFormatPr baseColWidth="10" defaultRowHeight="15" x14ac:dyDescent="0.25"/>
  <cols>
    <col min="1" max="1" width="13.28515625" customWidth="1"/>
    <col min="3" max="4" width="0" hidden="1" customWidth="1"/>
    <col min="12" max="12" width="0" hidden="1" customWidth="1"/>
    <col min="13" max="13" width="15.140625" customWidth="1"/>
    <col min="16" max="16" width="12.140625" customWidth="1"/>
    <col min="17" max="17" width="14" customWidth="1"/>
    <col min="18" max="18" width="11.7109375" customWidth="1"/>
    <col min="19" max="20" width="11.42578125" hidden="1" customWidth="1"/>
  </cols>
  <sheetData>
    <row r="1" spans="1:20" ht="15.75" x14ac:dyDescent="0.25">
      <c r="A1" s="258" t="s">
        <v>67</v>
      </c>
      <c r="B1" s="1"/>
      <c r="C1" s="1"/>
      <c r="D1" s="2"/>
      <c r="E1" s="1"/>
      <c r="F1" s="1"/>
      <c r="G1" s="1"/>
      <c r="H1" s="1"/>
      <c r="I1" s="1"/>
      <c r="J1" s="1"/>
      <c r="K1" s="1"/>
      <c r="L1" s="105"/>
      <c r="M1" s="1"/>
      <c r="N1" s="1"/>
      <c r="O1" s="1"/>
      <c r="P1" s="1"/>
      <c r="Q1" s="1"/>
      <c r="R1" s="5"/>
      <c r="S1" s="115"/>
      <c r="T1" s="115"/>
    </row>
    <row r="2" spans="1:20" x14ac:dyDescent="0.25">
      <c r="A2" s="1" t="s">
        <v>31</v>
      </c>
      <c r="B2" s="1"/>
      <c r="C2" s="1"/>
      <c r="D2" s="2"/>
      <c r="E2" s="1"/>
      <c r="F2" s="1"/>
      <c r="G2" s="1"/>
      <c r="H2" s="1"/>
      <c r="I2" s="1"/>
      <c r="J2" s="1"/>
      <c r="K2" s="1"/>
      <c r="L2" s="105"/>
      <c r="M2" s="1"/>
      <c r="N2" s="1"/>
      <c r="O2" s="1"/>
      <c r="P2" s="1"/>
      <c r="Q2" s="1"/>
      <c r="R2" s="5"/>
      <c r="S2" s="115"/>
      <c r="T2" s="115"/>
    </row>
    <row r="3" spans="1:20" ht="15.75" thickBot="1" x14ac:dyDescent="0.3">
      <c r="A3" s="172" t="s">
        <v>117</v>
      </c>
      <c r="B3" s="1"/>
      <c r="C3" s="1"/>
      <c r="D3" s="2"/>
      <c r="E3" s="1"/>
      <c r="F3" s="1"/>
      <c r="G3" s="1"/>
      <c r="H3" s="1"/>
      <c r="I3" s="1"/>
      <c r="J3" s="1"/>
      <c r="K3" s="1"/>
      <c r="L3" s="105"/>
      <c r="M3" s="1"/>
      <c r="N3" s="1"/>
      <c r="O3" s="1"/>
      <c r="P3" s="1"/>
      <c r="Q3" s="1"/>
      <c r="R3" s="5"/>
      <c r="S3" s="115"/>
      <c r="T3" s="115"/>
    </row>
    <row r="4" spans="1:20" ht="51.75" thickBot="1" x14ac:dyDescent="0.3">
      <c r="A4" s="277" t="s">
        <v>134</v>
      </c>
      <c r="B4" s="278" t="s">
        <v>2</v>
      </c>
      <c r="C4" s="278" t="s">
        <v>3</v>
      </c>
      <c r="D4" s="279" t="s">
        <v>4</v>
      </c>
      <c r="E4" s="280" t="s">
        <v>133</v>
      </c>
      <c r="F4" s="280" t="s">
        <v>6</v>
      </c>
      <c r="G4" s="280" t="s">
        <v>132</v>
      </c>
      <c r="H4" s="280" t="s">
        <v>131</v>
      </c>
      <c r="I4" s="280" t="s">
        <v>28</v>
      </c>
      <c r="J4" s="278" t="s">
        <v>124</v>
      </c>
      <c r="K4" s="278" t="s">
        <v>130</v>
      </c>
      <c r="L4" s="281" t="s">
        <v>20</v>
      </c>
      <c r="M4" s="282" t="s">
        <v>125</v>
      </c>
      <c r="N4" s="283" t="s">
        <v>136</v>
      </c>
      <c r="O4" s="282" t="s">
        <v>127</v>
      </c>
      <c r="P4" s="282" t="s">
        <v>123</v>
      </c>
      <c r="Q4" s="282" t="s">
        <v>128</v>
      </c>
      <c r="R4" s="284" t="s">
        <v>129</v>
      </c>
      <c r="S4" s="276" t="s">
        <v>16</v>
      </c>
      <c r="T4" s="12" t="s">
        <v>17</v>
      </c>
    </row>
    <row r="5" spans="1:20" ht="17.100000000000001" customHeight="1" thickBot="1" x14ac:dyDescent="0.3">
      <c r="A5" s="250" t="s">
        <v>91</v>
      </c>
      <c r="B5" s="206">
        <v>31</v>
      </c>
      <c r="C5" s="199">
        <v>295.33333333333331</v>
      </c>
      <c r="D5" s="217">
        <v>295</v>
      </c>
      <c r="E5" s="228">
        <v>63</v>
      </c>
      <c r="F5" s="228">
        <v>1363</v>
      </c>
      <c r="G5" s="228">
        <v>1942</v>
      </c>
      <c r="H5" s="228">
        <v>160</v>
      </c>
      <c r="I5" s="228">
        <v>145</v>
      </c>
      <c r="J5" s="238">
        <v>3</v>
      </c>
      <c r="K5" s="271">
        <v>156</v>
      </c>
      <c r="L5" s="300">
        <v>94</v>
      </c>
      <c r="M5" s="207">
        <v>0.70199999999999996</v>
      </c>
      <c r="N5" s="201">
        <v>5</v>
      </c>
      <c r="O5" s="201">
        <v>3.6</v>
      </c>
      <c r="P5" s="201">
        <v>2.5</v>
      </c>
      <c r="Q5" s="223">
        <v>1.9E-2</v>
      </c>
      <c r="R5" s="201">
        <v>5.2</v>
      </c>
      <c r="S5" s="303">
        <v>2</v>
      </c>
      <c r="T5" s="146">
        <v>9.1743119266055051E-3</v>
      </c>
    </row>
    <row r="6" spans="1:20" ht="17.100000000000001" customHeight="1" thickBot="1" x14ac:dyDescent="0.3">
      <c r="A6" s="251" t="s">
        <v>92</v>
      </c>
      <c r="B6" s="208">
        <v>28</v>
      </c>
      <c r="C6" s="196">
        <v>355.33333333333331</v>
      </c>
      <c r="D6" s="218">
        <v>295.33333333333331</v>
      </c>
      <c r="E6" s="229">
        <v>61</v>
      </c>
      <c r="F6" s="229">
        <v>1366</v>
      </c>
      <c r="G6" s="229">
        <v>1764</v>
      </c>
      <c r="H6" s="229">
        <v>191</v>
      </c>
      <c r="I6" s="229">
        <v>176</v>
      </c>
      <c r="J6" s="239">
        <v>7</v>
      </c>
      <c r="K6" s="272">
        <v>204</v>
      </c>
      <c r="L6" s="301">
        <v>131</v>
      </c>
      <c r="M6" s="209">
        <v>0.77400000000000002</v>
      </c>
      <c r="N6" s="202">
        <v>7.3</v>
      </c>
      <c r="O6" s="202">
        <v>2.1</v>
      </c>
      <c r="P6" s="202">
        <v>3.1</v>
      </c>
      <c r="Q6" s="224">
        <v>3.6999999999999998E-2</v>
      </c>
      <c r="R6" s="202">
        <v>6.8</v>
      </c>
      <c r="S6" s="303">
        <v>7</v>
      </c>
      <c r="T6" s="146">
        <v>2.564102564102564E-2</v>
      </c>
    </row>
    <row r="7" spans="1:20" ht="17.100000000000001" customHeight="1" thickBot="1" x14ac:dyDescent="0.3">
      <c r="A7" s="251" t="s">
        <v>93</v>
      </c>
      <c r="B7" s="208">
        <v>31</v>
      </c>
      <c r="C7" s="171">
        <v>356</v>
      </c>
      <c r="D7" s="267">
        <v>295.33333333333331</v>
      </c>
      <c r="E7" s="230">
        <v>67</v>
      </c>
      <c r="F7" s="230">
        <v>1135</v>
      </c>
      <c r="G7" s="230">
        <v>2077</v>
      </c>
      <c r="H7" s="230">
        <v>222</v>
      </c>
      <c r="I7" s="230">
        <v>199</v>
      </c>
      <c r="J7" s="240">
        <v>5</v>
      </c>
      <c r="K7" s="273">
        <v>212</v>
      </c>
      <c r="L7" s="302">
        <v>130</v>
      </c>
      <c r="M7" s="210">
        <v>0.54600000000000004</v>
      </c>
      <c r="N7" s="203">
        <v>6.8</v>
      </c>
      <c r="O7" s="203">
        <v>4.2</v>
      </c>
      <c r="P7" s="203">
        <v>3.3</v>
      </c>
      <c r="Q7" s="225">
        <v>2.3E-2</v>
      </c>
      <c r="R7" s="203">
        <v>7.2</v>
      </c>
      <c r="S7" s="304">
        <v>6</v>
      </c>
      <c r="T7" s="68">
        <v>2.34375E-2</v>
      </c>
    </row>
    <row r="8" spans="1:20" ht="17.100000000000001" customHeight="1" thickBot="1" x14ac:dyDescent="0.3">
      <c r="A8" s="251" t="s">
        <v>94</v>
      </c>
      <c r="B8" s="211">
        <v>30</v>
      </c>
      <c r="C8" s="171">
        <v>356</v>
      </c>
      <c r="D8" s="267">
        <v>295.33333333333331</v>
      </c>
      <c r="E8" s="230">
        <v>67</v>
      </c>
      <c r="F8" s="230">
        <v>1490</v>
      </c>
      <c r="G8" s="230">
        <v>2010</v>
      </c>
      <c r="H8" s="230">
        <v>232</v>
      </c>
      <c r="I8" s="230">
        <v>223</v>
      </c>
      <c r="J8" s="240">
        <v>1</v>
      </c>
      <c r="K8" s="273">
        <v>244</v>
      </c>
      <c r="L8" s="302">
        <v>169</v>
      </c>
      <c r="M8" s="210">
        <v>0.74099999999999999</v>
      </c>
      <c r="N8" s="203">
        <v>8.1</v>
      </c>
      <c r="O8" s="203">
        <v>2.2000000000000002</v>
      </c>
      <c r="P8" s="203">
        <v>3.5</v>
      </c>
      <c r="Q8" s="225">
        <v>4.0000000000000001E-3</v>
      </c>
      <c r="R8" s="203">
        <v>7.7</v>
      </c>
      <c r="S8" s="304">
        <v>4</v>
      </c>
      <c r="T8" s="68">
        <v>1.4869888475836431E-2</v>
      </c>
    </row>
    <row r="9" spans="1:20" ht="17.100000000000001" customHeight="1" thickBot="1" x14ac:dyDescent="0.3">
      <c r="A9" s="251" t="s">
        <v>95</v>
      </c>
      <c r="B9" s="208">
        <v>31</v>
      </c>
      <c r="C9" s="171">
        <v>315.33333333333331</v>
      </c>
      <c r="D9" s="267">
        <v>295.33333333333331</v>
      </c>
      <c r="E9" s="230">
        <v>67</v>
      </c>
      <c r="F9" s="230">
        <v>1699</v>
      </c>
      <c r="G9" s="230">
        <v>2076</v>
      </c>
      <c r="H9" s="230">
        <v>242</v>
      </c>
      <c r="I9" s="230">
        <v>225</v>
      </c>
      <c r="J9" s="240">
        <v>1</v>
      </c>
      <c r="K9" s="273">
        <v>240</v>
      </c>
      <c r="L9" s="302">
        <v>152</v>
      </c>
      <c r="M9" s="210">
        <v>0.81799999999999995</v>
      </c>
      <c r="N9" s="203">
        <v>7.7</v>
      </c>
      <c r="O9" s="203">
        <v>1.6</v>
      </c>
      <c r="P9" s="203">
        <v>3.6</v>
      </c>
      <c r="Q9" s="225">
        <v>4.0000000000000001E-3</v>
      </c>
      <c r="R9" s="203">
        <v>7.8</v>
      </c>
      <c r="S9" s="304">
        <v>1</v>
      </c>
      <c r="T9" s="68">
        <v>3.90625E-3</v>
      </c>
    </row>
    <row r="10" spans="1:20" ht="17.100000000000001" customHeight="1" thickBot="1" x14ac:dyDescent="0.3">
      <c r="A10" s="251" t="s">
        <v>96</v>
      </c>
      <c r="B10" s="208">
        <v>30</v>
      </c>
      <c r="C10" s="171">
        <v>314</v>
      </c>
      <c r="D10" s="267">
        <v>295.33333333333331</v>
      </c>
      <c r="E10" s="230">
        <v>67</v>
      </c>
      <c r="F10" s="230">
        <v>1478</v>
      </c>
      <c r="G10" s="230">
        <v>2016</v>
      </c>
      <c r="H10" s="230">
        <v>225</v>
      </c>
      <c r="I10" s="230">
        <v>205</v>
      </c>
      <c r="J10" s="240">
        <v>3</v>
      </c>
      <c r="K10" s="273">
        <v>229</v>
      </c>
      <c r="L10" s="302">
        <v>153</v>
      </c>
      <c r="M10" s="210">
        <v>0.73299999999999998</v>
      </c>
      <c r="N10" s="203">
        <v>7.6</v>
      </c>
      <c r="O10" s="203">
        <v>2.4</v>
      </c>
      <c r="P10" s="203">
        <v>3.4</v>
      </c>
      <c r="Q10" s="225">
        <v>1.2999999999999999E-2</v>
      </c>
      <c r="R10" s="203">
        <v>7.5</v>
      </c>
      <c r="S10" s="304">
        <v>3</v>
      </c>
      <c r="T10" s="68">
        <v>1.3274336283185841E-2</v>
      </c>
    </row>
    <row r="11" spans="1:20" ht="17.100000000000001" customHeight="1" thickBot="1" x14ac:dyDescent="0.3">
      <c r="A11" s="251" t="s">
        <v>97</v>
      </c>
      <c r="B11" s="208">
        <v>31</v>
      </c>
      <c r="C11" s="171">
        <v>315.33333333333331</v>
      </c>
      <c r="D11" s="267">
        <v>295.33333333333331</v>
      </c>
      <c r="E11" s="230">
        <v>67</v>
      </c>
      <c r="F11" s="230">
        <v>1484</v>
      </c>
      <c r="G11" s="230">
        <v>2077</v>
      </c>
      <c r="H11" s="230">
        <v>246</v>
      </c>
      <c r="I11" s="230">
        <v>227</v>
      </c>
      <c r="J11" s="240">
        <v>5</v>
      </c>
      <c r="K11" s="273">
        <v>240</v>
      </c>
      <c r="L11" s="302">
        <v>152</v>
      </c>
      <c r="M11" s="210">
        <v>0.71399999999999997</v>
      </c>
      <c r="N11" s="203">
        <v>7.7</v>
      </c>
      <c r="O11" s="203">
        <v>2.4</v>
      </c>
      <c r="P11" s="203">
        <v>3.7</v>
      </c>
      <c r="Q11" s="225">
        <v>0.02</v>
      </c>
      <c r="R11" s="203">
        <v>7.9</v>
      </c>
      <c r="S11" s="304">
        <v>3</v>
      </c>
      <c r="T11" s="68">
        <v>1.5873015873015872E-2</v>
      </c>
    </row>
    <row r="12" spans="1:20" ht="17.100000000000001" customHeight="1" thickBot="1" x14ac:dyDescent="0.3">
      <c r="A12" s="251" t="s">
        <v>98</v>
      </c>
      <c r="B12" s="208">
        <v>31</v>
      </c>
      <c r="C12" s="171">
        <v>314.66666666666669</v>
      </c>
      <c r="D12" s="267">
        <v>295.33333333333331</v>
      </c>
      <c r="E12" s="230"/>
      <c r="F12" s="230"/>
      <c r="G12" s="230"/>
      <c r="H12" s="230"/>
      <c r="I12" s="230"/>
      <c r="J12" s="240"/>
      <c r="K12" s="273"/>
      <c r="L12" s="302">
        <v>0</v>
      </c>
      <c r="M12" s="210" t="s">
        <v>18</v>
      </c>
      <c r="N12" s="203" t="s">
        <v>18</v>
      </c>
      <c r="O12" s="203" t="s">
        <v>18</v>
      </c>
      <c r="P12" s="203" t="s">
        <v>18</v>
      </c>
      <c r="Q12" s="225" t="s">
        <v>18</v>
      </c>
      <c r="R12" s="203" t="s">
        <v>18</v>
      </c>
      <c r="S12" s="304">
        <v>1</v>
      </c>
      <c r="T12" s="68">
        <v>4.0000000000000001E-3</v>
      </c>
    </row>
    <row r="13" spans="1:20" ht="17.100000000000001" customHeight="1" thickBot="1" x14ac:dyDescent="0.3">
      <c r="A13" s="251" t="s">
        <v>122</v>
      </c>
      <c r="B13" s="208">
        <v>30</v>
      </c>
      <c r="C13" s="171">
        <v>315.33333333333331</v>
      </c>
      <c r="D13" s="267">
        <v>295.33333333333331</v>
      </c>
      <c r="E13" s="230"/>
      <c r="F13" s="230"/>
      <c r="G13" s="230"/>
      <c r="H13" s="230"/>
      <c r="I13" s="230"/>
      <c r="J13" s="240"/>
      <c r="K13" s="273"/>
      <c r="L13" s="302">
        <v>0</v>
      </c>
      <c r="M13" s="210" t="s">
        <v>18</v>
      </c>
      <c r="N13" s="203" t="s">
        <v>18</v>
      </c>
      <c r="O13" s="203" t="s">
        <v>18</v>
      </c>
      <c r="P13" s="203" t="s">
        <v>18</v>
      </c>
      <c r="Q13" s="225" t="s">
        <v>18</v>
      </c>
      <c r="R13" s="203" t="s">
        <v>18</v>
      </c>
      <c r="S13" s="304">
        <v>5</v>
      </c>
      <c r="T13" s="68">
        <v>2.1186440677966101E-2</v>
      </c>
    </row>
    <row r="14" spans="1:20" ht="17.100000000000001" customHeight="1" thickBot="1" x14ac:dyDescent="0.3">
      <c r="A14" s="251" t="s">
        <v>100</v>
      </c>
      <c r="B14" s="208">
        <v>31</v>
      </c>
      <c r="C14" s="171">
        <v>314.66666666666669</v>
      </c>
      <c r="D14" s="267">
        <v>295.33333333333331</v>
      </c>
      <c r="E14" s="230"/>
      <c r="F14" s="230"/>
      <c r="G14" s="230"/>
      <c r="H14" s="230"/>
      <c r="I14" s="230"/>
      <c r="J14" s="240"/>
      <c r="K14" s="273"/>
      <c r="L14" s="302">
        <v>0</v>
      </c>
      <c r="M14" s="210" t="s">
        <v>18</v>
      </c>
      <c r="N14" s="203" t="s">
        <v>18</v>
      </c>
      <c r="O14" s="203" t="s">
        <v>18</v>
      </c>
      <c r="P14" s="203" t="s">
        <v>18</v>
      </c>
      <c r="Q14" s="225" t="s">
        <v>18</v>
      </c>
      <c r="R14" s="203" t="s">
        <v>18</v>
      </c>
      <c r="S14" s="304">
        <v>0</v>
      </c>
      <c r="T14" s="68">
        <v>0</v>
      </c>
    </row>
    <row r="15" spans="1:20" ht="17.100000000000001" customHeight="1" thickBot="1" x14ac:dyDescent="0.3">
      <c r="A15" s="251" t="s">
        <v>101</v>
      </c>
      <c r="B15" s="208">
        <v>30</v>
      </c>
      <c r="C15" s="171">
        <v>315.33333333333331</v>
      </c>
      <c r="D15" s="267">
        <v>295.33333333333331</v>
      </c>
      <c r="E15" s="230"/>
      <c r="F15" s="230"/>
      <c r="G15" s="230"/>
      <c r="H15" s="230"/>
      <c r="I15" s="230"/>
      <c r="J15" s="240"/>
      <c r="K15" s="273"/>
      <c r="L15" s="302">
        <v>0</v>
      </c>
      <c r="M15" s="210" t="s">
        <v>18</v>
      </c>
      <c r="N15" s="203" t="s">
        <v>18</v>
      </c>
      <c r="O15" s="203" t="s">
        <v>18</v>
      </c>
      <c r="P15" s="203" t="s">
        <v>18</v>
      </c>
      <c r="Q15" s="225" t="s">
        <v>18</v>
      </c>
      <c r="R15" s="203" t="s">
        <v>18</v>
      </c>
      <c r="S15" s="304">
        <v>0</v>
      </c>
      <c r="T15" s="68">
        <v>0</v>
      </c>
    </row>
    <row r="16" spans="1:20" ht="17.100000000000001" customHeight="1" thickBot="1" x14ac:dyDescent="0.3">
      <c r="A16" s="385" t="s">
        <v>102</v>
      </c>
      <c r="B16" s="386">
        <v>31</v>
      </c>
      <c r="C16" s="387">
        <v>315.33333333333331</v>
      </c>
      <c r="D16" s="388">
        <v>295.33333333333331</v>
      </c>
      <c r="E16" s="389"/>
      <c r="F16" s="389"/>
      <c r="G16" s="389"/>
      <c r="H16" s="389"/>
      <c r="I16" s="389"/>
      <c r="J16" s="390"/>
      <c r="K16" s="391"/>
      <c r="L16" s="468"/>
      <c r="M16" s="393"/>
      <c r="N16" s="394"/>
      <c r="O16" s="394"/>
      <c r="P16" s="394"/>
      <c r="Q16" s="395"/>
      <c r="R16" s="394"/>
      <c r="S16" s="304"/>
      <c r="T16" s="68"/>
    </row>
    <row r="17" spans="1:20" ht="17.100000000000001" customHeight="1" thickBot="1" x14ac:dyDescent="0.3">
      <c r="A17" s="396" t="s">
        <v>107</v>
      </c>
      <c r="B17" s="397">
        <v>365</v>
      </c>
      <c r="C17" s="398">
        <v>3882.6666666666665</v>
      </c>
      <c r="D17" s="399">
        <v>9.4007554945054944E-2</v>
      </c>
      <c r="E17" s="401">
        <v>65.571428571428569</v>
      </c>
      <c r="F17" s="401">
        <v>10015</v>
      </c>
      <c r="G17" s="401">
        <v>13962</v>
      </c>
      <c r="H17" s="401">
        <v>1518</v>
      </c>
      <c r="I17" s="401">
        <v>1400</v>
      </c>
      <c r="J17" s="402">
        <v>25</v>
      </c>
      <c r="K17" s="403">
        <v>1525</v>
      </c>
      <c r="L17" s="404">
        <v>981</v>
      </c>
      <c r="M17" s="405">
        <v>0.71699999999999997</v>
      </c>
      <c r="N17" s="406">
        <v>4.2</v>
      </c>
      <c r="O17" s="406">
        <v>2.6</v>
      </c>
      <c r="P17" s="406">
        <v>3.3</v>
      </c>
      <c r="Q17" s="407">
        <v>1.6E-2</v>
      </c>
      <c r="R17" s="406">
        <v>4.2</v>
      </c>
      <c r="S17" s="189">
        <v>32</v>
      </c>
      <c r="T17" s="116">
        <v>1.2125805229253505E-2</v>
      </c>
    </row>
    <row r="18" spans="1:20" ht="17.100000000000001" customHeight="1" thickBot="1" x14ac:dyDescent="0.3">
      <c r="A18" s="252" t="s">
        <v>103</v>
      </c>
      <c r="B18" s="213">
        <v>90</v>
      </c>
      <c r="C18" s="168">
        <v>1006.6666666666666</v>
      </c>
      <c r="D18" s="288">
        <v>8.9403973509933773E-2</v>
      </c>
      <c r="E18" s="231">
        <v>63.666666666666664</v>
      </c>
      <c r="F18" s="231">
        <v>3864</v>
      </c>
      <c r="G18" s="231">
        <v>5783</v>
      </c>
      <c r="H18" s="231">
        <v>573</v>
      </c>
      <c r="I18" s="231">
        <v>520</v>
      </c>
      <c r="J18" s="241">
        <v>15</v>
      </c>
      <c r="K18" s="274">
        <v>572</v>
      </c>
      <c r="L18" s="248">
        <v>355</v>
      </c>
      <c r="M18" s="214">
        <v>0.66800000000000004</v>
      </c>
      <c r="N18" s="204">
        <v>6.4</v>
      </c>
      <c r="O18" s="204">
        <v>3.3</v>
      </c>
      <c r="P18" s="204">
        <v>3</v>
      </c>
      <c r="Q18" s="226">
        <v>2.5999999999999999E-2</v>
      </c>
      <c r="R18" s="204">
        <v>6.4</v>
      </c>
      <c r="S18" s="189">
        <v>15</v>
      </c>
      <c r="T18" s="116">
        <v>2.0080321285140562E-2</v>
      </c>
    </row>
    <row r="19" spans="1:20" ht="17.100000000000001" customHeight="1" thickBot="1" x14ac:dyDescent="0.3">
      <c r="A19" s="252" t="s">
        <v>104</v>
      </c>
      <c r="B19" s="213">
        <v>91</v>
      </c>
      <c r="C19" s="168">
        <v>985.33333333333326</v>
      </c>
      <c r="D19" s="288">
        <v>9.2354533152909341E-2</v>
      </c>
      <c r="E19" s="231">
        <v>67</v>
      </c>
      <c r="F19" s="231">
        <v>4667</v>
      </c>
      <c r="G19" s="231">
        <v>6102</v>
      </c>
      <c r="H19" s="231">
        <v>699</v>
      </c>
      <c r="I19" s="231">
        <v>653</v>
      </c>
      <c r="J19" s="241">
        <v>5</v>
      </c>
      <c r="K19" s="274">
        <v>713</v>
      </c>
      <c r="L19" s="248">
        <v>474</v>
      </c>
      <c r="M19" s="214">
        <v>0.76500000000000001</v>
      </c>
      <c r="N19" s="204">
        <v>7.8</v>
      </c>
      <c r="O19" s="204">
        <v>2.1</v>
      </c>
      <c r="P19" s="204">
        <v>3.5</v>
      </c>
      <c r="Q19" s="226">
        <v>7.0000000000000001E-3</v>
      </c>
      <c r="R19" s="204">
        <v>7.7</v>
      </c>
      <c r="S19" s="189">
        <v>8</v>
      </c>
      <c r="T19" s="116">
        <v>1.0652463382157125E-2</v>
      </c>
    </row>
    <row r="20" spans="1:20" ht="17.100000000000001" customHeight="1" thickBot="1" x14ac:dyDescent="0.3">
      <c r="A20" s="252" t="s">
        <v>105</v>
      </c>
      <c r="B20" s="213">
        <v>92</v>
      </c>
      <c r="C20" s="168">
        <v>945.33333333333326</v>
      </c>
      <c r="D20" s="288">
        <v>9.7320169252468267E-2</v>
      </c>
      <c r="E20" s="231">
        <v>67</v>
      </c>
      <c r="F20" s="231">
        <v>1484</v>
      </c>
      <c r="G20" s="231">
        <v>2077</v>
      </c>
      <c r="H20" s="231">
        <v>246</v>
      </c>
      <c r="I20" s="231">
        <v>227</v>
      </c>
      <c r="J20" s="241">
        <v>5</v>
      </c>
      <c r="K20" s="274">
        <v>240</v>
      </c>
      <c r="L20" s="248">
        <v>152</v>
      </c>
      <c r="M20" s="214">
        <v>0.71399999999999997</v>
      </c>
      <c r="N20" s="204">
        <v>2.6</v>
      </c>
      <c r="O20" s="204">
        <v>2.4</v>
      </c>
      <c r="P20" s="204">
        <v>3.7</v>
      </c>
      <c r="Q20" s="226">
        <v>0.02</v>
      </c>
      <c r="R20" s="204">
        <v>2.7</v>
      </c>
      <c r="S20" s="189">
        <v>9</v>
      </c>
      <c r="T20" s="116">
        <v>1.3333333333333334E-2</v>
      </c>
    </row>
    <row r="21" spans="1:20" ht="17.100000000000001" customHeight="1" thickBot="1" x14ac:dyDescent="0.3">
      <c r="A21" s="253" t="s">
        <v>106</v>
      </c>
      <c r="B21" s="215">
        <v>92</v>
      </c>
      <c r="C21" s="200">
        <v>945.33333333333326</v>
      </c>
      <c r="D21" s="289">
        <v>9.7320169252468267E-2</v>
      </c>
      <c r="E21" s="232">
        <v>0</v>
      </c>
      <c r="F21" s="232">
        <v>0</v>
      </c>
      <c r="G21" s="232">
        <v>0</v>
      </c>
      <c r="H21" s="232">
        <v>0</v>
      </c>
      <c r="I21" s="232">
        <v>0</v>
      </c>
      <c r="J21" s="242">
        <v>0</v>
      </c>
      <c r="K21" s="275">
        <v>0</v>
      </c>
      <c r="L21" s="249">
        <v>0</v>
      </c>
      <c r="M21" s="216" t="s">
        <v>18</v>
      </c>
      <c r="N21" s="205" t="s">
        <v>18</v>
      </c>
      <c r="O21" s="205" t="s">
        <v>18</v>
      </c>
      <c r="P21" s="205" t="s">
        <v>18</v>
      </c>
      <c r="Q21" s="227" t="s">
        <v>18</v>
      </c>
      <c r="R21" s="205" t="s">
        <v>18</v>
      </c>
      <c r="S21" s="189">
        <v>0</v>
      </c>
      <c r="T21" s="116">
        <v>0</v>
      </c>
    </row>
    <row r="22" spans="1:20" x14ac:dyDescent="0.25">
      <c r="A22" s="1"/>
      <c r="B22" s="117"/>
      <c r="C22" s="109"/>
      <c r="D22" s="110"/>
      <c r="E22" s="117"/>
      <c r="F22" s="118"/>
      <c r="G22" s="118"/>
      <c r="H22" s="118"/>
      <c r="I22" s="118"/>
      <c r="J22" s="119"/>
      <c r="K22" s="117"/>
      <c r="L22" s="120"/>
      <c r="M22" s="121"/>
      <c r="N22" s="122"/>
      <c r="O22" s="122"/>
      <c r="P22" s="122"/>
      <c r="Q22" s="121"/>
      <c r="R22" s="122"/>
      <c r="S22" s="115"/>
      <c r="T22" s="115"/>
    </row>
    <row r="23" spans="1:20" x14ac:dyDescent="0.25">
      <c r="A23" s="1"/>
      <c r="B23" s="117"/>
      <c r="C23" s="96"/>
      <c r="D23" s="97"/>
      <c r="E23" s="117"/>
      <c r="F23" s="118"/>
      <c r="G23" s="118"/>
      <c r="H23" s="118"/>
      <c r="I23" s="118"/>
      <c r="J23" s="119"/>
      <c r="K23" s="117"/>
      <c r="L23" s="120"/>
      <c r="M23" s="121"/>
      <c r="N23" s="122"/>
      <c r="O23" s="122"/>
      <c r="P23" s="122"/>
      <c r="Q23" s="121"/>
      <c r="R23" s="122"/>
      <c r="S23" s="115"/>
      <c r="T23" s="115"/>
    </row>
    <row r="24" spans="1:20" ht="18.75" thickBot="1" x14ac:dyDescent="0.3">
      <c r="A24" s="123" t="s">
        <v>113</v>
      </c>
      <c r="B24" s="123"/>
      <c r="C24" s="123"/>
      <c r="D24" s="124"/>
      <c r="E24" s="123"/>
      <c r="F24" s="123"/>
      <c r="G24" s="61"/>
      <c r="H24" s="61"/>
      <c r="I24" s="61"/>
      <c r="J24" s="61"/>
      <c r="K24" s="61"/>
      <c r="L24" s="103"/>
      <c r="M24" s="61"/>
      <c r="N24" s="61"/>
      <c r="O24" s="61"/>
      <c r="P24" s="61"/>
      <c r="Q24" s="61"/>
      <c r="R24" s="61"/>
      <c r="S24" s="115"/>
      <c r="T24" s="115"/>
    </row>
    <row r="25" spans="1:20" ht="51.75" thickBot="1" x14ac:dyDescent="0.3">
      <c r="A25" s="277" t="s">
        <v>134</v>
      </c>
      <c r="B25" s="278" t="s">
        <v>2</v>
      </c>
      <c r="C25" s="278" t="s">
        <v>3</v>
      </c>
      <c r="D25" s="279" t="s">
        <v>4</v>
      </c>
      <c r="E25" s="280" t="s">
        <v>133</v>
      </c>
      <c r="F25" s="280" t="s">
        <v>6</v>
      </c>
      <c r="G25" s="280" t="s">
        <v>132</v>
      </c>
      <c r="H25" s="280" t="s">
        <v>131</v>
      </c>
      <c r="I25" s="280" t="s">
        <v>28</v>
      </c>
      <c r="J25" s="278" t="s">
        <v>124</v>
      </c>
      <c r="K25" s="278" t="s">
        <v>130</v>
      </c>
      <c r="L25" s="281" t="s">
        <v>20</v>
      </c>
      <c r="M25" s="282" t="s">
        <v>125</v>
      </c>
      <c r="N25" s="283" t="s">
        <v>136</v>
      </c>
      <c r="O25" s="282" t="s">
        <v>127</v>
      </c>
      <c r="P25" s="282" t="s">
        <v>123</v>
      </c>
      <c r="Q25" s="282" t="s">
        <v>128</v>
      </c>
      <c r="R25" s="284" t="s">
        <v>129</v>
      </c>
      <c r="S25" s="276" t="s">
        <v>16</v>
      </c>
      <c r="T25" s="12" t="s">
        <v>17</v>
      </c>
    </row>
    <row r="26" spans="1:20" ht="17.100000000000001" customHeight="1" thickBot="1" x14ac:dyDescent="0.3">
      <c r="A26" s="250" t="s">
        <v>91</v>
      </c>
      <c r="B26" s="206">
        <v>31</v>
      </c>
      <c r="C26" s="199">
        <v>0</v>
      </c>
      <c r="D26" s="217">
        <v>1</v>
      </c>
      <c r="E26" s="228">
        <v>37</v>
      </c>
      <c r="F26" s="228">
        <v>826</v>
      </c>
      <c r="G26" s="228">
        <v>1144</v>
      </c>
      <c r="H26" s="228">
        <v>69</v>
      </c>
      <c r="I26" s="228">
        <v>66</v>
      </c>
      <c r="J26" s="238">
        <v>1</v>
      </c>
      <c r="K26" s="271">
        <v>65</v>
      </c>
      <c r="L26" s="233">
        <v>19</v>
      </c>
      <c r="M26" s="264">
        <v>0.72202797202797198</v>
      </c>
      <c r="N26" s="261">
        <v>2.096774193548387</v>
      </c>
      <c r="O26" s="261">
        <v>4.6086956521739131</v>
      </c>
      <c r="P26" s="261">
        <v>1.9</v>
      </c>
      <c r="Q26" s="268">
        <v>1.4E-2</v>
      </c>
      <c r="R26" s="261">
        <v>2.2000000000000002</v>
      </c>
      <c r="S26" s="260">
        <v>1</v>
      </c>
      <c r="T26" s="146">
        <v>3.8461538461538464E-2</v>
      </c>
    </row>
    <row r="27" spans="1:20" ht="17.100000000000001" customHeight="1" thickBot="1" x14ac:dyDescent="0.3">
      <c r="A27" s="251" t="s">
        <v>92</v>
      </c>
      <c r="B27" s="208">
        <v>28</v>
      </c>
      <c r="C27" s="196">
        <v>2</v>
      </c>
      <c r="D27" s="218">
        <v>1</v>
      </c>
      <c r="E27" s="229">
        <v>36</v>
      </c>
      <c r="F27" s="229">
        <v>802</v>
      </c>
      <c r="G27" s="229">
        <v>1036</v>
      </c>
      <c r="H27" s="229">
        <v>89</v>
      </c>
      <c r="I27" s="229">
        <v>88</v>
      </c>
      <c r="J27" s="239">
        <v>6</v>
      </c>
      <c r="K27" s="272">
        <v>92</v>
      </c>
      <c r="L27" s="234">
        <v>30</v>
      </c>
      <c r="M27" s="265">
        <v>0.77413127413127414</v>
      </c>
      <c r="N27" s="262">
        <v>3.2857142857142856</v>
      </c>
      <c r="O27" s="262">
        <v>2.6292134831460676</v>
      </c>
      <c r="P27" s="262">
        <v>2.5</v>
      </c>
      <c r="Q27" s="269">
        <v>6.7000000000000004E-2</v>
      </c>
      <c r="R27" s="262">
        <v>3.2</v>
      </c>
      <c r="S27" s="260">
        <v>6</v>
      </c>
      <c r="T27" s="146">
        <v>0.17142857142857143</v>
      </c>
    </row>
    <row r="28" spans="1:20" ht="17.100000000000001" customHeight="1" thickBot="1" x14ac:dyDescent="0.3">
      <c r="A28" s="251" t="s">
        <v>93</v>
      </c>
      <c r="B28" s="208">
        <v>31</v>
      </c>
      <c r="C28" s="171">
        <v>2</v>
      </c>
      <c r="D28" s="267">
        <v>1</v>
      </c>
      <c r="E28" s="230">
        <v>37</v>
      </c>
      <c r="F28" s="230">
        <v>730</v>
      </c>
      <c r="G28" s="230">
        <v>1147</v>
      </c>
      <c r="H28" s="230">
        <v>82</v>
      </c>
      <c r="I28" s="230">
        <v>82</v>
      </c>
      <c r="J28" s="240">
        <v>3</v>
      </c>
      <c r="K28" s="273">
        <v>78</v>
      </c>
      <c r="L28" s="235">
        <v>18</v>
      </c>
      <c r="M28" s="266">
        <v>0.63644289450741065</v>
      </c>
      <c r="N28" s="263">
        <v>2.5161290322580645</v>
      </c>
      <c r="O28" s="263">
        <v>5.0853658536585362</v>
      </c>
      <c r="P28" s="263">
        <v>2.2000000000000002</v>
      </c>
      <c r="Q28" s="270">
        <v>3.6999999999999998E-2</v>
      </c>
      <c r="R28" s="263">
        <v>2.6</v>
      </c>
      <c r="S28" s="188">
        <v>6</v>
      </c>
      <c r="T28" s="68">
        <v>0.14634146341463414</v>
      </c>
    </row>
    <row r="29" spans="1:20" ht="17.100000000000001" customHeight="1" thickBot="1" x14ac:dyDescent="0.3">
      <c r="A29" s="251" t="s">
        <v>94</v>
      </c>
      <c r="B29" s="211">
        <v>30</v>
      </c>
      <c r="C29" s="171">
        <v>4</v>
      </c>
      <c r="D29" s="267">
        <v>1</v>
      </c>
      <c r="E29" s="230">
        <v>37</v>
      </c>
      <c r="F29" s="230">
        <v>781</v>
      </c>
      <c r="G29" s="230">
        <v>1110</v>
      </c>
      <c r="H29" s="230">
        <v>80</v>
      </c>
      <c r="I29" s="230">
        <v>79</v>
      </c>
      <c r="J29" s="240">
        <v>1</v>
      </c>
      <c r="K29" s="273">
        <v>80</v>
      </c>
      <c r="L29" s="235">
        <v>14</v>
      </c>
      <c r="M29" s="266">
        <v>0.70360360360360363</v>
      </c>
      <c r="N29" s="263">
        <v>2.6666666666666665</v>
      </c>
      <c r="O29" s="263">
        <v>4.1124999999999998</v>
      </c>
      <c r="P29" s="263">
        <v>2.2000000000000002</v>
      </c>
      <c r="Q29" s="270">
        <v>1.2999999999999999E-2</v>
      </c>
      <c r="R29" s="263">
        <v>2.7</v>
      </c>
      <c r="S29" s="188">
        <v>2</v>
      </c>
      <c r="T29" s="68">
        <v>6.8965517241379309E-2</v>
      </c>
    </row>
    <row r="30" spans="1:20" ht="17.100000000000001" customHeight="1" thickBot="1" x14ac:dyDescent="0.3">
      <c r="A30" s="251" t="s">
        <v>95</v>
      </c>
      <c r="B30" s="208">
        <v>31</v>
      </c>
      <c r="C30" s="171">
        <v>2</v>
      </c>
      <c r="D30" s="267">
        <v>2</v>
      </c>
      <c r="E30" s="230">
        <v>37</v>
      </c>
      <c r="F30" s="230">
        <v>876</v>
      </c>
      <c r="G30" s="230">
        <v>1147</v>
      </c>
      <c r="H30" s="230">
        <v>89</v>
      </c>
      <c r="I30" s="230">
        <v>88</v>
      </c>
      <c r="J30" s="240">
        <v>0</v>
      </c>
      <c r="K30" s="273">
        <v>93</v>
      </c>
      <c r="L30" s="235">
        <v>21</v>
      </c>
      <c r="M30" s="266">
        <v>0.7637314734088928</v>
      </c>
      <c r="N30" s="263">
        <v>3</v>
      </c>
      <c r="O30" s="263">
        <v>3.0449438202247192</v>
      </c>
      <c r="P30" s="263">
        <v>2.4</v>
      </c>
      <c r="Q30" s="270">
        <v>0</v>
      </c>
      <c r="R30" s="263">
        <v>2.9</v>
      </c>
      <c r="S30" s="188">
        <v>1</v>
      </c>
      <c r="T30" s="68">
        <v>3.5714285714285712E-2</v>
      </c>
    </row>
    <row r="31" spans="1:20" ht="17.100000000000001" customHeight="1" thickBot="1" x14ac:dyDescent="0.3">
      <c r="A31" s="251" t="s">
        <v>96</v>
      </c>
      <c r="B31" s="208">
        <v>30</v>
      </c>
      <c r="C31" s="171">
        <v>2</v>
      </c>
      <c r="D31" s="267">
        <v>1</v>
      </c>
      <c r="E31" s="230">
        <v>37</v>
      </c>
      <c r="F31" s="230">
        <v>751</v>
      </c>
      <c r="G31" s="230">
        <v>1110</v>
      </c>
      <c r="H31" s="230">
        <v>76</v>
      </c>
      <c r="I31" s="230">
        <v>74</v>
      </c>
      <c r="J31" s="240">
        <v>2</v>
      </c>
      <c r="K31" s="273">
        <v>78</v>
      </c>
      <c r="L31" s="235">
        <v>22</v>
      </c>
      <c r="M31" s="266">
        <v>0.67657657657657655</v>
      </c>
      <c r="N31" s="263">
        <v>2.6</v>
      </c>
      <c r="O31" s="263">
        <v>4.7236842105263159</v>
      </c>
      <c r="P31" s="263">
        <v>2.1</v>
      </c>
      <c r="Q31" s="270">
        <v>2.5999999999999999E-2</v>
      </c>
      <c r="R31" s="263">
        <v>2.5</v>
      </c>
      <c r="S31" s="188">
        <v>1</v>
      </c>
      <c r="T31" s="68">
        <v>3.7037037037037035E-2</v>
      </c>
    </row>
    <row r="32" spans="1:20" ht="17.100000000000001" customHeight="1" thickBot="1" x14ac:dyDescent="0.3">
      <c r="A32" s="251" t="s">
        <v>97</v>
      </c>
      <c r="B32" s="208">
        <v>31</v>
      </c>
      <c r="C32" s="171">
        <v>5</v>
      </c>
      <c r="D32" s="267">
        <v>2</v>
      </c>
      <c r="E32" s="230">
        <v>37</v>
      </c>
      <c r="F32" s="230">
        <v>742</v>
      </c>
      <c r="G32" s="230">
        <v>1147</v>
      </c>
      <c r="H32" s="230">
        <v>87</v>
      </c>
      <c r="I32" s="230">
        <v>85</v>
      </c>
      <c r="J32" s="240">
        <v>3</v>
      </c>
      <c r="K32" s="273">
        <v>83</v>
      </c>
      <c r="L32" s="235">
        <v>16</v>
      </c>
      <c r="M32" s="266">
        <v>0.6469049694856146</v>
      </c>
      <c r="N32" s="263">
        <v>2.6774193548387095</v>
      </c>
      <c r="O32" s="263">
        <v>4.6551724137931032</v>
      </c>
      <c r="P32" s="263">
        <v>2.4</v>
      </c>
      <c r="Q32" s="270">
        <v>3.4000000000000002E-2</v>
      </c>
      <c r="R32" s="263">
        <v>2.8</v>
      </c>
      <c r="S32" s="188">
        <v>0</v>
      </c>
      <c r="T32" s="68">
        <v>0</v>
      </c>
    </row>
    <row r="33" spans="1:20" ht="17.100000000000001" customHeight="1" thickBot="1" x14ac:dyDescent="0.3">
      <c r="A33" s="251" t="s">
        <v>98</v>
      </c>
      <c r="B33" s="208">
        <v>31</v>
      </c>
      <c r="C33" s="171">
        <v>2</v>
      </c>
      <c r="D33" s="267">
        <v>3</v>
      </c>
      <c r="E33" s="230"/>
      <c r="F33" s="230"/>
      <c r="G33" s="230"/>
      <c r="H33" s="230"/>
      <c r="I33" s="230"/>
      <c r="J33" s="240"/>
      <c r="K33" s="273"/>
      <c r="L33" s="235">
        <v>0</v>
      </c>
      <c r="M33" s="266" t="e">
        <v>#DIV/0!</v>
      </c>
      <c r="N33" s="263">
        <v>0</v>
      </c>
      <c r="O33" s="263" t="e">
        <v>#DIV/0!</v>
      </c>
      <c r="P33" s="263" t="s">
        <v>18</v>
      </c>
      <c r="Q33" s="270" t="s">
        <v>18</v>
      </c>
      <c r="R33" s="263" t="s">
        <v>18</v>
      </c>
      <c r="S33" s="188">
        <v>1</v>
      </c>
      <c r="T33" s="68">
        <v>3.0303030303030304E-2</v>
      </c>
    </row>
    <row r="34" spans="1:20" ht="17.100000000000001" customHeight="1" thickBot="1" x14ac:dyDescent="0.3">
      <c r="A34" s="251" t="s">
        <v>122</v>
      </c>
      <c r="B34" s="208">
        <v>30</v>
      </c>
      <c r="C34" s="171">
        <v>1</v>
      </c>
      <c r="D34" s="267">
        <v>0</v>
      </c>
      <c r="E34" s="230"/>
      <c r="F34" s="230"/>
      <c r="G34" s="230"/>
      <c r="H34" s="230"/>
      <c r="I34" s="230"/>
      <c r="J34" s="240"/>
      <c r="K34" s="273"/>
      <c r="L34" s="235">
        <v>0</v>
      </c>
      <c r="M34" s="266" t="e">
        <v>#DIV/0!</v>
      </c>
      <c r="N34" s="263">
        <v>0</v>
      </c>
      <c r="O34" s="263" t="e">
        <v>#DIV/0!</v>
      </c>
      <c r="P34" s="263" t="s">
        <v>18</v>
      </c>
      <c r="Q34" s="270" t="s">
        <v>18</v>
      </c>
      <c r="R34" s="263" t="s">
        <v>18</v>
      </c>
      <c r="S34" s="188">
        <v>3</v>
      </c>
      <c r="T34" s="68">
        <v>0.1</v>
      </c>
    </row>
    <row r="35" spans="1:20" ht="17.100000000000001" customHeight="1" thickBot="1" x14ac:dyDescent="0.3">
      <c r="A35" s="251" t="s">
        <v>100</v>
      </c>
      <c r="B35" s="208">
        <v>31</v>
      </c>
      <c r="C35" s="171">
        <v>5</v>
      </c>
      <c r="D35" s="267">
        <v>2</v>
      </c>
      <c r="E35" s="230"/>
      <c r="F35" s="230"/>
      <c r="G35" s="230"/>
      <c r="H35" s="230"/>
      <c r="I35" s="230"/>
      <c r="J35" s="240"/>
      <c r="K35" s="273"/>
      <c r="L35" s="235">
        <v>0</v>
      </c>
      <c r="M35" s="266" t="e">
        <v>#DIV/0!</v>
      </c>
      <c r="N35" s="263">
        <v>0</v>
      </c>
      <c r="O35" s="263" t="e">
        <v>#DIV/0!</v>
      </c>
      <c r="P35" s="263" t="s">
        <v>18</v>
      </c>
      <c r="Q35" s="270" t="s">
        <v>18</v>
      </c>
      <c r="R35" s="263" t="s">
        <v>18</v>
      </c>
      <c r="S35" s="188"/>
      <c r="T35" s="68">
        <v>0</v>
      </c>
    </row>
    <row r="36" spans="1:20" ht="17.100000000000001" customHeight="1" thickBot="1" x14ac:dyDescent="0.3">
      <c r="A36" s="251" t="s">
        <v>101</v>
      </c>
      <c r="B36" s="208">
        <v>30</v>
      </c>
      <c r="C36" s="171">
        <v>1</v>
      </c>
      <c r="D36" s="267">
        <v>0</v>
      </c>
      <c r="E36" s="230"/>
      <c r="F36" s="230"/>
      <c r="G36" s="230"/>
      <c r="H36" s="230"/>
      <c r="I36" s="230"/>
      <c r="J36" s="240"/>
      <c r="K36" s="273"/>
      <c r="L36" s="235">
        <v>0</v>
      </c>
      <c r="M36" s="266" t="e">
        <v>#DIV/0!</v>
      </c>
      <c r="N36" s="263">
        <v>0</v>
      </c>
      <c r="O36" s="263" t="e">
        <v>#DIV/0!</v>
      </c>
      <c r="P36" s="263" t="s">
        <v>18</v>
      </c>
      <c r="Q36" s="270" t="s">
        <v>18</v>
      </c>
      <c r="R36" s="263" t="s">
        <v>18</v>
      </c>
      <c r="S36" s="188"/>
      <c r="T36" s="68">
        <v>0</v>
      </c>
    </row>
    <row r="37" spans="1:20" ht="17.100000000000001" customHeight="1" thickBot="1" x14ac:dyDescent="0.3">
      <c r="A37" s="385" t="s">
        <v>102</v>
      </c>
      <c r="B37" s="386">
        <v>31</v>
      </c>
      <c r="C37" s="387">
        <v>6</v>
      </c>
      <c r="D37" s="388">
        <v>0</v>
      </c>
      <c r="E37" s="389"/>
      <c r="F37" s="389"/>
      <c r="G37" s="389"/>
      <c r="H37" s="389"/>
      <c r="I37" s="389"/>
      <c r="J37" s="390"/>
      <c r="K37" s="391"/>
      <c r="L37" s="392"/>
      <c r="M37" s="458"/>
      <c r="N37" s="439"/>
      <c r="O37" s="439"/>
      <c r="P37" s="439"/>
      <c r="Q37" s="441"/>
      <c r="R37" s="439"/>
      <c r="S37" s="188"/>
      <c r="T37" s="68"/>
    </row>
    <row r="38" spans="1:20" ht="17.100000000000001" customHeight="1" thickBot="1" x14ac:dyDescent="0.3">
      <c r="A38" s="396" t="s">
        <v>107</v>
      </c>
      <c r="B38" s="397">
        <v>365</v>
      </c>
      <c r="C38" s="398">
        <v>32</v>
      </c>
      <c r="D38" s="399">
        <v>11.40625</v>
      </c>
      <c r="E38" s="401">
        <v>36.857142857142854</v>
      </c>
      <c r="F38" s="401">
        <v>5508</v>
      </c>
      <c r="G38" s="401">
        <v>7841</v>
      </c>
      <c r="H38" s="401">
        <v>572</v>
      </c>
      <c r="I38" s="401">
        <v>562</v>
      </c>
      <c r="J38" s="402">
        <v>16</v>
      </c>
      <c r="K38" s="403">
        <v>569</v>
      </c>
      <c r="L38" s="404">
        <v>140</v>
      </c>
      <c r="M38" s="405">
        <v>0.70199999999999996</v>
      </c>
      <c r="N38" s="406">
        <v>1.6</v>
      </c>
      <c r="O38" s="406">
        <v>4.0999999999999996</v>
      </c>
      <c r="P38" s="406">
        <v>2.2000000000000002</v>
      </c>
      <c r="Q38" s="407">
        <v>2.8000000000000001E-2</v>
      </c>
      <c r="R38" s="406">
        <v>1.6</v>
      </c>
      <c r="S38" s="189">
        <v>21</v>
      </c>
      <c r="T38" s="116">
        <v>6.1946902654867256E-2</v>
      </c>
    </row>
    <row r="39" spans="1:20" ht="17.100000000000001" customHeight="1" thickBot="1" x14ac:dyDescent="0.3">
      <c r="A39" s="252" t="s">
        <v>103</v>
      </c>
      <c r="B39" s="213">
        <v>90</v>
      </c>
      <c r="C39" s="168">
        <v>4</v>
      </c>
      <c r="D39" s="288">
        <v>22.5</v>
      </c>
      <c r="E39" s="231">
        <v>36.666666666666664</v>
      </c>
      <c r="F39" s="231">
        <v>2358</v>
      </c>
      <c r="G39" s="231">
        <v>3327</v>
      </c>
      <c r="H39" s="231">
        <v>240</v>
      </c>
      <c r="I39" s="231">
        <v>236</v>
      </c>
      <c r="J39" s="241">
        <v>10</v>
      </c>
      <c r="K39" s="274">
        <v>235</v>
      </c>
      <c r="L39" s="248">
        <v>67</v>
      </c>
      <c r="M39" s="214">
        <v>0.70899999999999996</v>
      </c>
      <c r="N39" s="204">
        <v>2.6</v>
      </c>
      <c r="O39" s="204">
        <v>4</v>
      </c>
      <c r="P39" s="204">
        <v>2.2000000000000002</v>
      </c>
      <c r="Q39" s="226">
        <v>4.2000000000000003E-2</v>
      </c>
      <c r="R39" s="204">
        <v>2.7</v>
      </c>
      <c r="S39" s="189">
        <v>13</v>
      </c>
      <c r="T39" s="116">
        <v>0.12745098039215685</v>
      </c>
    </row>
    <row r="40" spans="1:20" ht="17.100000000000001" customHeight="1" thickBot="1" x14ac:dyDescent="0.3">
      <c r="A40" s="252" t="s">
        <v>104</v>
      </c>
      <c r="B40" s="213">
        <v>91</v>
      </c>
      <c r="C40" s="168">
        <v>8</v>
      </c>
      <c r="D40" s="288">
        <v>11.375</v>
      </c>
      <c r="E40" s="231">
        <v>37</v>
      </c>
      <c r="F40" s="231">
        <v>2408</v>
      </c>
      <c r="G40" s="231">
        <v>3367</v>
      </c>
      <c r="H40" s="231">
        <v>245</v>
      </c>
      <c r="I40" s="231">
        <v>241</v>
      </c>
      <c r="J40" s="241">
        <v>3</v>
      </c>
      <c r="K40" s="274">
        <v>251</v>
      </c>
      <c r="L40" s="248">
        <v>57</v>
      </c>
      <c r="M40" s="214">
        <v>0.71499999999999997</v>
      </c>
      <c r="N40" s="204">
        <v>2.8</v>
      </c>
      <c r="O40" s="204">
        <v>3.9</v>
      </c>
      <c r="P40" s="204">
        <v>2.2000000000000002</v>
      </c>
      <c r="Q40" s="226">
        <v>1.2E-2</v>
      </c>
      <c r="R40" s="204">
        <v>2.7</v>
      </c>
      <c r="S40" s="189">
        <v>4</v>
      </c>
      <c r="T40" s="116">
        <v>4.7619047619047616E-2</v>
      </c>
    </row>
    <row r="41" spans="1:20" ht="17.100000000000001" customHeight="1" thickBot="1" x14ac:dyDescent="0.3">
      <c r="A41" s="252" t="s">
        <v>105</v>
      </c>
      <c r="B41" s="213">
        <v>92</v>
      </c>
      <c r="C41" s="168">
        <v>8</v>
      </c>
      <c r="D41" s="288">
        <v>11.5</v>
      </c>
      <c r="E41" s="231">
        <v>37</v>
      </c>
      <c r="F41" s="231">
        <v>742</v>
      </c>
      <c r="G41" s="231">
        <v>1147</v>
      </c>
      <c r="H41" s="231">
        <v>87</v>
      </c>
      <c r="I41" s="231">
        <v>85</v>
      </c>
      <c r="J41" s="241">
        <v>3</v>
      </c>
      <c r="K41" s="274">
        <v>83</v>
      </c>
      <c r="L41" s="248">
        <v>16</v>
      </c>
      <c r="M41" s="214">
        <v>0.64700000000000002</v>
      </c>
      <c r="N41" s="204">
        <v>0.9</v>
      </c>
      <c r="O41" s="204">
        <v>4.7</v>
      </c>
      <c r="P41" s="204">
        <v>2.4</v>
      </c>
      <c r="Q41" s="226">
        <v>3.4000000000000002E-2</v>
      </c>
      <c r="R41" s="204">
        <v>0.9</v>
      </c>
      <c r="S41" s="189">
        <v>4</v>
      </c>
      <c r="T41" s="116">
        <v>4.3956043956043959E-2</v>
      </c>
    </row>
    <row r="42" spans="1:20" ht="17.100000000000001" customHeight="1" thickBot="1" x14ac:dyDescent="0.3">
      <c r="A42" s="253" t="s">
        <v>106</v>
      </c>
      <c r="B42" s="215">
        <v>92</v>
      </c>
      <c r="C42" s="200">
        <v>12</v>
      </c>
      <c r="D42" s="289">
        <v>7.666666666666667</v>
      </c>
      <c r="E42" s="232">
        <v>0</v>
      </c>
      <c r="F42" s="232">
        <v>0</v>
      </c>
      <c r="G42" s="232">
        <v>0</v>
      </c>
      <c r="H42" s="232">
        <v>0</v>
      </c>
      <c r="I42" s="232">
        <v>0</v>
      </c>
      <c r="J42" s="242">
        <v>0</v>
      </c>
      <c r="K42" s="275">
        <v>0</v>
      </c>
      <c r="L42" s="249">
        <v>0</v>
      </c>
      <c r="M42" s="216" t="s">
        <v>18</v>
      </c>
      <c r="N42" s="205" t="s">
        <v>18</v>
      </c>
      <c r="O42" s="205" t="s">
        <v>18</v>
      </c>
      <c r="P42" s="205" t="s">
        <v>18</v>
      </c>
      <c r="Q42" s="227" t="s">
        <v>18</v>
      </c>
      <c r="R42" s="205" t="s">
        <v>18</v>
      </c>
      <c r="S42" s="189">
        <v>0</v>
      </c>
      <c r="T42" s="116">
        <v>0</v>
      </c>
    </row>
    <row r="43" spans="1:20" x14ac:dyDescent="0.25">
      <c r="A43" s="1"/>
      <c r="B43" s="117"/>
      <c r="C43" s="109"/>
      <c r="D43" s="110"/>
      <c r="E43" s="117"/>
      <c r="F43" s="118"/>
      <c r="G43" s="118"/>
      <c r="H43" s="118"/>
      <c r="I43" s="118"/>
      <c r="J43" s="119"/>
      <c r="K43" s="117"/>
      <c r="L43" s="120"/>
      <c r="M43" s="121"/>
      <c r="N43" s="122"/>
      <c r="O43" s="122"/>
      <c r="P43" s="122"/>
      <c r="Q43" s="121"/>
      <c r="R43" s="122"/>
      <c r="S43" s="115"/>
      <c r="T43" s="115"/>
    </row>
    <row r="44" spans="1:20" x14ac:dyDescent="0.25">
      <c r="A44" s="1"/>
      <c r="B44" s="117"/>
      <c r="C44" s="109"/>
      <c r="D44" s="110"/>
      <c r="E44" s="117"/>
      <c r="F44" s="118"/>
      <c r="G44" s="118"/>
      <c r="H44" s="118"/>
      <c r="I44" s="118"/>
      <c r="J44" s="119"/>
      <c r="K44" s="117"/>
      <c r="L44" s="120"/>
      <c r="M44" s="121"/>
      <c r="N44" s="122"/>
      <c r="O44" s="122"/>
      <c r="P44" s="122"/>
      <c r="Q44" s="121"/>
      <c r="R44" s="122"/>
      <c r="S44" s="115"/>
      <c r="T44" s="115"/>
    </row>
    <row r="45" spans="1:20" ht="15.75" thickBot="1" x14ac:dyDescent="0.3">
      <c r="A45" s="61" t="s">
        <v>112</v>
      </c>
      <c r="B45" s="61"/>
      <c r="C45" s="61"/>
      <c r="D45" s="101"/>
      <c r="E45" s="61"/>
      <c r="F45" s="61"/>
      <c r="G45" s="61"/>
      <c r="H45" s="61"/>
      <c r="I45" s="61"/>
      <c r="J45" s="61"/>
      <c r="K45" s="61"/>
      <c r="L45" s="103"/>
      <c r="M45" s="61"/>
      <c r="N45" s="61"/>
      <c r="O45" s="61"/>
      <c r="P45" s="61"/>
      <c r="Q45" s="61"/>
      <c r="R45" s="61"/>
      <c r="S45" s="115"/>
      <c r="T45" s="115"/>
    </row>
    <row r="46" spans="1:20" ht="51.75" thickBot="1" x14ac:dyDescent="0.3">
      <c r="A46" s="277" t="s">
        <v>134</v>
      </c>
      <c r="B46" s="278" t="s">
        <v>2</v>
      </c>
      <c r="C46" s="278" t="s">
        <v>3</v>
      </c>
      <c r="D46" s="279" t="s">
        <v>4</v>
      </c>
      <c r="E46" s="280" t="s">
        <v>133</v>
      </c>
      <c r="F46" s="280" t="s">
        <v>6</v>
      </c>
      <c r="G46" s="280" t="s">
        <v>132</v>
      </c>
      <c r="H46" s="280" t="s">
        <v>131</v>
      </c>
      <c r="I46" s="280" t="s">
        <v>28</v>
      </c>
      <c r="J46" s="278" t="s">
        <v>124</v>
      </c>
      <c r="K46" s="278" t="s">
        <v>130</v>
      </c>
      <c r="L46" s="281" t="s">
        <v>20</v>
      </c>
      <c r="M46" s="282" t="s">
        <v>125</v>
      </c>
      <c r="N46" s="283" t="s">
        <v>136</v>
      </c>
      <c r="O46" s="282" t="s">
        <v>127</v>
      </c>
      <c r="P46" s="282" t="s">
        <v>123</v>
      </c>
      <c r="Q46" s="282" t="s">
        <v>128</v>
      </c>
      <c r="R46" s="284" t="s">
        <v>129</v>
      </c>
      <c r="S46" s="276" t="s">
        <v>16</v>
      </c>
      <c r="T46" s="12" t="s">
        <v>17</v>
      </c>
    </row>
    <row r="47" spans="1:20" ht="17.100000000000001" customHeight="1" thickBot="1" x14ac:dyDescent="0.3">
      <c r="A47" s="250" t="s">
        <v>91</v>
      </c>
      <c r="B47" s="206">
        <v>31</v>
      </c>
      <c r="C47" s="199">
        <v>2</v>
      </c>
      <c r="D47" s="217">
        <v>0</v>
      </c>
      <c r="E47" s="228">
        <v>20</v>
      </c>
      <c r="F47" s="228">
        <v>417</v>
      </c>
      <c r="G47" s="228">
        <v>612</v>
      </c>
      <c r="H47" s="228">
        <v>80</v>
      </c>
      <c r="I47" s="228">
        <v>75</v>
      </c>
      <c r="J47" s="238">
        <v>0</v>
      </c>
      <c r="K47" s="271">
        <v>78</v>
      </c>
      <c r="L47" s="233">
        <v>70</v>
      </c>
      <c r="M47" s="264">
        <v>0.68137254901960786</v>
      </c>
      <c r="N47" s="261">
        <v>2.5161290322580645</v>
      </c>
      <c r="O47" s="261">
        <v>2.4375</v>
      </c>
      <c r="P47" s="261">
        <v>4</v>
      </c>
      <c r="Q47" s="268">
        <v>0</v>
      </c>
      <c r="R47" s="261">
        <v>2.6</v>
      </c>
      <c r="S47" s="260">
        <v>1</v>
      </c>
      <c r="T47" s="146">
        <v>1.0309278350515464E-2</v>
      </c>
    </row>
    <row r="48" spans="1:20" ht="17.100000000000001" customHeight="1" thickBot="1" x14ac:dyDescent="0.3">
      <c r="A48" s="251" t="s">
        <v>92</v>
      </c>
      <c r="B48" s="208">
        <v>28</v>
      </c>
      <c r="C48" s="196"/>
      <c r="D48" s="218"/>
      <c r="E48" s="229">
        <v>19</v>
      </c>
      <c r="F48" s="229">
        <v>435</v>
      </c>
      <c r="G48" s="229">
        <v>560</v>
      </c>
      <c r="H48" s="229">
        <v>95</v>
      </c>
      <c r="I48" s="229">
        <v>87</v>
      </c>
      <c r="J48" s="239">
        <v>0</v>
      </c>
      <c r="K48" s="272">
        <v>106</v>
      </c>
      <c r="L48" s="234">
        <v>97</v>
      </c>
      <c r="M48" s="265">
        <v>0.7767857142857143</v>
      </c>
      <c r="N48" s="262">
        <v>3.7857142857142856</v>
      </c>
      <c r="O48" s="262">
        <v>1.3157894736842106</v>
      </c>
      <c r="P48" s="262">
        <v>5</v>
      </c>
      <c r="Q48" s="269">
        <v>0</v>
      </c>
      <c r="R48" s="262">
        <v>3.4</v>
      </c>
      <c r="S48" s="260">
        <v>0</v>
      </c>
      <c r="T48" s="146">
        <v>0</v>
      </c>
    </row>
    <row r="49" spans="1:20" ht="17.100000000000001" customHeight="1" thickBot="1" x14ac:dyDescent="0.3">
      <c r="A49" s="251" t="s">
        <v>93</v>
      </c>
      <c r="B49" s="208">
        <v>31</v>
      </c>
      <c r="C49" s="171"/>
      <c r="D49" s="267"/>
      <c r="E49" s="230">
        <v>24</v>
      </c>
      <c r="F49" s="230">
        <v>244</v>
      </c>
      <c r="G49" s="230">
        <v>744</v>
      </c>
      <c r="H49" s="230">
        <v>124</v>
      </c>
      <c r="I49" s="230">
        <v>112</v>
      </c>
      <c r="J49" s="240">
        <v>0</v>
      </c>
      <c r="K49" s="273">
        <v>119</v>
      </c>
      <c r="L49" s="235">
        <v>107</v>
      </c>
      <c r="M49" s="266">
        <v>0.32795698924731181</v>
      </c>
      <c r="N49" s="263">
        <v>3.838709677419355</v>
      </c>
      <c r="O49" s="263">
        <v>4.032258064516129</v>
      </c>
      <c r="P49" s="263">
        <v>5.2</v>
      </c>
      <c r="Q49" s="270">
        <v>0</v>
      </c>
      <c r="R49" s="263">
        <v>4</v>
      </c>
      <c r="S49" s="188">
        <v>0</v>
      </c>
      <c r="T49" s="68">
        <v>0</v>
      </c>
    </row>
    <row r="50" spans="1:20" ht="17.100000000000001" customHeight="1" thickBot="1" x14ac:dyDescent="0.3">
      <c r="A50" s="251" t="s">
        <v>94</v>
      </c>
      <c r="B50" s="211">
        <v>30</v>
      </c>
      <c r="C50" s="171"/>
      <c r="D50" s="267"/>
      <c r="E50" s="230">
        <v>24</v>
      </c>
      <c r="F50" s="230">
        <v>533</v>
      </c>
      <c r="G50" s="230">
        <v>720</v>
      </c>
      <c r="H50" s="230">
        <v>144</v>
      </c>
      <c r="I50" s="230">
        <v>141</v>
      </c>
      <c r="J50" s="240">
        <v>0</v>
      </c>
      <c r="K50" s="273">
        <v>153</v>
      </c>
      <c r="L50" s="235">
        <v>146</v>
      </c>
      <c r="M50" s="266">
        <v>0.74027777777777781</v>
      </c>
      <c r="N50" s="263">
        <v>5.0999999999999996</v>
      </c>
      <c r="O50" s="263">
        <v>1.2986111111111112</v>
      </c>
      <c r="P50" s="263">
        <v>6</v>
      </c>
      <c r="Q50" s="270">
        <v>0</v>
      </c>
      <c r="R50" s="263">
        <v>4.8</v>
      </c>
      <c r="S50" s="188">
        <v>0</v>
      </c>
      <c r="T50" s="68">
        <v>0</v>
      </c>
    </row>
    <row r="51" spans="1:20" ht="17.100000000000001" customHeight="1" thickBot="1" x14ac:dyDescent="0.3">
      <c r="A51" s="251" t="s">
        <v>95</v>
      </c>
      <c r="B51" s="208">
        <v>31</v>
      </c>
      <c r="C51" s="171"/>
      <c r="D51" s="267"/>
      <c r="E51" s="230">
        <v>24</v>
      </c>
      <c r="F51" s="230">
        <v>669</v>
      </c>
      <c r="G51" s="230">
        <v>743</v>
      </c>
      <c r="H51" s="230">
        <v>140</v>
      </c>
      <c r="I51" s="230">
        <v>135</v>
      </c>
      <c r="J51" s="240">
        <v>0</v>
      </c>
      <c r="K51" s="273">
        <v>137</v>
      </c>
      <c r="L51" s="235">
        <v>125</v>
      </c>
      <c r="M51" s="266">
        <v>0.90040376850605652</v>
      </c>
      <c r="N51" s="263">
        <v>4.419354838709677</v>
      </c>
      <c r="O51" s="263">
        <v>0.52857142857142858</v>
      </c>
      <c r="P51" s="263">
        <v>5.8</v>
      </c>
      <c r="Q51" s="270">
        <v>0</v>
      </c>
      <c r="R51" s="263">
        <v>4.5</v>
      </c>
      <c r="S51" s="188">
        <v>0</v>
      </c>
      <c r="T51" s="68">
        <v>0</v>
      </c>
    </row>
    <row r="52" spans="1:20" ht="17.100000000000001" customHeight="1" thickBot="1" x14ac:dyDescent="0.3">
      <c r="A52" s="251" t="s">
        <v>96</v>
      </c>
      <c r="B52" s="208">
        <v>30</v>
      </c>
      <c r="C52" s="171"/>
      <c r="D52" s="267"/>
      <c r="E52" s="230">
        <v>24</v>
      </c>
      <c r="F52" s="230">
        <v>535</v>
      </c>
      <c r="G52" s="230">
        <v>726</v>
      </c>
      <c r="H52" s="230">
        <v>139</v>
      </c>
      <c r="I52" s="230">
        <v>130</v>
      </c>
      <c r="J52" s="240">
        <v>0</v>
      </c>
      <c r="K52" s="273">
        <v>138</v>
      </c>
      <c r="L52" s="235">
        <v>124</v>
      </c>
      <c r="M52" s="266">
        <v>0.73691460055096414</v>
      </c>
      <c r="N52" s="263">
        <v>4.5999999999999996</v>
      </c>
      <c r="O52" s="263">
        <v>1.3741007194244603</v>
      </c>
      <c r="P52" s="263">
        <v>5.8</v>
      </c>
      <c r="Q52" s="270">
        <v>0</v>
      </c>
      <c r="R52" s="263">
        <v>4.5999999999999996</v>
      </c>
      <c r="S52" s="188">
        <v>0</v>
      </c>
      <c r="T52" s="68">
        <v>0</v>
      </c>
    </row>
    <row r="53" spans="1:20" ht="17.100000000000001" customHeight="1" thickBot="1" x14ac:dyDescent="0.3">
      <c r="A53" s="251" t="s">
        <v>97</v>
      </c>
      <c r="B53" s="208">
        <v>31</v>
      </c>
      <c r="C53" s="171"/>
      <c r="D53" s="267"/>
      <c r="E53" s="230">
        <v>24</v>
      </c>
      <c r="F53" s="230">
        <v>605</v>
      </c>
      <c r="G53" s="230">
        <v>744</v>
      </c>
      <c r="H53" s="230">
        <v>143</v>
      </c>
      <c r="I53" s="230">
        <v>140</v>
      </c>
      <c r="J53" s="240">
        <v>0</v>
      </c>
      <c r="K53" s="273">
        <v>142</v>
      </c>
      <c r="L53" s="235">
        <v>126</v>
      </c>
      <c r="M53" s="266">
        <v>0.81317204301075274</v>
      </c>
      <c r="N53" s="263">
        <v>4.580645161290323</v>
      </c>
      <c r="O53" s="263">
        <v>0.97202797202797198</v>
      </c>
      <c r="P53" s="263">
        <v>6</v>
      </c>
      <c r="Q53" s="270">
        <v>0</v>
      </c>
      <c r="R53" s="263">
        <v>4.5999999999999996</v>
      </c>
      <c r="S53" s="188">
        <v>0</v>
      </c>
      <c r="T53" s="68">
        <v>0</v>
      </c>
    </row>
    <row r="54" spans="1:20" ht="17.100000000000001" customHeight="1" thickBot="1" x14ac:dyDescent="0.3">
      <c r="A54" s="251" t="s">
        <v>98</v>
      </c>
      <c r="B54" s="208">
        <v>31</v>
      </c>
      <c r="C54" s="171"/>
      <c r="D54" s="267"/>
      <c r="E54" s="230"/>
      <c r="F54" s="230"/>
      <c r="G54" s="230"/>
      <c r="H54" s="230"/>
      <c r="I54" s="230"/>
      <c r="J54" s="240"/>
      <c r="K54" s="273"/>
      <c r="L54" s="235">
        <v>0</v>
      </c>
      <c r="M54" s="266" t="e">
        <v>#DIV/0!</v>
      </c>
      <c r="N54" s="263">
        <v>0</v>
      </c>
      <c r="O54" s="263" t="e">
        <v>#DIV/0!</v>
      </c>
      <c r="P54" s="263" t="s">
        <v>18</v>
      </c>
      <c r="Q54" s="270" t="s">
        <v>18</v>
      </c>
      <c r="R54" s="263" t="s">
        <v>18</v>
      </c>
      <c r="S54" s="188">
        <v>0</v>
      </c>
      <c r="T54" s="68">
        <v>0</v>
      </c>
    </row>
    <row r="55" spans="1:20" ht="17.100000000000001" customHeight="1" thickBot="1" x14ac:dyDescent="0.3">
      <c r="A55" s="251" t="s">
        <v>122</v>
      </c>
      <c r="B55" s="208">
        <v>30</v>
      </c>
      <c r="C55" s="171"/>
      <c r="D55" s="267"/>
      <c r="E55" s="230"/>
      <c r="F55" s="230"/>
      <c r="G55" s="230"/>
      <c r="H55" s="230"/>
      <c r="I55" s="230"/>
      <c r="J55" s="240"/>
      <c r="K55" s="273"/>
      <c r="L55" s="235">
        <v>0</v>
      </c>
      <c r="M55" s="266" t="e">
        <v>#DIV/0!</v>
      </c>
      <c r="N55" s="263">
        <v>0</v>
      </c>
      <c r="O55" s="263" t="e">
        <v>#DIV/0!</v>
      </c>
      <c r="P55" s="263" t="s">
        <v>18</v>
      </c>
      <c r="Q55" s="270" t="s">
        <v>18</v>
      </c>
      <c r="R55" s="263" t="s">
        <v>18</v>
      </c>
      <c r="S55" s="188">
        <v>1</v>
      </c>
      <c r="T55" s="68">
        <v>8.3333333333333332E-3</v>
      </c>
    </row>
    <row r="56" spans="1:20" ht="17.100000000000001" customHeight="1" thickBot="1" x14ac:dyDescent="0.3">
      <c r="A56" s="251" t="s">
        <v>100</v>
      </c>
      <c r="B56" s="208">
        <v>31</v>
      </c>
      <c r="C56" s="171"/>
      <c r="D56" s="267"/>
      <c r="E56" s="230"/>
      <c r="F56" s="230"/>
      <c r="G56" s="230"/>
      <c r="H56" s="230"/>
      <c r="I56" s="230"/>
      <c r="J56" s="240"/>
      <c r="K56" s="273"/>
      <c r="L56" s="235">
        <v>0</v>
      </c>
      <c r="M56" s="266" t="e">
        <v>#DIV/0!</v>
      </c>
      <c r="N56" s="263">
        <v>0</v>
      </c>
      <c r="O56" s="263" t="e">
        <v>#DIV/0!</v>
      </c>
      <c r="P56" s="263" t="s">
        <v>18</v>
      </c>
      <c r="Q56" s="270" t="s">
        <v>18</v>
      </c>
      <c r="R56" s="263" t="s">
        <v>18</v>
      </c>
      <c r="S56" s="188"/>
      <c r="T56" s="68">
        <v>0</v>
      </c>
    </row>
    <row r="57" spans="1:20" ht="17.100000000000001" customHeight="1" thickBot="1" x14ac:dyDescent="0.3">
      <c r="A57" s="251" t="s">
        <v>101</v>
      </c>
      <c r="B57" s="208">
        <v>30</v>
      </c>
      <c r="C57" s="171"/>
      <c r="D57" s="267"/>
      <c r="E57" s="230"/>
      <c r="F57" s="230"/>
      <c r="G57" s="230"/>
      <c r="H57" s="230"/>
      <c r="I57" s="230"/>
      <c r="J57" s="240"/>
      <c r="K57" s="273"/>
      <c r="L57" s="235">
        <v>0</v>
      </c>
      <c r="M57" s="266" t="e">
        <v>#DIV/0!</v>
      </c>
      <c r="N57" s="263">
        <v>0</v>
      </c>
      <c r="O57" s="263" t="e">
        <v>#DIV/0!</v>
      </c>
      <c r="P57" s="263" t="s">
        <v>18</v>
      </c>
      <c r="Q57" s="270" t="s">
        <v>18</v>
      </c>
      <c r="R57" s="263" t="s">
        <v>18</v>
      </c>
      <c r="S57" s="188"/>
      <c r="T57" s="68"/>
    </row>
    <row r="58" spans="1:20" ht="17.100000000000001" customHeight="1" thickBot="1" x14ac:dyDescent="0.3">
      <c r="A58" s="385" t="s">
        <v>102</v>
      </c>
      <c r="B58" s="386">
        <v>31</v>
      </c>
      <c r="C58" s="387"/>
      <c r="D58" s="388"/>
      <c r="E58" s="389"/>
      <c r="F58" s="389"/>
      <c r="G58" s="389"/>
      <c r="H58" s="389"/>
      <c r="I58" s="389"/>
      <c r="J58" s="390"/>
      <c r="K58" s="391"/>
      <c r="L58" s="392"/>
      <c r="M58" s="458"/>
      <c r="N58" s="439"/>
      <c r="O58" s="439"/>
      <c r="P58" s="439"/>
      <c r="Q58" s="441"/>
      <c r="R58" s="439"/>
      <c r="S58" s="188"/>
      <c r="T58" s="68"/>
    </row>
    <row r="59" spans="1:20" ht="17.100000000000001" customHeight="1" thickBot="1" x14ac:dyDescent="0.3">
      <c r="A59" s="396" t="s">
        <v>107</v>
      </c>
      <c r="B59" s="397">
        <v>365</v>
      </c>
      <c r="C59" s="398">
        <v>2</v>
      </c>
      <c r="D59" s="399">
        <v>182.5</v>
      </c>
      <c r="E59" s="44">
        <v>22.714285714285715</v>
      </c>
      <c r="F59" s="44">
        <v>3438</v>
      </c>
      <c r="G59" s="44">
        <v>4849</v>
      </c>
      <c r="H59" s="44">
        <v>865</v>
      </c>
      <c r="I59" s="44">
        <v>820</v>
      </c>
      <c r="J59" s="44">
        <v>0</v>
      </c>
      <c r="K59" s="44">
        <v>873</v>
      </c>
      <c r="L59" s="69">
        <v>795</v>
      </c>
      <c r="M59" s="48">
        <v>0.70899999999999996</v>
      </c>
      <c r="N59" s="49">
        <v>2.4</v>
      </c>
      <c r="O59" s="49">
        <v>1.6</v>
      </c>
      <c r="P59" s="49">
        <v>5.4</v>
      </c>
      <c r="Q59" s="48">
        <v>0</v>
      </c>
      <c r="R59" s="49">
        <v>2.4</v>
      </c>
      <c r="S59" s="189">
        <v>2</v>
      </c>
      <c r="T59" s="116">
        <v>1.7196904557179708E-3</v>
      </c>
    </row>
    <row r="60" spans="1:20" ht="17.100000000000001" customHeight="1" thickBot="1" x14ac:dyDescent="0.3">
      <c r="A60" s="252" t="s">
        <v>103</v>
      </c>
      <c r="B60" s="213">
        <v>90</v>
      </c>
      <c r="C60" s="168">
        <v>2</v>
      </c>
      <c r="D60" s="288">
        <v>45</v>
      </c>
      <c r="E60" s="44">
        <v>21</v>
      </c>
      <c r="F60" s="44">
        <v>1096</v>
      </c>
      <c r="G60" s="44">
        <v>1916</v>
      </c>
      <c r="H60" s="44">
        <v>299</v>
      </c>
      <c r="I60" s="44">
        <v>274</v>
      </c>
      <c r="J60" s="44">
        <v>0</v>
      </c>
      <c r="K60" s="44">
        <v>303</v>
      </c>
      <c r="L60" s="69">
        <v>274</v>
      </c>
      <c r="M60" s="48">
        <v>0.57199999999999995</v>
      </c>
      <c r="N60" s="49">
        <v>3.4</v>
      </c>
      <c r="O60" s="49">
        <v>2.7</v>
      </c>
      <c r="P60" s="49">
        <v>4.7</v>
      </c>
      <c r="Q60" s="48">
        <v>0</v>
      </c>
      <c r="R60" s="49">
        <v>3.3</v>
      </c>
      <c r="S60" s="189">
        <v>1</v>
      </c>
      <c r="T60" s="116">
        <v>2.9325513196480938E-3</v>
      </c>
    </row>
    <row r="61" spans="1:20" ht="17.100000000000001" customHeight="1" thickBot="1" x14ac:dyDescent="0.3">
      <c r="A61" s="252" t="s">
        <v>104</v>
      </c>
      <c r="B61" s="213">
        <v>91</v>
      </c>
      <c r="C61" s="168">
        <v>0</v>
      </c>
      <c r="D61" s="288" t="e">
        <v>#DIV/0!</v>
      </c>
      <c r="E61" s="44">
        <v>24</v>
      </c>
      <c r="F61" s="44">
        <v>1737</v>
      </c>
      <c r="G61" s="44">
        <v>2189</v>
      </c>
      <c r="H61" s="44">
        <v>423</v>
      </c>
      <c r="I61" s="44">
        <v>406</v>
      </c>
      <c r="J61" s="44">
        <v>0</v>
      </c>
      <c r="K61" s="44">
        <v>428</v>
      </c>
      <c r="L61" s="69">
        <v>395</v>
      </c>
      <c r="M61" s="48">
        <v>0.79400000000000004</v>
      </c>
      <c r="N61" s="49">
        <v>4.7</v>
      </c>
      <c r="O61" s="49">
        <v>1.1000000000000001</v>
      </c>
      <c r="P61" s="49">
        <v>5.9</v>
      </c>
      <c r="Q61" s="48">
        <v>0</v>
      </c>
      <c r="R61" s="49">
        <v>4.5999999999999996</v>
      </c>
      <c r="S61" s="189">
        <v>0</v>
      </c>
      <c r="T61" s="116">
        <v>0</v>
      </c>
    </row>
    <row r="62" spans="1:20" ht="17.100000000000001" customHeight="1" thickBot="1" x14ac:dyDescent="0.3">
      <c r="A62" s="252" t="s">
        <v>105</v>
      </c>
      <c r="B62" s="213">
        <v>92</v>
      </c>
      <c r="C62" s="168">
        <v>0</v>
      </c>
      <c r="D62" s="288" t="e">
        <v>#DIV/0!</v>
      </c>
      <c r="E62" s="44">
        <v>24</v>
      </c>
      <c r="F62" s="44">
        <v>605</v>
      </c>
      <c r="G62" s="44">
        <v>744</v>
      </c>
      <c r="H62" s="44">
        <v>143</v>
      </c>
      <c r="I62" s="44">
        <v>140</v>
      </c>
      <c r="J62" s="44">
        <v>0</v>
      </c>
      <c r="K62" s="44">
        <v>142</v>
      </c>
      <c r="L62" s="69">
        <v>126</v>
      </c>
      <c r="M62" s="48">
        <v>0.81299999999999994</v>
      </c>
      <c r="N62" s="49">
        <v>1.5</v>
      </c>
      <c r="O62" s="49">
        <v>1</v>
      </c>
      <c r="P62" s="49">
        <v>6</v>
      </c>
      <c r="Q62" s="48">
        <v>0</v>
      </c>
      <c r="R62" s="49">
        <v>1.6</v>
      </c>
      <c r="S62" s="189">
        <v>1</v>
      </c>
      <c r="T62" s="116">
        <v>3.0581039755351682E-3</v>
      </c>
    </row>
    <row r="63" spans="1:20" ht="17.100000000000001" customHeight="1" thickBot="1" x14ac:dyDescent="0.3">
      <c r="A63" s="253" t="s">
        <v>106</v>
      </c>
      <c r="B63" s="215">
        <v>92</v>
      </c>
      <c r="C63" s="200">
        <v>0</v>
      </c>
      <c r="D63" s="289" t="e">
        <v>#DIV/0!</v>
      </c>
      <c r="E63" s="44">
        <v>0</v>
      </c>
      <c r="F63" s="44">
        <v>0</v>
      </c>
      <c r="G63" s="44">
        <v>0</v>
      </c>
      <c r="H63" s="44">
        <v>0</v>
      </c>
      <c r="I63" s="44">
        <v>0</v>
      </c>
      <c r="J63" s="44">
        <v>0</v>
      </c>
      <c r="K63" s="44">
        <v>0</v>
      </c>
      <c r="L63" s="69">
        <v>0</v>
      </c>
      <c r="M63" s="48" t="s">
        <v>18</v>
      </c>
      <c r="N63" s="49" t="s">
        <v>18</v>
      </c>
      <c r="O63" s="49" t="s">
        <v>18</v>
      </c>
      <c r="P63" s="49" t="s">
        <v>18</v>
      </c>
      <c r="Q63" s="48" t="s">
        <v>18</v>
      </c>
      <c r="R63" s="49" t="s">
        <v>18</v>
      </c>
      <c r="S63" s="189">
        <v>0</v>
      </c>
      <c r="T63" s="116">
        <v>0</v>
      </c>
    </row>
    <row r="64" spans="1:20" x14ac:dyDescent="0.25">
      <c r="A64" s="126"/>
      <c r="B64" s="127"/>
      <c r="C64" s="96"/>
      <c r="D64" s="97"/>
      <c r="E64" s="126"/>
      <c r="F64" s="126"/>
      <c r="G64" s="126"/>
      <c r="H64" s="126"/>
      <c r="I64" s="126"/>
      <c r="J64" s="126"/>
      <c r="K64" s="127"/>
      <c r="L64" s="128"/>
      <c r="M64" s="126"/>
      <c r="N64" s="129"/>
      <c r="O64" s="126"/>
      <c r="P64" s="126"/>
      <c r="Q64" s="126"/>
      <c r="R64" s="129"/>
      <c r="S64" s="115"/>
      <c r="T64" s="115"/>
    </row>
    <row r="65" spans="1:23" x14ac:dyDescent="0.25">
      <c r="A65" s="126"/>
      <c r="B65" s="127"/>
      <c r="C65" s="96"/>
      <c r="D65" s="97"/>
      <c r="E65" s="126"/>
      <c r="F65" s="126"/>
      <c r="G65" s="126"/>
      <c r="H65" s="126"/>
      <c r="I65" s="126"/>
      <c r="J65" s="126"/>
      <c r="K65" s="127"/>
      <c r="L65" s="128"/>
      <c r="M65" s="126"/>
      <c r="N65" s="129"/>
      <c r="O65" s="126"/>
      <c r="P65" s="126"/>
      <c r="Q65" s="126"/>
      <c r="R65" s="129"/>
      <c r="S65" s="115"/>
      <c r="T65" s="115"/>
    </row>
    <row r="66" spans="1:23" ht="15.75" thickBot="1" x14ac:dyDescent="0.3">
      <c r="A66" s="61" t="s">
        <v>32</v>
      </c>
      <c r="B66" s="61"/>
      <c r="C66" s="61"/>
      <c r="D66" s="61"/>
      <c r="E66" s="61"/>
      <c r="F66" s="61"/>
      <c r="G66" s="61"/>
      <c r="H66" s="126"/>
      <c r="I66" s="126"/>
      <c r="J66" s="126"/>
      <c r="K66" s="127"/>
      <c r="L66" s="128"/>
      <c r="M66" s="126"/>
      <c r="N66" s="129"/>
      <c r="O66" s="126"/>
      <c r="P66" s="126"/>
      <c r="Q66" s="126"/>
      <c r="R66" s="129"/>
      <c r="S66" s="115"/>
      <c r="T66" s="115"/>
    </row>
    <row r="67" spans="1:23" ht="51.75" thickBot="1" x14ac:dyDescent="0.3">
      <c r="A67" s="277" t="s">
        <v>134</v>
      </c>
      <c r="B67" s="278" t="s">
        <v>2</v>
      </c>
      <c r="C67" s="278" t="s">
        <v>3</v>
      </c>
      <c r="D67" s="279" t="s">
        <v>4</v>
      </c>
      <c r="E67" s="280" t="s">
        <v>133</v>
      </c>
      <c r="F67" s="280" t="s">
        <v>6</v>
      </c>
      <c r="G67" s="280" t="s">
        <v>132</v>
      </c>
      <c r="H67" s="280" t="s">
        <v>131</v>
      </c>
      <c r="I67" s="280" t="s">
        <v>28</v>
      </c>
      <c r="J67" s="278" t="s">
        <v>124</v>
      </c>
      <c r="K67" s="278" t="s">
        <v>130</v>
      </c>
      <c r="L67" s="281" t="s">
        <v>20</v>
      </c>
      <c r="M67" s="282" t="s">
        <v>125</v>
      </c>
      <c r="N67" s="283" t="s">
        <v>136</v>
      </c>
      <c r="O67" s="282" t="s">
        <v>127</v>
      </c>
      <c r="P67" s="282" t="s">
        <v>123</v>
      </c>
      <c r="Q67" s="282" t="s">
        <v>128</v>
      </c>
      <c r="R67" s="284" t="s">
        <v>129</v>
      </c>
      <c r="S67" s="276" t="s">
        <v>16</v>
      </c>
      <c r="T67" s="12" t="s">
        <v>17</v>
      </c>
    </row>
    <row r="68" spans="1:23" ht="17.100000000000001" customHeight="1" thickBot="1" x14ac:dyDescent="0.3">
      <c r="A68" s="250" t="s">
        <v>91</v>
      </c>
      <c r="B68" s="206">
        <v>31</v>
      </c>
      <c r="C68" s="199">
        <v>5</v>
      </c>
      <c r="D68" s="217">
        <v>3</v>
      </c>
      <c r="E68" s="228">
        <v>6</v>
      </c>
      <c r="F68" s="228">
        <v>120</v>
      </c>
      <c r="G68" s="228">
        <v>186</v>
      </c>
      <c r="H68" s="228">
        <v>11</v>
      </c>
      <c r="I68" s="228">
        <v>4</v>
      </c>
      <c r="J68" s="238">
        <v>2</v>
      </c>
      <c r="K68" s="271">
        <v>13</v>
      </c>
      <c r="L68" s="233">
        <v>5</v>
      </c>
      <c r="M68" s="264">
        <v>0.64516129032258063</v>
      </c>
      <c r="N68" s="261">
        <v>0.41935483870967744</v>
      </c>
      <c r="O68" s="261">
        <v>6</v>
      </c>
      <c r="P68" s="261">
        <v>1.8</v>
      </c>
      <c r="Q68" s="268">
        <v>0.182</v>
      </c>
      <c r="R68" s="261">
        <v>0.4</v>
      </c>
      <c r="S68" s="260">
        <v>0</v>
      </c>
      <c r="T68" s="146">
        <v>0</v>
      </c>
    </row>
    <row r="69" spans="1:23" ht="17.100000000000001" customHeight="1" thickBot="1" x14ac:dyDescent="0.3">
      <c r="A69" s="251" t="s">
        <v>92</v>
      </c>
      <c r="B69" s="208">
        <v>28</v>
      </c>
      <c r="C69" s="196"/>
      <c r="D69" s="218"/>
      <c r="E69" s="229">
        <v>6</v>
      </c>
      <c r="F69" s="229">
        <v>129</v>
      </c>
      <c r="G69" s="229">
        <v>168</v>
      </c>
      <c r="H69" s="229">
        <v>7</v>
      </c>
      <c r="I69" s="229">
        <v>1</v>
      </c>
      <c r="J69" s="239">
        <v>1</v>
      </c>
      <c r="K69" s="272">
        <v>6</v>
      </c>
      <c r="L69" s="234">
        <v>4</v>
      </c>
      <c r="M69" s="265">
        <v>0.7678571428571429</v>
      </c>
      <c r="N69" s="262">
        <v>0.21428571428571427</v>
      </c>
      <c r="O69" s="262">
        <v>5.5714285714285712</v>
      </c>
      <c r="P69" s="262">
        <v>1.2</v>
      </c>
      <c r="Q69" s="269">
        <v>0.14299999999999999</v>
      </c>
      <c r="R69" s="262">
        <v>0.3</v>
      </c>
      <c r="S69" s="260">
        <v>1</v>
      </c>
      <c r="T69" s="146">
        <v>0.1111111111111111</v>
      </c>
    </row>
    <row r="70" spans="1:23" ht="17.100000000000001" customHeight="1" thickBot="1" x14ac:dyDescent="0.3">
      <c r="A70" s="251" t="s">
        <v>93</v>
      </c>
      <c r="B70" s="208">
        <v>31</v>
      </c>
      <c r="C70" s="171"/>
      <c r="D70" s="267"/>
      <c r="E70" s="230">
        <v>6</v>
      </c>
      <c r="F70" s="230">
        <v>161</v>
      </c>
      <c r="G70" s="230">
        <v>186</v>
      </c>
      <c r="H70" s="230">
        <v>16</v>
      </c>
      <c r="I70" s="230">
        <v>5</v>
      </c>
      <c r="J70" s="240">
        <v>2</v>
      </c>
      <c r="K70" s="273">
        <v>15</v>
      </c>
      <c r="L70" s="235">
        <v>5</v>
      </c>
      <c r="M70" s="266">
        <v>0.86559139784946237</v>
      </c>
      <c r="N70" s="263">
        <v>0.4838709677419355</v>
      </c>
      <c r="O70" s="263">
        <v>1.5625</v>
      </c>
      <c r="P70" s="263">
        <v>2.7</v>
      </c>
      <c r="Q70" s="270">
        <v>0.125</v>
      </c>
      <c r="R70" s="263">
        <v>0.5</v>
      </c>
      <c r="S70" s="188">
        <v>0</v>
      </c>
      <c r="T70" s="68">
        <v>0</v>
      </c>
      <c r="W70">
        <f>5*31</f>
        <v>155</v>
      </c>
    </row>
    <row r="71" spans="1:23" ht="17.100000000000001" customHeight="1" thickBot="1" x14ac:dyDescent="0.3">
      <c r="A71" s="251" t="s">
        <v>94</v>
      </c>
      <c r="B71" s="211">
        <v>30</v>
      </c>
      <c r="C71" s="171"/>
      <c r="D71" s="267"/>
      <c r="E71" s="230">
        <v>6</v>
      </c>
      <c r="F71" s="230">
        <v>176</v>
      </c>
      <c r="G71" s="230">
        <v>180</v>
      </c>
      <c r="H71" s="230">
        <v>8</v>
      </c>
      <c r="I71" s="230">
        <v>3</v>
      </c>
      <c r="J71" s="240">
        <v>0</v>
      </c>
      <c r="K71" s="273">
        <v>11</v>
      </c>
      <c r="L71" s="235">
        <v>9</v>
      </c>
      <c r="M71" s="266">
        <v>0.97777777777777775</v>
      </c>
      <c r="N71" s="263">
        <v>0.36666666666666664</v>
      </c>
      <c r="O71" s="263">
        <v>0.5</v>
      </c>
      <c r="P71" s="263">
        <v>1.3</v>
      </c>
      <c r="Q71" s="270">
        <v>0</v>
      </c>
      <c r="R71" s="263">
        <v>0.3</v>
      </c>
      <c r="S71" s="188">
        <v>1</v>
      </c>
      <c r="T71" s="68">
        <v>8.3333333333333329E-2</v>
      </c>
    </row>
    <row r="72" spans="1:23" ht="17.100000000000001" customHeight="1" thickBot="1" x14ac:dyDescent="0.3">
      <c r="A72" s="251" t="s">
        <v>95</v>
      </c>
      <c r="B72" s="208">
        <v>31</v>
      </c>
      <c r="C72" s="171"/>
      <c r="D72" s="267"/>
      <c r="E72" s="230">
        <v>6</v>
      </c>
      <c r="F72" s="230">
        <v>154</v>
      </c>
      <c r="G72" s="230">
        <v>186</v>
      </c>
      <c r="H72" s="230">
        <v>13</v>
      </c>
      <c r="I72" s="230">
        <v>2</v>
      </c>
      <c r="J72" s="240">
        <v>1</v>
      </c>
      <c r="K72" s="273">
        <v>10</v>
      </c>
      <c r="L72" s="235">
        <v>6</v>
      </c>
      <c r="M72" s="266">
        <v>0.82795698924731187</v>
      </c>
      <c r="N72" s="263">
        <v>0.32258064516129031</v>
      </c>
      <c r="O72" s="263">
        <v>2.4615384615384617</v>
      </c>
      <c r="P72" s="263">
        <v>2.2000000000000002</v>
      </c>
      <c r="Q72" s="270">
        <v>7.6999999999999999E-2</v>
      </c>
      <c r="R72" s="263">
        <v>0.4</v>
      </c>
      <c r="S72" s="188">
        <v>0</v>
      </c>
      <c r="T72" s="68">
        <v>0</v>
      </c>
    </row>
    <row r="73" spans="1:23" ht="17.100000000000001" customHeight="1" thickBot="1" x14ac:dyDescent="0.3">
      <c r="A73" s="251" t="s">
        <v>96</v>
      </c>
      <c r="B73" s="208">
        <v>30</v>
      </c>
      <c r="C73" s="171"/>
      <c r="D73" s="267"/>
      <c r="E73" s="230">
        <v>6</v>
      </c>
      <c r="F73" s="230">
        <v>192</v>
      </c>
      <c r="G73" s="230">
        <v>180</v>
      </c>
      <c r="H73" s="230">
        <v>10</v>
      </c>
      <c r="I73" s="230">
        <v>1</v>
      </c>
      <c r="J73" s="240">
        <v>1</v>
      </c>
      <c r="K73" s="273">
        <v>13</v>
      </c>
      <c r="L73" s="235">
        <v>7</v>
      </c>
      <c r="M73" s="266">
        <v>1.0666666666666667</v>
      </c>
      <c r="N73" s="263">
        <v>0.43333333333333335</v>
      </c>
      <c r="O73" s="263">
        <v>-1.2</v>
      </c>
      <c r="P73" s="263">
        <v>1.7</v>
      </c>
      <c r="Q73" s="270">
        <v>0.1</v>
      </c>
      <c r="R73" s="263">
        <v>0.3</v>
      </c>
      <c r="S73" s="188">
        <v>2</v>
      </c>
      <c r="T73" s="68">
        <v>0.2</v>
      </c>
    </row>
    <row r="74" spans="1:23" ht="17.100000000000001" customHeight="1" thickBot="1" x14ac:dyDescent="0.3">
      <c r="A74" s="251" t="s">
        <v>97</v>
      </c>
      <c r="B74" s="208">
        <v>31</v>
      </c>
      <c r="C74" s="171"/>
      <c r="D74" s="267"/>
      <c r="E74" s="230">
        <v>6</v>
      </c>
      <c r="F74" s="230">
        <v>137</v>
      </c>
      <c r="G74" s="230">
        <v>186</v>
      </c>
      <c r="H74" s="230">
        <v>16</v>
      </c>
      <c r="I74" s="230">
        <v>2</v>
      </c>
      <c r="J74" s="240">
        <v>2</v>
      </c>
      <c r="K74" s="273">
        <v>15</v>
      </c>
      <c r="L74" s="235">
        <v>10</v>
      </c>
      <c r="M74" s="266">
        <v>0.73655913978494625</v>
      </c>
      <c r="N74" s="263">
        <v>0.4838709677419355</v>
      </c>
      <c r="O74" s="263">
        <v>3.0625</v>
      </c>
      <c r="P74" s="263">
        <v>2.7</v>
      </c>
      <c r="Q74" s="270">
        <v>0.125</v>
      </c>
      <c r="R74" s="263">
        <v>0.5</v>
      </c>
      <c r="S74" s="188">
        <v>3</v>
      </c>
      <c r="T74" s="68">
        <v>0.375</v>
      </c>
    </row>
    <row r="75" spans="1:23" ht="17.100000000000001" customHeight="1" thickBot="1" x14ac:dyDescent="0.3">
      <c r="A75" s="251" t="s">
        <v>98</v>
      </c>
      <c r="B75" s="208">
        <v>31</v>
      </c>
      <c r="C75" s="171"/>
      <c r="D75" s="267"/>
      <c r="E75" s="230"/>
      <c r="F75" s="230"/>
      <c r="G75" s="230"/>
      <c r="H75" s="230"/>
      <c r="I75" s="230"/>
      <c r="J75" s="240"/>
      <c r="K75" s="273"/>
      <c r="L75" s="235">
        <v>0</v>
      </c>
      <c r="M75" s="266" t="e">
        <v>#DIV/0!</v>
      </c>
      <c r="N75" s="263">
        <v>0</v>
      </c>
      <c r="O75" s="263" t="e">
        <v>#DIV/0!</v>
      </c>
      <c r="P75" s="263" t="s">
        <v>18</v>
      </c>
      <c r="Q75" s="270" t="s">
        <v>18</v>
      </c>
      <c r="R75" s="263" t="s">
        <v>18</v>
      </c>
      <c r="S75" s="188">
        <v>0</v>
      </c>
      <c r="T75" s="68">
        <v>0</v>
      </c>
    </row>
    <row r="76" spans="1:23" ht="17.100000000000001" customHeight="1" thickBot="1" x14ac:dyDescent="0.3">
      <c r="A76" s="251" t="s">
        <v>122</v>
      </c>
      <c r="B76" s="208">
        <v>30</v>
      </c>
      <c r="C76" s="171"/>
      <c r="D76" s="267"/>
      <c r="E76" s="230"/>
      <c r="F76" s="230"/>
      <c r="G76" s="230"/>
      <c r="H76" s="230"/>
      <c r="I76" s="230"/>
      <c r="J76" s="240"/>
      <c r="K76" s="273"/>
      <c r="L76" s="235">
        <v>0</v>
      </c>
      <c r="M76" s="266" t="e">
        <v>#DIV/0!</v>
      </c>
      <c r="N76" s="263">
        <v>0</v>
      </c>
      <c r="O76" s="263" t="e">
        <v>#DIV/0!</v>
      </c>
      <c r="P76" s="263" t="s">
        <v>18</v>
      </c>
      <c r="Q76" s="270" t="s">
        <v>18</v>
      </c>
      <c r="R76" s="263" t="s">
        <v>18</v>
      </c>
      <c r="S76" s="188">
        <v>1</v>
      </c>
      <c r="T76" s="68">
        <v>0.16666666666666666</v>
      </c>
    </row>
    <row r="77" spans="1:23" ht="17.100000000000001" customHeight="1" thickBot="1" x14ac:dyDescent="0.3">
      <c r="A77" s="251" t="s">
        <v>100</v>
      </c>
      <c r="B77" s="208">
        <v>31</v>
      </c>
      <c r="C77" s="171"/>
      <c r="D77" s="267"/>
      <c r="E77" s="230"/>
      <c r="F77" s="230"/>
      <c r="G77" s="230"/>
      <c r="H77" s="230"/>
      <c r="I77" s="230"/>
      <c r="J77" s="240"/>
      <c r="K77" s="273"/>
      <c r="L77" s="235">
        <v>0</v>
      </c>
      <c r="M77" s="266" t="e">
        <v>#DIV/0!</v>
      </c>
      <c r="N77" s="263">
        <v>0</v>
      </c>
      <c r="O77" s="263" t="e">
        <v>#DIV/0!</v>
      </c>
      <c r="P77" s="263" t="s">
        <v>18</v>
      </c>
      <c r="Q77" s="270" t="s">
        <v>18</v>
      </c>
      <c r="R77" s="263" t="s">
        <v>18</v>
      </c>
      <c r="S77" s="188"/>
      <c r="T77" s="68">
        <v>0</v>
      </c>
    </row>
    <row r="78" spans="1:23" ht="17.100000000000001" customHeight="1" thickBot="1" x14ac:dyDescent="0.3">
      <c r="A78" s="251" t="s">
        <v>101</v>
      </c>
      <c r="B78" s="208">
        <v>30</v>
      </c>
      <c r="C78" s="171"/>
      <c r="D78" s="267"/>
      <c r="E78" s="230"/>
      <c r="F78" s="230"/>
      <c r="G78" s="230"/>
      <c r="H78" s="230"/>
      <c r="I78" s="230"/>
      <c r="J78" s="240"/>
      <c r="K78" s="273"/>
      <c r="L78" s="235">
        <v>0</v>
      </c>
      <c r="M78" s="266" t="e">
        <v>#DIV/0!</v>
      </c>
      <c r="N78" s="263">
        <v>0</v>
      </c>
      <c r="O78" s="263" t="e">
        <v>#DIV/0!</v>
      </c>
      <c r="P78" s="263" t="s">
        <v>18</v>
      </c>
      <c r="Q78" s="270" t="s">
        <v>18</v>
      </c>
      <c r="R78" s="263" t="s">
        <v>18</v>
      </c>
      <c r="S78" s="188"/>
      <c r="T78" s="68"/>
    </row>
    <row r="79" spans="1:23" ht="17.100000000000001" customHeight="1" thickBot="1" x14ac:dyDescent="0.3">
      <c r="A79" s="385" t="s">
        <v>102</v>
      </c>
      <c r="B79" s="386">
        <v>31</v>
      </c>
      <c r="C79" s="387"/>
      <c r="D79" s="388"/>
      <c r="E79" s="389"/>
      <c r="F79" s="389"/>
      <c r="G79" s="389"/>
      <c r="H79" s="389"/>
      <c r="I79" s="389"/>
      <c r="J79" s="390"/>
      <c r="K79" s="391"/>
      <c r="L79" s="392"/>
      <c r="M79" s="458"/>
      <c r="N79" s="439"/>
      <c r="O79" s="439"/>
      <c r="P79" s="439"/>
      <c r="Q79" s="441"/>
      <c r="R79" s="439"/>
      <c r="S79" s="188"/>
      <c r="T79" s="68"/>
    </row>
    <row r="80" spans="1:23" ht="17.100000000000001" customHeight="1" thickBot="1" x14ac:dyDescent="0.3">
      <c r="A80" s="396" t="s">
        <v>107</v>
      </c>
      <c r="B80" s="397">
        <v>365</v>
      </c>
      <c r="C80" s="469">
        <v>5</v>
      </c>
      <c r="D80" s="470">
        <v>73</v>
      </c>
      <c r="E80" s="44">
        <v>6</v>
      </c>
      <c r="F80" s="44">
        <v>1069</v>
      </c>
      <c r="G80" s="44">
        <v>1272</v>
      </c>
      <c r="H80" s="44">
        <v>81</v>
      </c>
      <c r="I80" s="44">
        <v>18</v>
      </c>
      <c r="J80" s="44">
        <v>9</v>
      </c>
      <c r="K80" s="44">
        <v>83</v>
      </c>
      <c r="L80" s="69">
        <v>46</v>
      </c>
      <c r="M80" s="48">
        <v>0.84</v>
      </c>
      <c r="N80" s="49">
        <v>0.2</v>
      </c>
      <c r="O80" s="49">
        <v>2.5</v>
      </c>
      <c r="P80" s="49">
        <v>1.9</v>
      </c>
      <c r="Q80" s="48">
        <v>0.111</v>
      </c>
      <c r="R80" s="49">
        <v>0.2</v>
      </c>
      <c r="S80" s="305">
        <v>8</v>
      </c>
      <c r="T80" s="130">
        <v>9.8765432098765427E-2</v>
      </c>
    </row>
    <row r="81" spans="1:20" ht="17.100000000000001" customHeight="1" thickBot="1" x14ac:dyDescent="0.3">
      <c r="A81" s="252" t="s">
        <v>103</v>
      </c>
      <c r="B81" s="213">
        <v>90</v>
      </c>
      <c r="C81" s="306">
        <v>5</v>
      </c>
      <c r="D81" s="308">
        <v>18</v>
      </c>
      <c r="E81" s="44">
        <v>6</v>
      </c>
      <c r="F81" s="44">
        <v>410</v>
      </c>
      <c r="G81" s="44">
        <v>540</v>
      </c>
      <c r="H81" s="44">
        <v>34</v>
      </c>
      <c r="I81" s="44">
        <v>10</v>
      </c>
      <c r="J81" s="44">
        <v>5</v>
      </c>
      <c r="K81" s="44">
        <v>34</v>
      </c>
      <c r="L81" s="69">
        <v>14</v>
      </c>
      <c r="M81" s="48">
        <v>0.75900000000000001</v>
      </c>
      <c r="N81" s="49">
        <v>0.4</v>
      </c>
      <c r="O81" s="49">
        <v>3.8</v>
      </c>
      <c r="P81" s="49">
        <v>1.9</v>
      </c>
      <c r="Q81" s="48">
        <v>0.14699999999999999</v>
      </c>
      <c r="R81" s="49">
        <v>0.4</v>
      </c>
      <c r="S81" s="305">
        <v>1</v>
      </c>
      <c r="T81" s="130">
        <v>4.7619047619047616E-2</v>
      </c>
    </row>
    <row r="82" spans="1:20" ht="17.100000000000001" customHeight="1" thickBot="1" x14ac:dyDescent="0.3">
      <c r="A82" s="252" t="s">
        <v>104</v>
      </c>
      <c r="B82" s="213">
        <v>91</v>
      </c>
      <c r="C82" s="306">
        <v>0</v>
      </c>
      <c r="D82" s="308" t="e">
        <v>#DIV/0!</v>
      </c>
      <c r="E82" s="44">
        <v>6</v>
      </c>
      <c r="F82" s="44">
        <v>522</v>
      </c>
      <c r="G82" s="44">
        <v>546</v>
      </c>
      <c r="H82" s="44">
        <v>31</v>
      </c>
      <c r="I82" s="44">
        <v>6</v>
      </c>
      <c r="J82" s="44">
        <v>2</v>
      </c>
      <c r="K82" s="44">
        <v>34</v>
      </c>
      <c r="L82" s="69">
        <v>22</v>
      </c>
      <c r="M82" s="48">
        <v>0.95599999999999996</v>
      </c>
      <c r="N82" s="49">
        <v>0.4</v>
      </c>
      <c r="O82" s="49">
        <v>0.8</v>
      </c>
      <c r="P82" s="49">
        <v>1.7</v>
      </c>
      <c r="Q82" s="48">
        <v>6.5000000000000002E-2</v>
      </c>
      <c r="R82" s="49">
        <v>0.3</v>
      </c>
      <c r="S82" s="305">
        <v>3</v>
      </c>
      <c r="T82" s="130">
        <v>9.0909090909090912E-2</v>
      </c>
    </row>
    <row r="83" spans="1:20" ht="17.100000000000001" customHeight="1" thickBot="1" x14ac:dyDescent="0.3">
      <c r="A83" s="252" t="s">
        <v>105</v>
      </c>
      <c r="B83" s="213">
        <v>92</v>
      </c>
      <c r="C83" s="306">
        <v>0</v>
      </c>
      <c r="D83" s="308" t="e">
        <v>#DIV/0!</v>
      </c>
      <c r="E83" s="44">
        <v>6</v>
      </c>
      <c r="F83" s="44">
        <v>137</v>
      </c>
      <c r="G83" s="44">
        <v>186</v>
      </c>
      <c r="H83" s="44">
        <v>16</v>
      </c>
      <c r="I83" s="44">
        <v>2</v>
      </c>
      <c r="J83" s="44">
        <v>2</v>
      </c>
      <c r="K83" s="44">
        <v>15</v>
      </c>
      <c r="L83" s="69">
        <v>10</v>
      </c>
      <c r="M83" s="48">
        <v>0.73699999999999999</v>
      </c>
      <c r="N83" s="49">
        <v>0.2</v>
      </c>
      <c r="O83" s="49">
        <v>3.1</v>
      </c>
      <c r="P83" s="49">
        <v>2.7</v>
      </c>
      <c r="Q83" s="48">
        <v>0.125</v>
      </c>
      <c r="R83" s="49">
        <v>0.2</v>
      </c>
      <c r="S83" s="305">
        <v>4</v>
      </c>
      <c r="T83" s="130">
        <v>0.21052631578947367</v>
      </c>
    </row>
    <row r="84" spans="1:20" ht="17.100000000000001" customHeight="1" thickBot="1" x14ac:dyDescent="0.3">
      <c r="A84" s="253" t="s">
        <v>106</v>
      </c>
      <c r="B84" s="215">
        <v>92</v>
      </c>
      <c r="C84" s="307">
        <v>0</v>
      </c>
      <c r="D84" s="309" t="e">
        <v>#DIV/0!</v>
      </c>
      <c r="E84" s="44">
        <v>0</v>
      </c>
      <c r="F84" s="44">
        <v>0</v>
      </c>
      <c r="G84" s="44">
        <v>0</v>
      </c>
      <c r="H84" s="44">
        <v>0</v>
      </c>
      <c r="I84" s="44">
        <v>0</v>
      </c>
      <c r="J84" s="44">
        <v>0</v>
      </c>
      <c r="K84" s="44">
        <v>0</v>
      </c>
      <c r="L84" s="69">
        <v>0</v>
      </c>
      <c r="M84" s="48" t="s">
        <v>18</v>
      </c>
      <c r="N84" s="49" t="s">
        <v>18</v>
      </c>
      <c r="O84" s="49" t="s">
        <v>18</v>
      </c>
      <c r="P84" s="49" t="s">
        <v>18</v>
      </c>
      <c r="Q84" s="48" t="s">
        <v>18</v>
      </c>
      <c r="R84" s="49" t="s">
        <v>18</v>
      </c>
      <c r="S84" s="305">
        <v>0</v>
      </c>
      <c r="T84" s="130">
        <v>0</v>
      </c>
    </row>
    <row r="85" spans="1:20" ht="23.25" customHeight="1" x14ac:dyDescent="0.25">
      <c r="A85" s="512" t="s">
        <v>64</v>
      </c>
      <c r="B85" s="513"/>
      <c r="C85" s="513"/>
      <c r="D85" s="513"/>
      <c r="E85" s="513"/>
      <c r="F85" s="513"/>
    </row>
  </sheetData>
  <mergeCells count="1">
    <mergeCell ref="A85:F85"/>
  </mergeCells>
  <pageMargins left="0.11811023622047245" right="0.11811023622047245" top="0.74803149606299213" bottom="0.74803149606299213" header="0.31496062992125984" footer="0.31496062992125984"/>
  <pageSetup paperSize="9" scale="8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91"/>
  <sheetViews>
    <sheetView zoomScale="85" zoomScaleNormal="85" workbookViewId="0">
      <selection activeCell="G11" sqref="G11"/>
    </sheetView>
  </sheetViews>
  <sheetFormatPr baseColWidth="10" defaultRowHeight="15" x14ac:dyDescent="0.25"/>
  <cols>
    <col min="1" max="1" width="15.5703125" customWidth="1"/>
    <col min="3" max="4" width="0" hidden="1" customWidth="1"/>
    <col min="12" max="12" width="0" hidden="1" customWidth="1"/>
    <col min="13" max="13" width="13.140625" customWidth="1"/>
    <col min="16" max="16" width="12.5703125" customWidth="1"/>
    <col min="17" max="17" width="13" customWidth="1"/>
    <col min="19" max="20" width="11.42578125" hidden="1" customWidth="1"/>
  </cols>
  <sheetData>
    <row r="1" spans="1:23" x14ac:dyDescent="0.25">
      <c r="A1" s="1" t="s">
        <v>26</v>
      </c>
      <c r="B1" s="1"/>
      <c r="C1" s="1"/>
      <c r="D1" s="2"/>
      <c r="E1" s="1"/>
      <c r="F1" s="1"/>
      <c r="G1" s="1"/>
      <c r="H1" s="1"/>
      <c r="I1" s="1"/>
      <c r="J1" s="1"/>
      <c r="K1" s="1"/>
      <c r="L1" s="105"/>
      <c r="M1" s="1"/>
      <c r="N1" s="1"/>
      <c r="O1" s="1"/>
      <c r="P1" s="1"/>
      <c r="Q1" s="1"/>
      <c r="R1" s="5"/>
      <c r="S1" s="115"/>
      <c r="T1" s="115"/>
    </row>
    <row r="2" spans="1:23" x14ac:dyDescent="0.25">
      <c r="A2" s="1" t="s">
        <v>33</v>
      </c>
      <c r="B2" s="1"/>
      <c r="C2" s="1"/>
      <c r="D2" s="2"/>
      <c r="E2" s="1"/>
      <c r="F2" s="1"/>
      <c r="G2" s="1"/>
      <c r="H2" s="1"/>
      <c r="I2" s="1"/>
      <c r="J2" s="1"/>
      <c r="K2" s="1"/>
      <c r="L2" s="105"/>
      <c r="M2" s="1"/>
      <c r="N2" s="1"/>
      <c r="O2" s="1"/>
      <c r="P2" s="1"/>
      <c r="Q2" s="1"/>
      <c r="R2" s="5"/>
      <c r="S2" s="115"/>
      <c r="T2" s="115"/>
    </row>
    <row r="3" spans="1:23" ht="15.75" thickBot="1" x14ac:dyDescent="0.3">
      <c r="A3" s="172" t="s">
        <v>117</v>
      </c>
      <c r="B3" s="1"/>
      <c r="C3" s="1"/>
      <c r="D3" s="2"/>
      <c r="E3" s="1"/>
      <c r="F3" s="1"/>
      <c r="G3" s="1"/>
      <c r="H3" s="1"/>
      <c r="I3" s="1"/>
      <c r="J3" s="1"/>
      <c r="K3" s="1"/>
      <c r="L3" s="105"/>
      <c r="M3" s="1"/>
      <c r="N3" s="1"/>
      <c r="O3" s="1"/>
      <c r="P3" s="1"/>
      <c r="Q3" s="1"/>
      <c r="R3" s="5"/>
      <c r="S3" s="115"/>
      <c r="T3" s="115"/>
    </row>
    <row r="4" spans="1:23" ht="51.75" thickBot="1" x14ac:dyDescent="0.3">
      <c r="A4" s="277" t="s">
        <v>134</v>
      </c>
      <c r="B4" s="278" t="s">
        <v>2</v>
      </c>
      <c r="C4" s="278" t="s">
        <v>3</v>
      </c>
      <c r="D4" s="279" t="s">
        <v>4</v>
      </c>
      <c r="E4" s="280" t="s">
        <v>133</v>
      </c>
      <c r="F4" s="280" t="s">
        <v>6</v>
      </c>
      <c r="G4" s="280" t="s">
        <v>132</v>
      </c>
      <c r="H4" s="280" t="s">
        <v>131</v>
      </c>
      <c r="I4" s="280" t="s">
        <v>28</v>
      </c>
      <c r="J4" s="278" t="s">
        <v>124</v>
      </c>
      <c r="K4" s="278" t="s">
        <v>130</v>
      </c>
      <c r="L4" s="281" t="s">
        <v>20</v>
      </c>
      <c r="M4" s="282" t="s">
        <v>125</v>
      </c>
      <c r="N4" s="283" t="s">
        <v>136</v>
      </c>
      <c r="O4" s="282" t="s">
        <v>127</v>
      </c>
      <c r="P4" s="282" t="s">
        <v>123</v>
      </c>
      <c r="Q4" s="282" t="s">
        <v>128</v>
      </c>
      <c r="R4" s="284" t="s">
        <v>129</v>
      </c>
      <c r="S4" s="276" t="s">
        <v>16</v>
      </c>
      <c r="T4" s="12" t="s">
        <v>17</v>
      </c>
    </row>
    <row r="5" spans="1:23" ht="17.100000000000001" customHeight="1" thickBot="1" x14ac:dyDescent="0.3">
      <c r="A5" s="250" t="s">
        <v>91</v>
      </c>
      <c r="B5" s="206">
        <v>31</v>
      </c>
      <c r="C5" s="199">
        <v>183</v>
      </c>
      <c r="D5" s="217">
        <v>0.16939890710382513</v>
      </c>
      <c r="E5" s="411">
        <v>53</v>
      </c>
      <c r="F5" s="411">
        <v>1032</v>
      </c>
      <c r="G5" s="411">
        <v>1633</v>
      </c>
      <c r="H5" s="411">
        <v>464</v>
      </c>
      <c r="I5" s="411">
        <v>350</v>
      </c>
      <c r="J5" s="414">
        <v>0</v>
      </c>
      <c r="K5" s="413">
        <v>467</v>
      </c>
      <c r="L5" s="412">
        <v>263</v>
      </c>
      <c r="M5" s="409">
        <v>0.63200000000000001</v>
      </c>
      <c r="N5" s="408">
        <v>15.1</v>
      </c>
      <c r="O5" s="408">
        <v>1.3</v>
      </c>
      <c r="P5" s="408">
        <v>8.8000000000000007</v>
      </c>
      <c r="Q5" s="410">
        <v>0</v>
      </c>
      <c r="R5" s="408">
        <v>15</v>
      </c>
      <c r="S5" s="187">
        <v>0</v>
      </c>
      <c r="T5" s="146">
        <v>0</v>
      </c>
    </row>
    <row r="6" spans="1:23" ht="17.100000000000001" customHeight="1" thickBot="1" x14ac:dyDescent="0.3">
      <c r="A6" s="251" t="s">
        <v>92</v>
      </c>
      <c r="B6" s="208">
        <v>28</v>
      </c>
      <c r="C6" s="196"/>
      <c r="D6" s="298"/>
      <c r="E6" s="230">
        <v>51</v>
      </c>
      <c r="F6" s="230">
        <v>1155</v>
      </c>
      <c r="G6" s="230">
        <v>1482</v>
      </c>
      <c r="H6" s="230">
        <v>430</v>
      </c>
      <c r="I6" s="230">
        <v>320</v>
      </c>
      <c r="J6" s="240">
        <v>0</v>
      </c>
      <c r="K6" s="273">
        <v>449</v>
      </c>
      <c r="L6" s="235">
        <v>251</v>
      </c>
      <c r="M6" s="210">
        <v>0.77900000000000003</v>
      </c>
      <c r="N6" s="203">
        <v>16</v>
      </c>
      <c r="O6" s="203">
        <v>0.8</v>
      </c>
      <c r="P6" s="203">
        <v>8.4</v>
      </c>
      <c r="Q6" s="225">
        <v>0</v>
      </c>
      <c r="R6" s="203">
        <v>15.4</v>
      </c>
      <c r="S6" s="187">
        <v>0</v>
      </c>
      <c r="T6" s="146" t="e">
        <v>#VALUE!</v>
      </c>
    </row>
    <row r="7" spans="1:23" ht="17.100000000000001" customHeight="1" thickBot="1" x14ac:dyDescent="0.3">
      <c r="A7" s="251" t="s">
        <v>93</v>
      </c>
      <c r="B7" s="208">
        <v>31</v>
      </c>
      <c r="C7" s="171"/>
      <c r="D7" s="299"/>
      <c r="E7" s="230">
        <v>54</v>
      </c>
      <c r="F7" s="230">
        <v>1202</v>
      </c>
      <c r="G7" s="230">
        <v>1665</v>
      </c>
      <c r="H7" s="230">
        <v>495</v>
      </c>
      <c r="I7" s="230">
        <v>382</v>
      </c>
      <c r="J7" s="240">
        <v>0</v>
      </c>
      <c r="K7" s="273">
        <v>494</v>
      </c>
      <c r="L7" s="235">
        <v>287</v>
      </c>
      <c r="M7" s="210">
        <v>0.72199999999999998</v>
      </c>
      <c r="N7" s="203">
        <v>15.9</v>
      </c>
      <c r="O7" s="203">
        <v>0.9</v>
      </c>
      <c r="P7" s="203">
        <v>9.1999999999999993</v>
      </c>
      <c r="Q7" s="225">
        <v>0</v>
      </c>
      <c r="R7" s="203">
        <v>16</v>
      </c>
      <c r="S7" s="297">
        <v>0</v>
      </c>
      <c r="T7" s="68" t="e">
        <v>#VALUE!</v>
      </c>
    </row>
    <row r="8" spans="1:23" ht="17.100000000000001" customHeight="1" thickBot="1" x14ac:dyDescent="0.3">
      <c r="A8" s="251" t="s">
        <v>94</v>
      </c>
      <c r="B8" s="211">
        <v>30</v>
      </c>
      <c r="C8" s="171"/>
      <c r="D8" s="220"/>
      <c r="E8" s="230">
        <v>56</v>
      </c>
      <c r="F8" s="230">
        <v>1481</v>
      </c>
      <c r="G8" s="230">
        <v>1682</v>
      </c>
      <c r="H8" s="230">
        <v>469</v>
      </c>
      <c r="I8" s="230">
        <v>351</v>
      </c>
      <c r="J8" s="240">
        <v>1</v>
      </c>
      <c r="K8" s="273">
        <v>476</v>
      </c>
      <c r="L8" s="235">
        <v>271</v>
      </c>
      <c r="M8" s="210">
        <v>0.88</v>
      </c>
      <c r="N8" s="203">
        <v>15.9</v>
      </c>
      <c r="O8" s="203">
        <v>0.4</v>
      </c>
      <c r="P8" s="203">
        <v>8.4</v>
      </c>
      <c r="Q8" s="225">
        <v>2E-3</v>
      </c>
      <c r="R8" s="203">
        <v>15.6</v>
      </c>
      <c r="S8" s="297">
        <v>0</v>
      </c>
      <c r="T8" s="68" t="e">
        <v>#VALUE!</v>
      </c>
    </row>
    <row r="9" spans="1:23" ht="17.100000000000001" customHeight="1" thickBot="1" x14ac:dyDescent="0.3">
      <c r="A9" s="251" t="s">
        <v>95</v>
      </c>
      <c r="B9" s="208">
        <v>31</v>
      </c>
      <c r="C9" s="171"/>
      <c r="D9" s="220"/>
      <c r="E9" s="230">
        <v>57</v>
      </c>
      <c r="F9" s="230">
        <v>1400</v>
      </c>
      <c r="G9" s="230">
        <v>1755</v>
      </c>
      <c r="H9" s="230">
        <v>529</v>
      </c>
      <c r="I9" s="230">
        <v>383</v>
      </c>
      <c r="J9" s="240">
        <v>0</v>
      </c>
      <c r="K9" s="273">
        <v>544</v>
      </c>
      <c r="L9" s="235">
        <v>280</v>
      </c>
      <c r="M9" s="210">
        <v>0.79800000000000004</v>
      </c>
      <c r="N9" s="203">
        <v>17.5</v>
      </c>
      <c r="O9" s="203">
        <v>0.7</v>
      </c>
      <c r="P9" s="203">
        <v>9.3000000000000007</v>
      </c>
      <c r="Q9" s="225">
        <v>0</v>
      </c>
      <c r="R9" s="203">
        <v>17.100000000000001</v>
      </c>
      <c r="S9" s="297"/>
      <c r="T9" s="68" t="e">
        <v>#VALUE!</v>
      </c>
    </row>
    <row r="10" spans="1:23" ht="17.100000000000001" customHeight="1" thickBot="1" x14ac:dyDescent="0.3">
      <c r="A10" s="251" t="s">
        <v>96</v>
      </c>
      <c r="B10" s="208">
        <v>30</v>
      </c>
      <c r="C10" s="171"/>
      <c r="D10" s="220"/>
      <c r="E10" s="230">
        <v>57</v>
      </c>
      <c r="F10" s="230">
        <v>1071</v>
      </c>
      <c r="G10" s="230">
        <v>1710</v>
      </c>
      <c r="H10" s="230">
        <v>482</v>
      </c>
      <c r="I10" s="230">
        <v>359</v>
      </c>
      <c r="J10" s="240">
        <v>1</v>
      </c>
      <c r="K10" s="273">
        <v>474</v>
      </c>
      <c r="L10" s="235">
        <v>263</v>
      </c>
      <c r="M10" s="210">
        <v>0.626</v>
      </c>
      <c r="N10" s="203">
        <v>15.8</v>
      </c>
      <c r="O10" s="203">
        <v>1.3</v>
      </c>
      <c r="P10" s="203">
        <v>8.5</v>
      </c>
      <c r="Q10" s="225">
        <v>2E-3</v>
      </c>
      <c r="R10" s="203">
        <v>16.100000000000001</v>
      </c>
      <c r="S10" s="297"/>
      <c r="T10" s="68" t="e">
        <v>#VALUE!</v>
      </c>
    </row>
    <row r="11" spans="1:23" ht="17.100000000000001" customHeight="1" thickBot="1" x14ac:dyDescent="0.3">
      <c r="A11" s="251" t="s">
        <v>97</v>
      </c>
      <c r="B11" s="208">
        <v>31</v>
      </c>
      <c r="C11" s="171"/>
      <c r="D11" s="220"/>
      <c r="E11" s="230">
        <v>57</v>
      </c>
      <c r="F11" s="230">
        <v>1077</v>
      </c>
      <c r="G11" s="230">
        <v>1765</v>
      </c>
      <c r="H11" s="230">
        <v>475</v>
      </c>
      <c r="I11" s="230">
        <v>360</v>
      </c>
      <c r="J11" s="240">
        <v>2</v>
      </c>
      <c r="K11" s="273">
        <v>469</v>
      </c>
      <c r="L11" s="235">
        <v>258</v>
      </c>
      <c r="M11" s="210">
        <v>0.61</v>
      </c>
      <c r="N11" s="203">
        <v>15.1</v>
      </c>
      <c r="O11" s="203">
        <v>1.4</v>
      </c>
      <c r="P11" s="203">
        <v>8.3000000000000007</v>
      </c>
      <c r="Q11" s="225">
        <v>4.0000000000000001E-3</v>
      </c>
      <c r="R11" s="203">
        <v>15.3</v>
      </c>
      <c r="S11" s="297"/>
      <c r="T11" s="68" t="e">
        <v>#VALUE!</v>
      </c>
      <c r="W11">
        <f>1700*293</f>
        <v>498100</v>
      </c>
    </row>
    <row r="12" spans="1:23" ht="17.100000000000001" customHeight="1" thickBot="1" x14ac:dyDescent="0.3">
      <c r="A12" s="251" t="s">
        <v>98</v>
      </c>
      <c r="B12" s="208">
        <v>31</v>
      </c>
      <c r="C12" s="171"/>
      <c r="D12" s="220"/>
      <c r="E12" s="230"/>
      <c r="F12" s="230"/>
      <c r="G12" s="230"/>
      <c r="H12" s="230"/>
      <c r="I12" s="230"/>
      <c r="J12" s="240"/>
      <c r="K12" s="273"/>
      <c r="L12" s="235" t="s">
        <v>41</v>
      </c>
      <c r="M12" s="210" t="s">
        <v>18</v>
      </c>
      <c r="N12" s="203" t="s">
        <v>18</v>
      </c>
      <c r="O12" s="203" t="s">
        <v>18</v>
      </c>
      <c r="P12" s="203" t="s">
        <v>18</v>
      </c>
      <c r="Q12" s="225" t="s">
        <v>18</v>
      </c>
      <c r="R12" s="203" t="s">
        <v>18</v>
      </c>
      <c r="S12" s="297"/>
      <c r="T12" s="68" t="e">
        <v>#VALUE!</v>
      </c>
    </row>
    <row r="13" spans="1:23" ht="17.100000000000001" customHeight="1" thickBot="1" x14ac:dyDescent="0.3">
      <c r="A13" s="251" t="s">
        <v>122</v>
      </c>
      <c r="B13" s="208">
        <v>30</v>
      </c>
      <c r="C13" s="171"/>
      <c r="D13" s="220"/>
      <c r="E13" s="230"/>
      <c r="F13" s="230"/>
      <c r="G13" s="230"/>
      <c r="H13" s="230"/>
      <c r="I13" s="230"/>
      <c r="J13" s="240"/>
      <c r="K13" s="273"/>
      <c r="L13" s="235" t="s">
        <v>41</v>
      </c>
      <c r="M13" s="210" t="s">
        <v>18</v>
      </c>
      <c r="N13" s="203" t="s">
        <v>18</v>
      </c>
      <c r="O13" s="203" t="s">
        <v>18</v>
      </c>
      <c r="P13" s="203" t="s">
        <v>18</v>
      </c>
      <c r="Q13" s="225" t="s">
        <v>18</v>
      </c>
      <c r="R13" s="203" t="s">
        <v>18</v>
      </c>
      <c r="S13" s="297"/>
      <c r="T13" s="68" t="e">
        <v>#VALUE!</v>
      </c>
    </row>
    <row r="14" spans="1:23" ht="17.100000000000001" customHeight="1" thickBot="1" x14ac:dyDescent="0.3">
      <c r="A14" s="251" t="s">
        <v>100</v>
      </c>
      <c r="B14" s="208">
        <v>31</v>
      </c>
      <c r="C14" s="171"/>
      <c r="D14" s="220"/>
      <c r="E14" s="230"/>
      <c r="F14" s="230"/>
      <c r="G14" s="230"/>
      <c r="H14" s="230"/>
      <c r="I14" s="230"/>
      <c r="J14" s="240"/>
      <c r="K14" s="273"/>
      <c r="L14" s="235" t="s">
        <v>41</v>
      </c>
      <c r="M14" s="210" t="s">
        <v>18</v>
      </c>
      <c r="N14" s="203" t="s">
        <v>18</v>
      </c>
      <c r="O14" s="203" t="s">
        <v>18</v>
      </c>
      <c r="P14" s="203" t="s">
        <v>18</v>
      </c>
      <c r="Q14" s="225" t="s">
        <v>18</v>
      </c>
      <c r="R14" s="203" t="s">
        <v>18</v>
      </c>
      <c r="S14" s="297"/>
      <c r="T14" s="68" t="e">
        <v>#VALUE!</v>
      </c>
    </row>
    <row r="15" spans="1:23" ht="17.100000000000001" customHeight="1" thickBot="1" x14ac:dyDescent="0.3">
      <c r="A15" s="251" t="s">
        <v>101</v>
      </c>
      <c r="B15" s="208">
        <v>30</v>
      </c>
      <c r="C15" s="171"/>
      <c r="D15" s="220"/>
      <c r="E15" s="230" t="s">
        <v>41</v>
      </c>
      <c r="F15" s="230" t="s">
        <v>41</v>
      </c>
      <c r="G15" s="230" t="s">
        <v>41</v>
      </c>
      <c r="H15" s="230" t="s">
        <v>41</v>
      </c>
      <c r="I15" s="230" t="s">
        <v>41</v>
      </c>
      <c r="J15" s="240" t="s">
        <v>41</v>
      </c>
      <c r="K15" s="273" t="s">
        <v>41</v>
      </c>
      <c r="L15" s="235" t="s">
        <v>41</v>
      </c>
      <c r="M15" s="210" t="s">
        <v>41</v>
      </c>
      <c r="N15" s="203" t="s">
        <v>41</v>
      </c>
      <c r="O15" s="203" t="s">
        <v>41</v>
      </c>
      <c r="P15" s="203" t="s">
        <v>41</v>
      </c>
      <c r="Q15" s="225" t="s">
        <v>41</v>
      </c>
      <c r="R15" s="203" t="s">
        <v>41</v>
      </c>
      <c r="S15" s="297"/>
      <c r="T15" s="68" t="e">
        <v>#VALUE!</v>
      </c>
    </row>
    <row r="16" spans="1:23" ht="17.100000000000001" customHeight="1" thickBot="1" x14ac:dyDescent="0.3">
      <c r="A16" s="251" t="s">
        <v>102</v>
      </c>
      <c r="B16" s="212">
        <v>31</v>
      </c>
      <c r="C16" s="171"/>
      <c r="D16" s="220"/>
      <c r="E16" s="230"/>
      <c r="F16" s="230"/>
      <c r="G16" s="230"/>
      <c r="H16" s="230"/>
      <c r="I16" s="230"/>
      <c r="J16" s="240"/>
      <c r="K16" s="273"/>
      <c r="L16" s="235"/>
      <c r="M16" s="210"/>
      <c r="N16" s="203"/>
      <c r="O16" s="203"/>
      <c r="P16" s="203"/>
      <c r="Q16" s="225"/>
      <c r="R16" s="203"/>
      <c r="S16" s="297"/>
      <c r="T16" s="68" t="e">
        <v>#VALUE!</v>
      </c>
    </row>
    <row r="17" spans="1:20" ht="17.100000000000001" customHeight="1" thickBot="1" x14ac:dyDescent="0.3">
      <c r="A17" s="252" t="s">
        <v>107</v>
      </c>
      <c r="B17" s="213">
        <v>365</v>
      </c>
      <c r="C17" s="168">
        <v>183</v>
      </c>
      <c r="D17" s="288">
        <v>1.9945355191256831</v>
      </c>
      <c r="E17" s="231">
        <v>55</v>
      </c>
      <c r="F17" s="231">
        <v>8418</v>
      </c>
      <c r="G17" s="231">
        <v>11692</v>
      </c>
      <c r="H17" s="231">
        <v>3344</v>
      </c>
      <c r="I17" s="231">
        <v>2505</v>
      </c>
      <c r="J17" s="241">
        <v>4</v>
      </c>
      <c r="K17" s="274">
        <v>3373</v>
      </c>
      <c r="L17" s="248">
        <v>1873</v>
      </c>
      <c r="M17" s="214">
        <v>0.72</v>
      </c>
      <c r="N17" s="204">
        <v>9.1999999999999993</v>
      </c>
      <c r="O17" s="204">
        <v>1</v>
      </c>
      <c r="P17" s="204">
        <v>8.6999999999999993</v>
      </c>
      <c r="Q17" s="226">
        <v>1E-3</v>
      </c>
      <c r="R17" s="204">
        <v>9.1999999999999993</v>
      </c>
      <c r="S17" s="189">
        <v>0</v>
      </c>
      <c r="T17" s="116">
        <v>0</v>
      </c>
    </row>
    <row r="18" spans="1:20" ht="17.100000000000001" customHeight="1" thickBot="1" x14ac:dyDescent="0.3">
      <c r="A18" s="252" t="s">
        <v>103</v>
      </c>
      <c r="B18" s="213">
        <v>90</v>
      </c>
      <c r="C18" s="168">
        <v>183</v>
      </c>
      <c r="D18" s="288">
        <v>0.49180327868852458</v>
      </c>
      <c r="E18" s="231">
        <v>52.666666666666664</v>
      </c>
      <c r="F18" s="231">
        <v>3389</v>
      </c>
      <c r="G18" s="231">
        <v>4780</v>
      </c>
      <c r="H18" s="231">
        <v>1389</v>
      </c>
      <c r="I18" s="231">
        <v>1052</v>
      </c>
      <c r="J18" s="241">
        <v>0</v>
      </c>
      <c r="K18" s="274">
        <v>1410</v>
      </c>
      <c r="L18" s="248">
        <v>801</v>
      </c>
      <c r="M18" s="214">
        <v>0.70899999999999996</v>
      </c>
      <c r="N18" s="204">
        <v>15.7</v>
      </c>
      <c r="O18" s="204">
        <v>1</v>
      </c>
      <c r="P18" s="204">
        <v>8.8000000000000007</v>
      </c>
      <c r="Q18" s="226">
        <v>0</v>
      </c>
      <c r="R18" s="204">
        <v>15.4</v>
      </c>
      <c r="S18" s="189">
        <v>0</v>
      </c>
      <c r="T18" s="116">
        <v>0</v>
      </c>
    </row>
    <row r="19" spans="1:20" ht="17.100000000000001" customHeight="1" thickBot="1" x14ac:dyDescent="0.3">
      <c r="A19" s="252" t="s">
        <v>104</v>
      </c>
      <c r="B19" s="213">
        <v>91</v>
      </c>
      <c r="C19" s="168">
        <v>0</v>
      </c>
      <c r="D19" s="288" t="e">
        <v>#DIV/0!</v>
      </c>
      <c r="E19" s="231">
        <v>56.666666666666664</v>
      </c>
      <c r="F19" s="231">
        <v>3952</v>
      </c>
      <c r="G19" s="231">
        <v>5147</v>
      </c>
      <c r="H19" s="231">
        <v>1480</v>
      </c>
      <c r="I19" s="231">
        <v>1093</v>
      </c>
      <c r="J19" s="241">
        <v>2</v>
      </c>
      <c r="K19" s="274">
        <v>1494</v>
      </c>
      <c r="L19" s="248">
        <v>814</v>
      </c>
      <c r="M19" s="214">
        <v>0.76800000000000002</v>
      </c>
      <c r="N19" s="204">
        <v>16.399999999999999</v>
      </c>
      <c r="O19" s="204">
        <v>0.8</v>
      </c>
      <c r="P19" s="204">
        <v>8.6999999999999993</v>
      </c>
      <c r="Q19" s="226">
        <v>1E-3</v>
      </c>
      <c r="R19" s="204">
        <v>16.3</v>
      </c>
      <c r="S19" s="189">
        <v>0</v>
      </c>
      <c r="T19" s="116" t="e">
        <v>#VALUE!</v>
      </c>
    </row>
    <row r="20" spans="1:20" ht="17.100000000000001" customHeight="1" thickBot="1" x14ac:dyDescent="0.3">
      <c r="A20" s="252" t="s">
        <v>105</v>
      </c>
      <c r="B20" s="213">
        <v>92</v>
      </c>
      <c r="C20" s="168">
        <v>0</v>
      </c>
      <c r="D20" s="288" t="e">
        <v>#DIV/0!</v>
      </c>
      <c r="E20" s="231">
        <v>57</v>
      </c>
      <c r="F20" s="231">
        <v>1077</v>
      </c>
      <c r="G20" s="231">
        <v>1765</v>
      </c>
      <c r="H20" s="231">
        <v>475</v>
      </c>
      <c r="I20" s="231">
        <v>360</v>
      </c>
      <c r="J20" s="241">
        <v>2</v>
      </c>
      <c r="K20" s="274">
        <v>469</v>
      </c>
      <c r="L20" s="248">
        <v>258</v>
      </c>
      <c r="M20" s="214">
        <v>0.61</v>
      </c>
      <c r="N20" s="204">
        <v>5.0999999999999996</v>
      </c>
      <c r="O20" s="204">
        <v>1.4</v>
      </c>
      <c r="P20" s="204">
        <v>8.3000000000000007</v>
      </c>
      <c r="Q20" s="226">
        <v>4.0000000000000001E-3</v>
      </c>
      <c r="R20" s="204">
        <v>5.2</v>
      </c>
      <c r="S20" s="189">
        <v>0</v>
      </c>
      <c r="T20" s="116" t="e">
        <v>#VALUE!</v>
      </c>
    </row>
    <row r="21" spans="1:20" ht="17.100000000000001" customHeight="1" thickBot="1" x14ac:dyDescent="0.3">
      <c r="A21" s="253" t="s">
        <v>106</v>
      </c>
      <c r="B21" s="215">
        <v>92</v>
      </c>
      <c r="C21" s="200">
        <v>0</v>
      </c>
      <c r="D21" s="289" t="e">
        <v>#DIV/0!</v>
      </c>
      <c r="E21" s="232">
        <v>0</v>
      </c>
      <c r="F21" s="232">
        <v>0</v>
      </c>
      <c r="G21" s="232">
        <v>0</v>
      </c>
      <c r="H21" s="232">
        <v>0</v>
      </c>
      <c r="I21" s="232">
        <v>0</v>
      </c>
      <c r="J21" s="242">
        <v>0</v>
      </c>
      <c r="K21" s="275">
        <v>0</v>
      </c>
      <c r="L21" s="249" t="s">
        <v>41</v>
      </c>
      <c r="M21" s="216" t="s">
        <v>18</v>
      </c>
      <c r="N21" s="205" t="s">
        <v>18</v>
      </c>
      <c r="O21" s="205" t="s">
        <v>18</v>
      </c>
      <c r="P21" s="205" t="s">
        <v>18</v>
      </c>
      <c r="Q21" s="227" t="s">
        <v>18</v>
      </c>
      <c r="R21" s="205" t="s">
        <v>18</v>
      </c>
      <c r="S21" s="189">
        <v>0</v>
      </c>
      <c r="T21" s="116" t="e">
        <v>#VALUE!</v>
      </c>
    </row>
    <row r="22" spans="1:20" x14ac:dyDescent="0.25">
      <c r="A22" s="72"/>
      <c r="B22" s="73"/>
      <c r="C22" s="73"/>
      <c r="D22" s="74"/>
      <c r="E22" s="73"/>
      <c r="F22" s="73"/>
      <c r="G22" s="73"/>
      <c r="H22" s="73"/>
      <c r="I22" s="73"/>
      <c r="J22" s="73"/>
      <c r="K22" s="73"/>
      <c r="L22" s="76"/>
      <c r="M22" s="77"/>
      <c r="N22" s="78"/>
      <c r="O22" s="78"/>
      <c r="P22" s="78"/>
      <c r="Q22" s="77"/>
      <c r="R22" s="78"/>
      <c r="S22" s="73"/>
      <c r="T22" s="106"/>
    </row>
    <row r="23" spans="1:20" x14ac:dyDescent="0.25">
      <c r="A23" s="126"/>
      <c r="B23" s="96"/>
      <c r="C23" s="96"/>
      <c r="D23" s="97"/>
      <c r="E23" s="98"/>
      <c r="F23" s="98"/>
      <c r="G23" s="98"/>
      <c r="H23" s="98"/>
      <c r="I23" s="98"/>
      <c r="J23" s="98"/>
      <c r="K23" s="96"/>
      <c r="L23" s="99"/>
      <c r="M23" s="98"/>
      <c r="N23" s="100"/>
      <c r="O23" s="98"/>
      <c r="P23" s="98"/>
      <c r="Q23" s="107"/>
      <c r="R23" s="100"/>
      <c r="S23" s="115"/>
      <c r="T23" s="115"/>
    </row>
    <row r="24" spans="1:20" x14ac:dyDescent="0.25">
      <c r="A24" s="131" t="str">
        <f>A$1</f>
        <v xml:space="preserve"> INDICADORES BÁSICOS DEL AREA FUNCIONAL DE HOSPITALIZACIÓN</v>
      </c>
      <c r="B24" s="96"/>
      <c r="C24" s="109"/>
      <c r="D24" s="110"/>
      <c r="E24" s="98"/>
      <c r="F24" s="98"/>
      <c r="G24" s="98"/>
      <c r="H24" s="98"/>
      <c r="I24" s="98"/>
      <c r="J24" s="98"/>
      <c r="K24" s="96"/>
      <c r="L24" s="99"/>
      <c r="M24" s="98"/>
      <c r="N24" s="100"/>
      <c r="O24" s="98"/>
      <c r="P24" s="98"/>
      <c r="Q24" s="107"/>
      <c r="R24" s="100"/>
      <c r="S24" s="115"/>
      <c r="T24" s="115"/>
    </row>
    <row r="25" spans="1:20" x14ac:dyDescent="0.25">
      <c r="A25" s="131"/>
      <c r="B25" s="96"/>
      <c r="C25" s="96"/>
      <c r="D25" s="97"/>
      <c r="E25" s="98"/>
      <c r="F25" s="98"/>
      <c r="G25" s="98"/>
      <c r="H25" s="98"/>
      <c r="I25" s="98"/>
      <c r="J25" s="98"/>
      <c r="K25" s="96"/>
      <c r="L25" s="99"/>
      <c r="M25" s="98"/>
      <c r="N25" s="100"/>
      <c r="O25" s="98"/>
      <c r="P25" s="98"/>
      <c r="Q25" s="107"/>
      <c r="R25" s="100"/>
      <c r="S25" s="115"/>
      <c r="T25" s="115"/>
    </row>
    <row r="26" spans="1:20" ht="15.75" thickBot="1" x14ac:dyDescent="0.3">
      <c r="A26" s="61" t="s">
        <v>34</v>
      </c>
      <c r="B26" s="61"/>
      <c r="C26" s="61"/>
      <c r="D26" s="101"/>
      <c r="E26" s="61"/>
      <c r="F26" s="61"/>
      <c r="G26" s="61"/>
      <c r="H26" s="61"/>
      <c r="I26" s="61"/>
      <c r="J26" s="61"/>
      <c r="K26" s="61"/>
      <c r="L26" s="103"/>
      <c r="M26" s="61"/>
      <c r="N26" s="61"/>
      <c r="O26" s="61"/>
      <c r="P26" s="61"/>
      <c r="Q26" s="61"/>
      <c r="R26" s="61"/>
      <c r="S26" s="115"/>
      <c r="T26" s="115"/>
    </row>
    <row r="27" spans="1:20" ht="51.75" thickBot="1" x14ac:dyDescent="0.3">
      <c r="A27" s="491" t="s">
        <v>35</v>
      </c>
      <c r="B27" s="278" t="s">
        <v>2</v>
      </c>
      <c r="C27" s="278" t="s">
        <v>3</v>
      </c>
      <c r="D27" s="279" t="s">
        <v>4</v>
      </c>
      <c r="E27" s="280" t="s">
        <v>133</v>
      </c>
      <c r="F27" s="280" t="s">
        <v>6</v>
      </c>
      <c r="G27" s="280" t="s">
        <v>132</v>
      </c>
      <c r="H27" s="280" t="s">
        <v>131</v>
      </c>
      <c r="I27" s="280" t="s">
        <v>28</v>
      </c>
      <c r="J27" s="278" t="s">
        <v>124</v>
      </c>
      <c r="K27" s="278" t="s">
        <v>130</v>
      </c>
      <c r="L27" s="281" t="s">
        <v>20</v>
      </c>
      <c r="M27" s="282" t="s">
        <v>125</v>
      </c>
      <c r="N27" s="283" t="s">
        <v>126</v>
      </c>
      <c r="O27" s="282" t="s">
        <v>127</v>
      </c>
      <c r="P27" s="282" t="s">
        <v>123</v>
      </c>
      <c r="Q27" s="282" t="s">
        <v>128</v>
      </c>
      <c r="R27" s="284" t="s">
        <v>129</v>
      </c>
      <c r="S27" s="276" t="s">
        <v>16</v>
      </c>
      <c r="T27" s="12" t="s">
        <v>17</v>
      </c>
    </row>
    <row r="28" spans="1:20" ht="17.100000000000001" customHeight="1" thickBot="1" x14ac:dyDescent="0.3">
      <c r="A28" s="250" t="s">
        <v>91</v>
      </c>
      <c r="B28" s="206">
        <v>31</v>
      </c>
      <c r="C28" s="199">
        <v>3</v>
      </c>
      <c r="D28" s="217">
        <v>2</v>
      </c>
      <c r="E28" s="228">
        <v>24</v>
      </c>
      <c r="F28" s="228">
        <v>499</v>
      </c>
      <c r="G28" s="228">
        <v>737</v>
      </c>
      <c r="H28" s="228">
        <v>163</v>
      </c>
      <c r="I28" s="228">
        <v>152</v>
      </c>
      <c r="J28" s="238">
        <v>0</v>
      </c>
      <c r="K28" s="271">
        <v>162</v>
      </c>
      <c r="L28" s="233">
        <v>110</v>
      </c>
      <c r="M28" s="207">
        <v>0.67700000000000005</v>
      </c>
      <c r="N28" s="261">
        <v>5.225806451612903</v>
      </c>
      <c r="O28" s="261">
        <v>1.4601226993865031</v>
      </c>
      <c r="P28" s="261">
        <v>6.8</v>
      </c>
      <c r="Q28" s="268">
        <v>0</v>
      </c>
      <c r="R28" s="261">
        <v>5.3</v>
      </c>
      <c r="S28" s="260">
        <v>0</v>
      </c>
      <c r="T28" s="146">
        <v>0</v>
      </c>
    </row>
    <row r="29" spans="1:20" ht="17.100000000000001" customHeight="1" thickBot="1" x14ac:dyDescent="0.3">
      <c r="A29" s="251" t="s">
        <v>92</v>
      </c>
      <c r="B29" s="208">
        <v>28</v>
      </c>
      <c r="C29" s="196">
        <v>4</v>
      </c>
      <c r="D29" s="218">
        <v>2</v>
      </c>
      <c r="E29" s="229">
        <v>23</v>
      </c>
      <c r="F29" s="229">
        <v>605</v>
      </c>
      <c r="G29" s="229">
        <v>672</v>
      </c>
      <c r="H29" s="229">
        <v>135</v>
      </c>
      <c r="I29" s="229">
        <v>128</v>
      </c>
      <c r="J29" s="239">
        <v>0</v>
      </c>
      <c r="K29" s="272">
        <v>147</v>
      </c>
      <c r="L29" s="234">
        <v>95</v>
      </c>
      <c r="M29" s="209">
        <v>0.9</v>
      </c>
      <c r="N29" s="262">
        <v>5.25</v>
      </c>
      <c r="O29" s="262">
        <v>0.49629629629629629</v>
      </c>
      <c r="P29" s="262">
        <v>5.9</v>
      </c>
      <c r="Q29" s="269">
        <v>0</v>
      </c>
      <c r="R29" s="262">
        <v>4.8</v>
      </c>
      <c r="S29" s="260"/>
      <c r="T29" s="146"/>
    </row>
    <row r="30" spans="1:20" ht="17.100000000000001" customHeight="1" thickBot="1" x14ac:dyDescent="0.3">
      <c r="A30" s="251" t="s">
        <v>93</v>
      </c>
      <c r="B30" s="208">
        <v>31</v>
      </c>
      <c r="C30" s="171">
        <v>8</v>
      </c>
      <c r="D30" s="267">
        <v>2</v>
      </c>
      <c r="E30" s="230">
        <v>24</v>
      </c>
      <c r="F30" s="230">
        <v>507</v>
      </c>
      <c r="G30" s="230">
        <v>744</v>
      </c>
      <c r="H30" s="230">
        <v>180</v>
      </c>
      <c r="I30" s="230">
        <v>168</v>
      </c>
      <c r="J30" s="240">
        <v>0</v>
      </c>
      <c r="K30" s="273">
        <v>178</v>
      </c>
      <c r="L30" s="235">
        <v>118</v>
      </c>
      <c r="M30" s="210">
        <v>0.68100000000000005</v>
      </c>
      <c r="N30" s="263">
        <v>5.741935483870968</v>
      </c>
      <c r="O30" s="263">
        <v>1.3166666666666667</v>
      </c>
      <c r="P30" s="263">
        <v>7.5</v>
      </c>
      <c r="Q30" s="270">
        <v>0</v>
      </c>
      <c r="R30" s="263">
        <v>5.8</v>
      </c>
      <c r="S30" s="188"/>
      <c r="T30" s="68"/>
    </row>
    <row r="31" spans="1:20" ht="17.100000000000001" customHeight="1" thickBot="1" x14ac:dyDescent="0.3">
      <c r="A31" s="251" t="s">
        <v>94</v>
      </c>
      <c r="B31" s="211">
        <v>30</v>
      </c>
      <c r="C31" s="171">
        <v>5</v>
      </c>
      <c r="D31" s="267">
        <v>2</v>
      </c>
      <c r="E31" s="230">
        <v>25</v>
      </c>
      <c r="F31" s="230">
        <v>738</v>
      </c>
      <c r="G31" s="230">
        <v>752</v>
      </c>
      <c r="H31" s="230">
        <v>186</v>
      </c>
      <c r="I31" s="230">
        <v>171</v>
      </c>
      <c r="J31" s="240">
        <v>1</v>
      </c>
      <c r="K31" s="273">
        <v>189</v>
      </c>
      <c r="L31" s="235">
        <v>124</v>
      </c>
      <c r="M31" s="210">
        <v>0.98099999999999998</v>
      </c>
      <c r="N31" s="263">
        <v>6.3</v>
      </c>
      <c r="O31" s="263">
        <v>7.5268817204301078E-2</v>
      </c>
      <c r="P31" s="263">
        <v>7.4</v>
      </c>
      <c r="Q31" s="270">
        <v>5.0000000000000001E-3</v>
      </c>
      <c r="R31" s="263">
        <v>6.2</v>
      </c>
      <c r="S31" s="188"/>
      <c r="T31" s="68"/>
    </row>
    <row r="32" spans="1:20" ht="17.100000000000001" customHeight="1" thickBot="1" x14ac:dyDescent="0.3">
      <c r="A32" s="251" t="s">
        <v>95</v>
      </c>
      <c r="B32" s="208">
        <v>31</v>
      </c>
      <c r="C32" s="171">
        <v>3</v>
      </c>
      <c r="D32" s="267">
        <v>1</v>
      </c>
      <c r="E32" s="230">
        <v>26</v>
      </c>
      <c r="F32" s="230">
        <v>703</v>
      </c>
      <c r="G32" s="230">
        <v>794</v>
      </c>
      <c r="H32" s="230">
        <v>201</v>
      </c>
      <c r="I32" s="230">
        <v>183</v>
      </c>
      <c r="J32" s="240">
        <v>0</v>
      </c>
      <c r="K32" s="273">
        <v>204</v>
      </c>
      <c r="L32" s="235">
        <v>112</v>
      </c>
      <c r="M32" s="210">
        <v>0.88500000000000001</v>
      </c>
      <c r="N32" s="263">
        <v>6.580645161290323</v>
      </c>
      <c r="O32" s="263">
        <v>0.45273631840796019</v>
      </c>
      <c r="P32" s="263">
        <v>7.7</v>
      </c>
      <c r="Q32" s="270">
        <v>0</v>
      </c>
      <c r="R32" s="263">
        <v>6.5</v>
      </c>
      <c r="S32" s="188"/>
      <c r="T32" s="68"/>
    </row>
    <row r="33" spans="1:20" ht="17.100000000000001" customHeight="1" thickBot="1" x14ac:dyDescent="0.3">
      <c r="A33" s="251" t="s">
        <v>96</v>
      </c>
      <c r="B33" s="208">
        <v>30</v>
      </c>
      <c r="C33" s="171">
        <v>4</v>
      </c>
      <c r="D33" s="267">
        <v>3</v>
      </c>
      <c r="E33" s="230">
        <v>26</v>
      </c>
      <c r="F33" s="230">
        <v>506</v>
      </c>
      <c r="G33" s="230">
        <v>780</v>
      </c>
      <c r="H33" s="230">
        <v>180</v>
      </c>
      <c r="I33" s="230">
        <v>164</v>
      </c>
      <c r="J33" s="240">
        <v>0</v>
      </c>
      <c r="K33" s="273">
        <v>179</v>
      </c>
      <c r="L33" s="235">
        <v>119</v>
      </c>
      <c r="M33" s="210">
        <v>0.64900000000000002</v>
      </c>
      <c r="N33" s="263">
        <v>5.9666666666666668</v>
      </c>
      <c r="O33" s="263">
        <v>1.5222222222222221</v>
      </c>
      <c r="P33" s="263">
        <v>6.9</v>
      </c>
      <c r="Q33" s="270">
        <v>0</v>
      </c>
      <c r="R33" s="263">
        <v>6</v>
      </c>
      <c r="S33" s="188"/>
      <c r="T33" s="68"/>
    </row>
    <row r="34" spans="1:20" ht="17.100000000000001" customHeight="1" thickBot="1" x14ac:dyDescent="0.3">
      <c r="A34" s="251" t="s">
        <v>97</v>
      </c>
      <c r="B34" s="208">
        <v>31</v>
      </c>
      <c r="C34" s="171">
        <v>3</v>
      </c>
      <c r="D34" s="267">
        <v>3</v>
      </c>
      <c r="E34" s="230">
        <v>26</v>
      </c>
      <c r="F34" s="230">
        <v>620</v>
      </c>
      <c r="G34" s="230">
        <v>806</v>
      </c>
      <c r="H34" s="230">
        <v>180</v>
      </c>
      <c r="I34" s="230">
        <v>167</v>
      </c>
      <c r="J34" s="240">
        <v>0</v>
      </c>
      <c r="K34" s="273">
        <v>179</v>
      </c>
      <c r="L34" s="235">
        <v>120</v>
      </c>
      <c r="M34" s="210">
        <v>0.76900000000000002</v>
      </c>
      <c r="N34" s="263">
        <v>5.774193548387097</v>
      </c>
      <c r="O34" s="263">
        <v>1.0333333333333334</v>
      </c>
      <c r="P34" s="263">
        <v>6.9</v>
      </c>
      <c r="Q34" s="270">
        <v>0</v>
      </c>
      <c r="R34" s="263">
        <v>5.8</v>
      </c>
      <c r="S34" s="188"/>
      <c r="T34" s="68"/>
    </row>
    <row r="35" spans="1:20" ht="17.100000000000001" customHeight="1" thickBot="1" x14ac:dyDescent="0.3">
      <c r="A35" s="251" t="s">
        <v>98</v>
      </c>
      <c r="B35" s="208">
        <v>31</v>
      </c>
      <c r="C35" s="171">
        <v>2</v>
      </c>
      <c r="D35" s="267">
        <v>0</v>
      </c>
      <c r="E35" s="230"/>
      <c r="F35" s="230"/>
      <c r="G35" s="230"/>
      <c r="H35" s="230"/>
      <c r="I35" s="230"/>
      <c r="J35" s="240"/>
      <c r="K35" s="273"/>
      <c r="L35" s="235">
        <v>0</v>
      </c>
      <c r="M35" s="210" t="s">
        <v>18</v>
      </c>
      <c r="N35" s="263">
        <v>0</v>
      </c>
      <c r="O35" s="263" t="e">
        <v>#DIV/0!</v>
      </c>
      <c r="P35" s="263" t="s">
        <v>18</v>
      </c>
      <c r="Q35" s="270" t="s">
        <v>18</v>
      </c>
      <c r="R35" s="263" t="s">
        <v>18</v>
      </c>
      <c r="S35" s="188"/>
      <c r="T35" s="68"/>
    </row>
    <row r="36" spans="1:20" ht="17.100000000000001" customHeight="1" thickBot="1" x14ac:dyDescent="0.3">
      <c r="A36" s="251" t="s">
        <v>122</v>
      </c>
      <c r="B36" s="208">
        <v>30</v>
      </c>
      <c r="C36" s="171">
        <v>4</v>
      </c>
      <c r="D36" s="267">
        <v>0</v>
      </c>
      <c r="E36" s="230"/>
      <c r="F36" s="230"/>
      <c r="G36" s="230"/>
      <c r="H36" s="230"/>
      <c r="I36" s="230"/>
      <c r="J36" s="240"/>
      <c r="K36" s="273"/>
      <c r="L36" s="235">
        <v>0</v>
      </c>
      <c r="M36" s="210" t="s">
        <v>18</v>
      </c>
      <c r="N36" s="263">
        <v>0</v>
      </c>
      <c r="O36" s="263" t="e">
        <v>#DIV/0!</v>
      </c>
      <c r="P36" s="263" t="s">
        <v>18</v>
      </c>
      <c r="Q36" s="270" t="s">
        <v>18</v>
      </c>
      <c r="R36" s="263" t="s">
        <v>18</v>
      </c>
      <c r="S36" s="188"/>
      <c r="T36" s="68"/>
    </row>
    <row r="37" spans="1:20" ht="17.100000000000001" customHeight="1" thickBot="1" x14ac:dyDescent="0.3">
      <c r="A37" s="251" t="s">
        <v>100</v>
      </c>
      <c r="B37" s="208">
        <v>31</v>
      </c>
      <c r="C37" s="171">
        <v>6</v>
      </c>
      <c r="D37" s="267">
        <v>4</v>
      </c>
      <c r="E37" s="230"/>
      <c r="F37" s="230"/>
      <c r="G37" s="230"/>
      <c r="H37" s="230"/>
      <c r="I37" s="230"/>
      <c r="J37" s="240"/>
      <c r="K37" s="273"/>
      <c r="L37" s="235">
        <v>0</v>
      </c>
      <c r="M37" s="210" t="s">
        <v>18</v>
      </c>
      <c r="N37" s="263">
        <v>0</v>
      </c>
      <c r="O37" s="263" t="e">
        <v>#DIV/0!</v>
      </c>
      <c r="P37" s="263" t="s">
        <v>18</v>
      </c>
      <c r="Q37" s="270" t="s">
        <v>18</v>
      </c>
      <c r="R37" s="263" t="s">
        <v>18</v>
      </c>
      <c r="S37" s="188"/>
      <c r="T37" s="68"/>
    </row>
    <row r="38" spans="1:20" ht="17.100000000000001" customHeight="1" thickBot="1" x14ac:dyDescent="0.3">
      <c r="A38" s="251" t="s">
        <v>101</v>
      </c>
      <c r="B38" s="208">
        <v>30</v>
      </c>
      <c r="C38" s="171">
        <v>3</v>
      </c>
      <c r="D38" s="267">
        <v>1</v>
      </c>
      <c r="E38" s="230"/>
      <c r="F38" s="230"/>
      <c r="G38" s="230"/>
      <c r="H38" s="230"/>
      <c r="I38" s="230"/>
      <c r="J38" s="240"/>
      <c r="K38" s="273"/>
      <c r="L38" s="235">
        <v>0</v>
      </c>
      <c r="M38" s="210" t="s">
        <v>18</v>
      </c>
      <c r="N38" s="263">
        <v>0</v>
      </c>
      <c r="O38" s="263" t="e">
        <v>#DIV/0!</v>
      </c>
      <c r="P38" s="263" t="s">
        <v>18</v>
      </c>
      <c r="Q38" s="270" t="s">
        <v>18</v>
      </c>
      <c r="R38" s="263" t="s">
        <v>18</v>
      </c>
      <c r="S38" s="188"/>
      <c r="T38" s="68"/>
    </row>
    <row r="39" spans="1:20" ht="17.100000000000001" customHeight="1" thickBot="1" x14ac:dyDescent="0.3">
      <c r="A39" s="385" t="s">
        <v>102</v>
      </c>
      <c r="B39" s="386">
        <v>31</v>
      </c>
      <c r="C39" s="387">
        <v>8</v>
      </c>
      <c r="D39" s="388">
        <v>1</v>
      </c>
      <c r="E39" s="389"/>
      <c r="F39" s="389"/>
      <c r="G39" s="389"/>
      <c r="H39" s="389"/>
      <c r="I39" s="389"/>
      <c r="J39" s="390"/>
      <c r="K39" s="391"/>
      <c r="L39" s="392"/>
      <c r="M39" s="393"/>
      <c r="N39" s="439"/>
      <c r="O39" s="439"/>
      <c r="P39" s="439"/>
      <c r="Q39" s="441"/>
      <c r="R39" s="439"/>
      <c r="S39" s="188"/>
      <c r="T39" s="68"/>
    </row>
    <row r="40" spans="1:20" ht="17.100000000000001" customHeight="1" thickBot="1" x14ac:dyDescent="0.3">
      <c r="A40" s="396" t="s">
        <v>107</v>
      </c>
      <c r="B40" s="397">
        <v>365</v>
      </c>
      <c r="C40" s="398">
        <v>53</v>
      </c>
      <c r="D40" s="399">
        <v>6.8867924528301883</v>
      </c>
      <c r="E40" s="401">
        <v>24.857142857142858</v>
      </c>
      <c r="F40" s="401">
        <v>4178</v>
      </c>
      <c r="G40" s="401">
        <v>5285</v>
      </c>
      <c r="H40" s="401">
        <v>1225</v>
      </c>
      <c r="I40" s="401">
        <v>1133</v>
      </c>
      <c r="J40" s="402">
        <v>1</v>
      </c>
      <c r="K40" s="403">
        <v>1238</v>
      </c>
      <c r="L40" s="404">
        <v>798</v>
      </c>
      <c r="M40" s="480">
        <v>0.79100000000000004</v>
      </c>
      <c r="N40" s="406">
        <v>3.4</v>
      </c>
      <c r="O40" s="406">
        <v>0.9</v>
      </c>
      <c r="P40" s="406">
        <v>7</v>
      </c>
      <c r="Q40" s="407">
        <v>1E-3</v>
      </c>
      <c r="R40" s="406">
        <v>3.4</v>
      </c>
      <c r="S40" s="189">
        <v>0</v>
      </c>
      <c r="T40" s="116">
        <v>0</v>
      </c>
    </row>
    <row r="41" spans="1:20" ht="17.100000000000001" customHeight="1" thickBot="1" x14ac:dyDescent="0.3">
      <c r="A41" s="252" t="s">
        <v>103</v>
      </c>
      <c r="B41" s="213">
        <v>90</v>
      </c>
      <c r="C41" s="168">
        <v>15</v>
      </c>
      <c r="D41" s="288">
        <v>6</v>
      </c>
      <c r="E41" s="231">
        <v>23.666666666666668</v>
      </c>
      <c r="F41" s="231">
        <v>1611</v>
      </c>
      <c r="G41" s="231">
        <v>2153</v>
      </c>
      <c r="H41" s="231">
        <v>478</v>
      </c>
      <c r="I41" s="231">
        <v>448</v>
      </c>
      <c r="J41" s="241">
        <v>0</v>
      </c>
      <c r="K41" s="274">
        <v>487</v>
      </c>
      <c r="L41" s="248">
        <v>323</v>
      </c>
      <c r="M41" s="481">
        <v>0.748</v>
      </c>
      <c r="N41" s="204">
        <v>5.4</v>
      </c>
      <c r="O41" s="204">
        <v>1.1000000000000001</v>
      </c>
      <c r="P41" s="204">
        <v>6.7</v>
      </c>
      <c r="Q41" s="226">
        <v>0</v>
      </c>
      <c r="R41" s="204">
        <v>5.3</v>
      </c>
      <c r="S41" s="189">
        <v>0</v>
      </c>
      <c r="T41" s="116">
        <v>0</v>
      </c>
    </row>
    <row r="42" spans="1:20" ht="17.100000000000001" customHeight="1" thickBot="1" x14ac:dyDescent="0.3">
      <c r="A42" s="252" t="s">
        <v>104</v>
      </c>
      <c r="B42" s="213">
        <v>91</v>
      </c>
      <c r="C42" s="168">
        <v>12</v>
      </c>
      <c r="D42" s="288">
        <v>7.583333333333333</v>
      </c>
      <c r="E42" s="231">
        <v>25.666666666666668</v>
      </c>
      <c r="F42" s="231">
        <v>1947</v>
      </c>
      <c r="G42" s="231">
        <v>2326</v>
      </c>
      <c r="H42" s="231">
        <v>567</v>
      </c>
      <c r="I42" s="231">
        <v>518</v>
      </c>
      <c r="J42" s="241">
        <v>1</v>
      </c>
      <c r="K42" s="274">
        <v>572</v>
      </c>
      <c r="L42" s="248">
        <v>355</v>
      </c>
      <c r="M42" s="481">
        <v>0.83699999999999997</v>
      </c>
      <c r="N42" s="204">
        <v>6.3</v>
      </c>
      <c r="O42" s="204">
        <v>0.7</v>
      </c>
      <c r="P42" s="204">
        <v>7.4</v>
      </c>
      <c r="Q42" s="226">
        <v>2E-3</v>
      </c>
      <c r="R42" s="204">
        <v>6.2</v>
      </c>
      <c r="S42" s="189">
        <v>0</v>
      </c>
      <c r="T42" s="116" t="e">
        <v>#DIV/0!</v>
      </c>
    </row>
    <row r="43" spans="1:20" ht="17.100000000000001" customHeight="1" thickBot="1" x14ac:dyDescent="0.3">
      <c r="A43" s="252" t="s">
        <v>105</v>
      </c>
      <c r="B43" s="213">
        <v>92</v>
      </c>
      <c r="C43" s="168">
        <v>9</v>
      </c>
      <c r="D43" s="288">
        <v>10.222222222222221</v>
      </c>
      <c r="E43" s="231">
        <v>26</v>
      </c>
      <c r="F43" s="231">
        <v>620</v>
      </c>
      <c r="G43" s="231">
        <v>806</v>
      </c>
      <c r="H43" s="231">
        <v>180</v>
      </c>
      <c r="I43" s="231">
        <v>167</v>
      </c>
      <c r="J43" s="241">
        <v>0</v>
      </c>
      <c r="K43" s="274">
        <v>179</v>
      </c>
      <c r="L43" s="248">
        <v>120</v>
      </c>
      <c r="M43" s="481">
        <v>0.76900000000000002</v>
      </c>
      <c r="N43" s="204">
        <v>1.9</v>
      </c>
      <c r="O43" s="204">
        <v>1</v>
      </c>
      <c r="P43" s="204">
        <v>6.9</v>
      </c>
      <c r="Q43" s="226">
        <v>0</v>
      </c>
      <c r="R43" s="204">
        <v>2</v>
      </c>
      <c r="S43" s="189">
        <v>0</v>
      </c>
      <c r="T43" s="116" t="e">
        <v>#DIV/0!</v>
      </c>
    </row>
    <row r="44" spans="1:20" ht="17.100000000000001" customHeight="1" thickBot="1" x14ac:dyDescent="0.3">
      <c r="A44" s="253" t="s">
        <v>106</v>
      </c>
      <c r="B44" s="215">
        <v>92</v>
      </c>
      <c r="C44" s="200">
        <v>17</v>
      </c>
      <c r="D44" s="289">
        <v>5.4117647058823533</v>
      </c>
      <c r="E44" s="232">
        <v>0</v>
      </c>
      <c r="F44" s="232">
        <v>0</v>
      </c>
      <c r="G44" s="232">
        <v>0</v>
      </c>
      <c r="H44" s="232">
        <v>0</v>
      </c>
      <c r="I44" s="232">
        <v>0</v>
      </c>
      <c r="J44" s="242">
        <v>0</v>
      </c>
      <c r="K44" s="275">
        <v>0</v>
      </c>
      <c r="L44" s="249">
        <v>0</v>
      </c>
      <c r="M44" s="216" t="s">
        <v>18</v>
      </c>
      <c r="N44" s="205" t="s">
        <v>18</v>
      </c>
      <c r="O44" s="205" t="s">
        <v>18</v>
      </c>
      <c r="P44" s="205" t="s">
        <v>18</v>
      </c>
      <c r="Q44" s="227" t="s">
        <v>18</v>
      </c>
      <c r="R44" s="205" t="s">
        <v>18</v>
      </c>
      <c r="S44" s="189">
        <v>0</v>
      </c>
      <c r="T44" s="116" t="e">
        <v>#DIV/0!</v>
      </c>
    </row>
    <row r="45" spans="1:20" x14ac:dyDescent="0.25">
      <c r="A45" s="72"/>
      <c r="B45" s="73"/>
      <c r="C45" s="73"/>
      <c r="D45" s="74"/>
      <c r="E45" s="73"/>
      <c r="F45" s="73"/>
      <c r="G45" s="73"/>
      <c r="H45" s="73"/>
      <c r="I45" s="73"/>
      <c r="J45" s="73"/>
      <c r="K45" s="73"/>
      <c r="L45" s="76"/>
      <c r="M45" s="77"/>
      <c r="N45" s="78"/>
      <c r="O45" s="78"/>
      <c r="P45" s="78"/>
      <c r="Q45" s="77"/>
      <c r="R45" s="78"/>
      <c r="S45" s="73"/>
      <c r="T45" s="106"/>
    </row>
    <row r="46" spans="1:20" x14ac:dyDescent="0.25">
      <c r="A46" s="1"/>
      <c r="B46" s="96"/>
      <c r="C46" s="96"/>
      <c r="D46" s="97"/>
      <c r="E46" s="98"/>
      <c r="F46" s="98"/>
      <c r="G46" s="98"/>
      <c r="H46" s="98"/>
      <c r="I46" s="98"/>
      <c r="J46" s="98"/>
      <c r="K46" s="96"/>
      <c r="L46" s="99"/>
      <c r="M46" s="98"/>
      <c r="N46" s="100"/>
      <c r="O46" s="98"/>
      <c r="P46" s="98"/>
      <c r="Q46" s="98"/>
      <c r="R46" s="100"/>
      <c r="S46" s="115"/>
      <c r="T46" s="115"/>
    </row>
    <row r="47" spans="1:20" x14ac:dyDescent="0.25">
      <c r="A47" s="131" t="str">
        <f>A$1</f>
        <v xml:space="preserve"> INDICADORES BÁSICOS DEL AREA FUNCIONAL DE HOSPITALIZACIÓN</v>
      </c>
      <c r="B47" s="96"/>
      <c r="C47" s="109"/>
      <c r="D47" s="110"/>
      <c r="E47" s="98"/>
      <c r="F47" s="98"/>
      <c r="G47" s="98"/>
      <c r="H47" s="98"/>
      <c r="I47" s="98"/>
      <c r="J47" s="98"/>
      <c r="K47" s="96"/>
      <c r="L47" s="99"/>
      <c r="M47" s="98"/>
      <c r="N47" s="100"/>
      <c r="O47" s="98"/>
      <c r="P47" s="98"/>
      <c r="Q47" s="107"/>
      <c r="R47" s="100"/>
      <c r="S47" s="115"/>
      <c r="T47" s="115"/>
    </row>
    <row r="48" spans="1:20" x14ac:dyDescent="0.25">
      <c r="B48" s="96"/>
      <c r="C48" s="96"/>
      <c r="D48" s="97"/>
      <c r="E48" s="98"/>
      <c r="F48" s="98"/>
      <c r="G48" s="98"/>
      <c r="H48" s="98"/>
      <c r="I48" s="98"/>
      <c r="J48" s="98"/>
      <c r="K48" s="96"/>
      <c r="L48" s="99"/>
      <c r="M48" s="98"/>
      <c r="N48" s="100"/>
      <c r="O48" s="98"/>
      <c r="P48" s="98"/>
      <c r="Q48" s="107"/>
      <c r="R48" s="100"/>
      <c r="S48" s="115"/>
      <c r="T48" s="115"/>
    </row>
    <row r="49" spans="1:20" ht="15.75" thickBot="1" x14ac:dyDescent="0.3">
      <c r="A49" s="296" t="s">
        <v>115</v>
      </c>
      <c r="B49" s="103"/>
      <c r="C49" s="103"/>
      <c r="D49" s="132"/>
      <c r="E49" s="103"/>
      <c r="F49" s="61"/>
      <c r="G49" s="61"/>
      <c r="H49" s="61"/>
      <c r="I49" s="61"/>
      <c r="J49" s="61"/>
      <c r="K49" s="61"/>
      <c r="L49" s="103"/>
      <c r="M49" s="61"/>
      <c r="N49" s="61"/>
      <c r="O49" s="61"/>
      <c r="P49" s="61"/>
      <c r="Q49" s="61"/>
      <c r="R49" s="61"/>
      <c r="S49" s="115"/>
      <c r="T49" s="115"/>
    </row>
    <row r="50" spans="1:20" ht="51.75" thickBot="1" x14ac:dyDescent="0.3">
      <c r="A50" s="277" t="s">
        <v>134</v>
      </c>
      <c r="B50" s="278" t="s">
        <v>2</v>
      </c>
      <c r="C50" s="278" t="s">
        <v>3</v>
      </c>
      <c r="D50" s="279" t="s">
        <v>4</v>
      </c>
      <c r="E50" s="280" t="s">
        <v>133</v>
      </c>
      <c r="F50" s="280" t="s">
        <v>6</v>
      </c>
      <c r="G50" s="280" t="s">
        <v>132</v>
      </c>
      <c r="H50" s="280" t="s">
        <v>131</v>
      </c>
      <c r="I50" s="280" t="s">
        <v>28</v>
      </c>
      <c r="J50" s="278" t="s">
        <v>124</v>
      </c>
      <c r="K50" s="278" t="s">
        <v>130</v>
      </c>
      <c r="L50" s="281" t="s">
        <v>20</v>
      </c>
      <c r="M50" s="282" t="s">
        <v>125</v>
      </c>
      <c r="N50" s="283" t="s">
        <v>136</v>
      </c>
      <c r="O50" s="282" t="s">
        <v>127</v>
      </c>
      <c r="P50" s="282" t="s">
        <v>123</v>
      </c>
      <c r="Q50" s="282" t="s">
        <v>128</v>
      </c>
      <c r="R50" s="284" t="s">
        <v>129</v>
      </c>
      <c r="S50" s="276" t="s">
        <v>16</v>
      </c>
      <c r="T50" s="12" t="s">
        <v>17</v>
      </c>
    </row>
    <row r="51" spans="1:20" ht="15.75" thickBot="1" x14ac:dyDescent="0.3">
      <c r="A51" s="250" t="s">
        <v>91</v>
      </c>
      <c r="B51" s="206">
        <v>31</v>
      </c>
      <c r="C51" s="199">
        <v>2</v>
      </c>
      <c r="D51" s="217">
        <v>5</v>
      </c>
      <c r="E51" s="228">
        <v>15</v>
      </c>
      <c r="F51" s="228">
        <v>289</v>
      </c>
      <c r="G51" s="228">
        <v>457</v>
      </c>
      <c r="H51" s="228">
        <v>158</v>
      </c>
      <c r="I51" s="238">
        <v>151</v>
      </c>
      <c r="J51" s="271">
        <v>0</v>
      </c>
      <c r="K51" s="233">
        <v>159</v>
      </c>
      <c r="L51" s="217">
        <v>17</v>
      </c>
      <c r="M51" s="293">
        <v>0.63200000000000001</v>
      </c>
      <c r="N51" s="261">
        <v>5.129032258064516</v>
      </c>
      <c r="O51" s="261">
        <v>1.0632911392405062</v>
      </c>
      <c r="P51" s="261">
        <v>10.5</v>
      </c>
      <c r="Q51" s="268">
        <v>0</v>
      </c>
      <c r="R51" s="261">
        <v>5.0999999999999996</v>
      </c>
      <c r="S51" s="260">
        <v>0</v>
      </c>
      <c r="T51" s="146">
        <v>0</v>
      </c>
    </row>
    <row r="52" spans="1:20" ht="15.75" thickBot="1" x14ac:dyDescent="0.3">
      <c r="A52" s="251" t="s">
        <v>92</v>
      </c>
      <c r="B52" s="208">
        <v>28</v>
      </c>
      <c r="C52" s="196">
        <v>0</v>
      </c>
      <c r="D52" s="218">
        <v>3</v>
      </c>
      <c r="E52" s="229">
        <v>14</v>
      </c>
      <c r="F52" s="229">
        <v>437</v>
      </c>
      <c r="G52" s="229">
        <v>418</v>
      </c>
      <c r="H52" s="229">
        <v>145</v>
      </c>
      <c r="I52" s="239">
        <v>138</v>
      </c>
      <c r="J52" s="272">
        <v>0</v>
      </c>
      <c r="K52" s="234">
        <v>156</v>
      </c>
      <c r="L52" s="218">
        <v>15</v>
      </c>
      <c r="M52" s="294">
        <v>1.0449999999999999</v>
      </c>
      <c r="N52" s="262">
        <v>5.5714285714285712</v>
      </c>
      <c r="O52" s="262">
        <v>-0.1310344827586207</v>
      </c>
      <c r="P52" s="262">
        <v>10.4</v>
      </c>
      <c r="Q52" s="269">
        <v>0</v>
      </c>
      <c r="R52" s="262">
        <v>5.2</v>
      </c>
      <c r="S52" s="260"/>
      <c r="T52" s="146"/>
    </row>
    <row r="53" spans="1:20" ht="15.75" thickBot="1" x14ac:dyDescent="0.3">
      <c r="A53" s="251" t="s">
        <v>93</v>
      </c>
      <c r="B53" s="208">
        <v>31</v>
      </c>
      <c r="C53" s="171">
        <v>3</v>
      </c>
      <c r="D53" s="267">
        <v>4</v>
      </c>
      <c r="E53" s="230">
        <v>15</v>
      </c>
      <c r="F53" s="230">
        <v>339</v>
      </c>
      <c r="G53" s="230">
        <v>465</v>
      </c>
      <c r="H53" s="230">
        <v>158</v>
      </c>
      <c r="I53" s="240">
        <v>148</v>
      </c>
      <c r="J53" s="273">
        <v>0</v>
      </c>
      <c r="K53" s="235">
        <v>159</v>
      </c>
      <c r="L53" s="267">
        <v>21</v>
      </c>
      <c r="M53" s="295">
        <v>0.72899999999999998</v>
      </c>
      <c r="N53" s="263">
        <v>5.129032258064516</v>
      </c>
      <c r="O53" s="263">
        <v>0.79746835443037978</v>
      </c>
      <c r="P53" s="263">
        <v>10.5</v>
      </c>
      <c r="Q53" s="270">
        <v>0</v>
      </c>
      <c r="R53" s="263">
        <v>5.0999999999999996</v>
      </c>
      <c r="S53" s="188"/>
      <c r="T53" s="68"/>
    </row>
    <row r="54" spans="1:20" ht="15.75" thickBot="1" x14ac:dyDescent="0.3">
      <c r="A54" s="251" t="s">
        <v>94</v>
      </c>
      <c r="B54" s="211">
        <v>30</v>
      </c>
      <c r="C54" s="171">
        <v>3</v>
      </c>
      <c r="D54" s="267">
        <v>4</v>
      </c>
      <c r="E54" s="230">
        <v>15</v>
      </c>
      <c r="F54" s="230">
        <v>406</v>
      </c>
      <c r="G54" s="230">
        <v>450</v>
      </c>
      <c r="H54" s="230">
        <v>150</v>
      </c>
      <c r="I54" s="240">
        <v>135</v>
      </c>
      <c r="J54" s="273">
        <v>0</v>
      </c>
      <c r="K54" s="235">
        <v>155</v>
      </c>
      <c r="L54" s="267">
        <v>18</v>
      </c>
      <c r="M54" s="295">
        <v>0.90200000000000002</v>
      </c>
      <c r="N54" s="263">
        <v>5.166666666666667</v>
      </c>
      <c r="O54" s="263">
        <v>0.29333333333333333</v>
      </c>
      <c r="P54" s="263">
        <v>10</v>
      </c>
      <c r="Q54" s="270">
        <v>0</v>
      </c>
      <c r="R54" s="263">
        <v>5</v>
      </c>
      <c r="S54" s="188"/>
      <c r="T54" s="68"/>
    </row>
    <row r="55" spans="1:20" ht="15.75" thickBot="1" x14ac:dyDescent="0.3">
      <c r="A55" s="251" t="s">
        <v>95</v>
      </c>
      <c r="B55" s="208">
        <v>31</v>
      </c>
      <c r="C55" s="171">
        <v>0</v>
      </c>
      <c r="D55" s="267">
        <v>4</v>
      </c>
      <c r="E55" s="230">
        <v>15</v>
      </c>
      <c r="F55" s="230">
        <v>365</v>
      </c>
      <c r="G55" s="230">
        <v>465</v>
      </c>
      <c r="H55" s="230">
        <v>175</v>
      </c>
      <c r="I55" s="240">
        <v>159</v>
      </c>
      <c r="J55" s="273">
        <v>0</v>
      </c>
      <c r="K55" s="235">
        <v>179</v>
      </c>
      <c r="L55" s="267">
        <v>23</v>
      </c>
      <c r="M55" s="295">
        <v>0.78500000000000003</v>
      </c>
      <c r="N55" s="263">
        <v>5.774193548387097</v>
      </c>
      <c r="O55" s="263">
        <v>0.5714285714285714</v>
      </c>
      <c r="P55" s="263">
        <v>11.7</v>
      </c>
      <c r="Q55" s="270">
        <v>0</v>
      </c>
      <c r="R55" s="263">
        <v>5.6</v>
      </c>
      <c r="S55" s="188"/>
      <c r="T55" s="68"/>
    </row>
    <row r="56" spans="1:20" ht="15.75" thickBot="1" x14ac:dyDescent="0.3">
      <c r="A56" s="251" t="s">
        <v>96</v>
      </c>
      <c r="B56" s="208">
        <v>30</v>
      </c>
      <c r="C56" s="171">
        <v>0</v>
      </c>
      <c r="D56" s="267">
        <v>12</v>
      </c>
      <c r="E56" s="230">
        <v>15</v>
      </c>
      <c r="F56" s="230">
        <v>256</v>
      </c>
      <c r="G56" s="230">
        <v>450</v>
      </c>
      <c r="H56" s="230">
        <v>162</v>
      </c>
      <c r="I56" s="240">
        <v>149</v>
      </c>
      <c r="J56" s="273">
        <v>0</v>
      </c>
      <c r="K56" s="235">
        <v>156</v>
      </c>
      <c r="L56" s="267">
        <v>20</v>
      </c>
      <c r="M56" s="295">
        <v>0.56899999999999995</v>
      </c>
      <c r="N56" s="263">
        <v>5.2</v>
      </c>
      <c r="O56" s="263">
        <v>1.1975308641975309</v>
      </c>
      <c r="P56" s="263">
        <v>10.8</v>
      </c>
      <c r="Q56" s="270">
        <v>0</v>
      </c>
      <c r="R56" s="263">
        <v>5.4</v>
      </c>
      <c r="S56" s="188"/>
      <c r="T56" s="68"/>
    </row>
    <row r="57" spans="1:20" ht="15.75" thickBot="1" x14ac:dyDescent="0.3">
      <c r="A57" s="251" t="s">
        <v>97</v>
      </c>
      <c r="B57" s="208">
        <v>31</v>
      </c>
      <c r="C57" s="171">
        <v>1</v>
      </c>
      <c r="D57" s="267">
        <v>2</v>
      </c>
      <c r="E57" s="230">
        <v>15</v>
      </c>
      <c r="F57" s="230">
        <v>276</v>
      </c>
      <c r="G57" s="230">
        <v>463</v>
      </c>
      <c r="H57" s="230">
        <v>160</v>
      </c>
      <c r="I57" s="240">
        <v>149</v>
      </c>
      <c r="J57" s="273">
        <v>0</v>
      </c>
      <c r="K57" s="235">
        <v>162</v>
      </c>
      <c r="L57" s="267">
        <v>20</v>
      </c>
      <c r="M57" s="295">
        <v>0.59599999999999997</v>
      </c>
      <c r="N57" s="263">
        <v>5.225806451612903</v>
      </c>
      <c r="O57" s="263">
        <v>1.16875</v>
      </c>
      <c r="P57" s="263">
        <v>10.7</v>
      </c>
      <c r="Q57" s="270">
        <v>0</v>
      </c>
      <c r="R57" s="263">
        <v>5.2</v>
      </c>
      <c r="S57" s="188"/>
      <c r="T57" s="68"/>
    </row>
    <row r="58" spans="1:20" ht="15.75" thickBot="1" x14ac:dyDescent="0.3">
      <c r="A58" s="251" t="s">
        <v>98</v>
      </c>
      <c r="B58" s="208">
        <v>31</v>
      </c>
      <c r="C58" s="171">
        <v>0</v>
      </c>
      <c r="D58" s="267">
        <v>6</v>
      </c>
      <c r="E58" s="230"/>
      <c r="F58" s="230"/>
      <c r="G58" s="230"/>
      <c r="H58" s="230"/>
      <c r="I58" s="240"/>
      <c r="J58" s="273"/>
      <c r="K58" s="235"/>
      <c r="L58" s="267">
        <v>0</v>
      </c>
      <c r="M58" s="295" t="s">
        <v>18</v>
      </c>
      <c r="N58" s="263">
        <v>0</v>
      </c>
      <c r="O58" s="263" t="e">
        <v>#DIV/0!</v>
      </c>
      <c r="P58" s="263" t="s">
        <v>18</v>
      </c>
      <c r="Q58" s="270" t="s">
        <v>18</v>
      </c>
      <c r="R58" s="263" t="s">
        <v>18</v>
      </c>
      <c r="S58" s="188"/>
      <c r="T58" s="68"/>
    </row>
    <row r="59" spans="1:20" ht="15.75" thickBot="1" x14ac:dyDescent="0.3">
      <c r="A59" s="251" t="s">
        <v>122</v>
      </c>
      <c r="B59" s="208">
        <v>30</v>
      </c>
      <c r="C59" s="171">
        <v>1</v>
      </c>
      <c r="D59" s="267">
        <v>6</v>
      </c>
      <c r="E59" s="230"/>
      <c r="F59" s="230"/>
      <c r="G59" s="230"/>
      <c r="H59" s="230"/>
      <c r="I59" s="240"/>
      <c r="J59" s="273"/>
      <c r="K59" s="235"/>
      <c r="L59" s="267">
        <v>0</v>
      </c>
      <c r="M59" s="295" t="s">
        <v>18</v>
      </c>
      <c r="N59" s="263">
        <v>0</v>
      </c>
      <c r="O59" s="263" t="e">
        <v>#DIV/0!</v>
      </c>
      <c r="P59" s="263" t="s">
        <v>18</v>
      </c>
      <c r="Q59" s="270" t="s">
        <v>18</v>
      </c>
      <c r="R59" s="263" t="s">
        <v>18</v>
      </c>
      <c r="S59" s="188"/>
      <c r="T59" s="68"/>
    </row>
    <row r="60" spans="1:20" ht="15.75" thickBot="1" x14ac:dyDescent="0.3">
      <c r="A60" s="251" t="s">
        <v>100</v>
      </c>
      <c r="B60" s="208">
        <v>31</v>
      </c>
      <c r="C60" s="171">
        <v>0</v>
      </c>
      <c r="D60" s="267">
        <v>7</v>
      </c>
      <c r="E60" s="230"/>
      <c r="F60" s="230"/>
      <c r="G60" s="230"/>
      <c r="H60" s="230"/>
      <c r="I60" s="240"/>
      <c r="J60" s="273"/>
      <c r="K60" s="235"/>
      <c r="L60" s="267">
        <v>0</v>
      </c>
      <c r="M60" s="295" t="s">
        <v>18</v>
      </c>
      <c r="N60" s="263">
        <v>0</v>
      </c>
      <c r="O60" s="263" t="e">
        <v>#DIV/0!</v>
      </c>
      <c r="P60" s="263" t="s">
        <v>18</v>
      </c>
      <c r="Q60" s="270" t="s">
        <v>18</v>
      </c>
      <c r="R60" s="263" t="s">
        <v>18</v>
      </c>
      <c r="S60" s="188"/>
      <c r="T60" s="68"/>
    </row>
    <row r="61" spans="1:20" ht="15.75" thickBot="1" x14ac:dyDescent="0.3">
      <c r="A61" s="251" t="s">
        <v>101</v>
      </c>
      <c r="B61" s="208">
        <v>30</v>
      </c>
      <c r="C61" s="171">
        <v>0</v>
      </c>
      <c r="D61" s="267">
        <v>2</v>
      </c>
      <c r="E61" s="230"/>
      <c r="F61" s="230"/>
      <c r="G61" s="230"/>
      <c r="H61" s="230"/>
      <c r="I61" s="240"/>
      <c r="J61" s="273"/>
      <c r="K61" s="235"/>
      <c r="L61" s="267">
        <v>0</v>
      </c>
      <c r="M61" s="295" t="s">
        <v>18</v>
      </c>
      <c r="N61" s="263">
        <v>0</v>
      </c>
      <c r="O61" s="263" t="e">
        <v>#DIV/0!</v>
      </c>
      <c r="P61" s="263" t="s">
        <v>18</v>
      </c>
      <c r="Q61" s="270" t="s">
        <v>18</v>
      </c>
      <c r="R61" s="263" t="s">
        <v>18</v>
      </c>
      <c r="S61" s="188"/>
      <c r="T61" s="68"/>
    </row>
    <row r="62" spans="1:20" ht="15.75" thickBot="1" x14ac:dyDescent="0.3">
      <c r="A62" s="385" t="s">
        <v>102</v>
      </c>
      <c r="B62" s="386">
        <v>31</v>
      </c>
      <c r="C62" s="387">
        <v>2</v>
      </c>
      <c r="D62" s="388">
        <v>6</v>
      </c>
      <c r="E62" s="389"/>
      <c r="F62" s="389"/>
      <c r="G62" s="389"/>
      <c r="H62" s="389"/>
      <c r="I62" s="390"/>
      <c r="J62" s="391"/>
      <c r="K62" s="392"/>
      <c r="L62" s="388"/>
      <c r="M62" s="472"/>
      <c r="N62" s="439"/>
      <c r="O62" s="439"/>
      <c r="P62" s="439"/>
      <c r="Q62" s="441"/>
      <c r="R62" s="439"/>
      <c r="S62" s="188"/>
      <c r="T62" s="68"/>
    </row>
    <row r="63" spans="1:20" ht="15.75" thickBot="1" x14ac:dyDescent="0.3">
      <c r="A63" s="396" t="s">
        <v>107</v>
      </c>
      <c r="B63" s="397">
        <v>365</v>
      </c>
      <c r="C63" s="398">
        <v>12</v>
      </c>
      <c r="D63" s="399">
        <v>30.416666666666668</v>
      </c>
      <c r="E63" s="401">
        <v>14.857142857142858</v>
      </c>
      <c r="F63" s="401">
        <v>2368</v>
      </c>
      <c r="G63" s="401">
        <v>3168</v>
      </c>
      <c r="H63" s="401">
        <v>1108</v>
      </c>
      <c r="I63" s="402">
        <v>1029</v>
      </c>
      <c r="J63" s="403">
        <v>0</v>
      </c>
      <c r="K63" s="476">
        <v>1126</v>
      </c>
      <c r="L63" s="477">
        <v>134</v>
      </c>
      <c r="M63" s="473">
        <v>0.747</v>
      </c>
      <c r="N63" s="406">
        <v>3.1</v>
      </c>
      <c r="O63" s="406">
        <v>0.7</v>
      </c>
      <c r="P63" s="406">
        <v>10.7</v>
      </c>
      <c r="Q63" s="407">
        <v>0</v>
      </c>
      <c r="R63" s="406">
        <v>3</v>
      </c>
      <c r="S63" s="292">
        <v>0</v>
      </c>
      <c r="T63" s="133">
        <v>0</v>
      </c>
    </row>
    <row r="64" spans="1:20" ht="15.75" thickBot="1" x14ac:dyDescent="0.3">
      <c r="A64" s="252" t="s">
        <v>103</v>
      </c>
      <c r="B64" s="213">
        <v>90</v>
      </c>
      <c r="C64" s="168">
        <v>5</v>
      </c>
      <c r="D64" s="288">
        <v>18</v>
      </c>
      <c r="E64" s="231">
        <v>14.666666666666666</v>
      </c>
      <c r="F64" s="231">
        <v>1065</v>
      </c>
      <c r="G64" s="231">
        <v>1340</v>
      </c>
      <c r="H64" s="231">
        <v>461</v>
      </c>
      <c r="I64" s="241">
        <v>437</v>
      </c>
      <c r="J64" s="274">
        <v>0</v>
      </c>
      <c r="K64" s="236">
        <v>474</v>
      </c>
      <c r="L64" s="478">
        <v>53</v>
      </c>
      <c r="M64" s="474">
        <v>0.79500000000000004</v>
      </c>
      <c r="N64" s="204">
        <v>5.3</v>
      </c>
      <c r="O64" s="204">
        <v>0.6</v>
      </c>
      <c r="P64" s="204">
        <v>10.5</v>
      </c>
      <c r="Q64" s="226">
        <v>0</v>
      </c>
      <c r="R64" s="204">
        <v>5.0999999999999996</v>
      </c>
      <c r="S64" s="292">
        <v>0</v>
      </c>
      <c r="T64" s="133">
        <v>0</v>
      </c>
    </row>
    <row r="65" spans="1:20" ht="15.75" thickBot="1" x14ac:dyDescent="0.3">
      <c r="A65" s="252" t="s">
        <v>104</v>
      </c>
      <c r="B65" s="213">
        <v>91</v>
      </c>
      <c r="C65" s="168">
        <v>3</v>
      </c>
      <c r="D65" s="288">
        <v>30.333333333333332</v>
      </c>
      <c r="E65" s="231">
        <v>15</v>
      </c>
      <c r="F65" s="231">
        <v>1027</v>
      </c>
      <c r="G65" s="231">
        <v>1365</v>
      </c>
      <c r="H65" s="231">
        <v>487</v>
      </c>
      <c r="I65" s="241">
        <v>443</v>
      </c>
      <c r="J65" s="274">
        <v>0</v>
      </c>
      <c r="K65" s="236">
        <v>490</v>
      </c>
      <c r="L65" s="478">
        <v>61</v>
      </c>
      <c r="M65" s="474">
        <v>0.752</v>
      </c>
      <c r="N65" s="204">
        <v>5.4</v>
      </c>
      <c r="O65" s="204">
        <v>0.7</v>
      </c>
      <c r="P65" s="204">
        <v>10.8</v>
      </c>
      <c r="Q65" s="226">
        <v>0</v>
      </c>
      <c r="R65" s="204">
        <v>5.4</v>
      </c>
      <c r="S65" s="292">
        <v>0</v>
      </c>
      <c r="T65" s="133" t="e">
        <v>#DIV/0!</v>
      </c>
    </row>
    <row r="66" spans="1:20" ht="15.75" thickBot="1" x14ac:dyDescent="0.3">
      <c r="A66" s="252" t="s">
        <v>105</v>
      </c>
      <c r="B66" s="213">
        <v>92</v>
      </c>
      <c r="C66" s="168">
        <v>2</v>
      </c>
      <c r="D66" s="288">
        <v>46</v>
      </c>
      <c r="E66" s="231">
        <v>15</v>
      </c>
      <c r="F66" s="231">
        <v>276</v>
      </c>
      <c r="G66" s="231">
        <v>463</v>
      </c>
      <c r="H66" s="231">
        <v>160</v>
      </c>
      <c r="I66" s="241">
        <v>149</v>
      </c>
      <c r="J66" s="274">
        <v>0</v>
      </c>
      <c r="K66" s="236">
        <v>162</v>
      </c>
      <c r="L66" s="478">
        <v>20</v>
      </c>
      <c r="M66" s="474">
        <v>0.59599999999999997</v>
      </c>
      <c r="N66" s="204">
        <v>1.8</v>
      </c>
      <c r="O66" s="204">
        <v>1.2</v>
      </c>
      <c r="P66" s="204">
        <v>10.7</v>
      </c>
      <c r="Q66" s="226">
        <v>0</v>
      </c>
      <c r="R66" s="204">
        <v>1.7</v>
      </c>
      <c r="S66" s="292">
        <v>0</v>
      </c>
      <c r="T66" s="133" t="e">
        <v>#DIV/0!</v>
      </c>
    </row>
    <row r="67" spans="1:20" ht="15.75" thickBot="1" x14ac:dyDescent="0.3">
      <c r="A67" s="253" t="s">
        <v>106</v>
      </c>
      <c r="B67" s="215">
        <v>92</v>
      </c>
      <c r="C67" s="200">
        <v>2</v>
      </c>
      <c r="D67" s="289">
        <v>46</v>
      </c>
      <c r="E67" s="232">
        <v>0</v>
      </c>
      <c r="F67" s="232">
        <v>0</v>
      </c>
      <c r="G67" s="232">
        <v>0</v>
      </c>
      <c r="H67" s="232">
        <v>0</v>
      </c>
      <c r="I67" s="242">
        <v>0</v>
      </c>
      <c r="J67" s="275">
        <v>0</v>
      </c>
      <c r="K67" s="237">
        <v>0</v>
      </c>
      <c r="L67" s="479">
        <v>0</v>
      </c>
      <c r="M67" s="475" t="s">
        <v>18</v>
      </c>
      <c r="N67" s="205" t="s">
        <v>18</v>
      </c>
      <c r="O67" s="205" t="s">
        <v>18</v>
      </c>
      <c r="P67" s="205" t="s">
        <v>18</v>
      </c>
      <c r="Q67" s="227" t="s">
        <v>18</v>
      </c>
      <c r="R67" s="205" t="s">
        <v>18</v>
      </c>
      <c r="S67" s="292">
        <v>0</v>
      </c>
      <c r="T67" s="133" t="e">
        <v>#DIV/0!</v>
      </c>
    </row>
    <row r="68" spans="1:20" x14ac:dyDescent="0.25">
      <c r="A68" s="72"/>
      <c r="B68" s="73"/>
      <c r="C68" s="73"/>
      <c r="D68" s="74"/>
      <c r="E68" s="73"/>
      <c r="F68" s="73"/>
      <c r="G68" s="73"/>
      <c r="H68" s="73"/>
      <c r="I68" s="73"/>
      <c r="J68" s="73"/>
      <c r="K68" s="73"/>
      <c r="L68" s="76"/>
      <c r="M68" s="77"/>
      <c r="N68" s="78"/>
      <c r="O68" s="78"/>
      <c r="P68" s="78"/>
      <c r="Q68" s="77"/>
      <c r="R68" s="78"/>
      <c r="S68" s="73"/>
      <c r="T68" s="106"/>
    </row>
    <row r="69" spans="1:20" x14ac:dyDescent="0.25">
      <c r="A69" s="1"/>
      <c r="B69" s="96"/>
      <c r="C69" s="96"/>
      <c r="D69" s="97"/>
      <c r="E69" s="98"/>
      <c r="F69" s="98"/>
      <c r="G69" s="98"/>
      <c r="H69" s="98"/>
      <c r="I69" s="98"/>
      <c r="J69" s="98"/>
      <c r="K69" s="96"/>
      <c r="L69" s="99"/>
      <c r="M69" s="98"/>
      <c r="N69" s="100"/>
      <c r="O69" s="98"/>
      <c r="P69" s="98"/>
      <c r="Q69" s="98"/>
      <c r="R69" s="100"/>
      <c r="S69" s="115"/>
      <c r="T69" s="115"/>
    </row>
    <row r="70" spans="1:20" x14ac:dyDescent="0.25">
      <c r="A70" s="131" t="str">
        <f>A$1</f>
        <v xml:space="preserve"> INDICADORES BÁSICOS DEL AREA FUNCIONAL DE HOSPITALIZACIÓN</v>
      </c>
      <c r="B70" s="96"/>
      <c r="C70" s="109"/>
      <c r="D70" s="110"/>
      <c r="E70" s="98"/>
      <c r="F70" s="98"/>
      <c r="G70" s="126"/>
      <c r="H70" s="98"/>
      <c r="I70" s="98"/>
      <c r="J70" s="98"/>
      <c r="K70" s="96"/>
      <c r="L70" s="99"/>
      <c r="M70" s="98"/>
      <c r="N70" s="100"/>
      <c r="O70" s="98"/>
      <c r="P70" s="98"/>
      <c r="Q70" s="107"/>
      <c r="R70" s="100"/>
      <c r="S70" s="115"/>
      <c r="T70" s="115"/>
    </row>
    <row r="71" spans="1:20" x14ac:dyDescent="0.25">
      <c r="A71" s="1" t="s">
        <v>116</v>
      </c>
      <c r="B71" s="96"/>
      <c r="C71" s="96"/>
      <c r="D71" s="97"/>
      <c r="E71" s="98"/>
      <c r="F71" s="98"/>
      <c r="G71" s="98"/>
      <c r="H71" s="98"/>
      <c r="I71" s="98"/>
      <c r="J71" s="98"/>
      <c r="K71" s="96"/>
      <c r="L71" s="99"/>
      <c r="M71" s="98"/>
      <c r="N71" s="100"/>
      <c r="O71" s="98"/>
      <c r="P71" s="98"/>
      <c r="Q71" s="107"/>
      <c r="R71" s="100"/>
      <c r="S71" s="115"/>
      <c r="T71" s="115"/>
    </row>
    <row r="72" spans="1:20" ht="15.75" thickBot="1" x14ac:dyDescent="0.3">
      <c r="B72" s="1"/>
      <c r="C72" s="1"/>
      <c r="D72" s="2"/>
      <c r="E72" s="1"/>
      <c r="F72" s="1"/>
      <c r="G72" s="1"/>
      <c r="H72" s="1"/>
      <c r="I72" s="1"/>
      <c r="J72" s="1"/>
      <c r="K72" s="1"/>
      <c r="L72" s="105"/>
      <c r="M72" s="1"/>
      <c r="N72" s="1"/>
      <c r="O72" s="1"/>
      <c r="P72" s="1"/>
      <c r="Q72" s="1"/>
      <c r="R72" s="5"/>
      <c r="S72" s="115"/>
      <c r="T72" s="115"/>
    </row>
    <row r="73" spans="1:20" ht="51.75" thickBot="1" x14ac:dyDescent="0.3">
      <c r="A73" s="277" t="s">
        <v>134</v>
      </c>
      <c r="B73" s="278" t="s">
        <v>2</v>
      </c>
      <c r="C73" s="278" t="s">
        <v>3</v>
      </c>
      <c r="D73" s="279" t="s">
        <v>4</v>
      </c>
      <c r="E73" s="280" t="s">
        <v>133</v>
      </c>
      <c r="F73" s="280" t="s">
        <v>6</v>
      </c>
      <c r="G73" s="280" t="s">
        <v>132</v>
      </c>
      <c r="H73" s="280" t="s">
        <v>131</v>
      </c>
      <c r="I73" s="280" t="s">
        <v>28</v>
      </c>
      <c r="J73" s="278" t="s">
        <v>124</v>
      </c>
      <c r="K73" s="278" t="s">
        <v>130</v>
      </c>
      <c r="L73" s="281" t="s">
        <v>20</v>
      </c>
      <c r="M73" s="282" t="s">
        <v>125</v>
      </c>
      <c r="N73" s="283" t="s">
        <v>136</v>
      </c>
      <c r="O73" s="282" t="s">
        <v>127</v>
      </c>
      <c r="P73" s="282" t="s">
        <v>123</v>
      </c>
      <c r="Q73" s="282" t="s">
        <v>128</v>
      </c>
      <c r="R73" s="284" t="s">
        <v>129</v>
      </c>
      <c r="S73" s="276" t="s">
        <v>16</v>
      </c>
      <c r="T73" s="12" t="s">
        <v>17</v>
      </c>
    </row>
    <row r="74" spans="1:20" ht="15.75" thickBot="1" x14ac:dyDescent="0.3">
      <c r="A74" s="250" t="s">
        <v>91</v>
      </c>
      <c r="B74" s="206">
        <v>31</v>
      </c>
      <c r="C74" s="199">
        <v>1</v>
      </c>
      <c r="D74" s="217">
        <v>0</v>
      </c>
      <c r="E74" s="228">
        <v>14</v>
      </c>
      <c r="F74" s="228">
        <v>244</v>
      </c>
      <c r="G74" s="228">
        <v>439</v>
      </c>
      <c r="H74" s="228">
        <v>143</v>
      </c>
      <c r="I74" s="228">
        <v>47</v>
      </c>
      <c r="J74" s="238">
        <v>0</v>
      </c>
      <c r="K74" s="271">
        <v>146</v>
      </c>
      <c r="L74" s="233">
        <v>136</v>
      </c>
      <c r="M74" s="207">
        <v>0.55600000000000005</v>
      </c>
      <c r="N74" s="261">
        <v>4.709677419354839</v>
      </c>
      <c r="O74" s="261">
        <v>1.3636363636363635</v>
      </c>
      <c r="P74" s="261">
        <v>10.199999999999999</v>
      </c>
      <c r="Q74" s="268">
        <v>0</v>
      </c>
      <c r="R74" s="261">
        <v>4.5999999999999996</v>
      </c>
      <c r="S74" s="260">
        <v>0</v>
      </c>
      <c r="T74" s="146">
        <v>0</v>
      </c>
    </row>
    <row r="75" spans="1:20" ht="15.75" thickBot="1" x14ac:dyDescent="0.3">
      <c r="A75" s="251" t="s">
        <v>92</v>
      </c>
      <c r="B75" s="208">
        <v>28</v>
      </c>
      <c r="C75" s="196">
        <v>5</v>
      </c>
      <c r="D75" s="218">
        <v>0</v>
      </c>
      <c r="E75" s="229">
        <v>14</v>
      </c>
      <c r="F75" s="229">
        <v>113</v>
      </c>
      <c r="G75" s="229">
        <v>392</v>
      </c>
      <c r="H75" s="229">
        <v>150</v>
      </c>
      <c r="I75" s="229">
        <v>54</v>
      </c>
      <c r="J75" s="239">
        <v>0</v>
      </c>
      <c r="K75" s="272">
        <v>146</v>
      </c>
      <c r="L75" s="234">
        <v>141</v>
      </c>
      <c r="M75" s="209">
        <v>0.28799999999999998</v>
      </c>
      <c r="N75" s="262">
        <v>5.2142857142857144</v>
      </c>
      <c r="O75" s="262">
        <v>1.86</v>
      </c>
      <c r="P75" s="262">
        <v>10.7</v>
      </c>
      <c r="Q75" s="269">
        <v>0</v>
      </c>
      <c r="R75" s="262">
        <v>5.4</v>
      </c>
      <c r="S75" s="260"/>
      <c r="T75" s="146"/>
    </row>
    <row r="76" spans="1:20" ht="15.75" thickBot="1" x14ac:dyDescent="0.3">
      <c r="A76" s="251" t="s">
        <v>93</v>
      </c>
      <c r="B76" s="208">
        <v>31</v>
      </c>
      <c r="C76" s="171">
        <v>1</v>
      </c>
      <c r="D76" s="267">
        <v>0</v>
      </c>
      <c r="E76" s="230">
        <v>15</v>
      </c>
      <c r="F76" s="230">
        <v>356</v>
      </c>
      <c r="G76" s="230">
        <v>456</v>
      </c>
      <c r="H76" s="230">
        <v>157</v>
      </c>
      <c r="I76" s="230">
        <v>66</v>
      </c>
      <c r="J76" s="240">
        <v>0</v>
      </c>
      <c r="K76" s="273">
        <v>157</v>
      </c>
      <c r="L76" s="235">
        <v>148</v>
      </c>
      <c r="M76" s="210">
        <v>0.78100000000000003</v>
      </c>
      <c r="N76" s="263">
        <v>5.064516129032258</v>
      </c>
      <c r="O76" s="263">
        <v>0.63694267515923564</v>
      </c>
      <c r="P76" s="263">
        <v>10.5</v>
      </c>
      <c r="Q76" s="270">
        <v>0</v>
      </c>
      <c r="R76" s="263">
        <v>5.0999999999999996</v>
      </c>
      <c r="S76" s="188"/>
      <c r="T76" s="68"/>
    </row>
    <row r="77" spans="1:20" ht="15.75" thickBot="1" x14ac:dyDescent="0.3">
      <c r="A77" s="251" t="s">
        <v>94</v>
      </c>
      <c r="B77" s="211">
        <v>30</v>
      </c>
      <c r="C77" s="171">
        <v>4</v>
      </c>
      <c r="D77" s="267">
        <v>0</v>
      </c>
      <c r="E77" s="230">
        <v>16</v>
      </c>
      <c r="F77" s="230">
        <v>337</v>
      </c>
      <c r="G77" s="230">
        <v>480</v>
      </c>
      <c r="H77" s="230">
        <v>133</v>
      </c>
      <c r="I77" s="230">
        <v>45</v>
      </c>
      <c r="J77" s="240">
        <v>0</v>
      </c>
      <c r="K77" s="273">
        <v>132</v>
      </c>
      <c r="L77" s="235">
        <v>129</v>
      </c>
      <c r="M77" s="210">
        <v>0.70199999999999996</v>
      </c>
      <c r="N77" s="263">
        <v>4.4000000000000004</v>
      </c>
      <c r="O77" s="263">
        <v>1.0751879699248121</v>
      </c>
      <c r="P77" s="263">
        <v>8.3000000000000007</v>
      </c>
      <c r="Q77" s="270">
        <v>0</v>
      </c>
      <c r="R77" s="263">
        <v>4.4000000000000004</v>
      </c>
      <c r="S77" s="188"/>
      <c r="T77" s="68"/>
    </row>
    <row r="78" spans="1:20" ht="15.75" thickBot="1" x14ac:dyDescent="0.3">
      <c r="A78" s="251" t="s">
        <v>95</v>
      </c>
      <c r="B78" s="208">
        <v>31</v>
      </c>
      <c r="C78" s="171">
        <v>2</v>
      </c>
      <c r="D78" s="267">
        <v>0</v>
      </c>
      <c r="E78" s="230">
        <v>16</v>
      </c>
      <c r="F78" s="230">
        <v>332</v>
      </c>
      <c r="G78" s="230">
        <v>496</v>
      </c>
      <c r="H78" s="230">
        <v>153</v>
      </c>
      <c r="I78" s="230">
        <v>41</v>
      </c>
      <c r="J78" s="240">
        <v>0</v>
      </c>
      <c r="K78" s="273">
        <v>161</v>
      </c>
      <c r="L78" s="235">
        <v>145</v>
      </c>
      <c r="M78" s="210">
        <v>0.66900000000000004</v>
      </c>
      <c r="N78" s="263">
        <v>5.193548387096774</v>
      </c>
      <c r="O78" s="263">
        <v>1.0718954248366013</v>
      </c>
      <c r="P78" s="263">
        <v>9.6</v>
      </c>
      <c r="Q78" s="270">
        <v>0</v>
      </c>
      <c r="R78" s="263">
        <v>4.9000000000000004</v>
      </c>
      <c r="S78" s="188"/>
      <c r="T78" s="68"/>
    </row>
    <row r="79" spans="1:20" ht="15.75" thickBot="1" x14ac:dyDescent="0.3">
      <c r="A79" s="251" t="s">
        <v>96</v>
      </c>
      <c r="B79" s="208">
        <v>30</v>
      </c>
      <c r="C79" s="171">
        <v>0</v>
      </c>
      <c r="D79" s="267">
        <v>0</v>
      </c>
      <c r="E79" s="230">
        <v>16</v>
      </c>
      <c r="F79" s="230">
        <v>309</v>
      </c>
      <c r="G79" s="230">
        <v>480</v>
      </c>
      <c r="H79" s="230">
        <v>140</v>
      </c>
      <c r="I79" s="230">
        <v>46</v>
      </c>
      <c r="J79" s="240">
        <v>0</v>
      </c>
      <c r="K79" s="273">
        <v>139</v>
      </c>
      <c r="L79" s="235">
        <v>124</v>
      </c>
      <c r="M79" s="210">
        <v>0.64400000000000002</v>
      </c>
      <c r="N79" s="263">
        <v>4.6333333333333337</v>
      </c>
      <c r="O79" s="263">
        <v>1.2214285714285715</v>
      </c>
      <c r="P79" s="263">
        <v>8.8000000000000007</v>
      </c>
      <c r="Q79" s="270">
        <v>0</v>
      </c>
      <c r="R79" s="263">
        <v>4.7</v>
      </c>
      <c r="S79" s="188"/>
      <c r="T79" s="68"/>
    </row>
    <row r="80" spans="1:20" ht="15.75" thickBot="1" x14ac:dyDescent="0.3">
      <c r="A80" s="251" t="s">
        <v>97</v>
      </c>
      <c r="B80" s="208">
        <v>31</v>
      </c>
      <c r="C80" s="171">
        <v>2</v>
      </c>
      <c r="D80" s="267">
        <v>0</v>
      </c>
      <c r="E80" s="230">
        <v>16</v>
      </c>
      <c r="F80" s="230">
        <v>181</v>
      </c>
      <c r="G80" s="230">
        <v>496</v>
      </c>
      <c r="H80" s="230">
        <v>135</v>
      </c>
      <c r="I80" s="230">
        <v>44</v>
      </c>
      <c r="J80" s="240">
        <v>0</v>
      </c>
      <c r="K80" s="273">
        <v>128</v>
      </c>
      <c r="L80" s="235">
        <v>118</v>
      </c>
      <c r="M80" s="210">
        <v>0.36499999999999999</v>
      </c>
      <c r="N80" s="263">
        <v>4.129032258064516</v>
      </c>
      <c r="O80" s="263">
        <v>2.3333333333333335</v>
      </c>
      <c r="P80" s="263">
        <v>8.4</v>
      </c>
      <c r="Q80" s="270">
        <v>0</v>
      </c>
      <c r="R80" s="263">
        <v>4.4000000000000004</v>
      </c>
      <c r="S80" s="188"/>
      <c r="T80" s="68"/>
    </row>
    <row r="81" spans="1:20" ht="15.75" thickBot="1" x14ac:dyDescent="0.3">
      <c r="A81" s="251" t="s">
        <v>98</v>
      </c>
      <c r="B81" s="208">
        <v>31</v>
      </c>
      <c r="C81" s="171">
        <v>1</v>
      </c>
      <c r="D81" s="267">
        <v>1</v>
      </c>
      <c r="E81" s="230"/>
      <c r="F81" s="230"/>
      <c r="G81" s="230"/>
      <c r="H81" s="230"/>
      <c r="I81" s="230"/>
      <c r="J81" s="240"/>
      <c r="K81" s="273"/>
      <c r="L81" s="235">
        <v>0</v>
      </c>
      <c r="M81" s="210" t="s">
        <v>18</v>
      </c>
      <c r="N81" s="263">
        <v>0</v>
      </c>
      <c r="O81" s="263" t="e">
        <v>#DIV/0!</v>
      </c>
      <c r="P81" s="263" t="s">
        <v>18</v>
      </c>
      <c r="Q81" s="270" t="s">
        <v>18</v>
      </c>
      <c r="R81" s="263" t="s">
        <v>18</v>
      </c>
      <c r="S81" s="188"/>
      <c r="T81" s="68"/>
    </row>
    <row r="82" spans="1:20" ht="15.75" thickBot="1" x14ac:dyDescent="0.3">
      <c r="A82" s="251" t="s">
        <v>122</v>
      </c>
      <c r="B82" s="208">
        <v>30</v>
      </c>
      <c r="C82" s="171">
        <v>4</v>
      </c>
      <c r="D82" s="267">
        <v>0</v>
      </c>
      <c r="E82" s="230"/>
      <c r="F82" s="230"/>
      <c r="G82" s="230"/>
      <c r="H82" s="230"/>
      <c r="I82" s="230"/>
      <c r="J82" s="240"/>
      <c r="K82" s="273"/>
      <c r="L82" s="235">
        <v>0</v>
      </c>
      <c r="M82" s="210" t="s">
        <v>18</v>
      </c>
      <c r="N82" s="263">
        <v>0</v>
      </c>
      <c r="O82" s="263" t="e">
        <v>#DIV/0!</v>
      </c>
      <c r="P82" s="263" t="s">
        <v>18</v>
      </c>
      <c r="Q82" s="270" t="s">
        <v>18</v>
      </c>
      <c r="R82" s="263" t="s">
        <v>18</v>
      </c>
      <c r="S82" s="188"/>
      <c r="T82" s="68"/>
    </row>
    <row r="83" spans="1:20" ht="15.75" thickBot="1" x14ac:dyDescent="0.3">
      <c r="A83" s="251" t="s">
        <v>100</v>
      </c>
      <c r="B83" s="208">
        <v>31</v>
      </c>
      <c r="C83" s="171">
        <v>1</v>
      </c>
      <c r="D83" s="267">
        <v>0</v>
      </c>
      <c r="E83" s="230"/>
      <c r="F83" s="230"/>
      <c r="G83" s="230"/>
      <c r="H83" s="230"/>
      <c r="I83" s="230"/>
      <c r="J83" s="240"/>
      <c r="K83" s="273"/>
      <c r="L83" s="235">
        <v>0</v>
      </c>
      <c r="M83" s="210" t="s">
        <v>18</v>
      </c>
      <c r="N83" s="263">
        <v>0</v>
      </c>
      <c r="O83" s="263" t="e">
        <v>#DIV/0!</v>
      </c>
      <c r="P83" s="263" t="s">
        <v>18</v>
      </c>
      <c r="Q83" s="270" t="s">
        <v>18</v>
      </c>
      <c r="R83" s="263" t="s">
        <v>18</v>
      </c>
      <c r="S83" s="188"/>
      <c r="T83" s="68"/>
    </row>
    <row r="84" spans="1:20" ht="15.75" thickBot="1" x14ac:dyDescent="0.3">
      <c r="A84" s="251" t="s">
        <v>101</v>
      </c>
      <c r="B84" s="208">
        <v>30</v>
      </c>
      <c r="C84" s="171">
        <v>1</v>
      </c>
      <c r="D84" s="267">
        <v>0</v>
      </c>
      <c r="E84" s="230"/>
      <c r="F84" s="230"/>
      <c r="G84" s="230"/>
      <c r="H84" s="230"/>
      <c r="I84" s="230"/>
      <c r="J84" s="240"/>
      <c r="K84" s="273"/>
      <c r="L84" s="235">
        <v>0</v>
      </c>
      <c r="M84" s="210" t="s">
        <v>18</v>
      </c>
      <c r="N84" s="263">
        <v>0</v>
      </c>
      <c r="O84" s="263" t="e">
        <v>#DIV/0!</v>
      </c>
      <c r="P84" s="263" t="s">
        <v>18</v>
      </c>
      <c r="Q84" s="270" t="s">
        <v>18</v>
      </c>
      <c r="R84" s="263" t="s">
        <v>18</v>
      </c>
      <c r="S84" s="188"/>
      <c r="T84" s="68"/>
    </row>
    <row r="85" spans="1:20" ht="15.75" thickBot="1" x14ac:dyDescent="0.3">
      <c r="A85" s="385" t="s">
        <v>102</v>
      </c>
      <c r="B85" s="386">
        <v>31</v>
      </c>
      <c r="C85" s="387">
        <v>2</v>
      </c>
      <c r="D85" s="388">
        <v>0</v>
      </c>
      <c r="E85" s="389"/>
      <c r="F85" s="389"/>
      <c r="G85" s="389"/>
      <c r="H85" s="389"/>
      <c r="I85" s="389"/>
      <c r="J85" s="390"/>
      <c r="K85" s="391"/>
      <c r="L85" s="392"/>
      <c r="M85" s="393"/>
      <c r="N85" s="439"/>
      <c r="O85" s="439"/>
      <c r="P85" s="439"/>
      <c r="Q85" s="441"/>
      <c r="R85" s="439"/>
      <c r="S85" s="188"/>
      <c r="T85" s="68"/>
    </row>
    <row r="86" spans="1:20" ht="15.75" thickBot="1" x14ac:dyDescent="0.3">
      <c r="A86" s="482" t="s">
        <v>107</v>
      </c>
      <c r="B86" s="397">
        <v>365</v>
      </c>
      <c r="C86" s="398">
        <v>24</v>
      </c>
      <c r="D86" s="399">
        <v>15.208333333333334</v>
      </c>
      <c r="E86" s="401">
        <v>15.285714285714286</v>
      </c>
      <c r="F86" s="401">
        <v>1872</v>
      </c>
      <c r="G86" s="401">
        <v>3239</v>
      </c>
      <c r="H86" s="401">
        <v>1011</v>
      </c>
      <c r="I86" s="401">
        <v>343</v>
      </c>
      <c r="J86" s="402">
        <v>0</v>
      </c>
      <c r="K86" s="403">
        <v>1009</v>
      </c>
      <c r="L86" s="404">
        <v>941</v>
      </c>
      <c r="M86" s="480">
        <v>0.57799999999999996</v>
      </c>
      <c r="N86" s="406">
        <v>2.8</v>
      </c>
      <c r="O86" s="406">
        <v>1.4</v>
      </c>
      <c r="P86" s="406">
        <v>9.4</v>
      </c>
      <c r="Q86" s="407">
        <v>0</v>
      </c>
      <c r="R86" s="406">
        <v>2.8</v>
      </c>
      <c r="S86" s="189">
        <v>0</v>
      </c>
      <c r="T86" s="116">
        <v>0</v>
      </c>
    </row>
    <row r="87" spans="1:20" ht="15.75" thickBot="1" x14ac:dyDescent="0.3">
      <c r="A87" s="483" t="s">
        <v>103</v>
      </c>
      <c r="B87" s="213">
        <v>90</v>
      </c>
      <c r="C87" s="168">
        <v>7</v>
      </c>
      <c r="D87" s="288">
        <v>12.857142857142858</v>
      </c>
      <c r="E87" s="231">
        <v>14.333333333333334</v>
      </c>
      <c r="F87" s="231">
        <v>713</v>
      </c>
      <c r="G87" s="231">
        <v>1287</v>
      </c>
      <c r="H87" s="231">
        <v>450</v>
      </c>
      <c r="I87" s="231">
        <v>167</v>
      </c>
      <c r="J87" s="241">
        <v>0</v>
      </c>
      <c r="K87" s="274">
        <v>449</v>
      </c>
      <c r="L87" s="248">
        <v>425</v>
      </c>
      <c r="M87" s="481">
        <v>0.55400000000000005</v>
      </c>
      <c r="N87" s="204">
        <v>5</v>
      </c>
      <c r="O87" s="204">
        <v>1.3</v>
      </c>
      <c r="P87" s="204">
        <v>10.5</v>
      </c>
      <c r="Q87" s="226">
        <v>0</v>
      </c>
      <c r="R87" s="204">
        <v>5</v>
      </c>
      <c r="S87" s="189">
        <v>0</v>
      </c>
      <c r="T87" s="116">
        <v>0</v>
      </c>
    </row>
    <row r="88" spans="1:20" ht="15.75" thickBot="1" x14ac:dyDescent="0.3">
      <c r="A88" s="483" t="s">
        <v>104</v>
      </c>
      <c r="B88" s="213">
        <v>91</v>
      </c>
      <c r="C88" s="168">
        <v>6</v>
      </c>
      <c r="D88" s="288">
        <v>15.166666666666666</v>
      </c>
      <c r="E88" s="231">
        <v>16</v>
      </c>
      <c r="F88" s="231">
        <v>978</v>
      </c>
      <c r="G88" s="231">
        <v>1456</v>
      </c>
      <c r="H88" s="231">
        <v>426</v>
      </c>
      <c r="I88" s="231">
        <v>132</v>
      </c>
      <c r="J88" s="241">
        <v>0</v>
      </c>
      <c r="K88" s="274">
        <v>432</v>
      </c>
      <c r="L88" s="248">
        <v>398</v>
      </c>
      <c r="M88" s="481">
        <v>0.67200000000000004</v>
      </c>
      <c r="N88" s="204">
        <v>4.7</v>
      </c>
      <c r="O88" s="204">
        <v>1.1000000000000001</v>
      </c>
      <c r="P88" s="204">
        <v>8.9</v>
      </c>
      <c r="Q88" s="226">
        <v>0</v>
      </c>
      <c r="R88" s="204">
        <v>4.7</v>
      </c>
      <c r="S88" s="189">
        <v>0</v>
      </c>
      <c r="T88" s="116" t="e">
        <v>#DIV/0!</v>
      </c>
    </row>
    <row r="89" spans="1:20" ht="15.75" thickBot="1" x14ac:dyDescent="0.3">
      <c r="A89" s="483" t="s">
        <v>105</v>
      </c>
      <c r="B89" s="213">
        <v>92</v>
      </c>
      <c r="C89" s="168">
        <v>7</v>
      </c>
      <c r="D89" s="288">
        <v>13.142857142857142</v>
      </c>
      <c r="E89" s="231">
        <v>16</v>
      </c>
      <c r="F89" s="231">
        <v>181</v>
      </c>
      <c r="G89" s="231">
        <v>496</v>
      </c>
      <c r="H89" s="231">
        <v>135</v>
      </c>
      <c r="I89" s="231">
        <v>44</v>
      </c>
      <c r="J89" s="241">
        <v>0</v>
      </c>
      <c r="K89" s="274">
        <v>128</v>
      </c>
      <c r="L89" s="248">
        <v>118</v>
      </c>
      <c r="M89" s="481">
        <v>0.36499999999999999</v>
      </c>
      <c r="N89" s="204">
        <v>1.4</v>
      </c>
      <c r="O89" s="204">
        <v>2.2999999999999998</v>
      </c>
      <c r="P89" s="204">
        <v>8.4</v>
      </c>
      <c r="Q89" s="226">
        <v>0</v>
      </c>
      <c r="R89" s="204">
        <v>1.5</v>
      </c>
      <c r="S89" s="189">
        <v>0</v>
      </c>
      <c r="T89" s="116" t="e">
        <v>#DIV/0!</v>
      </c>
    </row>
    <row r="90" spans="1:20" ht="15.75" thickBot="1" x14ac:dyDescent="0.3">
      <c r="A90" s="484" t="s">
        <v>106</v>
      </c>
      <c r="B90" s="215">
        <v>92</v>
      </c>
      <c r="C90" s="200">
        <v>4</v>
      </c>
      <c r="D90" s="289">
        <v>23</v>
      </c>
      <c r="E90" s="232">
        <v>0</v>
      </c>
      <c r="F90" s="232">
        <v>0</v>
      </c>
      <c r="G90" s="232">
        <v>0</v>
      </c>
      <c r="H90" s="232">
        <v>0</v>
      </c>
      <c r="I90" s="232">
        <v>0</v>
      </c>
      <c r="J90" s="242">
        <v>0</v>
      </c>
      <c r="K90" s="275">
        <v>0</v>
      </c>
      <c r="L90" s="249">
        <v>0</v>
      </c>
      <c r="M90" s="485" t="s">
        <v>18</v>
      </c>
      <c r="N90" s="205" t="s">
        <v>18</v>
      </c>
      <c r="O90" s="205" t="s">
        <v>18</v>
      </c>
      <c r="P90" s="205" t="s">
        <v>18</v>
      </c>
      <c r="Q90" s="227" t="s">
        <v>18</v>
      </c>
      <c r="R90" s="205" t="s">
        <v>18</v>
      </c>
      <c r="S90" s="189">
        <v>0</v>
      </c>
      <c r="T90" s="116" t="e">
        <v>#DIV/0!</v>
      </c>
    </row>
    <row r="91" spans="1:20" ht="23.25" customHeight="1" x14ac:dyDescent="0.25">
      <c r="A91" s="512" t="s">
        <v>64</v>
      </c>
      <c r="B91" s="513"/>
      <c r="C91" s="513"/>
      <c r="D91" s="513"/>
      <c r="E91" s="513"/>
      <c r="F91" s="513"/>
    </row>
  </sheetData>
  <mergeCells count="1">
    <mergeCell ref="A91:F91"/>
  </mergeCells>
  <pageMargins left="0.11811023622047245" right="0.11811023622047245" top="0.74803149606299213" bottom="0.74803149606299213" header="0.31496062992125984" footer="0.31496062992125984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68"/>
  <sheetViews>
    <sheetView topLeftCell="A49" zoomScale="85" zoomScaleNormal="85" workbookViewId="0">
      <selection activeCell="J9" sqref="J9"/>
    </sheetView>
  </sheetViews>
  <sheetFormatPr baseColWidth="10" defaultRowHeight="15" x14ac:dyDescent="0.25"/>
  <cols>
    <col min="1" max="1" width="14.5703125" customWidth="1"/>
    <col min="3" max="4" width="0" hidden="1" customWidth="1"/>
    <col min="12" max="12" width="0" hidden="1" customWidth="1"/>
    <col min="13" max="13" width="13.42578125" customWidth="1"/>
    <col min="14" max="14" width="11.5703125" customWidth="1"/>
    <col min="16" max="16" width="12.42578125" customWidth="1"/>
    <col min="17" max="17" width="14" customWidth="1"/>
    <col min="19" max="20" width="11.42578125" hidden="1" customWidth="1"/>
  </cols>
  <sheetData>
    <row r="1" spans="1:20" ht="15.75" x14ac:dyDescent="0.25">
      <c r="A1" s="258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05"/>
      <c r="M1" s="1"/>
      <c r="N1" s="1"/>
      <c r="O1" s="1"/>
      <c r="P1" s="1"/>
      <c r="Q1" s="1"/>
      <c r="R1" s="134"/>
      <c r="S1" s="135"/>
      <c r="T1" s="115"/>
    </row>
    <row r="2" spans="1:20" ht="15.75" x14ac:dyDescent="0.25">
      <c r="A2" s="258" t="s">
        <v>36</v>
      </c>
      <c r="B2" s="1"/>
      <c r="C2" s="1"/>
      <c r="D2" s="1"/>
      <c r="E2" s="1"/>
      <c r="F2" s="1"/>
      <c r="G2" s="1"/>
      <c r="H2" s="1"/>
      <c r="I2" s="1"/>
      <c r="J2" s="1"/>
      <c r="K2" s="1"/>
      <c r="L2" s="105"/>
      <c r="M2" s="1"/>
      <c r="N2" s="1"/>
      <c r="O2" s="1"/>
      <c r="P2" s="1"/>
      <c r="Q2" s="1"/>
      <c r="R2" s="136"/>
      <c r="S2" s="135"/>
      <c r="T2" s="115"/>
    </row>
    <row r="3" spans="1:20" ht="22.5" customHeight="1" thickBot="1" x14ac:dyDescent="0.3">
      <c r="A3" s="287" t="s">
        <v>117</v>
      </c>
      <c r="B3" s="1"/>
      <c r="C3" s="61"/>
      <c r="D3" s="61"/>
      <c r="E3" s="1"/>
      <c r="F3" s="1"/>
      <c r="G3" s="1"/>
      <c r="H3" s="1"/>
      <c r="I3" s="1"/>
      <c r="J3" s="1"/>
      <c r="K3" s="1"/>
      <c r="L3" s="105"/>
      <c r="M3" s="1"/>
      <c r="N3" s="1"/>
      <c r="O3" s="1"/>
      <c r="P3" s="1"/>
      <c r="Q3" s="1"/>
      <c r="R3" s="134"/>
      <c r="S3" s="135"/>
      <c r="T3" s="115"/>
    </row>
    <row r="4" spans="1:20" ht="51.75" thickBot="1" x14ac:dyDescent="0.3">
      <c r="A4" s="197" t="s">
        <v>134</v>
      </c>
      <c r="B4" s="190" t="s">
        <v>2</v>
      </c>
      <c r="C4" s="190" t="s">
        <v>3</v>
      </c>
      <c r="D4" s="191" t="s">
        <v>4</v>
      </c>
      <c r="E4" s="192" t="s">
        <v>133</v>
      </c>
      <c r="F4" s="192" t="s">
        <v>6</v>
      </c>
      <c r="G4" s="192" t="s">
        <v>132</v>
      </c>
      <c r="H4" s="192" t="s">
        <v>131</v>
      </c>
      <c r="I4" s="192" t="s">
        <v>28</v>
      </c>
      <c r="J4" s="190" t="s">
        <v>124</v>
      </c>
      <c r="K4" s="190" t="s">
        <v>130</v>
      </c>
      <c r="L4" s="193" t="s">
        <v>20</v>
      </c>
      <c r="M4" s="194" t="s">
        <v>125</v>
      </c>
      <c r="N4" s="195" t="s">
        <v>136</v>
      </c>
      <c r="O4" s="194" t="s">
        <v>127</v>
      </c>
      <c r="P4" s="194" t="s">
        <v>123</v>
      </c>
      <c r="Q4" s="194" t="s">
        <v>128</v>
      </c>
      <c r="R4" s="195" t="s">
        <v>129</v>
      </c>
      <c r="S4" s="11" t="s">
        <v>16</v>
      </c>
      <c r="T4" s="12" t="s">
        <v>17</v>
      </c>
    </row>
    <row r="5" spans="1:20" ht="15.75" thickBot="1" x14ac:dyDescent="0.3">
      <c r="A5" s="250" t="s">
        <v>91</v>
      </c>
      <c r="B5" s="206">
        <v>31</v>
      </c>
      <c r="C5" s="199" t="s">
        <v>41</v>
      </c>
      <c r="D5" s="285" t="e">
        <v>#VALUE!</v>
      </c>
      <c r="E5" s="228">
        <v>14</v>
      </c>
      <c r="F5" s="228">
        <v>423</v>
      </c>
      <c r="G5" s="228">
        <v>434</v>
      </c>
      <c r="H5" s="228">
        <v>32</v>
      </c>
      <c r="I5" s="228">
        <v>5</v>
      </c>
      <c r="J5" s="238">
        <v>3</v>
      </c>
      <c r="K5" s="271">
        <v>32</v>
      </c>
      <c r="L5" s="233">
        <v>15</v>
      </c>
      <c r="M5" s="207">
        <v>0.97499999999999998</v>
      </c>
      <c r="N5" s="201">
        <v>1</v>
      </c>
      <c r="O5" s="201">
        <v>0.3</v>
      </c>
      <c r="P5" s="201">
        <v>2.2999999999999998</v>
      </c>
      <c r="Q5" s="223">
        <v>9.4E-2</v>
      </c>
      <c r="R5" s="201">
        <v>1</v>
      </c>
      <c r="S5" s="187">
        <v>3</v>
      </c>
      <c r="T5" s="146">
        <v>8.1081081081081086E-2</v>
      </c>
    </row>
    <row r="6" spans="1:20" ht="15.75" thickBot="1" x14ac:dyDescent="0.3">
      <c r="A6" s="251" t="s">
        <v>92</v>
      </c>
      <c r="B6" s="208">
        <v>28</v>
      </c>
      <c r="C6" s="196" t="s">
        <v>41</v>
      </c>
      <c r="D6" s="286" t="e">
        <v>#VALUE!</v>
      </c>
      <c r="E6" s="229">
        <v>14</v>
      </c>
      <c r="F6" s="229">
        <v>412</v>
      </c>
      <c r="G6" s="229">
        <v>392</v>
      </c>
      <c r="H6" s="229">
        <v>34</v>
      </c>
      <c r="I6" s="229">
        <v>7</v>
      </c>
      <c r="J6" s="239">
        <v>5</v>
      </c>
      <c r="K6" s="272">
        <v>34</v>
      </c>
      <c r="L6" s="234">
        <v>13</v>
      </c>
      <c r="M6" s="209">
        <v>1.0509999999999999</v>
      </c>
      <c r="N6" s="202">
        <v>1.2</v>
      </c>
      <c r="O6" s="202">
        <v>0</v>
      </c>
      <c r="P6" s="202">
        <v>2.4</v>
      </c>
      <c r="Q6" s="224">
        <v>0.14699999999999999</v>
      </c>
      <c r="R6" s="202">
        <v>1.2</v>
      </c>
      <c r="S6" s="187">
        <v>0</v>
      </c>
      <c r="T6" s="146" t="e">
        <v>#VALUE!</v>
      </c>
    </row>
    <row r="7" spans="1:20" ht="15" customHeight="1" thickBot="1" x14ac:dyDescent="0.3">
      <c r="A7" s="251" t="s">
        <v>93</v>
      </c>
      <c r="B7" s="208">
        <v>31</v>
      </c>
      <c r="C7" s="171" t="s">
        <v>41</v>
      </c>
      <c r="D7" s="219" t="e">
        <v>#VALUE!</v>
      </c>
      <c r="E7" s="230">
        <v>14</v>
      </c>
      <c r="F7" s="230">
        <v>460</v>
      </c>
      <c r="G7" s="230">
        <v>434</v>
      </c>
      <c r="H7" s="230">
        <v>21</v>
      </c>
      <c r="I7" s="230">
        <v>3</v>
      </c>
      <c r="J7" s="240">
        <v>2</v>
      </c>
      <c r="K7" s="273">
        <v>22</v>
      </c>
      <c r="L7" s="235">
        <v>10</v>
      </c>
      <c r="M7" s="210">
        <v>1.06</v>
      </c>
      <c r="N7" s="273">
        <v>0.7</v>
      </c>
      <c r="O7" s="273">
        <v>0</v>
      </c>
      <c r="P7" s="273">
        <v>1.5</v>
      </c>
      <c r="Q7" s="225">
        <v>9.5000000000000001E-2</v>
      </c>
      <c r="R7" s="273">
        <v>0.7</v>
      </c>
      <c r="S7" s="188">
        <v>0</v>
      </c>
      <c r="T7" s="68" t="e">
        <v>#VALUE!</v>
      </c>
    </row>
    <row r="8" spans="1:20" ht="15.75" thickBot="1" x14ac:dyDescent="0.3">
      <c r="A8" s="251" t="s">
        <v>94</v>
      </c>
      <c r="B8" s="211">
        <v>30</v>
      </c>
      <c r="C8" s="171" t="s">
        <v>41</v>
      </c>
      <c r="D8" s="219" t="e">
        <v>#VALUE!</v>
      </c>
      <c r="E8" s="230">
        <v>14</v>
      </c>
      <c r="F8" s="230">
        <v>416</v>
      </c>
      <c r="G8" s="230">
        <v>420</v>
      </c>
      <c r="H8" s="230">
        <v>32</v>
      </c>
      <c r="I8" s="230">
        <v>5</v>
      </c>
      <c r="J8" s="240">
        <v>2</v>
      </c>
      <c r="K8" s="273">
        <v>31</v>
      </c>
      <c r="L8" s="235">
        <v>18</v>
      </c>
      <c r="M8" s="210">
        <v>0.99</v>
      </c>
      <c r="N8" s="273">
        <v>1</v>
      </c>
      <c r="O8" s="273">
        <v>0.1</v>
      </c>
      <c r="P8" s="273">
        <v>2.2999999999999998</v>
      </c>
      <c r="Q8" s="225">
        <v>6.3E-2</v>
      </c>
      <c r="R8" s="273">
        <v>1.1000000000000001</v>
      </c>
      <c r="S8" s="188">
        <v>0</v>
      </c>
      <c r="T8" s="68" t="e">
        <v>#VALUE!</v>
      </c>
    </row>
    <row r="9" spans="1:20" ht="15.75" thickBot="1" x14ac:dyDescent="0.3">
      <c r="A9" s="251" t="s">
        <v>95</v>
      </c>
      <c r="B9" s="208">
        <v>31</v>
      </c>
      <c r="C9" s="171" t="s">
        <v>41</v>
      </c>
      <c r="D9" s="219" t="e">
        <v>#VALUE!</v>
      </c>
      <c r="E9" s="230">
        <v>14</v>
      </c>
      <c r="F9" s="230">
        <v>439</v>
      </c>
      <c r="G9" s="230">
        <v>434</v>
      </c>
      <c r="H9" s="230">
        <v>47</v>
      </c>
      <c r="I9" s="230">
        <v>11</v>
      </c>
      <c r="J9" s="240">
        <v>9</v>
      </c>
      <c r="K9" s="273">
        <v>49</v>
      </c>
      <c r="L9" s="235">
        <v>24</v>
      </c>
      <c r="M9" s="210">
        <v>1.012</v>
      </c>
      <c r="N9" s="273">
        <v>1.6</v>
      </c>
      <c r="O9" s="273">
        <v>0</v>
      </c>
      <c r="P9" s="273">
        <v>3.4</v>
      </c>
      <c r="Q9" s="225">
        <v>0.191</v>
      </c>
      <c r="R9" s="273">
        <v>1.5</v>
      </c>
      <c r="S9" s="188">
        <v>0</v>
      </c>
      <c r="T9" s="68" t="e">
        <v>#VALUE!</v>
      </c>
    </row>
    <row r="10" spans="1:20" ht="15.75" thickBot="1" x14ac:dyDescent="0.3">
      <c r="A10" s="251" t="s">
        <v>96</v>
      </c>
      <c r="B10" s="208">
        <v>30</v>
      </c>
      <c r="C10" s="171" t="s">
        <v>41</v>
      </c>
      <c r="D10" s="219" t="e">
        <v>#VALUE!</v>
      </c>
      <c r="E10" s="230">
        <v>14</v>
      </c>
      <c r="F10" s="230">
        <v>392</v>
      </c>
      <c r="G10" s="230">
        <v>423</v>
      </c>
      <c r="H10" s="230">
        <v>39</v>
      </c>
      <c r="I10" s="230">
        <v>4</v>
      </c>
      <c r="J10" s="240">
        <v>3</v>
      </c>
      <c r="K10" s="273">
        <v>39</v>
      </c>
      <c r="L10" s="235">
        <v>21</v>
      </c>
      <c r="M10" s="210">
        <v>0.92700000000000005</v>
      </c>
      <c r="N10" s="273">
        <v>1.3</v>
      </c>
      <c r="O10" s="273">
        <v>0.8</v>
      </c>
      <c r="P10" s="273">
        <v>2.8</v>
      </c>
      <c r="Q10" s="225">
        <v>7.6999999999999999E-2</v>
      </c>
      <c r="R10" s="273">
        <v>1.3</v>
      </c>
      <c r="S10" s="188">
        <v>0</v>
      </c>
      <c r="T10" s="68" t="e">
        <v>#VALUE!</v>
      </c>
    </row>
    <row r="11" spans="1:20" ht="15.75" thickBot="1" x14ac:dyDescent="0.3">
      <c r="A11" s="251" t="s">
        <v>97</v>
      </c>
      <c r="B11" s="208">
        <v>31</v>
      </c>
      <c r="C11" s="171" t="s">
        <v>41</v>
      </c>
      <c r="D11" s="219" t="e">
        <v>#VALUE!</v>
      </c>
      <c r="E11" s="230">
        <v>14</v>
      </c>
      <c r="F11" s="230">
        <v>463</v>
      </c>
      <c r="G11" s="230">
        <v>447</v>
      </c>
      <c r="H11" s="230">
        <v>36</v>
      </c>
      <c r="I11" s="230">
        <v>5</v>
      </c>
      <c r="J11" s="240">
        <v>2</v>
      </c>
      <c r="K11" s="273">
        <v>37</v>
      </c>
      <c r="L11" s="235">
        <v>18</v>
      </c>
      <c r="M11" s="210">
        <v>1.036</v>
      </c>
      <c r="N11" s="273">
        <v>1.2</v>
      </c>
      <c r="O11" s="273">
        <v>0</v>
      </c>
      <c r="P11" s="273">
        <v>2.6</v>
      </c>
      <c r="Q11" s="225">
        <v>5.6000000000000001E-2</v>
      </c>
      <c r="R11" s="273">
        <v>1.2</v>
      </c>
      <c r="S11" s="188">
        <v>0</v>
      </c>
      <c r="T11" s="68" t="e">
        <v>#VALUE!</v>
      </c>
    </row>
    <row r="12" spans="1:20" ht="15.75" thickBot="1" x14ac:dyDescent="0.3">
      <c r="A12" s="251" t="s">
        <v>98</v>
      </c>
      <c r="B12" s="208">
        <v>31</v>
      </c>
      <c r="C12" s="171" t="s">
        <v>41</v>
      </c>
      <c r="D12" s="219" t="e">
        <v>#VALUE!</v>
      </c>
      <c r="E12" s="230"/>
      <c r="F12" s="230"/>
      <c r="G12" s="230"/>
      <c r="H12" s="230"/>
      <c r="I12" s="230"/>
      <c r="J12" s="240"/>
      <c r="K12" s="273"/>
      <c r="L12" s="235" t="s">
        <v>41</v>
      </c>
      <c r="M12" s="210" t="s">
        <v>18</v>
      </c>
      <c r="N12" s="273" t="s">
        <v>18</v>
      </c>
      <c r="O12" s="273" t="s">
        <v>18</v>
      </c>
      <c r="P12" s="273" t="s">
        <v>18</v>
      </c>
      <c r="Q12" s="225" t="s">
        <v>18</v>
      </c>
      <c r="R12" s="273" t="s">
        <v>18</v>
      </c>
      <c r="S12" s="188">
        <v>0</v>
      </c>
      <c r="T12" s="68" t="e">
        <v>#VALUE!</v>
      </c>
    </row>
    <row r="13" spans="1:20" ht="15.75" thickBot="1" x14ac:dyDescent="0.3">
      <c r="A13" s="251" t="s">
        <v>122</v>
      </c>
      <c r="B13" s="208">
        <v>30</v>
      </c>
      <c r="C13" s="171" t="s">
        <v>41</v>
      </c>
      <c r="D13" s="219" t="e">
        <v>#VALUE!</v>
      </c>
      <c r="E13" s="230"/>
      <c r="F13" s="230"/>
      <c r="G13" s="230"/>
      <c r="H13" s="230"/>
      <c r="I13" s="230"/>
      <c r="J13" s="240"/>
      <c r="K13" s="273"/>
      <c r="L13" s="235" t="s">
        <v>41</v>
      </c>
      <c r="M13" s="210" t="s">
        <v>18</v>
      </c>
      <c r="N13" s="273" t="s">
        <v>18</v>
      </c>
      <c r="O13" s="273" t="s">
        <v>18</v>
      </c>
      <c r="P13" s="273" t="s">
        <v>18</v>
      </c>
      <c r="Q13" s="225" t="s">
        <v>18</v>
      </c>
      <c r="R13" s="273" t="s">
        <v>18</v>
      </c>
      <c r="S13" s="188">
        <v>0</v>
      </c>
      <c r="T13" s="68" t="e">
        <v>#VALUE!</v>
      </c>
    </row>
    <row r="14" spans="1:20" ht="15.75" thickBot="1" x14ac:dyDescent="0.3">
      <c r="A14" s="251" t="s">
        <v>100</v>
      </c>
      <c r="B14" s="208">
        <v>31</v>
      </c>
      <c r="C14" s="171" t="s">
        <v>41</v>
      </c>
      <c r="D14" s="219" t="e">
        <v>#VALUE!</v>
      </c>
      <c r="E14" s="230"/>
      <c r="F14" s="230"/>
      <c r="G14" s="230"/>
      <c r="H14" s="230"/>
      <c r="I14" s="230"/>
      <c r="J14" s="240"/>
      <c r="K14" s="273"/>
      <c r="L14" s="235" t="s">
        <v>41</v>
      </c>
      <c r="M14" s="210" t="s">
        <v>18</v>
      </c>
      <c r="N14" s="273" t="s">
        <v>18</v>
      </c>
      <c r="O14" s="273" t="s">
        <v>18</v>
      </c>
      <c r="P14" s="273" t="s">
        <v>18</v>
      </c>
      <c r="Q14" s="225" t="s">
        <v>18</v>
      </c>
      <c r="R14" s="273" t="s">
        <v>18</v>
      </c>
      <c r="S14" s="188">
        <v>0</v>
      </c>
      <c r="T14" s="68" t="e">
        <v>#VALUE!</v>
      </c>
    </row>
    <row r="15" spans="1:20" ht="15.75" thickBot="1" x14ac:dyDescent="0.3">
      <c r="A15" s="251" t="s">
        <v>101</v>
      </c>
      <c r="B15" s="208">
        <v>30</v>
      </c>
      <c r="C15" s="171"/>
      <c r="D15" s="220"/>
      <c r="E15" s="230"/>
      <c r="F15" s="230"/>
      <c r="G15" s="230"/>
      <c r="H15" s="230"/>
      <c r="I15" s="230"/>
      <c r="J15" s="240"/>
      <c r="K15" s="273"/>
      <c r="L15" s="235" t="s">
        <v>41</v>
      </c>
      <c r="M15" s="210" t="s">
        <v>18</v>
      </c>
      <c r="N15" s="273" t="s">
        <v>18</v>
      </c>
      <c r="O15" s="273" t="s">
        <v>18</v>
      </c>
      <c r="P15" s="273" t="s">
        <v>18</v>
      </c>
      <c r="Q15" s="225" t="s">
        <v>18</v>
      </c>
      <c r="R15" s="273" t="s">
        <v>18</v>
      </c>
      <c r="S15" s="188">
        <v>0</v>
      </c>
      <c r="T15" s="68" t="e">
        <v>#VALUE!</v>
      </c>
    </row>
    <row r="16" spans="1:20" ht="15.75" thickBot="1" x14ac:dyDescent="0.3">
      <c r="A16" s="385" t="s">
        <v>102</v>
      </c>
      <c r="B16" s="386">
        <v>31</v>
      </c>
      <c r="C16" s="387"/>
      <c r="D16" s="471"/>
      <c r="E16" s="389"/>
      <c r="F16" s="389"/>
      <c r="G16" s="389"/>
      <c r="H16" s="389"/>
      <c r="I16" s="389"/>
      <c r="J16" s="390"/>
      <c r="K16" s="391"/>
      <c r="L16" s="392"/>
      <c r="M16" s="393"/>
      <c r="N16" s="391"/>
      <c r="O16" s="391"/>
      <c r="P16" s="391"/>
      <c r="Q16" s="395"/>
      <c r="R16" s="391"/>
      <c r="S16" s="188">
        <v>0</v>
      </c>
      <c r="T16" s="68" t="e">
        <v>#VALUE!</v>
      </c>
    </row>
    <row r="17" spans="1:20" ht="15.75" thickBot="1" x14ac:dyDescent="0.3">
      <c r="A17" s="396" t="s">
        <v>107</v>
      </c>
      <c r="B17" s="397">
        <v>365</v>
      </c>
      <c r="C17" s="398" t="s">
        <v>41</v>
      </c>
      <c r="D17" s="486" t="e">
        <v>#VALUE!</v>
      </c>
      <c r="E17" s="401">
        <v>14</v>
      </c>
      <c r="F17" s="401">
        <v>3005</v>
      </c>
      <c r="G17" s="401">
        <v>2984</v>
      </c>
      <c r="H17" s="401">
        <v>241</v>
      </c>
      <c r="I17" s="401">
        <v>40</v>
      </c>
      <c r="J17" s="402">
        <v>26</v>
      </c>
      <c r="K17" s="403">
        <v>244</v>
      </c>
      <c r="L17" s="404">
        <v>119</v>
      </c>
      <c r="M17" s="405">
        <v>1.0069999999999999</v>
      </c>
      <c r="N17" s="406">
        <v>0.7</v>
      </c>
      <c r="O17" s="406">
        <v>0</v>
      </c>
      <c r="P17" s="406">
        <v>2.5</v>
      </c>
      <c r="Q17" s="407">
        <v>0.108</v>
      </c>
      <c r="R17" s="406">
        <v>0.7</v>
      </c>
      <c r="S17" s="189">
        <v>3</v>
      </c>
      <c r="T17" s="125">
        <v>8.1081081081081086E-2</v>
      </c>
    </row>
    <row r="18" spans="1:20" ht="15.75" thickBot="1" x14ac:dyDescent="0.3">
      <c r="A18" s="252" t="s">
        <v>103</v>
      </c>
      <c r="B18" s="213">
        <v>90</v>
      </c>
      <c r="C18" s="168" t="s">
        <v>41</v>
      </c>
      <c r="D18" s="221" t="e">
        <v>#VALUE!</v>
      </c>
      <c r="E18" s="231">
        <v>14</v>
      </c>
      <c r="F18" s="231">
        <v>1295</v>
      </c>
      <c r="G18" s="231">
        <v>1260</v>
      </c>
      <c r="H18" s="231">
        <v>87</v>
      </c>
      <c r="I18" s="231">
        <v>15</v>
      </c>
      <c r="J18" s="241">
        <v>10</v>
      </c>
      <c r="K18" s="274">
        <v>88</v>
      </c>
      <c r="L18" s="248">
        <v>38</v>
      </c>
      <c r="M18" s="214">
        <v>1.028</v>
      </c>
      <c r="N18" s="204">
        <v>1</v>
      </c>
      <c r="O18" s="204">
        <v>0</v>
      </c>
      <c r="P18" s="204">
        <v>2.1</v>
      </c>
      <c r="Q18" s="226">
        <v>0.115</v>
      </c>
      <c r="R18" s="204">
        <v>1</v>
      </c>
      <c r="S18" s="189">
        <v>3</v>
      </c>
      <c r="T18" s="125">
        <v>8.1081081081081086E-2</v>
      </c>
    </row>
    <row r="19" spans="1:20" ht="15.75" thickBot="1" x14ac:dyDescent="0.3">
      <c r="A19" s="252" t="s">
        <v>104</v>
      </c>
      <c r="B19" s="213">
        <v>91</v>
      </c>
      <c r="C19" s="168" t="s">
        <v>41</v>
      </c>
      <c r="D19" s="221" t="e">
        <v>#VALUE!</v>
      </c>
      <c r="E19" s="231">
        <v>14</v>
      </c>
      <c r="F19" s="231">
        <v>1247</v>
      </c>
      <c r="G19" s="231">
        <v>1277</v>
      </c>
      <c r="H19" s="231">
        <v>118</v>
      </c>
      <c r="I19" s="231">
        <v>20</v>
      </c>
      <c r="J19" s="241">
        <v>14</v>
      </c>
      <c r="K19" s="274">
        <v>119</v>
      </c>
      <c r="L19" s="248">
        <v>63</v>
      </c>
      <c r="M19" s="214">
        <v>0.97699999999999998</v>
      </c>
      <c r="N19" s="204">
        <v>1.3</v>
      </c>
      <c r="O19" s="204">
        <v>0.3</v>
      </c>
      <c r="P19" s="204">
        <v>2.8</v>
      </c>
      <c r="Q19" s="226">
        <v>0.11899999999999999</v>
      </c>
      <c r="R19" s="204">
        <v>1.3</v>
      </c>
      <c r="S19" s="189">
        <v>0</v>
      </c>
      <c r="T19" s="125" t="e">
        <v>#VALUE!</v>
      </c>
    </row>
    <row r="20" spans="1:20" ht="15.75" thickBot="1" x14ac:dyDescent="0.3">
      <c r="A20" s="252" t="s">
        <v>105</v>
      </c>
      <c r="B20" s="213">
        <v>92</v>
      </c>
      <c r="C20" s="168" t="s">
        <v>41</v>
      </c>
      <c r="D20" s="221" t="e">
        <v>#VALUE!</v>
      </c>
      <c r="E20" s="231">
        <v>14</v>
      </c>
      <c r="F20" s="231">
        <v>463</v>
      </c>
      <c r="G20" s="231">
        <v>447</v>
      </c>
      <c r="H20" s="231">
        <v>36</v>
      </c>
      <c r="I20" s="231">
        <v>5</v>
      </c>
      <c r="J20" s="241">
        <v>2</v>
      </c>
      <c r="K20" s="274">
        <v>37</v>
      </c>
      <c r="L20" s="248">
        <v>18</v>
      </c>
      <c r="M20" s="214">
        <v>1.036</v>
      </c>
      <c r="N20" s="204">
        <v>0.4</v>
      </c>
      <c r="O20" s="204">
        <v>0</v>
      </c>
      <c r="P20" s="204">
        <v>2.6</v>
      </c>
      <c r="Q20" s="226">
        <v>5.6000000000000001E-2</v>
      </c>
      <c r="R20" s="204">
        <v>0.4</v>
      </c>
      <c r="S20" s="189">
        <v>0</v>
      </c>
      <c r="T20" s="125" t="e">
        <v>#VALUE!</v>
      </c>
    </row>
    <row r="21" spans="1:20" ht="15.75" thickBot="1" x14ac:dyDescent="0.3">
      <c r="A21" s="253" t="s">
        <v>106</v>
      </c>
      <c r="B21" s="215">
        <v>92</v>
      </c>
      <c r="C21" s="200" t="s">
        <v>41</v>
      </c>
      <c r="D21" s="222" t="e">
        <v>#VALUE!</v>
      </c>
      <c r="E21" s="232">
        <v>0</v>
      </c>
      <c r="F21" s="232">
        <v>0</v>
      </c>
      <c r="G21" s="232">
        <v>0</v>
      </c>
      <c r="H21" s="232">
        <v>0</v>
      </c>
      <c r="I21" s="232">
        <v>0</v>
      </c>
      <c r="J21" s="242">
        <v>0</v>
      </c>
      <c r="K21" s="275">
        <v>0</v>
      </c>
      <c r="L21" s="249" t="s">
        <v>41</v>
      </c>
      <c r="M21" s="216" t="s">
        <v>18</v>
      </c>
      <c r="N21" s="205" t="s">
        <v>18</v>
      </c>
      <c r="O21" s="205" t="s">
        <v>18</v>
      </c>
      <c r="P21" s="205" t="s">
        <v>18</v>
      </c>
      <c r="Q21" s="227" t="s">
        <v>18</v>
      </c>
      <c r="R21" s="205" t="s">
        <v>18</v>
      </c>
      <c r="S21" s="189">
        <v>0</v>
      </c>
      <c r="T21" s="125" t="e">
        <v>#VALUE!</v>
      </c>
    </row>
    <row r="22" spans="1:20" x14ac:dyDescent="0.25">
      <c r="A22" s="72"/>
      <c r="B22" s="73"/>
      <c r="C22" s="73"/>
      <c r="D22" s="77"/>
      <c r="E22" s="73"/>
      <c r="F22" s="73"/>
      <c r="G22" s="73"/>
      <c r="H22" s="73"/>
      <c r="I22" s="73"/>
      <c r="J22" s="73"/>
      <c r="K22" s="73"/>
      <c r="L22" s="76"/>
      <c r="M22" s="77"/>
      <c r="N22" s="78"/>
      <c r="O22" s="78"/>
      <c r="P22" s="78"/>
      <c r="Q22" s="77"/>
      <c r="R22" s="78"/>
      <c r="S22" s="73"/>
      <c r="T22" s="106"/>
    </row>
    <row r="23" spans="1:20" x14ac:dyDescent="0.25">
      <c r="A23" s="126"/>
      <c r="B23" s="96"/>
      <c r="C23" s="96"/>
      <c r="D23" s="96"/>
      <c r="E23" s="98"/>
      <c r="F23" s="98"/>
      <c r="G23" s="98"/>
      <c r="H23" s="98"/>
      <c r="I23" s="98"/>
      <c r="J23" s="98"/>
      <c r="K23" s="96"/>
      <c r="L23" s="99"/>
      <c r="M23" s="98"/>
      <c r="N23" s="100"/>
      <c r="O23" s="98"/>
      <c r="P23" s="98"/>
      <c r="Q23" s="107"/>
      <c r="R23" s="100"/>
      <c r="S23" s="135"/>
      <c r="T23" s="115"/>
    </row>
    <row r="24" spans="1:20" ht="15.75" x14ac:dyDescent="0.25">
      <c r="A24" s="258" t="str">
        <f>A$1</f>
        <v xml:space="preserve"> INDICADORES BÁSICOS DEL AREA FUNCIONAL DE HOSPITALIZACIÓN</v>
      </c>
      <c r="B24" s="1"/>
      <c r="C24" s="109"/>
      <c r="D24" s="109"/>
      <c r="E24" s="1"/>
      <c r="F24" s="1"/>
      <c r="G24" s="1"/>
      <c r="H24" s="1"/>
      <c r="I24" s="1"/>
      <c r="J24" s="1"/>
      <c r="K24" s="1"/>
      <c r="L24" s="105"/>
      <c r="M24" s="1" t="s">
        <v>37</v>
      </c>
      <c r="N24" s="1"/>
      <c r="O24" s="1"/>
      <c r="P24" s="1"/>
      <c r="Q24" s="1"/>
      <c r="R24" s="1"/>
      <c r="S24" s="135"/>
      <c r="T24" s="115"/>
    </row>
    <row r="25" spans="1:20" x14ac:dyDescent="0.25">
      <c r="A25" s="1" t="s">
        <v>38</v>
      </c>
      <c r="B25" s="1"/>
      <c r="C25" s="96"/>
      <c r="D25" s="96"/>
      <c r="E25" s="1"/>
      <c r="F25" s="1"/>
      <c r="G25" s="1"/>
      <c r="H25" s="1"/>
      <c r="I25" s="1"/>
      <c r="J25" s="1"/>
      <c r="K25" s="1"/>
      <c r="L25" s="105"/>
      <c r="M25" s="1"/>
      <c r="N25" s="1"/>
      <c r="O25" s="1"/>
      <c r="P25" s="1"/>
      <c r="Q25" s="1"/>
      <c r="R25" s="1"/>
      <c r="S25" s="135"/>
      <c r="T25" s="115"/>
    </row>
    <row r="26" spans="1:20" ht="15.75" thickBot="1" x14ac:dyDescent="0.3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103"/>
      <c r="M26" s="61"/>
      <c r="N26" s="61"/>
      <c r="O26" s="61"/>
      <c r="P26" s="61"/>
      <c r="Q26" s="61"/>
      <c r="R26" s="61"/>
      <c r="S26" s="135"/>
      <c r="T26" s="115"/>
    </row>
    <row r="27" spans="1:20" ht="51.75" thickBot="1" x14ac:dyDescent="0.3">
      <c r="A27" s="277" t="s">
        <v>134</v>
      </c>
      <c r="B27" s="278" t="s">
        <v>2</v>
      </c>
      <c r="C27" s="278" t="s">
        <v>3</v>
      </c>
      <c r="D27" s="279" t="s">
        <v>4</v>
      </c>
      <c r="E27" s="280" t="s">
        <v>133</v>
      </c>
      <c r="F27" s="280" t="s">
        <v>6</v>
      </c>
      <c r="G27" s="280" t="s">
        <v>132</v>
      </c>
      <c r="H27" s="280" t="s">
        <v>131</v>
      </c>
      <c r="I27" s="280" t="s">
        <v>28</v>
      </c>
      <c r="J27" s="278" t="s">
        <v>124</v>
      </c>
      <c r="K27" s="278" t="s">
        <v>130</v>
      </c>
      <c r="L27" s="281" t="s">
        <v>20</v>
      </c>
      <c r="M27" s="282" t="s">
        <v>125</v>
      </c>
      <c r="N27" s="283" t="s">
        <v>126</v>
      </c>
      <c r="O27" s="282" t="s">
        <v>127</v>
      </c>
      <c r="P27" s="282" t="s">
        <v>123</v>
      </c>
      <c r="Q27" s="282" t="s">
        <v>128</v>
      </c>
      <c r="R27" s="284" t="s">
        <v>129</v>
      </c>
      <c r="S27" s="276" t="s">
        <v>16</v>
      </c>
      <c r="T27" s="12" t="s">
        <v>17</v>
      </c>
    </row>
    <row r="28" spans="1:20" ht="15.75" thickBot="1" x14ac:dyDescent="0.3">
      <c r="A28" s="250" t="s">
        <v>91</v>
      </c>
      <c r="B28" s="206">
        <v>31</v>
      </c>
      <c r="C28" s="199">
        <v>0</v>
      </c>
      <c r="D28" s="217">
        <v>2</v>
      </c>
      <c r="E28" s="228">
        <v>6</v>
      </c>
      <c r="F28" s="228">
        <v>176</v>
      </c>
      <c r="G28" s="228">
        <v>186</v>
      </c>
      <c r="H28" s="228">
        <v>14</v>
      </c>
      <c r="I28" s="228">
        <v>2</v>
      </c>
      <c r="J28" s="238">
        <v>1</v>
      </c>
      <c r="K28" s="271">
        <v>14</v>
      </c>
      <c r="L28" s="233">
        <v>9</v>
      </c>
      <c r="M28" s="207">
        <v>0.94599999999999995</v>
      </c>
      <c r="N28" s="261">
        <v>0.45161290322580644</v>
      </c>
      <c r="O28" s="261">
        <v>0.7142857142857143</v>
      </c>
      <c r="P28" s="261">
        <v>2.2999999999999998</v>
      </c>
      <c r="Q28" s="268">
        <v>7.0999999999999994E-2</v>
      </c>
      <c r="R28" s="261">
        <v>0.5</v>
      </c>
      <c r="S28" s="260">
        <v>2</v>
      </c>
      <c r="T28" s="146">
        <v>0.13333333333333333</v>
      </c>
    </row>
    <row r="29" spans="1:20" ht="15.75" thickBot="1" x14ac:dyDescent="0.3">
      <c r="A29" s="251" t="s">
        <v>92</v>
      </c>
      <c r="B29" s="208">
        <v>28</v>
      </c>
      <c r="C29" s="196">
        <v>0</v>
      </c>
      <c r="D29" s="218">
        <v>2</v>
      </c>
      <c r="E29" s="229">
        <v>6</v>
      </c>
      <c r="F29" s="229">
        <v>186</v>
      </c>
      <c r="G29" s="229">
        <v>168</v>
      </c>
      <c r="H29" s="229">
        <v>11</v>
      </c>
      <c r="I29" s="229">
        <v>3</v>
      </c>
      <c r="J29" s="239">
        <v>2</v>
      </c>
      <c r="K29" s="272">
        <v>11</v>
      </c>
      <c r="L29" s="234">
        <v>6</v>
      </c>
      <c r="M29" s="209">
        <v>1.107</v>
      </c>
      <c r="N29" s="262">
        <v>0.39285714285714285</v>
      </c>
      <c r="O29" s="262">
        <v>-1.6363636363636365</v>
      </c>
      <c r="P29" s="262">
        <v>1.8</v>
      </c>
      <c r="Q29" s="269">
        <v>0.182</v>
      </c>
      <c r="R29" s="262">
        <v>0.4</v>
      </c>
      <c r="S29" s="260"/>
      <c r="T29" s="146"/>
    </row>
    <row r="30" spans="1:20" ht="15.75" thickBot="1" x14ac:dyDescent="0.3">
      <c r="A30" s="251" t="s">
        <v>93</v>
      </c>
      <c r="B30" s="208">
        <v>31</v>
      </c>
      <c r="C30" s="171">
        <v>0</v>
      </c>
      <c r="D30" s="267">
        <v>0</v>
      </c>
      <c r="E30" s="230">
        <v>6</v>
      </c>
      <c r="F30" s="230">
        <v>214</v>
      </c>
      <c r="G30" s="230">
        <v>186</v>
      </c>
      <c r="H30" s="230">
        <v>9</v>
      </c>
      <c r="I30" s="230">
        <v>2</v>
      </c>
      <c r="J30" s="240">
        <v>1</v>
      </c>
      <c r="K30" s="273">
        <v>10</v>
      </c>
      <c r="L30" s="235">
        <v>4</v>
      </c>
      <c r="M30" s="210">
        <v>1.151</v>
      </c>
      <c r="N30" s="263">
        <v>0.32258064516129031</v>
      </c>
      <c r="O30" s="263">
        <v>-3.1111111111111112</v>
      </c>
      <c r="P30" s="263">
        <v>1.5</v>
      </c>
      <c r="Q30" s="270">
        <v>0.111</v>
      </c>
      <c r="R30" s="263">
        <v>0.3</v>
      </c>
      <c r="S30" s="188"/>
      <c r="T30" s="68"/>
    </row>
    <row r="31" spans="1:20" ht="15.75" thickBot="1" x14ac:dyDescent="0.3">
      <c r="A31" s="251" t="s">
        <v>94</v>
      </c>
      <c r="B31" s="211">
        <v>30</v>
      </c>
      <c r="C31" s="171">
        <v>1</v>
      </c>
      <c r="D31" s="267">
        <v>1</v>
      </c>
      <c r="E31" s="230">
        <v>6</v>
      </c>
      <c r="F31" s="230">
        <v>179</v>
      </c>
      <c r="G31" s="230">
        <v>180</v>
      </c>
      <c r="H31" s="230">
        <v>18</v>
      </c>
      <c r="I31" s="230">
        <v>3</v>
      </c>
      <c r="J31" s="240">
        <v>1</v>
      </c>
      <c r="K31" s="273">
        <v>17</v>
      </c>
      <c r="L31" s="235">
        <v>12</v>
      </c>
      <c r="M31" s="210">
        <v>0.99399999999999999</v>
      </c>
      <c r="N31" s="263">
        <v>0.56666666666666665</v>
      </c>
      <c r="O31" s="263">
        <v>5.5555555555555552E-2</v>
      </c>
      <c r="P31" s="263">
        <v>3</v>
      </c>
      <c r="Q31" s="270">
        <v>5.6000000000000001E-2</v>
      </c>
      <c r="R31" s="263">
        <v>0.6</v>
      </c>
      <c r="S31" s="188"/>
      <c r="T31" s="68"/>
    </row>
    <row r="32" spans="1:20" ht="15.75" thickBot="1" x14ac:dyDescent="0.3">
      <c r="A32" s="251" t="s">
        <v>95</v>
      </c>
      <c r="B32" s="208">
        <v>31</v>
      </c>
      <c r="C32" s="171">
        <v>0</v>
      </c>
      <c r="D32" s="267">
        <v>1</v>
      </c>
      <c r="E32" s="230">
        <v>6</v>
      </c>
      <c r="F32" s="230">
        <v>199</v>
      </c>
      <c r="G32" s="230">
        <v>186</v>
      </c>
      <c r="H32" s="230">
        <v>18</v>
      </c>
      <c r="I32" s="230">
        <v>6</v>
      </c>
      <c r="J32" s="240">
        <v>5</v>
      </c>
      <c r="K32" s="273">
        <v>21</v>
      </c>
      <c r="L32" s="235">
        <v>14</v>
      </c>
      <c r="M32" s="210">
        <v>1.07</v>
      </c>
      <c r="N32" s="263">
        <v>0.67741935483870963</v>
      </c>
      <c r="O32" s="263">
        <v>-0.72222222222222221</v>
      </c>
      <c r="P32" s="263">
        <v>3</v>
      </c>
      <c r="Q32" s="270">
        <v>0.27800000000000002</v>
      </c>
      <c r="R32" s="263">
        <v>0.6</v>
      </c>
      <c r="S32" s="188"/>
      <c r="T32" s="68"/>
    </row>
    <row r="33" spans="1:20" ht="15.75" thickBot="1" x14ac:dyDescent="0.3">
      <c r="A33" s="251" t="s">
        <v>96</v>
      </c>
      <c r="B33" s="208">
        <v>30</v>
      </c>
      <c r="C33" s="171">
        <v>0</v>
      </c>
      <c r="D33" s="267">
        <v>1</v>
      </c>
      <c r="E33" s="230">
        <v>6</v>
      </c>
      <c r="F33" s="230">
        <v>151</v>
      </c>
      <c r="G33" s="230">
        <v>183</v>
      </c>
      <c r="H33" s="230">
        <v>15</v>
      </c>
      <c r="I33" s="230">
        <v>1</v>
      </c>
      <c r="J33" s="240">
        <v>1</v>
      </c>
      <c r="K33" s="273">
        <v>14</v>
      </c>
      <c r="L33" s="235">
        <v>10</v>
      </c>
      <c r="M33" s="210">
        <v>0.82499999999999996</v>
      </c>
      <c r="N33" s="263">
        <v>0.46666666666666667</v>
      </c>
      <c r="O33" s="263">
        <v>2.1333333333333333</v>
      </c>
      <c r="P33" s="263">
        <v>2.5</v>
      </c>
      <c r="Q33" s="270">
        <v>6.7000000000000004E-2</v>
      </c>
      <c r="R33" s="263">
        <v>0.5</v>
      </c>
      <c r="S33" s="188"/>
      <c r="T33" s="68"/>
    </row>
    <row r="34" spans="1:20" ht="15.75" thickBot="1" x14ac:dyDescent="0.3">
      <c r="A34" s="251" t="s">
        <v>97</v>
      </c>
      <c r="B34" s="208">
        <v>31</v>
      </c>
      <c r="C34" s="171">
        <v>0</v>
      </c>
      <c r="D34" s="267">
        <v>2</v>
      </c>
      <c r="E34" s="230">
        <v>6</v>
      </c>
      <c r="F34" s="230">
        <v>186</v>
      </c>
      <c r="G34" s="230">
        <v>199</v>
      </c>
      <c r="H34" s="230">
        <v>17</v>
      </c>
      <c r="I34" s="230">
        <v>2</v>
      </c>
      <c r="J34" s="240">
        <v>0</v>
      </c>
      <c r="K34" s="273">
        <v>17</v>
      </c>
      <c r="L34" s="235">
        <v>10</v>
      </c>
      <c r="M34" s="210">
        <v>0.93500000000000005</v>
      </c>
      <c r="N34" s="263">
        <v>0.54838709677419351</v>
      </c>
      <c r="O34" s="263">
        <v>0.76470588235294112</v>
      </c>
      <c r="P34" s="263">
        <v>2.8</v>
      </c>
      <c r="Q34" s="270">
        <v>0</v>
      </c>
      <c r="R34" s="263">
        <v>0.5</v>
      </c>
      <c r="S34" s="188"/>
      <c r="T34" s="68"/>
    </row>
    <row r="35" spans="1:20" ht="15.75" thickBot="1" x14ac:dyDescent="0.3">
      <c r="A35" s="251" t="s">
        <v>98</v>
      </c>
      <c r="B35" s="208">
        <v>31</v>
      </c>
      <c r="C35" s="171">
        <v>0</v>
      </c>
      <c r="D35" s="267">
        <v>1</v>
      </c>
      <c r="E35" s="230"/>
      <c r="F35" s="230"/>
      <c r="G35" s="230"/>
      <c r="H35" s="230"/>
      <c r="I35" s="230"/>
      <c r="J35" s="240"/>
      <c r="K35" s="273"/>
      <c r="L35" s="235">
        <v>0</v>
      </c>
      <c r="M35" s="210" t="s">
        <v>18</v>
      </c>
      <c r="N35" s="263">
        <v>0</v>
      </c>
      <c r="O35" s="263" t="e">
        <v>#DIV/0!</v>
      </c>
      <c r="P35" s="263" t="s">
        <v>18</v>
      </c>
      <c r="Q35" s="270" t="s">
        <v>18</v>
      </c>
      <c r="R35" s="263" t="s">
        <v>18</v>
      </c>
      <c r="S35" s="188"/>
      <c r="T35" s="68"/>
    </row>
    <row r="36" spans="1:20" ht="15.75" thickBot="1" x14ac:dyDescent="0.3">
      <c r="A36" s="251" t="s">
        <v>122</v>
      </c>
      <c r="B36" s="208">
        <v>30</v>
      </c>
      <c r="C36" s="171">
        <v>0</v>
      </c>
      <c r="D36" s="267">
        <v>0</v>
      </c>
      <c r="E36" s="230"/>
      <c r="F36" s="230"/>
      <c r="G36" s="230"/>
      <c r="H36" s="230"/>
      <c r="I36" s="230"/>
      <c r="J36" s="240"/>
      <c r="K36" s="273"/>
      <c r="L36" s="235">
        <v>0</v>
      </c>
      <c r="M36" s="210" t="s">
        <v>18</v>
      </c>
      <c r="N36" s="263">
        <v>0</v>
      </c>
      <c r="O36" s="263" t="e">
        <v>#DIV/0!</v>
      </c>
      <c r="P36" s="263" t="s">
        <v>18</v>
      </c>
      <c r="Q36" s="270" t="s">
        <v>18</v>
      </c>
      <c r="R36" s="263" t="s">
        <v>18</v>
      </c>
      <c r="S36" s="188"/>
      <c r="T36" s="68"/>
    </row>
    <row r="37" spans="1:20" ht="15.75" thickBot="1" x14ac:dyDescent="0.3">
      <c r="A37" s="251" t="s">
        <v>100</v>
      </c>
      <c r="B37" s="208">
        <v>31</v>
      </c>
      <c r="C37" s="171">
        <v>0</v>
      </c>
      <c r="D37" s="267">
        <v>0</v>
      </c>
      <c r="E37" s="230"/>
      <c r="F37" s="230"/>
      <c r="G37" s="230"/>
      <c r="H37" s="230"/>
      <c r="I37" s="230"/>
      <c r="J37" s="240"/>
      <c r="K37" s="273"/>
      <c r="L37" s="235">
        <v>0</v>
      </c>
      <c r="M37" s="210" t="s">
        <v>18</v>
      </c>
      <c r="N37" s="263">
        <v>0</v>
      </c>
      <c r="O37" s="263" t="e">
        <v>#DIV/0!</v>
      </c>
      <c r="P37" s="263" t="s">
        <v>18</v>
      </c>
      <c r="Q37" s="270" t="s">
        <v>18</v>
      </c>
      <c r="R37" s="263" t="s">
        <v>18</v>
      </c>
      <c r="S37" s="188"/>
      <c r="T37" s="68"/>
    </row>
    <row r="38" spans="1:20" ht="15.75" thickBot="1" x14ac:dyDescent="0.3">
      <c r="A38" s="251" t="s">
        <v>101</v>
      </c>
      <c r="B38" s="208">
        <v>30</v>
      </c>
      <c r="C38" s="171">
        <v>0</v>
      </c>
      <c r="D38" s="267">
        <v>1</v>
      </c>
      <c r="E38" s="230"/>
      <c r="F38" s="230"/>
      <c r="G38" s="230"/>
      <c r="H38" s="230"/>
      <c r="I38" s="230"/>
      <c r="J38" s="240"/>
      <c r="K38" s="273"/>
      <c r="L38" s="235">
        <v>0</v>
      </c>
      <c r="M38" s="210" t="s">
        <v>18</v>
      </c>
      <c r="N38" s="263">
        <v>0</v>
      </c>
      <c r="O38" s="263" t="e">
        <v>#DIV/0!</v>
      </c>
      <c r="P38" s="263" t="s">
        <v>18</v>
      </c>
      <c r="Q38" s="270" t="s">
        <v>18</v>
      </c>
      <c r="R38" s="263" t="s">
        <v>18</v>
      </c>
      <c r="S38" s="188"/>
      <c r="T38" s="68"/>
    </row>
    <row r="39" spans="1:20" ht="15.75" thickBot="1" x14ac:dyDescent="0.3">
      <c r="A39" s="385" t="s">
        <v>102</v>
      </c>
      <c r="B39" s="386">
        <v>31</v>
      </c>
      <c r="C39" s="387">
        <v>0</v>
      </c>
      <c r="D39" s="388">
        <v>0</v>
      </c>
      <c r="E39" s="389"/>
      <c r="F39" s="389"/>
      <c r="G39" s="389"/>
      <c r="H39" s="389"/>
      <c r="I39" s="389"/>
      <c r="J39" s="390"/>
      <c r="K39" s="391"/>
      <c r="L39" s="392"/>
      <c r="M39" s="393"/>
      <c r="N39" s="439"/>
      <c r="O39" s="439"/>
      <c r="P39" s="439"/>
      <c r="Q39" s="441"/>
      <c r="R39" s="439"/>
      <c r="S39" s="188"/>
      <c r="T39" s="68"/>
    </row>
    <row r="40" spans="1:20" ht="15.75" thickBot="1" x14ac:dyDescent="0.3">
      <c r="A40" s="396" t="s">
        <v>107</v>
      </c>
      <c r="B40" s="397">
        <v>365</v>
      </c>
      <c r="C40" s="398">
        <v>1</v>
      </c>
      <c r="D40" s="486">
        <v>365</v>
      </c>
      <c r="E40" s="401">
        <v>6</v>
      </c>
      <c r="F40" s="401">
        <v>1291</v>
      </c>
      <c r="G40" s="401">
        <v>1288</v>
      </c>
      <c r="H40" s="401">
        <v>102</v>
      </c>
      <c r="I40" s="401">
        <v>19</v>
      </c>
      <c r="J40" s="402">
        <v>11</v>
      </c>
      <c r="K40" s="403">
        <v>104</v>
      </c>
      <c r="L40" s="404">
        <v>65</v>
      </c>
      <c r="M40" s="405">
        <v>1.002</v>
      </c>
      <c r="N40" s="406">
        <v>0.3</v>
      </c>
      <c r="O40" s="406">
        <v>0</v>
      </c>
      <c r="P40" s="406">
        <v>2.4</v>
      </c>
      <c r="Q40" s="407">
        <v>0.108</v>
      </c>
      <c r="R40" s="406">
        <v>0.3</v>
      </c>
      <c r="S40" s="189">
        <v>2</v>
      </c>
      <c r="T40" s="125">
        <v>0.13333333333333333</v>
      </c>
    </row>
    <row r="41" spans="1:20" ht="15.75" thickBot="1" x14ac:dyDescent="0.3">
      <c r="A41" s="252" t="s">
        <v>103</v>
      </c>
      <c r="B41" s="213">
        <v>90</v>
      </c>
      <c r="C41" s="168">
        <v>0</v>
      </c>
      <c r="D41" s="221" t="e">
        <v>#DIV/0!</v>
      </c>
      <c r="E41" s="231">
        <v>6</v>
      </c>
      <c r="F41" s="231">
        <v>576</v>
      </c>
      <c r="G41" s="231">
        <v>540</v>
      </c>
      <c r="H41" s="231">
        <v>34</v>
      </c>
      <c r="I41" s="231">
        <v>7</v>
      </c>
      <c r="J41" s="241">
        <v>4</v>
      </c>
      <c r="K41" s="274">
        <v>35</v>
      </c>
      <c r="L41" s="248">
        <v>19</v>
      </c>
      <c r="M41" s="214">
        <v>1.0669999999999999</v>
      </c>
      <c r="N41" s="204">
        <v>0.4</v>
      </c>
      <c r="O41" s="204">
        <v>0</v>
      </c>
      <c r="P41" s="204">
        <v>1.9</v>
      </c>
      <c r="Q41" s="226">
        <v>0.11799999999999999</v>
      </c>
      <c r="R41" s="204">
        <v>0.4</v>
      </c>
      <c r="S41" s="189">
        <v>2</v>
      </c>
      <c r="T41" s="125">
        <v>0.13333333333333333</v>
      </c>
    </row>
    <row r="42" spans="1:20" ht="15.75" thickBot="1" x14ac:dyDescent="0.3">
      <c r="A42" s="252" t="s">
        <v>104</v>
      </c>
      <c r="B42" s="213">
        <v>91</v>
      </c>
      <c r="C42" s="168">
        <v>1</v>
      </c>
      <c r="D42" s="221">
        <v>91</v>
      </c>
      <c r="E42" s="231">
        <v>6</v>
      </c>
      <c r="F42" s="231">
        <v>529</v>
      </c>
      <c r="G42" s="231">
        <v>549</v>
      </c>
      <c r="H42" s="231">
        <v>51</v>
      </c>
      <c r="I42" s="231">
        <v>10</v>
      </c>
      <c r="J42" s="241">
        <v>7</v>
      </c>
      <c r="K42" s="274">
        <v>52</v>
      </c>
      <c r="L42" s="248">
        <v>36</v>
      </c>
      <c r="M42" s="214">
        <v>0.96399999999999997</v>
      </c>
      <c r="N42" s="204">
        <v>0.6</v>
      </c>
      <c r="O42" s="204">
        <v>0.4</v>
      </c>
      <c r="P42" s="204">
        <v>2.8</v>
      </c>
      <c r="Q42" s="226">
        <v>0.13700000000000001</v>
      </c>
      <c r="R42" s="204">
        <v>0.6</v>
      </c>
      <c r="S42" s="189">
        <v>0</v>
      </c>
      <c r="T42" s="125" t="e">
        <v>#DIV/0!</v>
      </c>
    </row>
    <row r="43" spans="1:20" ht="15.75" thickBot="1" x14ac:dyDescent="0.3">
      <c r="A43" s="252" t="s">
        <v>105</v>
      </c>
      <c r="B43" s="213">
        <v>92</v>
      </c>
      <c r="C43" s="168">
        <v>0</v>
      </c>
      <c r="D43" s="221" t="e">
        <v>#DIV/0!</v>
      </c>
      <c r="E43" s="231">
        <v>6</v>
      </c>
      <c r="F43" s="231">
        <v>186</v>
      </c>
      <c r="G43" s="231">
        <v>199</v>
      </c>
      <c r="H43" s="231">
        <v>17</v>
      </c>
      <c r="I43" s="231">
        <v>2</v>
      </c>
      <c r="J43" s="241">
        <v>0</v>
      </c>
      <c r="K43" s="274">
        <v>17</v>
      </c>
      <c r="L43" s="248">
        <v>10</v>
      </c>
      <c r="M43" s="214">
        <v>0.93500000000000005</v>
      </c>
      <c r="N43" s="204">
        <v>0.2</v>
      </c>
      <c r="O43" s="204">
        <v>0.8</v>
      </c>
      <c r="P43" s="204">
        <v>2.8</v>
      </c>
      <c r="Q43" s="226">
        <v>0</v>
      </c>
      <c r="R43" s="204">
        <v>0.2</v>
      </c>
      <c r="S43" s="189">
        <v>0</v>
      </c>
      <c r="T43" s="125" t="e">
        <v>#DIV/0!</v>
      </c>
    </row>
    <row r="44" spans="1:20" ht="15.75" thickBot="1" x14ac:dyDescent="0.3">
      <c r="A44" s="253" t="s">
        <v>106</v>
      </c>
      <c r="B44" s="215">
        <v>92</v>
      </c>
      <c r="C44" s="200">
        <v>0</v>
      </c>
      <c r="D44" s="222" t="e">
        <v>#DIV/0!</v>
      </c>
      <c r="E44" s="232">
        <v>0</v>
      </c>
      <c r="F44" s="232">
        <v>0</v>
      </c>
      <c r="G44" s="232">
        <v>0</v>
      </c>
      <c r="H44" s="232">
        <v>0</v>
      </c>
      <c r="I44" s="232">
        <v>0</v>
      </c>
      <c r="J44" s="242">
        <v>0</v>
      </c>
      <c r="K44" s="275">
        <v>0</v>
      </c>
      <c r="L44" s="249">
        <v>0</v>
      </c>
      <c r="M44" s="216" t="s">
        <v>18</v>
      </c>
      <c r="N44" s="205" t="s">
        <v>18</v>
      </c>
      <c r="O44" s="205" t="s">
        <v>18</v>
      </c>
      <c r="P44" s="205" t="s">
        <v>18</v>
      </c>
      <c r="Q44" s="227" t="s">
        <v>18</v>
      </c>
      <c r="R44" s="205" t="s">
        <v>18</v>
      </c>
      <c r="S44" s="189">
        <v>0</v>
      </c>
      <c r="T44" s="125" t="e">
        <v>#DIV/0!</v>
      </c>
    </row>
    <row r="45" spans="1:20" x14ac:dyDescent="0.25">
      <c r="A45" s="72"/>
      <c r="B45" s="73"/>
      <c r="C45" s="73"/>
      <c r="D45" s="77"/>
      <c r="E45" s="73"/>
      <c r="F45" s="73"/>
      <c r="G45" s="73"/>
      <c r="H45" s="73"/>
      <c r="I45" s="73"/>
      <c r="J45" s="73"/>
      <c r="K45" s="73"/>
      <c r="L45" s="76"/>
      <c r="M45" s="77"/>
      <c r="N45" s="78"/>
      <c r="O45" s="78"/>
      <c r="P45" s="78"/>
      <c r="Q45" s="77"/>
      <c r="R45" s="78"/>
      <c r="S45" s="73"/>
      <c r="T45" s="106"/>
    </row>
    <row r="46" spans="1:20" x14ac:dyDescent="0.25">
      <c r="A46" s="1"/>
      <c r="B46" s="96"/>
      <c r="C46" s="96"/>
      <c r="D46" s="96"/>
      <c r="E46" s="98"/>
      <c r="F46" s="98"/>
      <c r="G46" s="98"/>
      <c r="H46" s="98"/>
      <c r="I46" s="98"/>
      <c r="J46" s="98"/>
      <c r="K46" s="96"/>
      <c r="L46" s="99"/>
      <c r="M46" s="98"/>
      <c r="N46" s="100"/>
      <c r="O46" s="98"/>
      <c r="P46" s="98"/>
      <c r="Q46" s="98"/>
      <c r="R46" s="100"/>
      <c r="S46" s="135"/>
      <c r="T46" s="115"/>
    </row>
    <row r="47" spans="1:20" ht="15.75" x14ac:dyDescent="0.25">
      <c r="A47" s="258" t="str">
        <f>A$1</f>
        <v xml:space="preserve"> INDICADORES BÁSICOS DEL AREA FUNCIONAL DE HOSPITALIZACIÓN</v>
      </c>
      <c r="B47" s="1"/>
      <c r="C47" s="109"/>
      <c r="D47" s="109"/>
      <c r="E47" s="1"/>
      <c r="F47" s="1"/>
      <c r="G47" s="1"/>
      <c r="H47" s="1"/>
      <c r="I47" s="1"/>
      <c r="J47" s="1"/>
      <c r="K47" s="1"/>
      <c r="L47" s="105"/>
      <c r="M47" s="1"/>
      <c r="N47" s="1"/>
      <c r="O47" s="1"/>
      <c r="P47" s="1"/>
      <c r="Q47" s="1"/>
      <c r="R47" s="1"/>
      <c r="S47" s="135"/>
      <c r="T47" s="115"/>
    </row>
    <row r="48" spans="1:20" x14ac:dyDescent="0.25">
      <c r="A48" s="1" t="s">
        <v>39</v>
      </c>
      <c r="B48" s="1"/>
      <c r="C48" s="96"/>
      <c r="D48" s="96"/>
      <c r="E48" s="1"/>
      <c r="F48" s="1"/>
      <c r="G48" s="1"/>
      <c r="H48" s="1"/>
      <c r="I48" s="1"/>
      <c r="J48" s="1"/>
      <c r="K48" s="1"/>
      <c r="L48" s="105"/>
      <c r="M48" s="1"/>
      <c r="N48" s="1"/>
      <c r="O48" s="1"/>
      <c r="P48" s="1"/>
      <c r="Q48" s="1"/>
      <c r="R48" s="1"/>
      <c r="S48" s="135"/>
      <c r="T48" s="115"/>
    </row>
    <row r="49" spans="1:20" ht="15.75" thickBot="1" x14ac:dyDescent="0.3"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103"/>
      <c r="M49" s="61"/>
      <c r="N49" s="61"/>
      <c r="O49" s="61"/>
      <c r="P49" s="61"/>
      <c r="Q49" s="61"/>
      <c r="R49" s="61"/>
      <c r="S49" s="135"/>
      <c r="T49" s="115"/>
    </row>
    <row r="50" spans="1:20" ht="51.75" thickBot="1" x14ac:dyDescent="0.3">
      <c r="A50" s="197" t="s">
        <v>134</v>
      </c>
      <c r="B50" s="190" t="s">
        <v>2</v>
      </c>
      <c r="C50" s="190" t="s">
        <v>3</v>
      </c>
      <c r="D50" s="191" t="s">
        <v>4</v>
      </c>
      <c r="E50" s="192" t="s">
        <v>133</v>
      </c>
      <c r="F50" s="192" t="s">
        <v>6</v>
      </c>
      <c r="G50" s="192" t="s">
        <v>132</v>
      </c>
      <c r="H50" s="192" t="s">
        <v>131</v>
      </c>
      <c r="I50" s="192" t="s">
        <v>28</v>
      </c>
      <c r="J50" s="190" t="s">
        <v>124</v>
      </c>
      <c r="K50" s="190" t="s">
        <v>130</v>
      </c>
      <c r="L50" s="193" t="s">
        <v>20</v>
      </c>
      <c r="M50" s="194" t="s">
        <v>125</v>
      </c>
      <c r="N50" s="195" t="s">
        <v>126</v>
      </c>
      <c r="O50" s="194" t="s">
        <v>127</v>
      </c>
      <c r="P50" s="194" t="s">
        <v>123</v>
      </c>
      <c r="Q50" s="194" t="s">
        <v>128</v>
      </c>
      <c r="R50" s="195" t="s">
        <v>129</v>
      </c>
      <c r="S50" s="11" t="s">
        <v>16</v>
      </c>
      <c r="T50" s="12" t="s">
        <v>17</v>
      </c>
    </row>
    <row r="51" spans="1:20" ht="15.75" thickBot="1" x14ac:dyDescent="0.3">
      <c r="A51" s="250" t="s">
        <v>138</v>
      </c>
      <c r="B51" s="206">
        <v>31</v>
      </c>
      <c r="C51" s="199">
        <v>0</v>
      </c>
      <c r="D51" s="217">
        <v>0</v>
      </c>
      <c r="E51" s="228">
        <v>8</v>
      </c>
      <c r="F51" s="228">
        <v>247</v>
      </c>
      <c r="G51" s="228">
        <v>248</v>
      </c>
      <c r="H51" s="228">
        <v>18</v>
      </c>
      <c r="I51" s="228">
        <v>3</v>
      </c>
      <c r="J51" s="238">
        <v>2</v>
      </c>
      <c r="K51" s="271">
        <v>18</v>
      </c>
      <c r="L51" s="233">
        <v>6</v>
      </c>
      <c r="M51" s="207">
        <v>0.996</v>
      </c>
      <c r="N51" s="261">
        <v>0.58064516129032262</v>
      </c>
      <c r="O51" s="261">
        <v>5.5555555555555552E-2</v>
      </c>
      <c r="P51" s="261">
        <v>2.2999999999999998</v>
      </c>
      <c r="Q51" s="268">
        <v>0.111</v>
      </c>
      <c r="R51" s="261">
        <v>0.6</v>
      </c>
      <c r="S51" s="260">
        <v>1</v>
      </c>
      <c r="T51" s="146">
        <v>4.5454545454545456E-2</v>
      </c>
    </row>
    <row r="52" spans="1:20" ht="15.75" thickBot="1" x14ac:dyDescent="0.3">
      <c r="A52" s="251" t="s">
        <v>139</v>
      </c>
      <c r="B52" s="208">
        <v>28</v>
      </c>
      <c r="C52" s="196">
        <v>1</v>
      </c>
      <c r="D52" s="218">
        <v>0</v>
      </c>
      <c r="E52" s="229">
        <v>8</v>
      </c>
      <c r="F52" s="229">
        <v>226</v>
      </c>
      <c r="G52" s="229">
        <v>224</v>
      </c>
      <c r="H52" s="229">
        <v>23</v>
      </c>
      <c r="I52" s="229">
        <v>4</v>
      </c>
      <c r="J52" s="239">
        <v>3</v>
      </c>
      <c r="K52" s="272">
        <v>23</v>
      </c>
      <c r="L52" s="234">
        <v>7</v>
      </c>
      <c r="M52" s="209">
        <v>1.0089999999999999</v>
      </c>
      <c r="N52" s="262">
        <v>0.8214285714285714</v>
      </c>
      <c r="O52" s="262">
        <v>-8.6956521739130432E-2</v>
      </c>
      <c r="P52" s="262">
        <v>2.9</v>
      </c>
      <c r="Q52" s="269">
        <v>0.13</v>
      </c>
      <c r="R52" s="262">
        <v>0.8</v>
      </c>
      <c r="S52" s="260"/>
      <c r="T52" s="146"/>
    </row>
    <row r="53" spans="1:20" ht="15.75" thickBot="1" x14ac:dyDescent="0.3">
      <c r="A53" s="251" t="s">
        <v>140</v>
      </c>
      <c r="B53" s="208">
        <v>31</v>
      </c>
      <c r="C53" s="171">
        <v>0</v>
      </c>
      <c r="D53" s="267">
        <v>0</v>
      </c>
      <c r="E53" s="230">
        <v>8</v>
      </c>
      <c r="F53" s="230">
        <v>246</v>
      </c>
      <c r="G53" s="230">
        <v>248</v>
      </c>
      <c r="H53" s="230">
        <v>12</v>
      </c>
      <c r="I53" s="230">
        <v>1</v>
      </c>
      <c r="J53" s="240">
        <v>1</v>
      </c>
      <c r="K53" s="273">
        <v>12</v>
      </c>
      <c r="L53" s="235">
        <v>6</v>
      </c>
      <c r="M53" s="210">
        <v>0.99199999999999999</v>
      </c>
      <c r="N53" s="263">
        <v>0.38709677419354838</v>
      </c>
      <c r="O53" s="263">
        <v>0.16666666666666666</v>
      </c>
      <c r="P53" s="263">
        <v>1.5</v>
      </c>
      <c r="Q53" s="270">
        <v>8.3000000000000004E-2</v>
      </c>
      <c r="R53" s="263">
        <v>0.4</v>
      </c>
      <c r="S53" s="188"/>
      <c r="T53" s="68"/>
    </row>
    <row r="54" spans="1:20" ht="15.75" thickBot="1" x14ac:dyDescent="0.3">
      <c r="A54" s="251" t="s">
        <v>141</v>
      </c>
      <c r="B54" s="211">
        <v>30</v>
      </c>
      <c r="C54" s="171">
        <v>0</v>
      </c>
      <c r="D54" s="267">
        <v>0</v>
      </c>
      <c r="E54" s="230">
        <v>8</v>
      </c>
      <c r="F54" s="230">
        <v>237</v>
      </c>
      <c r="G54" s="230">
        <v>240</v>
      </c>
      <c r="H54" s="230">
        <v>14</v>
      </c>
      <c r="I54" s="230">
        <v>2</v>
      </c>
      <c r="J54" s="240">
        <v>1</v>
      </c>
      <c r="K54" s="273">
        <v>14</v>
      </c>
      <c r="L54" s="235">
        <v>6</v>
      </c>
      <c r="M54" s="210">
        <v>0.98799999999999999</v>
      </c>
      <c r="N54" s="263">
        <v>0.46666666666666667</v>
      </c>
      <c r="O54" s="263">
        <v>0.21428571428571427</v>
      </c>
      <c r="P54" s="263">
        <v>1.8</v>
      </c>
      <c r="Q54" s="270">
        <v>7.0999999999999994E-2</v>
      </c>
      <c r="R54" s="263">
        <v>0.5</v>
      </c>
      <c r="S54" s="188"/>
      <c r="T54" s="68"/>
    </row>
    <row r="55" spans="1:20" ht="15.75" thickBot="1" x14ac:dyDescent="0.3">
      <c r="A55" s="251" t="s">
        <v>142</v>
      </c>
      <c r="B55" s="208">
        <v>31</v>
      </c>
      <c r="C55" s="171">
        <v>1</v>
      </c>
      <c r="D55" s="267">
        <v>0</v>
      </c>
      <c r="E55" s="230">
        <v>8</v>
      </c>
      <c r="F55" s="230">
        <v>240</v>
      </c>
      <c r="G55" s="230">
        <v>248</v>
      </c>
      <c r="H55" s="230">
        <v>29</v>
      </c>
      <c r="I55" s="230">
        <v>5</v>
      </c>
      <c r="J55" s="240">
        <v>4</v>
      </c>
      <c r="K55" s="273">
        <v>28</v>
      </c>
      <c r="L55" s="235">
        <v>10</v>
      </c>
      <c r="M55" s="210">
        <v>0.96799999999999997</v>
      </c>
      <c r="N55" s="263">
        <v>0.90322580645161288</v>
      </c>
      <c r="O55" s="263">
        <v>0.27586206896551724</v>
      </c>
      <c r="P55" s="263">
        <v>3.6</v>
      </c>
      <c r="Q55" s="270">
        <v>0.13800000000000001</v>
      </c>
      <c r="R55" s="263">
        <v>0.9</v>
      </c>
      <c r="S55" s="188"/>
      <c r="T55" s="68"/>
    </row>
    <row r="56" spans="1:20" ht="15.75" thickBot="1" x14ac:dyDescent="0.3">
      <c r="A56" s="251" t="s">
        <v>143</v>
      </c>
      <c r="B56" s="208">
        <v>30</v>
      </c>
      <c r="C56" s="171">
        <v>0</v>
      </c>
      <c r="D56" s="267">
        <v>1</v>
      </c>
      <c r="E56" s="230">
        <v>8</v>
      </c>
      <c r="F56" s="230">
        <v>241</v>
      </c>
      <c r="G56" s="230">
        <v>240</v>
      </c>
      <c r="H56" s="230">
        <v>24</v>
      </c>
      <c r="I56" s="230">
        <v>3</v>
      </c>
      <c r="J56" s="240">
        <v>2</v>
      </c>
      <c r="K56" s="273">
        <v>25</v>
      </c>
      <c r="L56" s="235">
        <v>11</v>
      </c>
      <c r="M56" s="210">
        <v>1.004</v>
      </c>
      <c r="N56" s="263">
        <v>0.83333333333333337</v>
      </c>
      <c r="O56" s="263">
        <v>-4.1666666666666664E-2</v>
      </c>
      <c r="P56" s="263">
        <v>3</v>
      </c>
      <c r="Q56" s="270">
        <v>8.3000000000000004E-2</v>
      </c>
      <c r="R56" s="263">
        <v>0.8</v>
      </c>
      <c r="S56" s="188"/>
      <c r="T56" s="68"/>
    </row>
    <row r="57" spans="1:20" ht="15.75" thickBot="1" x14ac:dyDescent="0.3">
      <c r="A57" s="251" t="s">
        <v>144</v>
      </c>
      <c r="B57" s="208">
        <v>31</v>
      </c>
      <c r="C57" s="171">
        <v>0</v>
      </c>
      <c r="D57" s="267">
        <v>0</v>
      </c>
      <c r="E57" s="230">
        <v>8</v>
      </c>
      <c r="F57" s="230">
        <v>277</v>
      </c>
      <c r="G57" s="230">
        <v>248</v>
      </c>
      <c r="H57" s="230">
        <v>19</v>
      </c>
      <c r="I57" s="230">
        <v>3</v>
      </c>
      <c r="J57" s="240">
        <v>2</v>
      </c>
      <c r="K57" s="273">
        <v>20</v>
      </c>
      <c r="L57" s="235">
        <v>8</v>
      </c>
      <c r="M57" s="210">
        <v>1.117</v>
      </c>
      <c r="N57" s="263">
        <v>0.64516129032258063</v>
      </c>
      <c r="O57" s="263">
        <v>-1.5263157894736843</v>
      </c>
      <c r="P57" s="263">
        <v>2.4</v>
      </c>
      <c r="Q57" s="270">
        <v>0.105</v>
      </c>
      <c r="R57" s="263">
        <v>0.6</v>
      </c>
      <c r="S57" s="188"/>
      <c r="T57" s="68"/>
    </row>
    <row r="58" spans="1:20" ht="15.75" thickBot="1" x14ac:dyDescent="0.3">
      <c r="A58" s="251" t="s">
        <v>145</v>
      </c>
      <c r="B58" s="208">
        <v>31</v>
      </c>
      <c r="C58" s="171" t="s">
        <v>37</v>
      </c>
      <c r="D58" s="267" t="s">
        <v>37</v>
      </c>
      <c r="E58" s="230"/>
      <c r="F58" s="230"/>
      <c r="G58" s="230"/>
      <c r="H58" s="230"/>
      <c r="I58" s="230"/>
      <c r="J58" s="240"/>
      <c r="K58" s="273"/>
      <c r="L58" s="235">
        <v>0</v>
      </c>
      <c r="M58" s="210" t="s">
        <v>18</v>
      </c>
      <c r="N58" s="263">
        <v>0</v>
      </c>
      <c r="O58" s="263" t="e">
        <v>#DIV/0!</v>
      </c>
      <c r="P58" s="263" t="s">
        <v>18</v>
      </c>
      <c r="Q58" s="270" t="s">
        <v>18</v>
      </c>
      <c r="R58" s="263" t="s">
        <v>18</v>
      </c>
      <c r="S58" s="188"/>
      <c r="T58" s="68"/>
    </row>
    <row r="59" spans="1:20" ht="18" customHeight="1" thickBot="1" x14ac:dyDescent="0.3">
      <c r="A59" s="251" t="s">
        <v>146</v>
      </c>
      <c r="B59" s="208">
        <v>30</v>
      </c>
      <c r="C59" s="171" t="s">
        <v>90</v>
      </c>
      <c r="D59" s="267" t="s">
        <v>4</v>
      </c>
      <c r="E59" s="230"/>
      <c r="F59" s="230"/>
      <c r="G59" s="230"/>
      <c r="H59" s="230"/>
      <c r="I59" s="230"/>
      <c r="J59" s="240"/>
      <c r="K59" s="273"/>
      <c r="L59" s="235">
        <v>0</v>
      </c>
      <c r="M59" s="210" t="s">
        <v>18</v>
      </c>
      <c r="N59" s="263">
        <v>0</v>
      </c>
      <c r="O59" s="263" t="e">
        <v>#DIV/0!</v>
      </c>
      <c r="P59" s="263" t="s">
        <v>18</v>
      </c>
      <c r="Q59" s="270" t="s">
        <v>18</v>
      </c>
      <c r="R59" s="263" t="s">
        <v>18</v>
      </c>
      <c r="S59" s="188"/>
      <c r="T59" s="68"/>
    </row>
    <row r="60" spans="1:20" ht="15.75" thickBot="1" x14ac:dyDescent="0.3">
      <c r="A60" s="251" t="s">
        <v>147</v>
      </c>
      <c r="B60" s="208">
        <v>31</v>
      </c>
      <c r="C60" s="171">
        <v>31</v>
      </c>
      <c r="D60" s="267">
        <v>1</v>
      </c>
      <c r="E60" s="230"/>
      <c r="F60" s="230"/>
      <c r="G60" s="230"/>
      <c r="H60" s="230"/>
      <c r="I60" s="230"/>
      <c r="J60" s="240"/>
      <c r="K60" s="273"/>
      <c r="L60" s="235">
        <v>0</v>
      </c>
      <c r="M60" s="210" t="s">
        <v>18</v>
      </c>
      <c r="N60" s="263">
        <v>0</v>
      </c>
      <c r="O60" s="263" t="e">
        <v>#DIV/0!</v>
      </c>
      <c r="P60" s="263" t="s">
        <v>18</v>
      </c>
      <c r="Q60" s="270" t="s">
        <v>18</v>
      </c>
      <c r="R60" s="263" t="s">
        <v>18</v>
      </c>
      <c r="S60" s="188"/>
      <c r="T60" s="68"/>
    </row>
    <row r="61" spans="1:20" ht="15.75" thickBot="1" x14ac:dyDescent="0.3">
      <c r="A61" s="251" t="s">
        <v>148</v>
      </c>
      <c r="B61" s="208">
        <v>30</v>
      </c>
      <c r="C61" s="171">
        <v>29</v>
      </c>
      <c r="D61" s="267">
        <v>1</v>
      </c>
      <c r="E61" s="230"/>
      <c r="F61" s="230"/>
      <c r="G61" s="230"/>
      <c r="H61" s="230"/>
      <c r="I61" s="230"/>
      <c r="J61" s="240"/>
      <c r="K61" s="273"/>
      <c r="L61" s="235">
        <v>0</v>
      </c>
      <c r="M61" s="210" t="s">
        <v>18</v>
      </c>
      <c r="N61" s="263">
        <v>0</v>
      </c>
      <c r="O61" s="263" t="e">
        <v>#DIV/0!</v>
      </c>
      <c r="P61" s="263" t="s">
        <v>18</v>
      </c>
      <c r="Q61" s="270" t="s">
        <v>18</v>
      </c>
      <c r="R61" s="263" t="s">
        <v>18</v>
      </c>
      <c r="S61" s="188"/>
      <c r="T61" s="68"/>
    </row>
    <row r="62" spans="1:20" ht="15.75" thickBot="1" x14ac:dyDescent="0.3">
      <c r="A62" s="385" t="s">
        <v>149</v>
      </c>
      <c r="B62" s="386">
        <v>31</v>
      </c>
      <c r="C62" s="387">
        <v>31</v>
      </c>
      <c r="D62" s="388">
        <v>1</v>
      </c>
      <c r="E62" s="389"/>
      <c r="F62" s="389"/>
      <c r="G62" s="389"/>
      <c r="H62" s="389"/>
      <c r="I62" s="389"/>
      <c r="J62" s="390"/>
      <c r="K62" s="391"/>
      <c r="L62" s="392"/>
      <c r="M62" s="393"/>
      <c r="N62" s="439"/>
      <c r="O62" s="439"/>
      <c r="P62" s="439"/>
      <c r="Q62" s="441"/>
      <c r="R62" s="439"/>
      <c r="S62" s="188"/>
      <c r="T62" s="68"/>
    </row>
    <row r="63" spans="1:20" ht="15.75" thickBot="1" x14ac:dyDescent="0.3">
      <c r="A63" s="396" t="s">
        <v>150</v>
      </c>
      <c r="B63" s="397">
        <v>365</v>
      </c>
      <c r="C63" s="398">
        <v>93</v>
      </c>
      <c r="D63" s="486">
        <v>3.924731182795699</v>
      </c>
      <c r="E63" s="401">
        <v>8</v>
      </c>
      <c r="F63" s="401">
        <v>1714</v>
      </c>
      <c r="G63" s="401">
        <v>1696</v>
      </c>
      <c r="H63" s="401">
        <v>139</v>
      </c>
      <c r="I63" s="401">
        <v>21</v>
      </c>
      <c r="J63" s="402">
        <v>15</v>
      </c>
      <c r="K63" s="403">
        <v>140</v>
      </c>
      <c r="L63" s="404">
        <v>54</v>
      </c>
      <c r="M63" s="405">
        <v>1.0109999999999999</v>
      </c>
      <c r="N63" s="406">
        <v>0.4</v>
      </c>
      <c r="O63" s="406">
        <v>0</v>
      </c>
      <c r="P63" s="406">
        <v>2.5</v>
      </c>
      <c r="Q63" s="407">
        <v>0.108</v>
      </c>
      <c r="R63" s="406">
        <v>0.4</v>
      </c>
      <c r="S63" s="189">
        <v>1</v>
      </c>
      <c r="T63" s="125">
        <v>4.5454545454545456E-2</v>
      </c>
    </row>
    <row r="64" spans="1:20" ht="15.75" thickBot="1" x14ac:dyDescent="0.3">
      <c r="A64" s="252" t="s">
        <v>151</v>
      </c>
      <c r="B64" s="213">
        <v>90</v>
      </c>
      <c r="C64" s="168">
        <v>1</v>
      </c>
      <c r="D64" s="221">
        <v>90</v>
      </c>
      <c r="E64" s="231">
        <v>8</v>
      </c>
      <c r="F64" s="231">
        <v>719</v>
      </c>
      <c r="G64" s="231">
        <v>720</v>
      </c>
      <c r="H64" s="231">
        <v>53</v>
      </c>
      <c r="I64" s="231">
        <v>8</v>
      </c>
      <c r="J64" s="241">
        <v>6</v>
      </c>
      <c r="K64" s="274">
        <v>53</v>
      </c>
      <c r="L64" s="248">
        <v>19</v>
      </c>
      <c r="M64" s="214">
        <v>0.999</v>
      </c>
      <c r="N64" s="204">
        <v>0.6</v>
      </c>
      <c r="O64" s="204">
        <v>0</v>
      </c>
      <c r="P64" s="204">
        <v>2.2000000000000002</v>
      </c>
      <c r="Q64" s="226">
        <v>0.113</v>
      </c>
      <c r="R64" s="204">
        <v>0.6</v>
      </c>
      <c r="S64" s="189">
        <v>1</v>
      </c>
      <c r="T64" s="125">
        <v>4.5454545454545456E-2</v>
      </c>
    </row>
    <row r="65" spans="1:20" ht="15.75" thickBot="1" x14ac:dyDescent="0.3">
      <c r="A65" s="252" t="s">
        <v>152</v>
      </c>
      <c r="B65" s="213">
        <v>91</v>
      </c>
      <c r="C65" s="168">
        <v>1</v>
      </c>
      <c r="D65" s="221">
        <v>91</v>
      </c>
      <c r="E65" s="231">
        <v>8</v>
      </c>
      <c r="F65" s="231">
        <v>718</v>
      </c>
      <c r="G65" s="231">
        <v>728</v>
      </c>
      <c r="H65" s="231">
        <v>67</v>
      </c>
      <c r="I65" s="231">
        <v>10</v>
      </c>
      <c r="J65" s="241">
        <v>7</v>
      </c>
      <c r="K65" s="274">
        <v>67</v>
      </c>
      <c r="L65" s="248">
        <v>27</v>
      </c>
      <c r="M65" s="214">
        <v>0.98599999999999999</v>
      </c>
      <c r="N65" s="204">
        <v>0.7</v>
      </c>
      <c r="O65" s="204">
        <v>0.1</v>
      </c>
      <c r="P65" s="204">
        <v>2.8</v>
      </c>
      <c r="Q65" s="226">
        <v>0.104</v>
      </c>
      <c r="R65" s="204">
        <v>0.7</v>
      </c>
      <c r="S65" s="189">
        <v>0</v>
      </c>
      <c r="T65" s="125" t="e">
        <v>#DIV/0!</v>
      </c>
    </row>
    <row r="66" spans="1:20" ht="15.75" thickBot="1" x14ac:dyDescent="0.3">
      <c r="A66" s="252" t="s">
        <v>153</v>
      </c>
      <c r="B66" s="213">
        <v>92</v>
      </c>
      <c r="C66" s="168">
        <v>0</v>
      </c>
      <c r="D66" s="221" t="e">
        <v>#DIV/0!</v>
      </c>
      <c r="E66" s="231">
        <v>8</v>
      </c>
      <c r="F66" s="231">
        <v>277</v>
      </c>
      <c r="G66" s="231">
        <v>248</v>
      </c>
      <c r="H66" s="231">
        <v>19</v>
      </c>
      <c r="I66" s="231">
        <v>3</v>
      </c>
      <c r="J66" s="241">
        <v>2</v>
      </c>
      <c r="K66" s="274">
        <v>20</v>
      </c>
      <c r="L66" s="248">
        <v>8</v>
      </c>
      <c r="M66" s="214">
        <v>1.117</v>
      </c>
      <c r="N66" s="204">
        <v>0.2</v>
      </c>
      <c r="O66" s="204">
        <v>0</v>
      </c>
      <c r="P66" s="204">
        <v>2.4</v>
      </c>
      <c r="Q66" s="226">
        <v>0.105</v>
      </c>
      <c r="R66" s="204">
        <v>0.2</v>
      </c>
      <c r="S66" s="189">
        <v>0</v>
      </c>
      <c r="T66" s="125" t="e">
        <v>#DIV/0!</v>
      </c>
    </row>
    <row r="67" spans="1:20" ht="15.75" thickBot="1" x14ac:dyDescent="0.3">
      <c r="A67" s="253" t="s">
        <v>154</v>
      </c>
      <c r="B67" s="215">
        <v>92</v>
      </c>
      <c r="C67" s="200">
        <v>91</v>
      </c>
      <c r="D67" s="222">
        <v>1.0109890109890109</v>
      </c>
      <c r="E67" s="232">
        <v>0</v>
      </c>
      <c r="F67" s="232">
        <v>0</v>
      </c>
      <c r="G67" s="232">
        <v>0</v>
      </c>
      <c r="H67" s="232">
        <v>0</v>
      </c>
      <c r="I67" s="232">
        <v>0</v>
      </c>
      <c r="J67" s="242">
        <v>0</v>
      </c>
      <c r="K67" s="275">
        <v>0</v>
      </c>
      <c r="L67" s="249">
        <v>0</v>
      </c>
      <c r="M67" s="216" t="s">
        <v>18</v>
      </c>
      <c r="N67" s="205" t="s">
        <v>18</v>
      </c>
      <c r="O67" s="205" t="s">
        <v>18</v>
      </c>
      <c r="P67" s="205" t="s">
        <v>18</v>
      </c>
      <c r="Q67" s="227" t="s">
        <v>18</v>
      </c>
      <c r="R67" s="205" t="s">
        <v>18</v>
      </c>
      <c r="S67" s="189">
        <v>0</v>
      </c>
      <c r="T67" s="125" t="e">
        <v>#DIV/0!</v>
      </c>
    </row>
    <row r="68" spans="1:20" ht="24" customHeight="1" x14ac:dyDescent="0.25">
      <c r="A68" s="512" t="s">
        <v>64</v>
      </c>
      <c r="B68" s="513"/>
      <c r="C68" s="513"/>
      <c r="D68" s="513"/>
      <c r="E68" s="513"/>
      <c r="F68" s="513"/>
    </row>
  </sheetData>
  <mergeCells count="1">
    <mergeCell ref="A68:F68"/>
  </mergeCells>
  <pageMargins left="0.11811023622047245" right="0.11811023622047245" top="0.74803149606299213" bottom="0.74803149606299213" header="0.31496062992125984" footer="0.31496062992125984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23"/>
  <sheetViews>
    <sheetView zoomScale="85" zoomScaleNormal="85" workbookViewId="0">
      <selection activeCell="G12" sqref="G12"/>
    </sheetView>
  </sheetViews>
  <sheetFormatPr baseColWidth="10" defaultRowHeight="15" x14ac:dyDescent="0.25"/>
  <cols>
    <col min="1" max="1" width="14.28515625" customWidth="1"/>
    <col min="3" max="4" width="0" hidden="1" customWidth="1"/>
    <col min="11" max="11" width="10.140625" customWidth="1"/>
    <col min="12" max="12" width="11.42578125" hidden="1" customWidth="1"/>
    <col min="13" max="13" width="12.7109375" customWidth="1"/>
    <col min="16" max="16" width="12" customWidth="1"/>
    <col min="17" max="17" width="12.42578125" customWidth="1"/>
    <col min="19" max="20" width="0" hidden="1" customWidth="1"/>
  </cols>
  <sheetData>
    <row r="1" spans="1:20" ht="19.5" x14ac:dyDescent="0.25">
      <c r="A1" s="258" t="s">
        <v>45</v>
      </c>
      <c r="B1" s="56"/>
      <c r="C1" s="56"/>
      <c r="D1" s="57"/>
      <c r="E1" s="58"/>
      <c r="F1" s="56"/>
    </row>
    <row r="2" spans="1:20" x14ac:dyDescent="0.25">
      <c r="A2" s="1" t="s">
        <v>63</v>
      </c>
      <c r="B2" s="1"/>
      <c r="C2" s="1"/>
      <c r="D2" s="2"/>
      <c r="E2" s="1"/>
      <c r="F2" s="1"/>
      <c r="G2" s="1"/>
      <c r="H2" s="1"/>
      <c r="I2" s="1"/>
      <c r="J2" s="1"/>
      <c r="K2" s="1"/>
      <c r="L2" s="105"/>
      <c r="M2" s="1"/>
      <c r="N2" s="1"/>
      <c r="O2" s="1"/>
      <c r="P2" s="1"/>
      <c r="Q2" s="1"/>
      <c r="R2" s="134"/>
      <c r="S2" s="135"/>
      <c r="T2" s="115"/>
    </row>
    <row r="3" spans="1:20" ht="18" customHeight="1" x14ac:dyDescent="0.25">
      <c r="A3" s="258" t="s">
        <v>135</v>
      </c>
      <c r="B3" s="1"/>
      <c r="C3" s="1"/>
      <c r="D3" s="1"/>
      <c r="E3" s="1"/>
      <c r="F3" s="1"/>
      <c r="G3" s="1"/>
      <c r="H3" s="1"/>
      <c r="I3" s="1"/>
      <c r="J3" s="1"/>
      <c r="K3" s="1"/>
      <c r="L3" s="105"/>
      <c r="M3" s="1"/>
      <c r="N3" s="1"/>
      <c r="O3" s="1"/>
      <c r="P3" s="1"/>
      <c r="Q3" s="1"/>
      <c r="R3" s="136"/>
      <c r="S3" s="135"/>
      <c r="T3" s="115"/>
    </row>
    <row r="4" spans="1:20" ht="18" customHeight="1" thickBot="1" x14ac:dyDescent="0.3">
      <c r="A4" s="259" t="s">
        <v>117</v>
      </c>
      <c r="B4" s="1"/>
      <c r="C4" s="61"/>
      <c r="D4" s="61"/>
      <c r="E4" s="1"/>
      <c r="F4" s="1"/>
      <c r="G4" s="1"/>
      <c r="H4" s="1"/>
      <c r="I4" s="1"/>
      <c r="J4" s="1"/>
      <c r="K4" s="1"/>
      <c r="L4" s="105"/>
      <c r="M4" s="1"/>
      <c r="N4" s="1"/>
      <c r="O4" s="1"/>
      <c r="P4" s="1"/>
      <c r="Q4" s="1"/>
      <c r="R4" s="134"/>
      <c r="S4" s="135"/>
      <c r="T4" s="115"/>
    </row>
    <row r="5" spans="1:20" ht="62.25" customHeight="1" thickBot="1" x14ac:dyDescent="0.3">
      <c r="A5" s="197" t="s">
        <v>134</v>
      </c>
      <c r="B5" s="190" t="s">
        <v>2</v>
      </c>
      <c r="C5" s="190" t="s">
        <v>3</v>
      </c>
      <c r="D5" s="191" t="s">
        <v>4</v>
      </c>
      <c r="E5" s="192" t="s">
        <v>133</v>
      </c>
      <c r="F5" s="192" t="s">
        <v>6</v>
      </c>
      <c r="G5" s="192" t="s">
        <v>132</v>
      </c>
      <c r="H5" s="192" t="s">
        <v>131</v>
      </c>
      <c r="I5" s="192" t="s">
        <v>28</v>
      </c>
      <c r="J5" s="190" t="s">
        <v>124</v>
      </c>
      <c r="K5" s="190" t="s">
        <v>130</v>
      </c>
      <c r="L5" s="193" t="s">
        <v>20</v>
      </c>
      <c r="M5" s="194" t="s">
        <v>125</v>
      </c>
      <c r="N5" s="195" t="s">
        <v>126</v>
      </c>
      <c r="O5" s="194" t="s">
        <v>127</v>
      </c>
      <c r="P5" s="194" t="s">
        <v>123</v>
      </c>
      <c r="Q5" s="194" t="s">
        <v>128</v>
      </c>
      <c r="R5" s="195" t="s">
        <v>129</v>
      </c>
      <c r="S5" s="11" t="s">
        <v>16</v>
      </c>
      <c r="T5" s="12" t="s">
        <v>17</v>
      </c>
    </row>
    <row r="6" spans="1:20" ht="17.100000000000001" customHeight="1" thickBot="1" x14ac:dyDescent="0.3">
      <c r="A6" s="254" t="s">
        <v>138</v>
      </c>
      <c r="B6" s="206">
        <v>31</v>
      </c>
      <c r="C6" s="199">
        <v>0</v>
      </c>
      <c r="D6" s="217">
        <v>2</v>
      </c>
      <c r="E6" s="228">
        <v>16</v>
      </c>
      <c r="F6" s="228">
        <v>414</v>
      </c>
      <c r="G6" s="228">
        <v>495</v>
      </c>
      <c r="H6" s="228">
        <v>42</v>
      </c>
      <c r="I6" s="238">
        <v>42</v>
      </c>
      <c r="J6" s="243">
        <v>3</v>
      </c>
      <c r="K6" s="238">
        <v>47</v>
      </c>
      <c r="L6" s="233">
        <v>45</v>
      </c>
      <c r="M6" s="207">
        <v>0.83599999999999997</v>
      </c>
      <c r="N6" s="201">
        <v>1.5</v>
      </c>
      <c r="O6" s="201">
        <v>1.9</v>
      </c>
      <c r="P6" s="201">
        <v>2.6</v>
      </c>
      <c r="Q6" s="223">
        <v>7.0999999999999994E-2</v>
      </c>
      <c r="R6" s="201">
        <v>1.4</v>
      </c>
      <c r="S6" s="187">
        <v>3</v>
      </c>
      <c r="T6" s="146">
        <v>7.3170731707317069E-2</v>
      </c>
    </row>
    <row r="7" spans="1:20" ht="17.100000000000001" customHeight="1" thickBot="1" x14ac:dyDescent="0.3">
      <c r="A7" s="255" t="s">
        <v>139</v>
      </c>
      <c r="B7" s="208">
        <v>28</v>
      </c>
      <c r="C7" s="196"/>
      <c r="D7" s="218"/>
      <c r="E7" s="229">
        <v>18</v>
      </c>
      <c r="F7" s="229">
        <v>463</v>
      </c>
      <c r="G7" s="229">
        <v>520</v>
      </c>
      <c r="H7" s="229">
        <v>49</v>
      </c>
      <c r="I7" s="239">
        <v>43</v>
      </c>
      <c r="J7" s="244">
        <v>3</v>
      </c>
      <c r="K7" s="239">
        <v>53</v>
      </c>
      <c r="L7" s="234">
        <v>40</v>
      </c>
      <c r="M7" s="209">
        <v>0.89</v>
      </c>
      <c r="N7" s="202">
        <v>1.9</v>
      </c>
      <c r="O7" s="202">
        <v>1.2</v>
      </c>
      <c r="P7" s="202">
        <v>2.7</v>
      </c>
      <c r="Q7" s="224">
        <v>6.0999999999999999E-2</v>
      </c>
      <c r="R7" s="202">
        <v>1.8</v>
      </c>
      <c r="S7" s="187"/>
      <c r="T7" s="146"/>
    </row>
    <row r="8" spans="1:20" ht="17.100000000000001" customHeight="1" thickBot="1" x14ac:dyDescent="0.3">
      <c r="A8" s="255" t="s">
        <v>140</v>
      </c>
      <c r="B8" s="208">
        <v>31</v>
      </c>
      <c r="C8" s="171"/>
      <c r="D8" s="219"/>
      <c r="E8" s="230">
        <v>20</v>
      </c>
      <c r="F8" s="230">
        <v>374</v>
      </c>
      <c r="G8" s="230">
        <v>620</v>
      </c>
      <c r="H8" s="230">
        <v>40</v>
      </c>
      <c r="I8" s="240">
        <v>39</v>
      </c>
      <c r="J8" s="245">
        <v>3</v>
      </c>
      <c r="K8" s="240">
        <v>45</v>
      </c>
      <c r="L8" s="235">
        <v>40</v>
      </c>
      <c r="M8" s="210">
        <v>0.60299999999999998</v>
      </c>
      <c r="N8" s="203">
        <v>1.5</v>
      </c>
      <c r="O8" s="203">
        <v>6.2</v>
      </c>
      <c r="P8" s="203">
        <v>2</v>
      </c>
      <c r="Q8" s="225">
        <v>7.4999999999999997E-2</v>
      </c>
      <c r="R8" s="203">
        <v>1.3</v>
      </c>
      <c r="S8" s="188"/>
      <c r="T8" s="68"/>
    </row>
    <row r="9" spans="1:20" ht="17.100000000000001" customHeight="1" thickBot="1" x14ac:dyDescent="0.3">
      <c r="A9" s="255" t="s">
        <v>141</v>
      </c>
      <c r="B9" s="211">
        <v>30</v>
      </c>
      <c r="C9" s="171"/>
      <c r="D9" s="219"/>
      <c r="E9" s="230">
        <v>20</v>
      </c>
      <c r="F9" s="230">
        <v>437</v>
      </c>
      <c r="G9" s="230">
        <v>600</v>
      </c>
      <c r="H9" s="230">
        <v>44</v>
      </c>
      <c r="I9" s="240">
        <v>43</v>
      </c>
      <c r="J9" s="245">
        <v>3</v>
      </c>
      <c r="K9" s="240">
        <v>42</v>
      </c>
      <c r="L9" s="235">
        <v>34</v>
      </c>
      <c r="M9" s="210">
        <v>0.72799999999999998</v>
      </c>
      <c r="N9" s="203">
        <v>1.4</v>
      </c>
      <c r="O9" s="203">
        <v>3.7</v>
      </c>
      <c r="P9" s="203">
        <v>2.2000000000000002</v>
      </c>
      <c r="Q9" s="225">
        <v>6.8000000000000005E-2</v>
      </c>
      <c r="R9" s="203">
        <v>1.5</v>
      </c>
      <c r="S9" s="188"/>
      <c r="T9" s="68"/>
    </row>
    <row r="10" spans="1:20" ht="17.100000000000001" customHeight="1" thickBot="1" x14ac:dyDescent="0.3">
      <c r="A10" s="255" t="s">
        <v>142</v>
      </c>
      <c r="B10" s="208">
        <v>31</v>
      </c>
      <c r="C10" s="171"/>
      <c r="D10" s="219"/>
      <c r="E10" s="230">
        <v>20</v>
      </c>
      <c r="F10" s="230">
        <v>466</v>
      </c>
      <c r="G10" s="230">
        <v>609</v>
      </c>
      <c r="H10" s="230">
        <v>44</v>
      </c>
      <c r="I10" s="240">
        <v>44</v>
      </c>
      <c r="J10" s="245">
        <v>3</v>
      </c>
      <c r="K10" s="240">
        <v>50</v>
      </c>
      <c r="L10" s="235">
        <v>39</v>
      </c>
      <c r="M10" s="210">
        <v>0.76500000000000001</v>
      </c>
      <c r="N10" s="203">
        <v>1.6</v>
      </c>
      <c r="O10" s="203">
        <v>3.3</v>
      </c>
      <c r="P10" s="203">
        <v>2.2000000000000002</v>
      </c>
      <c r="Q10" s="225">
        <v>6.8000000000000005E-2</v>
      </c>
      <c r="R10" s="203">
        <v>1.4</v>
      </c>
      <c r="S10" s="188"/>
      <c r="T10" s="68"/>
    </row>
    <row r="11" spans="1:20" ht="17.100000000000001" customHeight="1" thickBot="1" x14ac:dyDescent="0.3">
      <c r="A11" s="255" t="s">
        <v>143</v>
      </c>
      <c r="B11" s="208">
        <v>30</v>
      </c>
      <c r="C11" s="171"/>
      <c r="D11" s="219"/>
      <c r="E11" s="230">
        <v>18</v>
      </c>
      <c r="F11" s="230">
        <v>478</v>
      </c>
      <c r="G11" s="230">
        <v>550</v>
      </c>
      <c r="H11" s="230">
        <v>53</v>
      </c>
      <c r="I11" s="240">
        <v>52</v>
      </c>
      <c r="J11" s="245">
        <v>3</v>
      </c>
      <c r="K11" s="240">
        <v>56</v>
      </c>
      <c r="L11" s="235">
        <v>40</v>
      </c>
      <c r="M11" s="210">
        <v>0.86899999999999999</v>
      </c>
      <c r="N11" s="203">
        <v>1.9</v>
      </c>
      <c r="O11" s="203">
        <v>1.4</v>
      </c>
      <c r="P11" s="203">
        <v>2.9</v>
      </c>
      <c r="Q11" s="225">
        <v>5.7000000000000002E-2</v>
      </c>
      <c r="R11" s="203">
        <v>1.8</v>
      </c>
      <c r="S11" s="188"/>
      <c r="T11" s="68"/>
    </row>
    <row r="12" spans="1:20" ht="17.100000000000001" customHeight="1" thickBot="1" x14ac:dyDescent="0.3">
      <c r="A12" s="255" t="s">
        <v>144</v>
      </c>
      <c r="B12" s="208">
        <v>31</v>
      </c>
      <c r="C12" s="171"/>
      <c r="D12" s="219"/>
      <c r="E12" s="230">
        <v>19</v>
      </c>
      <c r="F12" s="230">
        <v>391</v>
      </c>
      <c r="G12" s="230">
        <v>597</v>
      </c>
      <c r="H12" s="230">
        <v>57</v>
      </c>
      <c r="I12" s="240">
        <v>56</v>
      </c>
      <c r="J12" s="245">
        <v>2</v>
      </c>
      <c r="K12" s="240">
        <v>52</v>
      </c>
      <c r="L12" s="235">
        <v>43</v>
      </c>
      <c r="M12" s="210">
        <v>0.65500000000000003</v>
      </c>
      <c r="N12" s="203">
        <v>1.7</v>
      </c>
      <c r="O12" s="203">
        <v>3.6</v>
      </c>
      <c r="P12" s="203">
        <v>3</v>
      </c>
      <c r="Q12" s="225">
        <v>3.5000000000000003E-2</v>
      </c>
      <c r="R12" s="203">
        <v>1.8</v>
      </c>
      <c r="S12" s="188"/>
      <c r="T12" s="68"/>
    </row>
    <row r="13" spans="1:20" ht="17.100000000000001" customHeight="1" thickBot="1" x14ac:dyDescent="0.3">
      <c r="A13" s="255" t="s">
        <v>145</v>
      </c>
      <c r="B13" s="208">
        <v>31</v>
      </c>
      <c r="C13" s="171">
        <v>0</v>
      </c>
      <c r="D13" s="219">
        <v>1</v>
      </c>
      <c r="E13" s="230"/>
      <c r="F13" s="230"/>
      <c r="G13" s="230"/>
      <c r="H13" s="230"/>
      <c r="I13" s="240"/>
      <c r="J13" s="245"/>
      <c r="K13" s="240"/>
      <c r="L13" s="235">
        <v>0</v>
      </c>
      <c r="M13" s="210" t="s">
        <v>18</v>
      </c>
      <c r="N13" s="203" t="s">
        <v>18</v>
      </c>
      <c r="O13" s="203" t="s">
        <v>18</v>
      </c>
      <c r="P13" s="203" t="s">
        <v>18</v>
      </c>
      <c r="Q13" s="225" t="s">
        <v>18</v>
      </c>
      <c r="R13" s="203" t="s">
        <v>18</v>
      </c>
      <c r="S13" s="188"/>
      <c r="T13" s="68"/>
    </row>
    <row r="14" spans="1:20" ht="17.100000000000001" customHeight="1" thickBot="1" x14ac:dyDescent="0.3">
      <c r="A14" s="255" t="s">
        <v>146</v>
      </c>
      <c r="B14" s="208">
        <v>30</v>
      </c>
      <c r="C14" s="171">
        <v>0</v>
      </c>
      <c r="D14" s="219">
        <v>0</v>
      </c>
      <c r="E14" s="230"/>
      <c r="F14" s="230"/>
      <c r="G14" s="230"/>
      <c r="H14" s="230"/>
      <c r="I14" s="240"/>
      <c r="J14" s="245"/>
      <c r="K14" s="240"/>
      <c r="L14" s="235">
        <v>0</v>
      </c>
      <c r="M14" s="210" t="s">
        <v>18</v>
      </c>
      <c r="N14" s="203" t="s">
        <v>18</v>
      </c>
      <c r="O14" s="203" t="s">
        <v>18</v>
      </c>
      <c r="P14" s="203" t="s">
        <v>18</v>
      </c>
      <c r="Q14" s="225" t="s">
        <v>18</v>
      </c>
      <c r="R14" s="203" t="s">
        <v>18</v>
      </c>
      <c r="S14" s="188"/>
      <c r="T14" s="68"/>
    </row>
    <row r="15" spans="1:20" ht="17.100000000000001" customHeight="1" thickBot="1" x14ac:dyDescent="0.3">
      <c r="A15" s="255" t="s">
        <v>147</v>
      </c>
      <c r="B15" s="208">
        <v>31</v>
      </c>
      <c r="C15" s="171">
        <v>0</v>
      </c>
      <c r="D15" s="219">
        <v>0</v>
      </c>
      <c r="E15" s="230"/>
      <c r="F15" s="230"/>
      <c r="G15" s="230"/>
      <c r="H15" s="230"/>
      <c r="I15" s="240"/>
      <c r="J15" s="245"/>
      <c r="K15" s="240"/>
      <c r="L15" s="235">
        <v>0</v>
      </c>
      <c r="M15" s="210" t="s">
        <v>18</v>
      </c>
      <c r="N15" s="203" t="s">
        <v>18</v>
      </c>
      <c r="O15" s="203" t="s">
        <v>18</v>
      </c>
      <c r="P15" s="203" t="s">
        <v>18</v>
      </c>
      <c r="Q15" s="225" t="s">
        <v>18</v>
      </c>
      <c r="R15" s="203" t="s">
        <v>18</v>
      </c>
      <c r="S15" s="188"/>
      <c r="T15" s="68"/>
    </row>
    <row r="16" spans="1:20" ht="17.100000000000001" customHeight="1" thickBot="1" x14ac:dyDescent="0.3">
      <c r="A16" s="255" t="s">
        <v>148</v>
      </c>
      <c r="B16" s="208">
        <v>30</v>
      </c>
      <c r="C16" s="171">
        <v>0</v>
      </c>
      <c r="D16" s="220">
        <v>1</v>
      </c>
      <c r="E16" s="230"/>
      <c r="F16" s="230"/>
      <c r="G16" s="230"/>
      <c r="H16" s="230"/>
      <c r="I16" s="240"/>
      <c r="J16" s="245"/>
      <c r="K16" s="240"/>
      <c r="L16" s="235">
        <v>0</v>
      </c>
      <c r="M16" s="210" t="s">
        <v>18</v>
      </c>
      <c r="N16" s="203" t="s">
        <v>18</v>
      </c>
      <c r="O16" s="203" t="s">
        <v>18</v>
      </c>
      <c r="P16" s="203" t="s">
        <v>18</v>
      </c>
      <c r="Q16" s="225" t="s">
        <v>18</v>
      </c>
      <c r="R16" s="203" t="s">
        <v>18</v>
      </c>
      <c r="S16" s="188"/>
      <c r="T16" s="68"/>
    </row>
    <row r="17" spans="1:20" ht="17.100000000000001" customHeight="1" thickBot="1" x14ac:dyDescent="0.3">
      <c r="A17" s="487" t="s">
        <v>149</v>
      </c>
      <c r="B17" s="386">
        <v>31</v>
      </c>
      <c r="C17" s="387">
        <v>0</v>
      </c>
      <c r="D17" s="471">
        <v>0</v>
      </c>
      <c r="E17" s="389"/>
      <c r="F17" s="389"/>
      <c r="G17" s="389"/>
      <c r="H17" s="389"/>
      <c r="I17" s="390"/>
      <c r="J17" s="488"/>
      <c r="K17" s="390"/>
      <c r="L17" s="392"/>
      <c r="M17" s="393"/>
      <c r="N17" s="394"/>
      <c r="O17" s="394"/>
      <c r="P17" s="394"/>
      <c r="Q17" s="395"/>
      <c r="R17" s="394"/>
      <c r="S17" s="188"/>
      <c r="T17" s="68"/>
    </row>
    <row r="18" spans="1:20" ht="17.100000000000001" customHeight="1" thickBot="1" x14ac:dyDescent="0.3">
      <c r="A18" s="489" t="s">
        <v>150</v>
      </c>
      <c r="B18" s="397">
        <v>365</v>
      </c>
      <c r="C18" s="398">
        <v>0</v>
      </c>
      <c r="D18" s="486" t="e">
        <v>#DIV/0!</v>
      </c>
      <c r="E18" s="401">
        <v>18.714285714285715</v>
      </c>
      <c r="F18" s="401">
        <v>3023</v>
      </c>
      <c r="G18" s="401">
        <v>3991</v>
      </c>
      <c r="H18" s="401">
        <v>329</v>
      </c>
      <c r="I18" s="402">
        <v>319</v>
      </c>
      <c r="J18" s="490">
        <v>20</v>
      </c>
      <c r="K18" s="402">
        <v>345</v>
      </c>
      <c r="L18" s="404">
        <v>281</v>
      </c>
      <c r="M18" s="405">
        <v>0.75700000000000001</v>
      </c>
      <c r="N18" s="406">
        <v>0.9</v>
      </c>
      <c r="O18" s="406">
        <v>2.9</v>
      </c>
      <c r="P18" s="406">
        <v>2.5</v>
      </c>
      <c r="Q18" s="407">
        <v>6.0999999999999999E-2</v>
      </c>
      <c r="R18" s="406">
        <v>0.9</v>
      </c>
      <c r="S18" s="189">
        <v>3</v>
      </c>
      <c r="T18" s="125">
        <v>7.3170731707317069E-2</v>
      </c>
    </row>
    <row r="19" spans="1:20" ht="17.100000000000001" customHeight="1" thickBot="1" x14ac:dyDescent="0.3">
      <c r="A19" s="256" t="s">
        <v>151</v>
      </c>
      <c r="B19" s="213">
        <v>90</v>
      </c>
      <c r="C19" s="168">
        <v>0</v>
      </c>
      <c r="D19" s="221" t="e">
        <v>#DIV/0!</v>
      </c>
      <c r="E19" s="231">
        <v>18</v>
      </c>
      <c r="F19" s="231">
        <v>1251</v>
      </c>
      <c r="G19" s="231">
        <v>1635</v>
      </c>
      <c r="H19" s="231">
        <v>131</v>
      </c>
      <c r="I19" s="241">
        <v>124</v>
      </c>
      <c r="J19" s="246">
        <v>9</v>
      </c>
      <c r="K19" s="241">
        <v>145</v>
      </c>
      <c r="L19" s="248">
        <v>125</v>
      </c>
      <c r="M19" s="214">
        <v>0.76500000000000001</v>
      </c>
      <c r="N19" s="204">
        <v>1.6</v>
      </c>
      <c r="O19" s="204">
        <v>2.9</v>
      </c>
      <c r="P19" s="204">
        <v>2.4</v>
      </c>
      <c r="Q19" s="226">
        <v>6.9000000000000006E-2</v>
      </c>
      <c r="R19" s="204">
        <v>1.5</v>
      </c>
      <c r="S19" s="189">
        <v>3</v>
      </c>
      <c r="T19" s="125">
        <v>7.3170731707317069E-2</v>
      </c>
    </row>
    <row r="20" spans="1:20" ht="17.100000000000001" customHeight="1" thickBot="1" x14ac:dyDescent="0.3">
      <c r="A20" s="256" t="s">
        <v>152</v>
      </c>
      <c r="B20" s="213">
        <v>91</v>
      </c>
      <c r="C20" s="168">
        <v>0</v>
      </c>
      <c r="D20" s="221" t="e">
        <v>#DIV/0!</v>
      </c>
      <c r="E20" s="231">
        <v>19.333333333333332</v>
      </c>
      <c r="F20" s="231">
        <v>1381</v>
      </c>
      <c r="G20" s="231">
        <v>1759</v>
      </c>
      <c r="H20" s="231">
        <v>141</v>
      </c>
      <c r="I20" s="241">
        <v>139</v>
      </c>
      <c r="J20" s="246">
        <v>9</v>
      </c>
      <c r="K20" s="241">
        <v>148</v>
      </c>
      <c r="L20" s="248">
        <v>113</v>
      </c>
      <c r="M20" s="214">
        <v>0.78500000000000003</v>
      </c>
      <c r="N20" s="204">
        <v>1.6</v>
      </c>
      <c r="O20" s="204">
        <v>2.7</v>
      </c>
      <c r="P20" s="204">
        <v>2.4</v>
      </c>
      <c r="Q20" s="226">
        <v>6.4000000000000001E-2</v>
      </c>
      <c r="R20" s="204">
        <v>1.5</v>
      </c>
      <c r="S20" s="189">
        <v>0</v>
      </c>
      <c r="T20" s="125" t="e">
        <v>#DIV/0!</v>
      </c>
    </row>
    <row r="21" spans="1:20" ht="17.100000000000001" customHeight="1" thickBot="1" x14ac:dyDescent="0.3">
      <c r="A21" s="256" t="s">
        <v>153</v>
      </c>
      <c r="B21" s="213">
        <v>92</v>
      </c>
      <c r="C21" s="168">
        <v>0</v>
      </c>
      <c r="D21" s="221" t="e">
        <v>#DIV/0!</v>
      </c>
      <c r="E21" s="231">
        <v>19</v>
      </c>
      <c r="F21" s="231">
        <v>391</v>
      </c>
      <c r="G21" s="231">
        <v>597</v>
      </c>
      <c r="H21" s="231">
        <v>57</v>
      </c>
      <c r="I21" s="241">
        <v>56</v>
      </c>
      <c r="J21" s="246">
        <v>2</v>
      </c>
      <c r="K21" s="241">
        <v>52</v>
      </c>
      <c r="L21" s="248">
        <v>43</v>
      </c>
      <c r="M21" s="214">
        <v>0.65500000000000003</v>
      </c>
      <c r="N21" s="204">
        <v>0.6</v>
      </c>
      <c r="O21" s="204">
        <v>3.6</v>
      </c>
      <c r="P21" s="204">
        <v>3</v>
      </c>
      <c r="Q21" s="226">
        <v>3.5000000000000003E-2</v>
      </c>
      <c r="R21" s="204">
        <v>0.6</v>
      </c>
      <c r="S21" s="189">
        <v>0</v>
      </c>
      <c r="T21" s="125" t="e">
        <v>#DIV/0!</v>
      </c>
    </row>
    <row r="22" spans="1:20" ht="17.100000000000001" customHeight="1" thickBot="1" x14ac:dyDescent="0.3">
      <c r="A22" s="257" t="s">
        <v>154</v>
      </c>
      <c r="B22" s="215">
        <v>92</v>
      </c>
      <c r="C22" s="200">
        <v>0</v>
      </c>
      <c r="D22" s="222" t="e">
        <v>#DIV/0!</v>
      </c>
      <c r="E22" s="232">
        <v>0</v>
      </c>
      <c r="F22" s="232">
        <v>0</v>
      </c>
      <c r="G22" s="232">
        <v>0</v>
      </c>
      <c r="H22" s="232">
        <v>0</v>
      </c>
      <c r="I22" s="242">
        <v>0</v>
      </c>
      <c r="J22" s="247">
        <v>0</v>
      </c>
      <c r="K22" s="242">
        <v>0</v>
      </c>
      <c r="L22" s="249">
        <v>0</v>
      </c>
      <c r="M22" s="216" t="s">
        <v>18</v>
      </c>
      <c r="N22" s="205" t="s">
        <v>18</v>
      </c>
      <c r="O22" s="205" t="s">
        <v>18</v>
      </c>
      <c r="P22" s="205" t="s">
        <v>18</v>
      </c>
      <c r="Q22" s="227" t="s">
        <v>18</v>
      </c>
      <c r="R22" s="205" t="s">
        <v>18</v>
      </c>
      <c r="S22" s="189">
        <v>0</v>
      </c>
      <c r="T22" s="125" t="e">
        <v>#DIV/0!</v>
      </c>
    </row>
    <row r="23" spans="1:20" ht="24" customHeight="1" x14ac:dyDescent="0.25">
      <c r="A23" s="512" t="s">
        <v>64</v>
      </c>
      <c r="B23" s="513"/>
      <c r="C23" s="513"/>
      <c r="D23" s="513"/>
      <c r="E23" s="513"/>
      <c r="F23" s="513"/>
      <c r="G23" s="73"/>
      <c r="H23" s="73"/>
      <c r="I23" s="73"/>
      <c r="J23" s="73"/>
      <c r="K23" s="73"/>
      <c r="L23" s="76"/>
      <c r="M23" s="77"/>
      <c r="N23" s="78"/>
      <c r="O23" s="78"/>
      <c r="P23" s="78"/>
      <c r="Q23" s="77"/>
      <c r="R23" s="78"/>
      <c r="S23" s="73"/>
      <c r="T23" s="106"/>
    </row>
  </sheetData>
  <mergeCells count="1">
    <mergeCell ref="A23:F23"/>
  </mergeCells>
  <pageMargins left="0.11811023622047245" right="0.11811023622047245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HNDAC</vt:lpstr>
      <vt:lpstr>MEDICINA</vt:lpstr>
      <vt:lpstr>CIRUGIA</vt:lpstr>
      <vt:lpstr>PEDIATRIA</vt:lpstr>
      <vt:lpstr>G-O</vt:lpstr>
      <vt:lpstr>AREAS CRITICAS</vt:lpstr>
      <vt:lpstr>ONCOLOGIA</vt:lpstr>
      <vt:lpstr>CIRUGIA!Área_de_impresión</vt:lpstr>
      <vt:lpstr>MEDICINA!Área_de_impresión</vt:lpstr>
      <vt:lpstr>PEDIATRIA!Área_de_impresión</vt:lpstr>
    </vt:vector>
  </TitlesOfParts>
  <Company>HNDAC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ESTANA-1</dc:creator>
  <cp:lastModifiedBy>Administrador</cp:lastModifiedBy>
  <cp:lastPrinted>2023-06-14T14:46:15Z</cp:lastPrinted>
  <dcterms:created xsi:type="dcterms:W3CDTF">2014-07-26T14:55:06Z</dcterms:created>
  <dcterms:modified xsi:type="dcterms:W3CDTF">2024-12-30T14:57:19Z</dcterms:modified>
</cp:coreProperties>
</file>