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202300"/>
  <mc:AlternateContent xmlns:mc="http://schemas.openxmlformats.org/markup-compatibility/2006">
    <mc:Choice Requires="x15">
      <x15ac:absPath xmlns:x15ac="http://schemas.microsoft.com/office/spreadsheetml/2010/11/ac" url="C:\Users\diego\Desktop\MINAM\Nueva_Ley_Reglamento_DEA\Consultoria_Metodologia_Criterios_DEA\Segundo_Entregable\Metodología estimación para DEA\"/>
    </mc:Choice>
  </mc:AlternateContent>
  <xr:revisionPtr revIDLastSave="0" documentId="13_ncr:1_{B89A07F9-7247-4000-BC25-EC74C03675D4}" xr6:coauthVersionLast="47" xr6:coauthVersionMax="47" xr10:uidLastSave="{00000000-0000-0000-0000-000000000000}"/>
  <bookViews>
    <workbookView xWindow="-108" yWindow="-108" windowWidth="23256" windowHeight="12456" xr2:uid="{06766107-AF37-4C3C-B3EA-C3D2255E2152}"/>
  </bookViews>
  <sheets>
    <sheet name="Foco_Contaminacion_Rutas" sheetId="1" r:id="rId1"/>
    <sheet name="Salud_humana" sheetId="3" r:id="rId2"/>
    <sheet name="Ecosistemas" sheetId="5" r:id="rId3"/>
  </sheets>
  <definedNames>
    <definedName name="_xlnm.Print_Area" localSheetId="2">Ecosistemas!$A$1:$AP$14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5" l="1"/>
  <c r="N7" i="5"/>
  <c r="N8" i="5"/>
  <c r="N9" i="5"/>
  <c r="N10" i="5"/>
  <c r="N11" i="5"/>
  <c r="N12" i="5"/>
  <c r="N13" i="5"/>
  <c r="P7" i="5"/>
  <c r="P8" i="5"/>
  <c r="P9" i="5"/>
  <c r="P10" i="5"/>
  <c r="P11" i="5"/>
  <c r="P12" i="5"/>
  <c r="P13" i="5"/>
  <c r="V7" i="5"/>
  <c r="V8" i="5"/>
  <c r="V9" i="5"/>
  <c r="V10" i="5"/>
  <c r="V11" i="5"/>
  <c r="V12" i="5"/>
  <c r="V13" i="5"/>
  <c r="AA7" i="5"/>
  <c r="AA8" i="5"/>
  <c r="AA9" i="5"/>
  <c r="AA10" i="5"/>
  <c r="AA11" i="5"/>
  <c r="AA12" i="5"/>
  <c r="AA13" i="5"/>
  <c r="AD7" i="5"/>
  <c r="AD8" i="5"/>
  <c r="AD9" i="5"/>
  <c r="AD10" i="5"/>
  <c r="AD11" i="5"/>
  <c r="AD12" i="5"/>
  <c r="AD13" i="5"/>
  <c r="AK7" i="5"/>
  <c r="AK8" i="5"/>
  <c r="AK9" i="5"/>
  <c r="AK10" i="5"/>
  <c r="AK11" i="5"/>
  <c r="AK12" i="5"/>
  <c r="AK13" i="5"/>
  <c r="AP7" i="5"/>
  <c r="AP8" i="5"/>
  <c r="AP9" i="5"/>
  <c r="AP10" i="5"/>
  <c r="AP11" i="5"/>
  <c r="AP12" i="5"/>
  <c r="AP13" i="5"/>
  <c r="AK6" i="5"/>
  <c r="AS7" i="3"/>
  <c r="E7" i="3" s="1"/>
  <c r="G7" i="3" s="1"/>
  <c r="AS8" i="3"/>
  <c r="AS9" i="3"/>
  <c r="AS10" i="3"/>
  <c r="AS11" i="3"/>
  <c r="AS12" i="3"/>
  <c r="AS13" i="3"/>
  <c r="AK7" i="3"/>
  <c r="AK8" i="3"/>
  <c r="AK9" i="3"/>
  <c r="AK10" i="3"/>
  <c r="AK11" i="3"/>
  <c r="AK12" i="3"/>
  <c r="AK13" i="3"/>
  <c r="AG7" i="3"/>
  <c r="AG8" i="3"/>
  <c r="AG9" i="3"/>
  <c r="AG10" i="3"/>
  <c r="AG11" i="3"/>
  <c r="AG12" i="3"/>
  <c r="AG13" i="3"/>
  <c r="AD7" i="3"/>
  <c r="AD8" i="3"/>
  <c r="AD9" i="3"/>
  <c r="AD10" i="3"/>
  <c r="AD11" i="3"/>
  <c r="AD12" i="3"/>
  <c r="AD13" i="3"/>
  <c r="AA7" i="3"/>
  <c r="AA8" i="3"/>
  <c r="AA9" i="3"/>
  <c r="AA10" i="3"/>
  <c r="AA11" i="3"/>
  <c r="AA12" i="3"/>
  <c r="AA13" i="3"/>
  <c r="V7" i="3"/>
  <c r="V8" i="3"/>
  <c r="V9" i="3"/>
  <c r="V10" i="3"/>
  <c r="V11" i="3"/>
  <c r="V12" i="3"/>
  <c r="V13" i="3"/>
  <c r="P7" i="3"/>
  <c r="P8" i="3"/>
  <c r="P9" i="3"/>
  <c r="P10" i="3"/>
  <c r="P11" i="3"/>
  <c r="P12" i="3"/>
  <c r="P13" i="3"/>
  <c r="N7" i="3"/>
  <c r="N8" i="3"/>
  <c r="N9" i="3"/>
  <c r="N10" i="3"/>
  <c r="E10" i="3" s="1"/>
  <c r="G10" i="3" s="1"/>
  <c r="N11" i="3"/>
  <c r="N12" i="3"/>
  <c r="N13" i="3"/>
  <c r="P6" i="3"/>
  <c r="AK6" i="3"/>
  <c r="AA6" i="3"/>
  <c r="V6" i="5"/>
  <c r="V6" i="3"/>
  <c r="AA6" i="5"/>
  <c r="AG14" i="5"/>
  <c r="AG13" i="5"/>
  <c r="AG12" i="5"/>
  <c r="AG11" i="5"/>
  <c r="AG10" i="5"/>
  <c r="AG9" i="5"/>
  <c r="AG8" i="5"/>
  <c r="AG7" i="5"/>
  <c r="AP6" i="5"/>
  <c r="AG6" i="5"/>
  <c r="AD6" i="5"/>
  <c r="P6" i="5"/>
  <c r="N6" i="5"/>
  <c r="AS6" i="3"/>
  <c r="AG14" i="3"/>
  <c r="AG6" i="3"/>
  <c r="AD6" i="3"/>
  <c r="N6" i="3"/>
  <c r="E12" i="5" l="1"/>
  <c r="G12" i="5" s="1"/>
  <c r="E8" i="5"/>
  <c r="G8" i="5" s="1"/>
  <c r="E9" i="3"/>
  <c r="G9" i="3" s="1"/>
  <c r="E8" i="3"/>
  <c r="G8" i="3" s="1"/>
  <c r="E13" i="3"/>
  <c r="G13" i="3" s="1"/>
  <c r="E12" i="3"/>
  <c r="G12" i="3" s="1"/>
  <c r="E11" i="3"/>
  <c r="G11" i="3" s="1"/>
  <c r="E6" i="3"/>
  <c r="G6" i="3" s="1"/>
  <c r="G6" i="5"/>
  <c r="E7" i="5"/>
  <c r="G7" i="5" s="1"/>
  <c r="E11" i="5"/>
  <c r="G11" i="5" s="1"/>
  <c r="E10" i="5"/>
  <c r="G10" i="5" s="1"/>
  <c r="E9" i="5"/>
  <c r="G9" i="5" s="1"/>
  <c r="E13" i="5"/>
  <c r="G13" i="5" s="1"/>
</calcChain>
</file>

<file path=xl/sharedStrings.xml><?xml version="1.0" encoding="utf-8"?>
<sst xmlns="http://schemas.openxmlformats.org/spreadsheetml/2006/main" count="325" uniqueCount="178">
  <si>
    <t>Elemento de la ruta</t>
  </si>
  <si>
    <t>AGRUPADOR DE FACTORES</t>
  </si>
  <si>
    <t>Factor</t>
  </si>
  <si>
    <t>Peso</t>
  </si>
  <si>
    <t>Definición</t>
  </si>
  <si>
    <t>Categorías de puntuación</t>
  </si>
  <si>
    <t>FOCO DE CONTAMINACIÓN</t>
  </si>
  <si>
    <t>Datos de la sustancia liberada</t>
  </si>
  <si>
    <t>Peligrosidad de la sustancia liberada</t>
  </si>
  <si>
    <t>7 puntos: Alto
4 puntos: Medio
2 puntos: bajo
4: No se sabe</t>
  </si>
  <si>
    <t>Área afectada</t>
  </si>
  <si>
    <t>Descripción
Este factor evalúa el tamaño del área afectada por el contaminante en el lugar contaminado. Un área más extensa tiene un mayor potencial de contacto con mecanismos de transporte y, por lo tanto, un riesgo más alto de dispersión y exposición a los puntos de exposición.</t>
  </si>
  <si>
    <t>Condicional con la peligrosidad del contaminante. Ver tabla 1</t>
  </si>
  <si>
    <t>Cantidad de la sustancia liberada</t>
  </si>
  <si>
    <t>Descripción
Evalúa la cantidad total del contaminante derramado en el lugar de la emergencia. Una cantidad mayor implica un riesgo más alto de dispersión y potencial de impacto en el entorno.</t>
  </si>
  <si>
    <t>Datos cuantitativos de calidad ambiental</t>
  </si>
  <si>
    <t>Coeficiente ECA</t>
  </si>
  <si>
    <t>Datos cualitativos de calidad ambiental</t>
  </si>
  <si>
    <r>
      <t xml:space="preserve">Factor </t>
    </r>
    <r>
      <rPr>
        <i/>
        <sz val="14"/>
        <color rgb="FF000000"/>
        <rFont val="Arial Narrow"/>
        <family val="2"/>
      </rPr>
      <t>In situ</t>
    </r>
    <r>
      <rPr>
        <sz val="14"/>
        <color rgb="FF000000"/>
        <rFont val="Arial Narrow"/>
        <family val="2"/>
      </rPr>
      <t xml:space="preserve"> de Contaminación y Salud</t>
    </r>
  </si>
  <si>
    <t>Evalúa las características del contaminante, incluyendo su toxicidad, persistencia y capacidad de causar daño. Los contaminantes más peligrosos, persistentes o con alta toxicidad presentan un mayor riesgo para la salud y el medio ambiente.
(Ver listado norma canadiense)</t>
  </si>
  <si>
    <t>NO NECESITA MECANISMO DE TRANSPORTE</t>
  </si>
  <si>
    <t>Superposición espacial</t>
  </si>
  <si>
    <t>La condición en la que el punto de exposición se encuentra ubicado dentro del mismo espacio geográfico que el área afectada, eliminando la necesidad de un mecanismo de transporte para que los contaminantes o impactos lleguen al receptor. Esta situación implica que el receptor estaría directamente expuesto a los contaminantes presentes en el lugar afectado, condicionado con las características del punto de exposición como el uso que tiene y su frecuencia de exposición entre otras características.
Si este es el caso se asume el peso íntegro del elemento de transporte.</t>
  </si>
  <si>
    <t>33 puntos: El punto de exposición se encuentra en la misma zona de la emergencia.</t>
  </si>
  <si>
    <t>ESCORRENTÍA SUPERFICIAL</t>
  </si>
  <si>
    <t>Verificación de Conexión Hidrológica</t>
  </si>
  <si>
    <t>Conexión hidrológica</t>
  </si>
  <si>
    <t>0 puntos (Sin conexión) : No existe una conexión hidrológica viable entre el sitio contaminado y el punto de exposición; la escorrentía no llegaría al receptor.
1 punto (Conexión viable) : Existe una conexión hidrológica clara y directa que permite que la escorrentía desde el lugar contaminado llegue al punto de exposición.</t>
  </si>
  <si>
    <t xml:space="preserve"> Existencia de Barreras de contención</t>
  </si>
  <si>
    <t xml:space="preserve">Este factor evalúa si existen barreras naturales o artificiales (en base actividades de primera respuesta del administrado) en el trayecto que puedan limitar o bloquear el flujo de escorrentía, afectando la capacidad de transporte del contaminante hacia los puntos de exposición.
</t>
  </si>
  <si>
    <t xml:space="preserve">Categorías:
0 punto: Bloqueo de la escorrentía, con barreras significativas, como muros de contención, diques que bloquean completamente el flujo de escorrentía.
Efecto en el análisis: La ruta de exposición se considera no viable, y el análisis se detiene para esta ruta.
1 punto: Limitación parcial del flujo con barreras que ralentizan el flujo de escorrentía sin bloquearlo completamente, permitiendo que el contaminante aún avance hacia el punto de exposición.
Efecto en el análisis. El análisis continúa, y se aplican los demás factores del mecanismo de transporte.
</t>
  </si>
  <si>
    <t>Capacidad del contaminante para ser transportado por escorrentía</t>
  </si>
  <si>
    <t>Este factor evalúa la movilidad del contaminante en agua , que depende de su solubilidad y su capacidad para adherirse a partículas del suelo.
Los contaminantes solubles en agua o que se pueden adsorber en partículas finas tienen una mayor probabilidad de desplazarse con la escorrentía.</t>
  </si>
  <si>
    <t>Categorías de puntuación :
21 puntos: Concentraciones conocidas que exceden los niveles de fondo y los ECA para protección de vida acuática, riego, agua para el ganado y/o recreación; o se sabe por observaciones de campo que hay contacto del contaminante con el agua; 
14 puntos: Igual que el anterior excepto que no se conoce la información, pero se sospecha fuertemente con base en observaciones indirectas. (por ej., el producto derramado tiene Muy alta movilidad, se disuelve fácilmente o se adhiere a partículas transportables.)
0 punto: Contaminante insoluble en agua y sin afinidad por finas partículas (baja movilidad).</t>
  </si>
  <si>
    <t xml:space="preserve">Precipitación y clima
</t>
  </si>
  <si>
    <t xml:space="preserve">Precipitación y clima
Descripción : Evalúa la cantidad y frecuencia de precipitación en la zona, ya que lluvias intensas aumentan el riesgo de escorrentía.
</t>
  </si>
  <si>
    <t>Categorías de puntuación :
1 punto: Precipitaciones mínimas; escorrentía poco probable (climas desérticos o  semiáridas con lluvias escasas &lt; 200 mm/año).
2 puntos: Precipitación baja y esporádica; escorrentía limitada (baja pluviosidad entre 200-500 mm/año).
3 puntos: Precipitación moderada; lluvias estacionales y escorrentía moderada (climas templados con lluvias estacionales entre 500-1000 mm/año).
4 puntos Precipitación frecuente o estacionales intensas; alta probabilidad de escorrentía (alta precipitación entre 1000-1500 mm/año).
6 puntos: Precipitación muy intensa y frecuente; escorrentía extremadamente probable (Zonas tropicales o monzónicas &gt; 1500 mm/año).</t>
  </si>
  <si>
    <t>Condiciones del terreno</t>
  </si>
  <si>
    <t>Permeabilidad.
Se estimará la permeabilidad en función a la granulometría o textura del suelo estimada en campo.</t>
  </si>
  <si>
    <t xml:space="preserve">Puntuación	Descripción de Condiciones de Terreno	Ejemplos específicos
6 punto Textura fina (Arcillo arenoso, arcillo limosa o arcillosos)
5 puntos Moderadamente fina (Franco arcillosa, franco arcillo limosa o franco arcillo limosa)
4 puntos Textura media (Franca, franca limosa o limosa)
3 puntos textura Moderadamente gruesa (Franco arenosa)
2 puntos Textura gruesa (arenosa o arena franca)
1 puntos Muy gravoso (presencia de fragmentos gruesos)
</t>
  </si>
  <si>
    <t>AGUA SUBTERRÁNEA</t>
  </si>
  <si>
    <t>Verificación de conexión hídrica subterránea</t>
  </si>
  <si>
    <t xml:space="preserve">Descripción: 
Este factor se utiliza como un filtro inicial para determinar si existe una conexión subterránea plausible entre el lugar contaminado y el punto de exposición. La verificación se basa en una evaluación cualitativa de criterios fácilmente observables, como las cotas de nivel del terreno, el nivel freático y la existencia de barreras naturales.
-	Compara la altitud del área afectada con la del punto de exposición. Una diferencia de altura en la que el área afectada esté en una cota superior favorece un flujo descendente hacia el punto de exposición.
Interpretación: a) conexión probable; si el área afectada se encuentra en una cota superior al punto de exposición, y b) conexión improbable, si el receptor está a una cota superior al área afectada, lo que haría improbable un flujo ascendente.
Trabajar con el nivel freático (si la información está disponible).
-	Evalúa la cercanía del nivel freático en ambos puntos. Si el nivel freático es similar en el área afectada y en el receptor, es más probable una conexión subterránea.
Interpretación: a) conexión probable, si nivel freático está cercano a la superficie en ambos puntos, y b) conexión improbable, si hay diferencias grandes en el nivel freático, lo que puede indicar una separación en los sistemas de agua subterránea.
Existencia de barreras naturales superficiales.
-	Considere si existen barreras naturales superficiales entre el área afectada y el receptor, como quebradas, ríos o cuerpos de agua, que podrían impedir una conexión subterránea. 
Interpretación: a) conexión probable, ausencia de barreras naturales significativas entre el área afectada y el receptor, y b) conexión improbable, presencia de barreras significativas, como cuerpos de agua, que interrumpen la posible trayectoria del flujo subterráneo.
</t>
  </si>
  <si>
    <t>Puntuación del Factor de Verificación de Conexión Hídrica
Puntuación	Condición de Conexión Hídrica	Criterios alcanzados
0 puntos	Conexión improbable	Uno o más criterios indican una falta de conexión plausible.
1 punto	Conexión probable (Conexión viable)	Todos los criterios sugieren una conexión plausible.</t>
  </si>
  <si>
    <t>Capacidad del contaminante para ser transportado por agua subterránea</t>
  </si>
  <si>
    <t>Descripción : Evalúa la movilidad del contaminante en agua subterránea, principalmente en función de su solubilidad y potencial de adsorción o degradación en el suelo.</t>
  </si>
  <si>
    <t>Categorías de puntuación :
20 puntos: Concentraciones conocidas que exceden los niveles de fondo y los ECA o norma referencial; o se sabe por observaciones de campo que hay contacto del contaminante con el agua;.
14 puntos: Igual que el anterior excepto que no se conoce la información, pero se sospecha fuertemente con base en observaciones indirectas. (por ejemplo, el producto derramado tiene muy alta movilidad, se disuelve fácilmente o se adhiere a partículas transportables.)
0 puntos: Contaminante insoluble en agua y sin afinidad por finas partículas (baja movilidad).</t>
  </si>
  <si>
    <t>Profundidad del acuífero</t>
  </si>
  <si>
    <t>Descripción :
Evalúa la distancia entre el área afectada y el acuífero que se considera en riesgo. Una menor profundidad implica un mayor riesgo de contaminación.</t>
  </si>
  <si>
    <t>Categorías de puntuación :
7 puntos -  Superficial (entre 0 y 2 metros)
3.5 puntos - Mediana (de 2 a 5 metros)
1.75 puntos - A más de 5 metros
4.5 puntos - se desconoce</t>
  </si>
  <si>
    <t>Factor de Textura 
del suelo afectado</t>
  </si>
  <si>
    <t>Este factor evalúa la composición granulométrica del suelo en el área contaminada, lo que afecta la retención y movilidad del contaminante en el subsuelo. Suelos con partículas más finas, como arcilla, tienden a retener el contaminante debido a su baja permeabilidad, mientras que los suelos arenosos o gravosos permiten una mayor movilidad del contaminante.</t>
  </si>
  <si>
    <t>Puntuación	Descripción de Condiciones de Terreno	Ejemplos específicos
6 puntos Muy gravoso (presencia de fragmentos gruesos)
5 puntos Textura gruesa (arenosa o arena franca)
4 puntos textura Moderadamente gruesa (Franco arenosa)
3 puntos Textura media (Franca, franca limosa o limosa)
2 puntos Moderadamente fina (Franco arcillosa, franco arcillo limosa o franco arcillo limosa)
1 punto Textura fina (Arcillo arenoso, arcillo limosa o arcillosos)</t>
  </si>
  <si>
    <t>CADENA TRÓFICA DEL SITIO</t>
  </si>
  <si>
    <t xml:space="preserve">Capacidad de bioacumulación del contaminante
</t>
  </si>
  <si>
    <t>Descripción : Este factor evalúa la capacidad del contaminante de bioacumularse en organismos, un aspecto importante que se puede obtener de referencias generales o de la ficha de seguridad del contaminante. Las sustancias con alta bioacumulación son más propensas a moverse en la cadena trófica. 
Datos requeridos: Información básica del contaminante (como su ficha de seguridad o bibliografía general).</t>
  </si>
  <si>
    <t>Categorías de puntuación :
22 puntos	: Contaminante con alta capacidad de bioacumulación y biomagnificación (ej., metales pesados, pesticidas persistentes).
11 puntos	: Contaminante con capacidad moderada de bioacumulación.
0 punto	: Contaminante sin tendencia a bioacumularse.</t>
  </si>
  <si>
    <t>Movilidad en el ecosistema (compartimentos afectados)</t>
  </si>
  <si>
    <t>Descripción : Este factor evalúa en qué compartimentos (agua, suelo, sedimento, aire) se encuentra el contaminante tras la emergencia. La presencia del contaminante en múltiples compartimentos aumenta la probabilidad de que entre en la biota y se desplace en la cadena trófica.
Datos requeridos, observación básica de las áreas afectadas tras la emergencia (agua, suelo, sedimento y, si es aplicable, aire en caso de partículas o gases volátiles).</t>
  </si>
  <si>
    <t>11 puntos: Contaminante presente en tres o más compartimentos (ej., suelo, agua, sedimento y/o aire).
9 puntos: Contaminante presente en dos compartimentos (ej., agua y sedimento).
7 puntos: Contaminante presente en un único compartimento (ej., solo suelo).</t>
  </si>
  <si>
    <t>VIENTO</t>
  </si>
  <si>
    <t>Conectividad aérea</t>
  </si>
  <si>
    <t>Este factor se utiliza como un filtro inicial para determinar si existe una conexión plausible a través del viento entre el lugar contaminado y el punto de exposición. La verificación se basa en una revisión de data histórica de la rosa de viento en la zona de la emergencia.</t>
  </si>
  <si>
    <t>0 puntos (Sin conexión): No existe una conexión viable entre la zona de emergencia y el punto de exposición en análisis. La rosa de viento no muestra la conexión en el día.
1 punto (Conexión viable): Existe la probabilidad de conexión entre la zona de emergencia y el punto de exposición en análisis en algún momento del día; o no se tiene información.</t>
  </si>
  <si>
    <t>Capacidad de dispersión en el aire</t>
  </si>
  <si>
    <t>Este factor evalúa la facilidad con la que el contaminante puede dispersarse en el aire, influenciado principalmente por la volatilidad del contaminante y sus propiedades químicas y si se encuentra como polvo que pueda ser transportado por el viento.
Los contaminantes que son altamente volátiles o que se aerosolizan fácilmente tienden a dispersarse más lejos ya ser transportados por corrientes de aire.</t>
  </si>
  <si>
    <t>33 puntos: Concentraciones conocidas del contaminante en el aire que exceden valores de toxicidad aguda y ECA para protección de salud; o se sabe por observaciones de campo que hay contacto del contaminante con el agua; 
17 puntos: Igual que el anterior excepto que no se conoce la información, pero se sospecha fuertemente con base en observaciones indirectas. (por ej. el producto derramado tiene alta volatilidad, o hay material particulado que puede suspenderse en el aire.)
0 punto: Contaminante no volátil ni está como material particulado (polvo).</t>
  </si>
  <si>
    <t>TRANSPORTE MARINO SUPERFICIAL
Este mecanismo abarca tanto el transporte de contaminantes por corrientes marinas como por el oleaje y acción de las mareas . La combinación permite evaluar el movimiento de contaminantes en la superficie del agua, considerando cómo ambos fenómenos pueden movilizar contaminantes hacia puntos de exposición en zonas costeras y otros receptores.</t>
  </si>
  <si>
    <t>Dirección del transporte en relación con el punto de exposición</t>
  </si>
  <si>
    <t>Este factor se utiliza como un filtro inicial para determinar si existe una conexión plausible a través del transporte marino superficial entre el lugar contaminado y el punto de exposición. La verificación se basa en una revisión de data histórica de la dirección del flujo de agua (ya sea corriente u oleaje). Un flujo dirigido hacia el receptor aumenta la probabilidad de impacto.</t>
  </si>
  <si>
    <t>0 puntos (Sin conexión): No existe una conexión viable entre la zona de emergencia y el punto de exposición en análisis. La revisión de información secundaria no muestra históricamente el evento. 
1 punto (Conexión viable): Existe la probabilidad de conexión entre la zona de emergencia y el punto de exposición en análisis en algún momento del día o periodo de tiempo; o no se tiene información.</t>
  </si>
  <si>
    <t xml:space="preserve"> Existencia de barreras de contención</t>
  </si>
  <si>
    <t>Este factor evalúa si existen barreras naturales o artificiales (en base actividades de primera respuesta) en el trayecto que puedan limitar o bloquear el flujo, afectando la capacidad de transporte del contaminante hacia el punto de exposición.</t>
  </si>
  <si>
    <t>0 punto - Bloqueo de la escorrentía :
Descripción : Barreras significativas, que bloquean completamente la dispersión del contaminante en el mar por transporte marino superficial.
Efecto en el análisis : La ruta de exposición se considera no viable, y el análisis se detiene para esta ruta.
1 puntos  - Limitación parcial del flujo :
Descripción : Barreras que ralentizan el flujo de escorrentía sin bloquearlo completamente, permitiendo que el contaminante aún avance hacia el punto de exposición.
Efecto en el análisis : El análisis continúa, y se aplican los demás factores del mecanismo de transporte.</t>
  </si>
  <si>
    <t xml:space="preserve">Capacidad de movilización del contaminante
</t>
  </si>
  <si>
    <t>Descripción : Evalúa la movilidad del contaminante en agua marina, principalmente en función de su solubilidad y su capacidad de flotación.</t>
  </si>
  <si>
    <t>Categorías de puntuación :
1 punto: Baja movilización; el contaminante es principalmente algo soluble y se dispersa localmente.
15 puntos: Movilización moderada; el contaminante se mueve con el flujo se solubiliza o precipita, una parte se moviliza en forma no soluble hacia las zonas costeras.
33 puntos: Alta movilización; el contaminante se transporta efectivamente (por ej., NAPL) y llega a zonas costeras.</t>
  </si>
  <si>
    <t>MECANISMO DE TRANSPORTE</t>
  </si>
  <si>
    <t>Punto de exposición
(receptor humano)</t>
  </si>
  <si>
    <t>Exposición conocida</t>
  </si>
  <si>
    <t xml:space="preserve">Descripción:
Este factor pondera si existe casos confirmados de exposición aguda a los contaminantes por la ocurrencia de la emergencia en el punto de exposición.
</t>
  </si>
  <si>
    <t>15 puntos: Casos confirmados (MINSA) de intoxicación aguda en el punto de exposición y la sospecha de efectos similares en el punto de exposición.
10 puntos: Casos de intoxicación no confirmados pero que advirtieron en base a observaciones de campo o evidencia indirecta (Comentario de los pobladores).
0 puntos: No hay exposiciones o impactos confirmados o sospechosos en humanos.</t>
  </si>
  <si>
    <t>Potencial de exposición</t>
  </si>
  <si>
    <t>Distancia entre el área afectada y el punto de exposición</t>
  </si>
  <si>
    <t>Descripción
Este factor mide la distancia entre el área afectada y el punto de exposición. Una menor distancia o la presencia del punto de exposición dentro del área de emergencia aumenta significativamente la probabilidad de impacto.</t>
  </si>
  <si>
    <t xml:space="preserve">Puntuación        Descripción de la distancia:
7 puntos:              Dentro del área de emergencia o Distancia corta (entre a 0 a 300 m). 
5  puntos:            Distancia relativamente cercana (entre 300 m a 1 km)
3  puntos:              Distancia relativamente cercana (entre 1 a 5 km)
1 puntos                Distancia media (&gt; 5 km).
</t>
  </si>
  <si>
    <t>Usos en el punto de exposición</t>
  </si>
  <si>
    <t>Descripción
Este factor evalúa el tipo de uso del punto de exposición, considerando la importancia y relevancia que tiene para la comunidad y el entorno humano. Los puntos con usos más críticos y esenciales para la comunidad recibirán una puntuación más alta.</t>
  </si>
  <si>
    <t>Puntuación	Descripción del Uso en el Punto de Exposición
3 puntos	: Centro poblado o punto de captación de agua (uso crítico y esencial).
1 puntos	: Zonas de cultivo, caza, pesca, recolección, pastoreo (uso productivo menor), zona de 
	  recreación (ej., playas recreativas, parques).
0 puntos	: Ningún uso relevante.</t>
  </si>
  <si>
    <t>Frecuencia de Uso del Punto de Exposición</t>
  </si>
  <si>
    <t>Descripción
Este factor mide la frecuencia con la que los receptores utilizan o visitan el punto de exposición. Cuanto más frecuente sea el uso, mayor será la probabilidad de exposición en caso de que ocurra un evento de contaminación.</t>
  </si>
  <si>
    <t xml:space="preserve">Puntuación	Descripción de la Frecuencia de Uso del Punto de Exposición
2 puntos - Uso constante (ej., visitas diarias o uso continuo, como en centros urbanos y áreas vitales).
1 puntos - Uso ocasional (ej., visitas mensuales).
0 puntos - Uso esporádico (ej., eventos ocasionales, visitas anuales).
</t>
  </si>
  <si>
    <t>Cantidad de vías de exposición viables en el punto de exposición</t>
  </si>
  <si>
    <t>Descripción
Este factor mide cantidades de las principales vías de exposición (dérmica, inhalación e ingestión) son viables en el punto de exposición. Cuantas más vías de exposición estén presentes, mayor será el riesgo de afectación.</t>
  </si>
  <si>
    <t xml:space="preserve">Puntuación	Descripción de la Cantidad de Vías de Exposición Viables
3 puntos	Tres vías de exposición viables (dérmica, inhalación e ingestión).
2 puntos	Dos vías de exposición viables (ej., contacto dérmico e inhalación).
1 punto	Una única vía de exposición viable (ej., solo contacto dérmico).
</t>
  </si>
  <si>
    <t>Vulnerabilidad</t>
  </si>
  <si>
    <t>Receptores sensibles</t>
  </si>
  <si>
    <t>Descripción
Este factor evalúa si el punto de exposición incluye poblaciones vulnerables, como niños, ancianos, hospitales, escuelas y áreas residenciales. Las áreas que incluyen estos receptores tienen una mayor vulnerabilidad y, por lo tanto, un riesgo más alto en caso de una emergencia ambiental.</t>
  </si>
  <si>
    <t xml:space="preserve">Puntuación	Descripción de la Presencia de Receptores Sensibles
2 puntos - Presencia de receptores altamente sensibles, como escuelas, hospitales, guarderías y áreas con alta concentración de niños y ancianos.
1 puntos - Se desconoce.
0 puntos -  No hay receptores sensibles (ej., áreas industriales o comerciales con bajo riesgo de afectación).
</t>
  </si>
  <si>
    <t>Población vulnerable (socioeconómico).</t>
  </si>
  <si>
    <t>Descripción: Este factor evalua si el punto de exposición incluye a poblacónes en situación de vulnerabilidad socioeconómica.</t>
  </si>
  <si>
    <t>2 puntos: Población rural de selva (comunidad nativa, no contactados o aislados.)
1 puntos: Población rurales en sierra o costa)
0 punto: Sin población vulnerable</t>
  </si>
  <si>
    <t>Punto de exposición
(receptor ecológico)</t>
  </si>
  <si>
    <t xml:space="preserve">Descripción:
Este factor pondera si existe casos confirmados de exposición aguda a los contaminantes  por la ocurrencia de la emergencia en el punto de exposición para receptores ecológicos.
</t>
  </si>
  <si>
    <t>24 puntos: Observaciones realizadas de especies muertas o afectadas por contacto con el contamiantes. Antecedentes de avistamiento de animales muertos o con signos de intoxicación o contacto con el producto derramado. y la sospecha de continuidad de los efectos similares en el punto de exposición.
12 puntos: Casos de intoxicación no confirmados pero que adviertieron en base a observaciones de campo o evidencia indirecta (comentarios de la población).
0 punto: No hay exposiciones o impactos confirmados o sospechosos en receptores ecoñogicos.</t>
  </si>
  <si>
    <t>Puntuación        Descripción de la distancia:
3 puntos:            Distancia corta (entre a 0 a 300 m). 
2  puntos:              Distancia relativamente cercana (entre 300 m a 1 km)
1 puntos                Distancia media (entre 1 a 5 km).
0.5 punto:            Distancia mayor a 5 km</t>
  </si>
  <si>
    <t xml:space="preserve">Descripción
Este factor evalúa el tipo de uso del punto de exposición, considerando la importancia y relevancia que tiene para la comunidad y el entorno ecológico. 
Nota: </t>
  </si>
  <si>
    <t>Puntuación	Descripción del Uso en el Punto de Exposición
 2 puntos - Ecosistema frágil, área biológicamente sensible o ANP
 Servicios ecosistémicos para el hombre
0 puntos - Áreas sin uso</t>
  </si>
  <si>
    <t xml:space="preserve">Descripción
Este factor evalúa si las áreas que incluyen estos receptores tienen una mayor vulnerabilidad y, por lo tanto, un riesgo más alto en caso de una emergencia ambiental. </t>
  </si>
  <si>
    <t xml:space="preserve">Puntuación	Descripción de la Presencia de Receptores Sensibles
2 puntos - Presencia de receptores ecológicos en listado de especies protegidas 
1 puntos - Se desconoce.
0 puntos -  No hay 
</t>
  </si>
  <si>
    <t>REH-01</t>
  </si>
  <si>
    <t>REH-02</t>
  </si>
  <si>
    <t>REH-03</t>
  </si>
  <si>
    <t>REH-04</t>
  </si>
  <si>
    <t>REH-05</t>
  </si>
  <si>
    <t>REH-06</t>
  </si>
  <si>
    <t>REH-07</t>
  </si>
  <si>
    <t>REH-08</t>
  </si>
  <si>
    <t>Puntaje total FC</t>
  </si>
  <si>
    <t>7 puntos	: Alto
4 puntos	: Medio
2 puntos	: bajo
4 Puntos	: No se sabe</t>
  </si>
  <si>
    <t>Condicional con la peligrosidad del contaminante. Ver tabla 3.2</t>
  </si>
  <si>
    <t>7 puntos	: Presencia de NAPL (móvil o inmóvil) (2) 
5 puntos	: cociente ECA &gt;100
3 puntos	: 10&lt; coeficiente ECA&lt; 100
1 punto	: 1 &lt; coeficiente ECA &lt;10
4 puntos	: No se sabe</t>
  </si>
  <si>
    <t xml:space="preserve">7 puntos	: Se sospecha que al menos en 1 componente ambiental podrían exceder los ECA o normas referenciales, además hay casos de personas atendidas en un establecimiento de salud como consecuencia del evento; o casos de exposición reportados en base a observaciones de campo o evidencia indirecta.
5 puntos	: Se sospecha que al menos en 1 componente ambiental podrían exceder los ECA o normas referenciales. </t>
  </si>
  <si>
    <t>33 puntos	: El punto de exposición se encuentra en la misma zona de la emergencia.</t>
  </si>
  <si>
    <t>0 puntos (Sin conexión)	: No existe una conexión hidrológica viable entre el área afectada y el punto de exposición: la escorrentía no llegaría al receptor.
1 punto (Conexión viable): Existe una conexión hidrológica clara y directa que permite que la escorrentía desde el área afectada llegue al punto de exposición.</t>
  </si>
  <si>
    <t xml:space="preserve">0 punto: Bloqueo de la escorrentía, con barreras significativas, como muros de contención, diques que bloquean completamente el flujo de escorrentía.
Efecto en el análisis: La ruta de exposición se considera no viable, y el análisis se detiene para esta ruta.
1 punto: Limitación parcial del flujo con barreras que ralentizan el flujo de escorrentía sin bloquearlo completamente, permitiendo que el contaminante aún avance hacia el punto de exposición.
Efecto en el análisis. El análisis continúa, y se aplican los demás factores del mecanismo de transporte.
</t>
  </si>
  <si>
    <t xml:space="preserve">1 punto: Precipitaciones mínimas; escorrentía poco probable (climas desérticos o semiáridas con lluvias escasas &lt; 200 mm/año).
2 puntos: Precipitación baja y esporádica; escorrentía limitada (baja pluviosidad entre 200-500 mm/año).
3 puntos: Precipitación moderada; lluvias estacionales y escorrentía moderada (climas templados con lluvias estacionales entre 500-1000 mm/año).
4 puntos Precipitación frecuente o estacionales intensas; alta probabilidad de escorrentía (alta precipitación entre 1000-1500 mm/año).
6 puntos: Precipitación muy intensa y frecuente; escorrentía extremadamente probable (Zonas tropicales o monzónicas &gt; 1500 mm/año).
</t>
  </si>
  <si>
    <t xml:space="preserve">6 puntos	: Textura fina (Arcillo arenosa, arcillo limosa o arcillosas)
5 puntos	: Moderadamente fina (Franco arcillosa, franco arcillo limosa o franco arcillo limosa)
4 puntos	: Textura media (Franca, franca limosa o limosa)
3 puntos	: textura Moderadamente gruesa (Franco arenosa)
2 puntos	: Textura gruesa (arenosa o arena franca)
1 puntos	: Muy gravoso (presencia de fragmentos gruesos)
</t>
  </si>
  <si>
    <t>19 puntos: Concentraciones conocidas que exceden los niveles de fondo y los ECA para protección de vida acuática, riego, agua para el ganado y/o recreación; o se sabe por observaciones de campo que hay contacto del contaminante con el agua; 
12 puntos: Igual que el anterior excepto que no se conoce la información, pero se sospecha fuertemente con base en observaciones indirectas. (por ej., el producto derramado tiene Muy alta movilidad, se disuelve fácilmente o se adhiere a partículas transportables.)
0 punto: Contaminante insoluble en agua y sin afinidad por finas partículas (baja movilidad).</t>
  </si>
  <si>
    <t>0 puntos	: Conexión improbable Uno o más criterios indican una falta de conexión plausible.
1 punto	: Conexión probable (Conexión viable) Todos los criterios sugieren una conexión plausible.</t>
  </si>
  <si>
    <t>19 puntos: Concentraciones conocidas que exceden los niveles de fondo y los ECA o norma referencial; o se sabe por observaciones de campo que hay contacto del contaminante con el agua;.
12 puntos: Igual que el anterior excepto que no se conoce la información, pero se sospecha fuertemente con base en observaciones indirectas. (por ejemplo, el producto derramado tiene muy alta movilidad, se disuelve fácilmente o se adhiere a partículas transportables.)
0 puntos: Contaminante insoluble en agua y sin afinidad por finas partículas (baja movilidad).</t>
  </si>
  <si>
    <t>7 puntos	: Superficial (entre 0 y 2 metros)
3.5 puntos	: Mediana (de 2 a 5 metros)
1.75 puntos	: A más de 5 metros
4.5 puntos	: Se desconoce</t>
  </si>
  <si>
    <t>Puntuación Descripción de Condiciones de Terreno Ejemplos específicos
6 puntos Muy gravoso (presencia de fragmentos gruesos)
5 puntos Textura gruesa (arenosa o arena franca)
4 puntos textura Moderadamente gruesa (Franco arenosa)
3 puntos Textura media (Franca, franca limosa o limosa)
2 puntos Moderadamente fina (Franco arcillosa, franco arcillo limosa o franco arcillo limosa)
1 punto Textura fina (Arcillo arenoso, arcillo limosa o arcillosos)</t>
  </si>
  <si>
    <t>22 puntos	: Contaminante con alta capacidad de bioacumulación y biomagnificación (ej., metales pesados, pesticidas persistentes).
11 puntos	: Contaminante con capacidad moderada de bioacumulación (Por ejemplo, hidrocarburos).
0 punto	: Contaminante sin tendencia a bioacumularse.</t>
  </si>
  <si>
    <t>Transporte por cuerpos de agua superficiales (ríos, lagos, lagunas y mar)</t>
  </si>
  <si>
    <t xml:space="preserve">0 puntos (Sin conexión): No existe una conexión viable entre la zona de emergencia y el punto de exposición en análisis. La revisión de información secundaria no muestra históricamente el evento.
1 punto (Conexión viable): Existe la probabilidad de conexión entre la zona de emergencia y el punto de exposición en algún momento del día o periodo de tiempo; o no se tiene información.
</t>
  </si>
  <si>
    <t>1 punto: Baja movilización; el contaminante es principalmente algo soluble y se dispersa localmente.
15 puntos: Movilización moderada; el contaminante se mueve con el flujo se solubiliza o precipita, una parte se moviliza en forma no soluble hacia las zonas ribereñas o costeras.
33 puntos: Alta movilización; el contaminante se transporta efectivamente (por ej., NAPL) y llega a zonas ribereñas o costeras.</t>
  </si>
  <si>
    <t>15 puntos: Casos de personas atendidas en un establecimiento de salud como consecuencia del evento.
10 puntos: Casos de exposición reportados en base a observaciones de campo o evidencia indirecta.
0 puntos: No hay exposiciones confirmados o sospechosos en humanos.</t>
  </si>
  <si>
    <t>7 puntos	: Dentro del área de emergencia o Distancia corta (entre a 0 a 300 m).
5 puntos	: Distancia relativamente cercana (entre 300 m a 1 km)
3 puntos	: Distancia relativamente cercana (entre 1 a 5 km)
1 puntos	: Distancia media (&gt; 5 km).</t>
  </si>
  <si>
    <t>3 puntos	: Centro poblado o punto de captación de agua (uso crítico y esencial).
1 puntos	: Zonas de cultivo, caza, pesca, recolección, pastoreo (uso productivo menor), zona de 
	  recreación (ej., playas recreativas, parques).
0 puntos	: Ningún uso relevante.</t>
  </si>
  <si>
    <t>2 puntos	: Uso constante (ej., visitas diarias o uso continuo, como en centros urbanos y áreas	   vitales).
1 puntos	: Uso ocasional (ej., visitas mensuales).
0 puntos	: Uso esporádico (ej., eventos ocasionales, visitas anuales).</t>
  </si>
  <si>
    <t>3 puntos	: Tres vías de exposición viables (dérmica, inhalación e ingestión).
2 puntos	: Dos vías de exposición viables (ej., contacto dérmico e inhalación).
1 punto	: Una única vía de exposición viable (ej., solo contacto dérmico).</t>
  </si>
  <si>
    <t>2 puntos	: Presencia de receptores altamente sensibles, como escuelas, hospitales, 	 guarderías y áreas con alta concentración de niños y ancianos.
1 puntos	: Se desconoce.
0 puntos	: No hay receptores sensibles (ej., áreas industriales o comerciales con bajo riesgo 	 de afectación).</t>
  </si>
  <si>
    <t>2 puntos	: Población rural de selva (comunidad nativa, no contactados o aislados.)
1 puntos	: Población rurales en sierra o costa
0 punto	: Sin población vulnerable</t>
  </si>
  <si>
    <t>Puntaje RH</t>
  </si>
  <si>
    <t>Puntaje MC mar, fluvial, lacustre</t>
  </si>
  <si>
    <t>Puntaje MC viento</t>
  </si>
  <si>
    <t>Puntaje MC Cadena trófica</t>
  </si>
  <si>
    <t>Puntaje total MT ASUB</t>
  </si>
  <si>
    <t>Puntaje total MT Escorrentía</t>
  </si>
  <si>
    <t>Puntaje total MT sin mecanismo</t>
  </si>
  <si>
    <t>Probabilidad</t>
  </si>
  <si>
    <t>Impacto</t>
  </si>
  <si>
    <t>Riesgo</t>
  </si>
  <si>
    <t>Ruta de exposición</t>
  </si>
  <si>
    <t>Código</t>
  </si>
  <si>
    <t>Foco de contaminación</t>
  </si>
  <si>
    <t>Mecanismo de transporte</t>
  </si>
  <si>
    <t>Punto de exposición</t>
  </si>
  <si>
    <r>
      <t xml:space="preserve">Factor </t>
    </r>
    <r>
      <rPr>
        <b/>
        <i/>
        <sz val="11"/>
        <color rgb="FF000000"/>
        <rFont val="Arial Narrow"/>
        <family val="2"/>
      </rPr>
      <t>In situ</t>
    </r>
    <r>
      <rPr>
        <b/>
        <sz val="11"/>
        <color rgb="FF000000"/>
        <rFont val="Arial Narrow"/>
        <family val="2"/>
      </rPr>
      <t xml:space="preserve"> de Contaminación y Salud</t>
    </r>
  </si>
  <si>
    <t>Agrupador de factores</t>
  </si>
  <si>
    <t>PUNTO DE EXPOSICIÓN HUMANO</t>
  </si>
  <si>
    <t>REE-01</t>
  </si>
  <si>
    <t>REE-02</t>
  </si>
  <si>
    <t>REE-03</t>
  </si>
  <si>
    <t>REE-04</t>
  </si>
  <si>
    <t>REE-05</t>
  </si>
  <si>
    <t>REE-06</t>
  </si>
  <si>
    <t>REE-07</t>
  </si>
  <si>
    <t>REE-08</t>
  </si>
  <si>
    <t>Estado del Ecosistema</t>
  </si>
  <si>
    <t>Servicios Ecosistémicos Relevantes para el Hombre</t>
  </si>
  <si>
    <t>PUNTO DE EXPOSICIÓN RECEPTORES ECOLÓGICOS</t>
  </si>
  <si>
    <t>Puntaje RE</t>
  </si>
  <si>
    <t>Índice basado en la comparación de la concentración máxima detectada de cada compuesto y su valor ECA, nivel de fondo o valor genérico de referencia aplicable. Proporciona un valor para evaluar las condiciones de calidad del medio.
Para ello se procede a calcular el Cociente ECA máximo (para todos los medios de los que se dispongan datos analíticos de laboratorio.
Siendo que los NAPL (LNAPL o DNAPL) = El contaminante es un líquido en fase no acuosa (es decir, debido a su baja solubilidad, no se disuelve en agua, sino que permanece como un líquido separado) y está presente en una saturación suficientemente alta (es decir, mayor que la saturación residual de NAPL) de modo que existe un potencial significativo de movilidad hacia abajo o lateralmente. Se debe puntuar cualquier cantidad de NAPL, es decir, no se pueden ignorar las cantidades pequeñas y los brillos, para su utilización bastará la observación del producto sobre los componentes ambientales.  Ejemplos de NAPL: gasolina, diesel, querosene, benceno, tolueno, xilenos, etilbenceno, petróleo crudo, PCB, hidrocarburos pesados, cloruro de vinilo)</t>
  </si>
  <si>
    <t xml:space="preserve">7 puntos - Presencia de NAPL (móvil o inmóvil) 
5 puntos - cociente ECA &gt;100
3 puntos - 10&lt; coeficiente ECA&lt; 100
1 punto    - 1 &lt; coeficiente ECA &lt;10
4 puntos - No lo sé
</t>
  </si>
  <si>
    <r>
      <t xml:space="preserve">Observaciones de campo que permitan estimar altas concentraciones en los componentes ambientales que superen ECA . Se basa en observaciones de campo realizadas en la zona de emergencia, incluyendo la presencia del contaminante en fase libre (sin mezclar con el medio), signos visibles de contaminación, y otros indicios perceptibles, como olores o signos de intoxicación aguda en humanos por declaración de pobladores en la zona de emergencia o información del centro de salud.
</t>
    </r>
    <r>
      <rPr>
        <b/>
        <sz val="11"/>
        <color theme="1"/>
        <rFont val="Aptos Narrow"/>
        <family val="2"/>
      </rPr>
      <t>concordancia con la definición de persona expuesta DECRETO SUPREMO Nº 007-2023-SA</t>
    </r>
    <r>
      <rPr>
        <sz val="11"/>
        <color theme="1"/>
        <rFont val="Aptos Narrow"/>
        <family val="2"/>
      </rPr>
      <t xml:space="preserve">
</t>
    </r>
    <r>
      <rPr>
        <b/>
        <sz val="11"/>
        <color theme="1"/>
        <rFont val="Aptos Narrow"/>
        <family val="2"/>
      </rPr>
      <t>Artículo 4: definiciones:</t>
    </r>
    <r>
      <rPr>
        <sz val="11"/>
        <color theme="1"/>
        <rFont val="Aptos Narrow"/>
        <family val="2"/>
      </rPr>
      <t xml:space="preserve">
4.1.19. Persona afectada en la salud por la contaminación con metales pesados u otras sustancias químicas.- Persona que cuenta con diagnóstico confirmado de intoxicación por metales pesados u otras sustancias químicas. 
4.1.20. Persona expuesta a metales pesados u otras sustancias químicas.-  Persona que se encuentra, permanece o reside habitualmente en territorios o ambientes contaminados por presencia de metales pesados u otras sustancias químicas, sin manifestaciones clínicas de intoxicación aguda o crónica por metales pesados u otras sustancias químicas identificadas.</t>
    </r>
  </si>
  <si>
    <r>
      <t>7 puntos - Se sospecha que al menos en 1 componente ambiental podrían exceder los ECAs o normas refernciales. Y se recogió información del centro de salud de casos de intoxicación aguda de " Persona afectada en la salud por la contaminación con metales pesados u otras sustancias químicas" o</t>
    </r>
    <r>
      <rPr>
        <u/>
        <sz val="11"/>
        <color theme="1"/>
        <rFont val="Aptos Narrow"/>
        <family val="2"/>
      </rPr>
      <t xml:space="preserve"> fuerte sospecha de parte del evaluador de campo (Minam) de casos que no atendidos. </t>
    </r>
    <r>
      <rPr>
        <sz val="11"/>
        <color theme="1"/>
        <rFont val="Aptos Narrow"/>
        <family val="2"/>
      </rPr>
      <t xml:space="preserve">
5 puntos - Se sospecha que al menos en 1 componente ambiental podrían exceder los ECAs o normas refernciales.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</si>
</sst>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Aptos Narrow"/>
      <family val="2"/>
      <scheme val="minor"/>
    </font>
    <font>
      <b/>
      <sz val="11"/>
      <name val="Aptos Narrow"/>
      <family val="2"/>
      <scheme val="minor"/>
    </font>
    <font>
      <sz val="11"/>
      <name val="Aptos Narrow"/>
      <family val="2"/>
      <scheme val="minor"/>
    </font>
    <font>
      <b/>
      <sz val="11"/>
      <color rgb="FF000000"/>
      <name val="Aptos Narrow"/>
      <family val="2"/>
    </font>
    <font>
      <b/>
      <sz val="11"/>
      <name val="Aptos Narrow"/>
      <family val="2"/>
    </font>
    <font>
      <sz val="18"/>
      <color rgb="FF000000"/>
      <name val="Aptos Narrow"/>
      <family val="2"/>
    </font>
    <font>
      <sz val="14"/>
      <color rgb="FF000000"/>
      <name val="Arial Narrow"/>
      <family val="2"/>
    </font>
    <font>
      <sz val="11"/>
      <name val="Aptos Narrow"/>
      <family val="2"/>
    </font>
    <font>
      <i/>
      <sz val="14"/>
      <color rgb="FF000000"/>
      <name val="Arial Narrow"/>
      <family val="2"/>
    </font>
    <font>
      <b/>
      <sz val="18"/>
      <name val="Aptos Narrow"/>
      <family val="2"/>
      <scheme val="minor"/>
    </font>
    <font>
      <sz val="20"/>
      <name val="Aptos Narrow"/>
      <family val="2"/>
      <scheme val="minor"/>
    </font>
    <font>
      <sz val="16"/>
      <name val="Aptos Narrow"/>
      <family val="2"/>
      <scheme val="minor"/>
    </font>
    <font>
      <sz val="8"/>
      <color theme="1"/>
      <name val="Aptos Narrow"/>
      <family val="2"/>
      <scheme val="minor"/>
    </font>
    <font>
      <sz val="8"/>
      <name val="Aptos Narrow"/>
      <family val="2"/>
      <scheme val="minor"/>
    </font>
    <font>
      <b/>
      <sz val="12"/>
      <color theme="1"/>
      <name val="Aptos Narrow"/>
      <family val="2"/>
      <scheme val="minor"/>
    </font>
    <font>
      <b/>
      <sz val="36"/>
      <color theme="1"/>
      <name val="Aptos Narrow"/>
      <family val="2"/>
      <scheme val="minor"/>
    </font>
    <font>
      <b/>
      <sz val="14"/>
      <name val="Aptos Narrow"/>
      <family val="2"/>
      <scheme val="minor"/>
    </font>
    <font>
      <b/>
      <sz val="20"/>
      <name val="Aptos Narrow"/>
      <family val="2"/>
      <scheme val="minor"/>
    </font>
    <font>
      <b/>
      <sz val="24"/>
      <color theme="1"/>
      <name val="Aptos Narrow"/>
      <family val="2"/>
      <scheme val="minor"/>
    </font>
    <font>
      <b/>
      <sz val="20"/>
      <color theme="1"/>
      <name val="Aptos Narrow"/>
      <family val="2"/>
      <scheme val="minor"/>
    </font>
    <font>
      <sz val="14"/>
      <name val="Aptos Narrow"/>
      <family val="2"/>
      <scheme val="minor"/>
    </font>
    <font>
      <b/>
      <sz val="14"/>
      <color theme="1"/>
      <name val="Aptos Narrow"/>
      <family val="2"/>
      <scheme val="minor"/>
    </font>
    <font>
      <sz val="14"/>
      <color theme="1"/>
      <name val="Aptos Narrow"/>
      <family val="2"/>
      <scheme val="minor"/>
    </font>
    <font>
      <b/>
      <sz val="11"/>
      <color rgb="FF000000"/>
      <name val="Arial Narrow"/>
      <family val="2"/>
    </font>
    <font>
      <b/>
      <i/>
      <sz val="11"/>
      <color rgb="FF000000"/>
      <name val="Arial Narrow"/>
      <family val="2"/>
    </font>
    <font>
      <b/>
      <sz val="20"/>
      <color rgb="FF000000"/>
      <name val="Arial Narrow"/>
      <family val="2"/>
    </font>
    <font>
      <sz val="11"/>
      <color theme="1"/>
      <name val="Aptos Narrow"/>
      <family val="2"/>
    </font>
    <font>
      <b/>
      <sz val="11"/>
      <color theme="1"/>
      <name val="Aptos Narrow"/>
      <family val="2"/>
    </font>
    <font>
      <u/>
      <sz val="11"/>
      <color theme="1"/>
      <name val="Aptos Narrow"/>
      <family val="2"/>
    </font>
  </fonts>
  <fills count="9">
    <fill>
      <patternFill patternType="none"/>
    </fill>
    <fill>
      <patternFill patternType="gray125"/>
    </fill>
    <fill>
      <patternFill patternType="solid">
        <fgColor rgb="FFB5E6A2"/>
        <bgColor rgb="FF000000"/>
      </patternFill>
    </fill>
    <fill>
      <patternFill patternType="solid">
        <fgColor rgb="FFF7C7AC"/>
        <bgColor rgb="FF000000"/>
      </patternFill>
    </fill>
    <fill>
      <patternFill patternType="solid">
        <fgColor rgb="FFFFC000"/>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tint="-0.14999847407452621"/>
        <bgColor indexed="64"/>
      </patternFill>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92">
    <xf numFmtId="0" fontId="0" fillId="0" borderId="0" xfId="0"/>
    <xf numFmtId="0" fontId="2" fillId="0" borderId="1" xfId="0" applyFont="1" applyBorder="1" applyAlignment="1">
      <alignment vertical="top" wrapText="1"/>
    </xf>
    <xf numFmtId="0" fontId="3" fillId="2" borderId="1" xfId="0" applyFont="1" applyFill="1" applyBorder="1" applyAlignment="1">
      <alignment horizontal="center" vertical="top" wrapText="1"/>
    </xf>
    <xf numFmtId="0" fontId="4" fillId="2" borderId="1" xfId="0" applyFont="1" applyFill="1" applyBorder="1" applyAlignment="1">
      <alignment horizontal="center" vertical="center" wrapText="1"/>
    </xf>
    <xf numFmtId="0" fontId="3" fillId="2" borderId="2" xfId="0" applyFont="1" applyFill="1" applyBorder="1" applyAlignment="1">
      <alignment horizontal="center" vertical="top" wrapText="1"/>
    </xf>
    <xf numFmtId="0" fontId="6" fillId="0" borderId="4"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vertical="top"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vertical="top"/>
    </xf>
    <xf numFmtId="0" fontId="2" fillId="0" borderId="11" xfId="0" applyFont="1" applyBorder="1" applyAlignment="1">
      <alignment horizontal="center" vertical="top" wrapText="1"/>
    </xf>
    <xf numFmtId="0" fontId="2" fillId="0" borderId="1" xfId="0" applyFont="1" applyBorder="1" applyAlignment="1">
      <alignment horizontal="left" vertical="top" wrapText="1"/>
    </xf>
    <xf numFmtId="0" fontId="1" fillId="0" borderId="1" xfId="0" applyFont="1" applyBorder="1" applyAlignment="1">
      <alignment horizontal="center" vertical="top" wrapText="1"/>
    </xf>
    <xf numFmtId="0" fontId="2" fillId="0" borderId="2" xfId="0" applyFont="1" applyBorder="1" applyAlignment="1">
      <alignment horizontal="left" vertical="top" wrapText="1"/>
    </xf>
    <xf numFmtId="0" fontId="2" fillId="0" borderId="1" xfId="0" quotePrefix="1" applyFont="1" applyBorder="1" applyAlignment="1">
      <alignment vertical="top" wrapText="1"/>
    </xf>
    <xf numFmtId="0" fontId="2" fillId="0" borderId="1" xfId="0" applyFont="1" applyBorder="1" applyAlignment="1">
      <alignment vertical="center" wrapText="1"/>
    </xf>
    <xf numFmtId="0" fontId="2" fillId="0" borderId="1" xfId="0" quotePrefix="1" applyFont="1" applyBorder="1" applyAlignment="1">
      <alignment vertical="center" wrapText="1"/>
    </xf>
    <xf numFmtId="0" fontId="2" fillId="0" borderId="1" xfId="0" applyFont="1" applyBorder="1" applyAlignment="1">
      <alignment horizontal="center" vertical="top"/>
    </xf>
    <xf numFmtId="0" fontId="2" fillId="0" borderId="11" xfId="0" applyFont="1" applyBorder="1" applyAlignment="1">
      <alignment vertical="top" wrapText="1"/>
    </xf>
    <xf numFmtId="0" fontId="14" fillId="0" borderId="0" xfId="0" applyFont="1" applyAlignment="1">
      <alignment horizontal="center" vertical="center" wrapText="1"/>
    </xf>
    <xf numFmtId="0" fontId="2" fillId="7"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7"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xf>
    <xf numFmtId="0" fontId="20" fillId="0" borderId="1" xfId="0" applyFont="1" applyBorder="1" applyAlignment="1">
      <alignment horizontal="center" vertical="center" wrapText="1"/>
    </xf>
    <xf numFmtId="0" fontId="16" fillId="0" borderId="0" xfId="0" applyFont="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1" fillId="0" borderId="1" xfId="0" applyFont="1" applyBorder="1" applyAlignment="1">
      <alignment horizontal="center"/>
    </xf>
    <xf numFmtId="0" fontId="22" fillId="0" borderId="0" xfId="0" applyFont="1" applyAlignment="1">
      <alignment horizontal="center"/>
    </xf>
    <xf numFmtId="0" fontId="22" fillId="0" borderId="1" xfId="0" applyFont="1" applyBorder="1" applyAlignment="1">
      <alignment horizont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0" fillId="0" borderId="0" xfId="0" applyAlignment="1">
      <alignment horizontal="center" vertical="center" wrapText="1"/>
    </xf>
    <xf numFmtId="0" fontId="12" fillId="0" borderId="0" xfId="0" applyFont="1" applyAlignment="1">
      <alignment horizontal="center" vertical="center" wrapText="1"/>
    </xf>
    <xf numFmtId="0" fontId="12" fillId="0" borderId="0" xfId="0" applyFont="1"/>
    <xf numFmtId="0" fontId="16" fillId="0" borderId="0" xfId="0" applyFont="1" applyAlignment="1">
      <alignment horizontal="center" vertical="center" wrapText="1"/>
    </xf>
    <xf numFmtId="0" fontId="20" fillId="0" borderId="0" xfId="0" applyFont="1" applyAlignment="1">
      <alignment horizontal="center" vertical="center" wrapText="1"/>
    </xf>
    <xf numFmtId="0" fontId="16" fillId="0" borderId="13" xfId="0" applyFont="1" applyBorder="1" applyAlignment="1">
      <alignment horizontal="center" vertical="center" wrapText="1"/>
    </xf>
    <xf numFmtId="0" fontId="23"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16" fillId="8" borderId="13"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11" fillId="6" borderId="1" xfId="0" applyFont="1" applyFill="1" applyBorder="1" applyAlignment="1">
      <alignment horizontal="center" vertical="center" wrapText="1"/>
    </xf>
    <xf numFmtId="0" fontId="11" fillId="6" borderId="1" xfId="0" applyFont="1" applyFill="1" applyBorder="1" applyAlignment="1">
      <alignment horizontal="center" vertical="center"/>
    </xf>
    <xf numFmtId="0" fontId="2" fillId="0" borderId="11" xfId="0" applyFont="1" applyBorder="1" applyAlignment="1">
      <alignment horizontal="center" vertical="top" wrapText="1"/>
    </xf>
    <xf numFmtId="0" fontId="2" fillId="0" borderId="12" xfId="0" applyFont="1" applyBorder="1" applyAlignment="1">
      <alignment horizontal="center" vertical="top" wrapText="1"/>
    </xf>
    <xf numFmtId="0" fontId="5" fillId="3" borderId="1"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7"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7"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25" fillId="7"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26"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5C4D2-B7AF-4CB2-96EC-364C405CD0F4}">
  <sheetPr codeName="Hoja1"/>
  <dimension ref="A4:F38"/>
  <sheetViews>
    <sheetView tabSelected="1" zoomScale="55" zoomScaleNormal="55" workbookViewId="0">
      <selection activeCell="I7" sqref="I7"/>
    </sheetView>
  </sheetViews>
  <sheetFormatPr baseColWidth="10" defaultColWidth="24.6640625" defaultRowHeight="14.4" x14ac:dyDescent="0.3"/>
  <cols>
    <col min="1" max="1" width="32.44140625" customWidth="1"/>
    <col min="2" max="2" width="22.88671875" bestFit="1" customWidth="1"/>
    <col min="3" max="3" width="24.33203125" bestFit="1" customWidth="1"/>
    <col min="4" max="4" width="7.5546875" bestFit="1" customWidth="1"/>
    <col min="5" max="5" width="58.109375" bestFit="1" customWidth="1"/>
    <col min="6" max="6" width="48.5546875" customWidth="1"/>
  </cols>
  <sheetData>
    <row r="4" spans="1:6" ht="29.4" thickBot="1" x14ac:dyDescent="0.35">
      <c r="A4" s="2" t="s">
        <v>0</v>
      </c>
      <c r="B4" s="2" t="s">
        <v>1</v>
      </c>
      <c r="C4" s="2" t="s">
        <v>2</v>
      </c>
      <c r="D4" s="3" t="s">
        <v>3</v>
      </c>
      <c r="E4" s="2" t="s">
        <v>4</v>
      </c>
      <c r="F4" s="4" t="s">
        <v>5</v>
      </c>
    </row>
    <row r="5" spans="1:6" ht="72.599999999999994" thickBot="1" x14ac:dyDescent="0.35">
      <c r="A5" s="58" t="s">
        <v>6</v>
      </c>
      <c r="B5" s="59" t="s">
        <v>7</v>
      </c>
      <c r="C5" s="5" t="s">
        <v>8</v>
      </c>
      <c r="D5" s="6">
        <v>7</v>
      </c>
      <c r="E5" s="7" t="s">
        <v>19</v>
      </c>
      <c r="F5" s="7" t="s">
        <v>9</v>
      </c>
    </row>
    <row r="6" spans="1:6" ht="72.599999999999994" thickBot="1" x14ac:dyDescent="0.35">
      <c r="A6" s="58"/>
      <c r="B6" s="60"/>
      <c r="C6" s="8" t="s">
        <v>10</v>
      </c>
      <c r="D6" s="6">
        <v>7</v>
      </c>
      <c r="E6" s="7" t="s">
        <v>11</v>
      </c>
      <c r="F6" s="7" t="s">
        <v>12</v>
      </c>
    </row>
    <row r="7" spans="1:6" ht="58.2" thickBot="1" x14ac:dyDescent="0.35">
      <c r="A7" s="58"/>
      <c r="B7" s="61"/>
      <c r="C7" s="8" t="s">
        <v>13</v>
      </c>
      <c r="D7" s="6">
        <v>5</v>
      </c>
      <c r="E7" s="7" t="s">
        <v>14</v>
      </c>
      <c r="F7" s="7" t="s">
        <v>12</v>
      </c>
    </row>
    <row r="8" spans="1:6" ht="274.2" thickBot="1" x14ac:dyDescent="0.35">
      <c r="A8" s="58"/>
      <c r="B8" s="10" t="s">
        <v>15</v>
      </c>
      <c r="C8" s="5" t="s">
        <v>16</v>
      </c>
      <c r="D8" s="6">
        <v>7</v>
      </c>
      <c r="E8" s="91" t="s">
        <v>174</v>
      </c>
      <c r="F8" s="91" t="s">
        <v>175</v>
      </c>
    </row>
    <row r="9" spans="1:6" ht="331.8" thickBot="1" x14ac:dyDescent="0.35">
      <c r="A9" s="58"/>
      <c r="B9" s="9" t="s">
        <v>17</v>
      </c>
      <c r="C9" s="8" t="s">
        <v>18</v>
      </c>
      <c r="D9" s="6">
        <v>7</v>
      </c>
      <c r="E9" s="91" t="s">
        <v>176</v>
      </c>
      <c r="F9" s="91" t="s">
        <v>177</v>
      </c>
    </row>
    <row r="10" spans="1:6" ht="129.6" x14ac:dyDescent="0.3">
      <c r="A10" s="62" t="s">
        <v>77</v>
      </c>
      <c r="B10" s="11" t="s">
        <v>20</v>
      </c>
      <c r="C10" s="12" t="s">
        <v>21</v>
      </c>
      <c r="D10" s="13">
        <v>33</v>
      </c>
      <c r="E10" s="13" t="s">
        <v>22</v>
      </c>
      <c r="F10" s="12" t="s">
        <v>23</v>
      </c>
    </row>
    <row r="11" spans="1:6" ht="187.2" x14ac:dyDescent="0.3">
      <c r="A11" s="63"/>
      <c r="B11" s="64" t="s">
        <v>24</v>
      </c>
      <c r="C11" s="14" t="s">
        <v>25</v>
      </c>
      <c r="D11" s="11">
        <v>1</v>
      </c>
      <c r="E11" s="14" t="s">
        <v>26</v>
      </c>
      <c r="F11" s="1" t="s">
        <v>27</v>
      </c>
    </row>
    <row r="12" spans="1:6" ht="374.4" x14ac:dyDescent="0.3">
      <c r="A12" s="63"/>
      <c r="B12" s="64"/>
      <c r="C12" s="14" t="s">
        <v>28</v>
      </c>
      <c r="D12" s="11">
        <v>1</v>
      </c>
      <c r="E12" s="1" t="s">
        <v>29</v>
      </c>
      <c r="F12" s="1" t="s">
        <v>30</v>
      </c>
    </row>
    <row r="13" spans="1:6" ht="388.8" x14ac:dyDescent="0.3">
      <c r="A13" s="63"/>
      <c r="B13" s="64"/>
      <c r="C13" s="1" t="s">
        <v>31</v>
      </c>
      <c r="D13" s="11">
        <v>21</v>
      </c>
      <c r="E13" s="1" t="s">
        <v>32</v>
      </c>
      <c r="F13" s="1" t="s">
        <v>33</v>
      </c>
    </row>
    <row r="14" spans="1:6" ht="409.6" x14ac:dyDescent="0.3">
      <c r="A14" s="63"/>
      <c r="B14" s="64"/>
      <c r="C14" s="1" t="s">
        <v>34</v>
      </c>
      <c r="D14" s="11">
        <v>6</v>
      </c>
      <c r="E14" s="1" t="s">
        <v>35</v>
      </c>
      <c r="F14" s="1" t="s">
        <v>36</v>
      </c>
    </row>
    <row r="15" spans="1:6" ht="374.4" x14ac:dyDescent="0.3">
      <c r="A15" s="63"/>
      <c r="B15" s="64"/>
      <c r="C15" s="14" t="s">
        <v>37</v>
      </c>
      <c r="D15" s="11">
        <v>6</v>
      </c>
      <c r="E15" s="1" t="s">
        <v>38</v>
      </c>
      <c r="F15" s="1" t="s">
        <v>39</v>
      </c>
    </row>
    <row r="16" spans="1:6" ht="409.6" x14ac:dyDescent="0.3">
      <c r="A16" s="63"/>
      <c r="B16" s="65" t="s">
        <v>40</v>
      </c>
      <c r="C16" s="14" t="s">
        <v>41</v>
      </c>
      <c r="D16" s="11">
        <v>1</v>
      </c>
      <c r="E16" s="1" t="s">
        <v>42</v>
      </c>
      <c r="F16" s="1" t="s">
        <v>43</v>
      </c>
    </row>
    <row r="17" spans="1:6" ht="374.4" x14ac:dyDescent="0.3">
      <c r="A17" s="63"/>
      <c r="B17" s="65"/>
      <c r="C17" s="1" t="s">
        <v>44</v>
      </c>
      <c r="D17" s="11">
        <v>20</v>
      </c>
      <c r="E17" s="1" t="s">
        <v>45</v>
      </c>
      <c r="F17" s="1" t="s">
        <v>46</v>
      </c>
    </row>
    <row r="18" spans="1:6" ht="115.2" x14ac:dyDescent="0.3">
      <c r="A18" s="63"/>
      <c r="B18" s="65"/>
      <c r="C18" s="14" t="s">
        <v>47</v>
      </c>
      <c r="D18" s="11">
        <v>7</v>
      </c>
      <c r="E18" s="1" t="s">
        <v>48</v>
      </c>
      <c r="F18" s="1" t="s">
        <v>49</v>
      </c>
    </row>
    <row r="19" spans="1:6" ht="302.39999999999998" x14ac:dyDescent="0.3">
      <c r="A19" s="63"/>
      <c r="B19" s="65"/>
      <c r="C19" s="1" t="s">
        <v>50</v>
      </c>
      <c r="D19" s="11">
        <v>6</v>
      </c>
      <c r="E19" s="1" t="s">
        <v>51</v>
      </c>
      <c r="F19" s="1" t="s">
        <v>52</v>
      </c>
    </row>
    <row r="20" spans="1:6" ht="201.6" x14ac:dyDescent="0.3">
      <c r="A20" s="63"/>
      <c r="B20" s="64" t="s">
        <v>53</v>
      </c>
      <c r="C20" s="1" t="s">
        <v>54</v>
      </c>
      <c r="D20" s="11">
        <v>22</v>
      </c>
      <c r="E20" s="1" t="s">
        <v>55</v>
      </c>
      <c r="F20" s="1" t="s">
        <v>56</v>
      </c>
    </row>
    <row r="21" spans="1:6" ht="201.6" x14ac:dyDescent="0.3">
      <c r="A21" s="63"/>
      <c r="B21" s="64"/>
      <c r="C21" s="1" t="s">
        <v>57</v>
      </c>
      <c r="D21" s="11">
        <v>11</v>
      </c>
      <c r="E21" s="1" t="s">
        <v>58</v>
      </c>
      <c r="F21" s="1" t="s">
        <v>59</v>
      </c>
    </row>
    <row r="22" spans="1:6" ht="201.6" x14ac:dyDescent="0.3">
      <c r="A22" s="63"/>
      <c r="B22" s="65" t="s">
        <v>60</v>
      </c>
      <c r="C22" s="14" t="s">
        <v>61</v>
      </c>
      <c r="D22" s="11">
        <v>1</v>
      </c>
      <c r="E22" s="1" t="s">
        <v>62</v>
      </c>
      <c r="F22" s="1" t="s">
        <v>63</v>
      </c>
    </row>
    <row r="23" spans="1:6" ht="345.6" x14ac:dyDescent="0.3">
      <c r="A23" s="63"/>
      <c r="B23" s="65"/>
      <c r="C23" s="14" t="s">
        <v>64</v>
      </c>
      <c r="D23" s="11">
        <v>33</v>
      </c>
      <c r="E23" s="1" t="s">
        <v>65</v>
      </c>
      <c r="F23" s="1" t="s">
        <v>66</v>
      </c>
    </row>
    <row r="24" spans="1:6" ht="244.8" x14ac:dyDescent="0.3">
      <c r="A24" s="63"/>
      <c r="B24" s="64" t="s">
        <v>67</v>
      </c>
      <c r="C24" s="1" t="s">
        <v>68</v>
      </c>
      <c r="D24" s="11">
        <v>1</v>
      </c>
      <c r="E24" s="1" t="s">
        <v>69</v>
      </c>
      <c r="F24" s="1" t="s">
        <v>70</v>
      </c>
    </row>
    <row r="25" spans="1:6" ht="388.8" x14ac:dyDescent="0.3">
      <c r="A25" s="63"/>
      <c r="B25" s="64"/>
      <c r="C25" s="1" t="s">
        <v>71</v>
      </c>
      <c r="D25" s="11">
        <v>1</v>
      </c>
      <c r="E25" s="1" t="s">
        <v>72</v>
      </c>
      <c r="F25" s="1" t="s">
        <v>73</v>
      </c>
    </row>
    <row r="26" spans="1:6" ht="273.60000000000002" x14ac:dyDescent="0.3">
      <c r="A26" s="63"/>
      <c r="B26" s="64"/>
      <c r="C26" s="1" t="s">
        <v>74</v>
      </c>
      <c r="D26" s="11">
        <v>33</v>
      </c>
      <c r="E26" s="1" t="s">
        <v>75</v>
      </c>
      <c r="F26" s="1" t="s">
        <v>76</v>
      </c>
    </row>
    <row r="27" spans="1:6" ht="230.4" x14ac:dyDescent="0.3">
      <c r="A27" s="50" t="s">
        <v>78</v>
      </c>
      <c r="B27" s="15" t="s">
        <v>79</v>
      </c>
      <c r="C27" s="16" t="s">
        <v>79</v>
      </c>
      <c r="D27" s="17">
        <v>15</v>
      </c>
      <c r="E27" s="16" t="s">
        <v>80</v>
      </c>
      <c r="F27" s="18" t="s">
        <v>81</v>
      </c>
    </row>
    <row r="28" spans="1:6" ht="259.2" x14ac:dyDescent="0.3">
      <c r="A28" s="50"/>
      <c r="B28" s="51" t="s">
        <v>82</v>
      </c>
      <c r="C28" s="1" t="s">
        <v>83</v>
      </c>
      <c r="D28" s="17">
        <v>7</v>
      </c>
      <c r="E28" s="19" t="s">
        <v>84</v>
      </c>
      <c r="F28" s="1" t="s">
        <v>85</v>
      </c>
    </row>
    <row r="29" spans="1:6" ht="187.2" x14ac:dyDescent="0.3">
      <c r="A29" s="50"/>
      <c r="B29" s="52"/>
      <c r="C29" s="20" t="s">
        <v>86</v>
      </c>
      <c r="D29" s="17">
        <v>3</v>
      </c>
      <c r="E29" s="21" t="s">
        <v>87</v>
      </c>
      <c r="F29" s="1" t="s">
        <v>88</v>
      </c>
    </row>
    <row r="30" spans="1:6" ht="216" x14ac:dyDescent="0.3">
      <c r="A30" s="50"/>
      <c r="B30" s="52"/>
      <c r="C30" s="1" t="s">
        <v>89</v>
      </c>
      <c r="D30" s="17">
        <v>2</v>
      </c>
      <c r="E30" s="19" t="s">
        <v>90</v>
      </c>
      <c r="F30" s="1" t="s">
        <v>91</v>
      </c>
    </row>
    <row r="31" spans="1:6" ht="187.2" x14ac:dyDescent="0.3">
      <c r="A31" s="50"/>
      <c r="B31" s="52"/>
      <c r="C31" s="1" t="s">
        <v>92</v>
      </c>
      <c r="D31" s="17">
        <v>3</v>
      </c>
      <c r="E31" s="19" t="s">
        <v>93</v>
      </c>
      <c r="F31" s="1" t="s">
        <v>94</v>
      </c>
    </row>
    <row r="32" spans="1:6" ht="302.39999999999998" x14ac:dyDescent="0.3">
      <c r="A32" s="50"/>
      <c r="B32" s="52" t="s">
        <v>95</v>
      </c>
      <c r="C32" s="1" t="s">
        <v>96</v>
      </c>
      <c r="D32" s="17">
        <v>2</v>
      </c>
      <c r="E32" s="1" t="s">
        <v>97</v>
      </c>
      <c r="F32" s="1" t="s">
        <v>98</v>
      </c>
    </row>
    <row r="33" spans="1:6" ht="86.4" x14ac:dyDescent="0.3">
      <c r="A33" s="50"/>
      <c r="B33" s="53"/>
      <c r="C33" s="1" t="s">
        <v>99</v>
      </c>
      <c r="D33" s="17">
        <v>2</v>
      </c>
      <c r="E33" s="1" t="s">
        <v>100</v>
      </c>
      <c r="F33" s="1" t="s">
        <v>101</v>
      </c>
    </row>
    <row r="34" spans="1:6" ht="331.2" x14ac:dyDescent="0.3">
      <c r="A34" s="54" t="s">
        <v>102</v>
      </c>
      <c r="B34" s="15" t="s">
        <v>79</v>
      </c>
      <c r="C34" s="16" t="s">
        <v>79</v>
      </c>
      <c r="D34" s="22">
        <v>24</v>
      </c>
      <c r="E34" s="16" t="s">
        <v>103</v>
      </c>
      <c r="F34" s="16" t="s">
        <v>104</v>
      </c>
    </row>
    <row r="35" spans="1:6" ht="216" x14ac:dyDescent="0.3">
      <c r="A35" s="55"/>
      <c r="B35" s="56" t="s">
        <v>82</v>
      </c>
      <c r="C35" s="1" t="s">
        <v>83</v>
      </c>
      <c r="D35" s="22">
        <v>3</v>
      </c>
      <c r="E35" s="19" t="s">
        <v>84</v>
      </c>
      <c r="F35" s="1" t="s">
        <v>105</v>
      </c>
    </row>
    <row r="36" spans="1:6" ht="129.6" x14ac:dyDescent="0.3">
      <c r="A36" s="55"/>
      <c r="B36" s="57"/>
      <c r="C36" s="20" t="s">
        <v>86</v>
      </c>
      <c r="D36" s="22">
        <v>2</v>
      </c>
      <c r="E36" s="21" t="s">
        <v>106</v>
      </c>
      <c r="F36" s="1" t="s">
        <v>107</v>
      </c>
    </row>
    <row r="37" spans="1:6" ht="187.2" x14ac:dyDescent="0.3">
      <c r="A37" s="55"/>
      <c r="B37" s="57"/>
      <c r="C37" s="23" t="s">
        <v>92</v>
      </c>
      <c r="D37" s="22">
        <v>3</v>
      </c>
      <c r="E37" s="19" t="s">
        <v>93</v>
      </c>
      <c r="F37" s="1" t="s">
        <v>94</v>
      </c>
    </row>
    <row r="38" spans="1:6" ht="230.4" x14ac:dyDescent="0.3">
      <c r="A38" s="55"/>
      <c r="B38" s="11" t="s">
        <v>95</v>
      </c>
      <c r="C38" s="1" t="s">
        <v>96</v>
      </c>
      <c r="D38" s="22">
        <v>2</v>
      </c>
      <c r="E38" s="1" t="s">
        <v>108</v>
      </c>
      <c r="F38" s="1" t="s">
        <v>109</v>
      </c>
    </row>
  </sheetData>
  <mergeCells count="13">
    <mergeCell ref="A5:A9"/>
    <mergeCell ref="B5:B7"/>
    <mergeCell ref="A10:A26"/>
    <mergeCell ref="B11:B15"/>
    <mergeCell ref="B16:B19"/>
    <mergeCell ref="B20:B21"/>
    <mergeCell ref="B22:B23"/>
    <mergeCell ref="B24:B26"/>
    <mergeCell ref="A27:A33"/>
    <mergeCell ref="B28:B31"/>
    <mergeCell ref="B32:B33"/>
    <mergeCell ref="A34:A38"/>
    <mergeCell ref="B35:B37"/>
  </mergeCells>
  <pageMargins left="0.70866141732283472" right="0.70866141732283472" top="0.74803149606299213" bottom="0.74803149606299213" header="0.31496062992125984" footer="0.31496062992125984"/>
  <pageSetup paperSize="9" scale="4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C16F1-50AF-4B3B-815B-D9950D00D484}">
  <sheetPr codeName="Hoja2"/>
  <dimension ref="A1:AU14"/>
  <sheetViews>
    <sheetView view="pageBreakPreview" topLeftCell="C1" zoomScale="55" zoomScaleNormal="55" zoomScaleSheetLayoutView="55" workbookViewId="0">
      <selection activeCell="AS6" sqref="AS6"/>
    </sheetView>
  </sheetViews>
  <sheetFormatPr baseColWidth="10" defaultColWidth="23.88671875" defaultRowHeight="14.4" x14ac:dyDescent="0.3"/>
  <cols>
    <col min="1" max="1" width="15.109375" bestFit="1" customWidth="1"/>
    <col min="2" max="2" width="25.6640625" customWidth="1"/>
    <col min="9" max="9" width="15.109375" customWidth="1"/>
    <col min="10" max="10" width="10.109375" customWidth="1"/>
    <col min="11" max="12" width="15.6640625" customWidth="1"/>
    <col min="13" max="13" width="16" customWidth="1"/>
    <col min="14" max="14" width="12.88671875" customWidth="1"/>
    <col min="22" max="22" width="16.21875" bestFit="1" customWidth="1"/>
    <col min="27" max="27" width="14.77734375" customWidth="1"/>
    <col min="29" max="29" width="23.77734375" bestFit="1" customWidth="1"/>
    <col min="32" max="32" width="26.5546875" bestFit="1" customWidth="1"/>
    <col min="34" max="34" width="24.33203125" bestFit="1" customWidth="1"/>
    <col min="35" max="35" width="27.77734375" bestFit="1" customWidth="1"/>
    <col min="36" max="37" width="23.5546875" customWidth="1"/>
  </cols>
  <sheetData>
    <row r="1" spans="1:47" ht="49.5" customHeight="1" x14ac:dyDescent="0.3">
      <c r="A1" s="83" t="s">
        <v>154</v>
      </c>
      <c r="B1" s="83"/>
      <c r="C1" s="83"/>
      <c r="D1" s="83"/>
      <c r="E1" s="82" t="s">
        <v>151</v>
      </c>
      <c r="F1" s="82" t="s">
        <v>152</v>
      </c>
      <c r="G1" s="82" t="s">
        <v>153</v>
      </c>
      <c r="H1" s="37" t="s">
        <v>0</v>
      </c>
      <c r="I1" s="84" t="s">
        <v>6</v>
      </c>
      <c r="J1" s="84"/>
      <c r="K1" s="84"/>
      <c r="L1" s="84"/>
      <c r="M1" s="84"/>
      <c r="N1" s="84"/>
      <c r="O1" s="67" t="s">
        <v>77</v>
      </c>
      <c r="P1" s="67"/>
      <c r="Q1" s="67"/>
      <c r="R1" s="67"/>
      <c r="S1" s="67"/>
      <c r="T1" s="67"/>
      <c r="U1" s="67"/>
      <c r="V1" s="67"/>
      <c r="W1" s="67"/>
      <c r="X1" s="67"/>
      <c r="Y1" s="67"/>
      <c r="Z1" s="67"/>
      <c r="AA1" s="67"/>
      <c r="AB1" s="67"/>
      <c r="AC1" s="67"/>
      <c r="AD1" s="67"/>
      <c r="AE1" s="67"/>
      <c r="AF1" s="67"/>
      <c r="AG1" s="67"/>
      <c r="AH1" s="67"/>
      <c r="AI1" s="67"/>
      <c r="AJ1" s="67"/>
      <c r="AK1" s="67"/>
      <c r="AL1" s="88" t="s">
        <v>161</v>
      </c>
      <c r="AM1" s="88"/>
      <c r="AN1" s="88"/>
      <c r="AO1" s="88"/>
      <c r="AP1" s="88"/>
      <c r="AQ1" s="88"/>
      <c r="AR1" s="88"/>
      <c r="AS1" s="88"/>
      <c r="AT1" s="39"/>
      <c r="AU1" s="40"/>
    </row>
    <row r="2" spans="1:47" ht="110.4" customHeight="1" x14ac:dyDescent="0.3">
      <c r="A2" s="83"/>
      <c r="B2" s="83"/>
      <c r="C2" s="83"/>
      <c r="D2" s="83"/>
      <c r="E2" s="82"/>
      <c r="F2" s="82"/>
      <c r="G2" s="82"/>
      <c r="H2" s="37" t="s">
        <v>160</v>
      </c>
      <c r="I2" s="85" t="s">
        <v>7</v>
      </c>
      <c r="J2" s="85"/>
      <c r="K2" s="85"/>
      <c r="L2" s="47" t="s">
        <v>15</v>
      </c>
      <c r="M2" s="47" t="s">
        <v>17</v>
      </c>
      <c r="N2" s="87" t="s">
        <v>118</v>
      </c>
      <c r="O2" s="81" t="s">
        <v>20</v>
      </c>
      <c r="P2" s="81"/>
      <c r="Q2" s="86" t="s">
        <v>24</v>
      </c>
      <c r="R2" s="86"/>
      <c r="S2" s="86"/>
      <c r="T2" s="86"/>
      <c r="U2" s="86"/>
      <c r="V2" s="86"/>
      <c r="W2" s="81" t="s">
        <v>40</v>
      </c>
      <c r="X2" s="81"/>
      <c r="Y2" s="81"/>
      <c r="Z2" s="81"/>
      <c r="AA2" s="81"/>
      <c r="AB2" s="68" t="s">
        <v>53</v>
      </c>
      <c r="AC2" s="69"/>
      <c r="AD2" s="70"/>
      <c r="AE2" s="74" t="s">
        <v>60</v>
      </c>
      <c r="AF2" s="75"/>
      <c r="AG2" s="76"/>
      <c r="AH2" s="68" t="s">
        <v>134</v>
      </c>
      <c r="AI2" s="69"/>
      <c r="AJ2" s="69"/>
      <c r="AK2" s="70"/>
      <c r="AL2" s="26" t="s">
        <v>79</v>
      </c>
      <c r="AM2" s="81" t="s">
        <v>82</v>
      </c>
      <c r="AN2" s="81"/>
      <c r="AO2" s="81"/>
      <c r="AP2" s="81"/>
      <c r="AQ2" s="81" t="s">
        <v>95</v>
      </c>
      <c r="AR2" s="81"/>
      <c r="AS2" s="66" t="s">
        <v>144</v>
      </c>
      <c r="AT2" s="39"/>
      <c r="AU2" s="40"/>
    </row>
    <row r="3" spans="1:47" ht="57.6" customHeight="1" x14ac:dyDescent="0.3">
      <c r="A3" s="82" t="s">
        <v>155</v>
      </c>
      <c r="B3" s="82" t="s">
        <v>156</v>
      </c>
      <c r="C3" s="82" t="s">
        <v>157</v>
      </c>
      <c r="D3" s="82" t="s">
        <v>158</v>
      </c>
      <c r="E3" s="82"/>
      <c r="F3" s="82"/>
      <c r="G3" s="82"/>
      <c r="H3" s="37" t="s">
        <v>2</v>
      </c>
      <c r="I3" s="47" t="s">
        <v>8</v>
      </c>
      <c r="J3" s="47" t="s">
        <v>10</v>
      </c>
      <c r="K3" s="47" t="s">
        <v>13</v>
      </c>
      <c r="L3" s="47" t="s">
        <v>16</v>
      </c>
      <c r="M3" s="47" t="s">
        <v>159</v>
      </c>
      <c r="N3" s="87"/>
      <c r="O3" s="74" t="s">
        <v>21</v>
      </c>
      <c r="P3" s="76"/>
      <c r="Q3" s="27" t="s">
        <v>25</v>
      </c>
      <c r="R3" s="27" t="s">
        <v>28</v>
      </c>
      <c r="S3" s="27" t="s">
        <v>31</v>
      </c>
      <c r="T3" s="27" t="s">
        <v>34</v>
      </c>
      <c r="U3" s="27" t="s">
        <v>37</v>
      </c>
      <c r="V3" s="80" t="s">
        <v>149</v>
      </c>
      <c r="W3" s="26" t="s">
        <v>41</v>
      </c>
      <c r="X3" s="26" t="s">
        <v>44</v>
      </c>
      <c r="Y3" s="26" t="s">
        <v>47</v>
      </c>
      <c r="Z3" s="26" t="s">
        <v>50</v>
      </c>
      <c r="AA3" s="66" t="s">
        <v>148</v>
      </c>
      <c r="AB3" s="27" t="s">
        <v>54</v>
      </c>
      <c r="AC3" s="27" t="s">
        <v>57</v>
      </c>
      <c r="AD3" s="71" t="s">
        <v>147</v>
      </c>
      <c r="AE3" s="26" t="s">
        <v>61</v>
      </c>
      <c r="AF3" s="26" t="s">
        <v>64</v>
      </c>
      <c r="AG3" s="77" t="s">
        <v>146</v>
      </c>
      <c r="AH3" s="27" t="s">
        <v>68</v>
      </c>
      <c r="AI3" s="27" t="s">
        <v>71</v>
      </c>
      <c r="AJ3" s="27" t="s">
        <v>74</v>
      </c>
      <c r="AK3" s="71" t="s">
        <v>145</v>
      </c>
      <c r="AL3" s="26" t="s">
        <v>79</v>
      </c>
      <c r="AM3" s="26" t="s">
        <v>83</v>
      </c>
      <c r="AN3" s="26" t="s">
        <v>86</v>
      </c>
      <c r="AO3" s="26" t="s">
        <v>89</v>
      </c>
      <c r="AP3" s="26" t="s">
        <v>92</v>
      </c>
      <c r="AQ3" s="26" t="s">
        <v>96</v>
      </c>
      <c r="AR3" s="26" t="s">
        <v>99</v>
      </c>
      <c r="AS3" s="66"/>
      <c r="AT3" s="24"/>
    </row>
    <row r="4" spans="1:47" ht="14.4" customHeight="1" x14ac:dyDescent="0.3">
      <c r="A4" s="82"/>
      <c r="B4" s="82"/>
      <c r="C4" s="82"/>
      <c r="D4" s="82"/>
      <c r="E4" s="82"/>
      <c r="F4" s="82"/>
      <c r="G4" s="82"/>
      <c r="H4" s="38" t="s">
        <v>3</v>
      </c>
      <c r="I4" s="48">
        <v>7</v>
      </c>
      <c r="J4" s="48">
        <v>7</v>
      </c>
      <c r="K4" s="48">
        <v>5</v>
      </c>
      <c r="L4" s="48">
        <v>7</v>
      </c>
      <c r="M4" s="48">
        <v>7</v>
      </c>
      <c r="N4" s="87"/>
      <c r="O4" s="13">
        <v>33</v>
      </c>
      <c r="P4" s="77" t="s">
        <v>150</v>
      </c>
      <c r="Q4" s="25">
        <v>1</v>
      </c>
      <c r="R4" s="25">
        <v>1</v>
      </c>
      <c r="S4" s="25">
        <v>21</v>
      </c>
      <c r="T4" s="25">
        <v>6</v>
      </c>
      <c r="U4" s="25">
        <v>6</v>
      </c>
      <c r="V4" s="80"/>
      <c r="W4" s="13">
        <v>1</v>
      </c>
      <c r="X4" s="13">
        <v>20</v>
      </c>
      <c r="Y4" s="13">
        <v>7</v>
      </c>
      <c r="Z4" s="13">
        <v>6</v>
      </c>
      <c r="AA4" s="66"/>
      <c r="AB4" s="25">
        <v>22</v>
      </c>
      <c r="AC4" s="25">
        <v>11</v>
      </c>
      <c r="AD4" s="72"/>
      <c r="AE4" s="13">
        <v>1</v>
      </c>
      <c r="AF4" s="13">
        <v>33</v>
      </c>
      <c r="AG4" s="78"/>
      <c r="AH4" s="25">
        <v>1</v>
      </c>
      <c r="AI4" s="25">
        <v>1</v>
      </c>
      <c r="AJ4" s="25">
        <v>33</v>
      </c>
      <c r="AK4" s="72"/>
      <c r="AL4" s="13">
        <v>15</v>
      </c>
      <c r="AM4" s="13">
        <v>7</v>
      </c>
      <c r="AN4" s="13">
        <v>3</v>
      </c>
      <c r="AO4" s="13">
        <v>2</v>
      </c>
      <c r="AP4" s="13">
        <v>3</v>
      </c>
      <c r="AQ4" s="13">
        <v>2</v>
      </c>
      <c r="AR4" s="13">
        <v>2</v>
      </c>
      <c r="AS4" s="66"/>
      <c r="AT4" s="41"/>
    </row>
    <row r="5" spans="1:47" s="43" customFormat="1" ht="409.2" customHeight="1" x14ac:dyDescent="0.25">
      <c r="A5" s="82"/>
      <c r="B5" s="82"/>
      <c r="C5" s="82"/>
      <c r="D5" s="82"/>
      <c r="E5" s="82"/>
      <c r="F5" s="82"/>
      <c r="G5" s="82"/>
      <c r="H5" s="37" t="s">
        <v>5</v>
      </c>
      <c r="I5" s="48" t="s">
        <v>119</v>
      </c>
      <c r="J5" s="48" t="s">
        <v>120</v>
      </c>
      <c r="K5" s="48" t="s">
        <v>120</v>
      </c>
      <c r="L5" s="48" t="s">
        <v>121</v>
      </c>
      <c r="M5" s="48" t="s">
        <v>122</v>
      </c>
      <c r="N5" s="87"/>
      <c r="O5" s="13" t="s">
        <v>123</v>
      </c>
      <c r="P5" s="79"/>
      <c r="Q5" s="25" t="s">
        <v>124</v>
      </c>
      <c r="R5" s="25" t="s">
        <v>125</v>
      </c>
      <c r="S5" s="25" t="s">
        <v>128</v>
      </c>
      <c r="T5" s="25" t="s">
        <v>126</v>
      </c>
      <c r="U5" s="25" t="s">
        <v>127</v>
      </c>
      <c r="V5" s="80"/>
      <c r="W5" s="13" t="s">
        <v>129</v>
      </c>
      <c r="X5" s="13" t="s">
        <v>130</v>
      </c>
      <c r="Y5" s="13" t="s">
        <v>131</v>
      </c>
      <c r="Z5" s="13" t="s">
        <v>132</v>
      </c>
      <c r="AA5" s="66"/>
      <c r="AB5" s="25" t="s">
        <v>133</v>
      </c>
      <c r="AC5" s="25" t="s">
        <v>59</v>
      </c>
      <c r="AD5" s="73"/>
      <c r="AE5" s="13" t="s">
        <v>63</v>
      </c>
      <c r="AF5" s="13" t="s">
        <v>66</v>
      </c>
      <c r="AG5" s="79"/>
      <c r="AH5" s="25" t="s">
        <v>135</v>
      </c>
      <c r="AI5" s="25" t="s">
        <v>73</v>
      </c>
      <c r="AJ5" s="25" t="s">
        <v>136</v>
      </c>
      <c r="AK5" s="73"/>
      <c r="AL5" s="13" t="s">
        <v>137</v>
      </c>
      <c r="AM5" s="13" t="s">
        <v>138</v>
      </c>
      <c r="AN5" s="13" t="s">
        <v>139</v>
      </c>
      <c r="AO5" s="13" t="s">
        <v>140</v>
      </c>
      <c r="AP5" s="13" t="s">
        <v>141</v>
      </c>
      <c r="AQ5" s="13" t="s">
        <v>142</v>
      </c>
      <c r="AR5" s="13" t="s">
        <v>143</v>
      </c>
      <c r="AS5" s="66"/>
      <c r="AT5" s="42"/>
    </row>
    <row r="6" spans="1:47" s="31" customFormat="1" ht="18" x14ac:dyDescent="0.35">
      <c r="A6" s="46" t="s">
        <v>110</v>
      </c>
      <c r="B6" s="46"/>
      <c r="C6" s="46"/>
      <c r="D6" s="46"/>
      <c r="E6" s="46">
        <f>+SUM(N6+P6+V6+AA6+AD6+AG6+AK6+AS6)</f>
        <v>0</v>
      </c>
      <c r="F6" s="46"/>
      <c r="G6" s="46">
        <f>+F6*E6</f>
        <v>0</v>
      </c>
      <c r="H6" s="46"/>
      <c r="I6" s="46"/>
      <c r="J6" s="46"/>
      <c r="K6" s="46"/>
      <c r="L6" s="46"/>
      <c r="M6" s="46"/>
      <c r="N6" s="46">
        <f>+SUM(I6:M6)</f>
        <v>0</v>
      </c>
      <c r="O6" s="46"/>
      <c r="P6" s="46">
        <f>+O6</f>
        <v>0</v>
      </c>
      <c r="Q6" s="46"/>
      <c r="R6" s="46"/>
      <c r="S6" s="46"/>
      <c r="T6" s="46"/>
      <c r="U6" s="46"/>
      <c r="V6" s="46">
        <f>+Q6*R6*(S6+T6+U6)</f>
        <v>0</v>
      </c>
      <c r="W6" s="46"/>
      <c r="X6" s="46"/>
      <c r="Y6" s="46"/>
      <c r="Z6" s="46"/>
      <c r="AA6" s="46">
        <f>+W6*(X6+Y6+Z6)</f>
        <v>0</v>
      </c>
      <c r="AB6" s="46"/>
      <c r="AC6" s="46"/>
      <c r="AD6" s="46">
        <f>+SUM(AB6:AC6)</f>
        <v>0</v>
      </c>
      <c r="AE6" s="46"/>
      <c r="AF6" s="46"/>
      <c r="AG6" s="46">
        <f>+SUM(AE6:AF6)</f>
        <v>0</v>
      </c>
      <c r="AH6" s="46"/>
      <c r="AI6" s="46"/>
      <c r="AJ6" s="46"/>
      <c r="AK6" s="46">
        <f>+AH6*AI6*AJ6</f>
        <v>0</v>
      </c>
      <c r="AL6" s="46"/>
      <c r="AM6" s="46"/>
      <c r="AN6" s="46"/>
      <c r="AO6" s="46"/>
      <c r="AP6" s="46"/>
      <c r="AQ6" s="46"/>
      <c r="AR6" s="46"/>
      <c r="AS6" s="28">
        <f>+SUM(AL6:AR6)</f>
        <v>0</v>
      </c>
      <c r="AT6" s="44"/>
    </row>
    <row r="7" spans="1:47" s="33" customFormat="1" ht="18" x14ac:dyDescent="0.35">
      <c r="A7" s="28" t="s">
        <v>111</v>
      </c>
      <c r="B7" s="30"/>
      <c r="C7" s="30"/>
      <c r="D7" s="30"/>
      <c r="E7" s="46">
        <f t="shared" ref="E7:E13" si="0">+SUM(N7+P7+V7+AA7+AD7+AG7+AK7+AS7)</f>
        <v>0</v>
      </c>
      <c r="F7" s="30"/>
      <c r="G7" s="46">
        <f t="shared" ref="G7:G13" si="1">+F7*E7</f>
        <v>0</v>
      </c>
      <c r="H7" s="30"/>
      <c r="I7" s="30"/>
      <c r="J7" s="30"/>
      <c r="K7" s="30"/>
      <c r="L7" s="30"/>
      <c r="M7" s="30"/>
      <c r="N7" s="46">
        <f t="shared" ref="N7:N13" si="2">+SUM(I7:M7)</f>
        <v>0</v>
      </c>
      <c r="O7" s="30"/>
      <c r="P7" s="46">
        <f t="shared" ref="P7:P13" si="3">+O7</f>
        <v>0</v>
      </c>
      <c r="Q7" s="30"/>
      <c r="R7" s="30"/>
      <c r="S7" s="30"/>
      <c r="T7" s="30"/>
      <c r="U7" s="30"/>
      <c r="V7" s="46">
        <f t="shared" ref="V7:V13" si="4">+Q7*R7*(S7+T7+U7)</f>
        <v>0</v>
      </c>
      <c r="W7" s="30"/>
      <c r="X7" s="30"/>
      <c r="Y7" s="30"/>
      <c r="Z7" s="30"/>
      <c r="AA7" s="46">
        <f t="shared" ref="AA7:AA13" si="5">+W7*(X7+Y7+Z7)</f>
        <v>0</v>
      </c>
      <c r="AB7" s="30"/>
      <c r="AC7" s="30"/>
      <c r="AD7" s="46">
        <f t="shared" ref="AD7:AD13" si="6">+SUM(AB7:AC7)</f>
        <v>0</v>
      </c>
      <c r="AE7" s="30"/>
      <c r="AF7" s="30"/>
      <c r="AG7" s="46">
        <f t="shared" ref="AG7:AG13" si="7">+SUM(AE7:AF7)</f>
        <v>0</v>
      </c>
      <c r="AH7" s="30"/>
      <c r="AI7" s="30"/>
      <c r="AJ7" s="30"/>
      <c r="AK7" s="46">
        <f t="shared" ref="AK7:AK13" si="8">+AH7*AI7*AJ7</f>
        <v>0</v>
      </c>
      <c r="AL7" s="30"/>
      <c r="AM7" s="30"/>
      <c r="AN7" s="30"/>
      <c r="AO7" s="30"/>
      <c r="AP7" s="30"/>
      <c r="AQ7" s="30"/>
      <c r="AR7" s="30"/>
      <c r="AS7" s="28">
        <f t="shared" ref="AS7:AS13" si="9">+SUM(AL7:AR7)</f>
        <v>0</v>
      </c>
      <c r="AT7" s="45"/>
    </row>
    <row r="8" spans="1:47" s="33" customFormat="1" ht="18" x14ac:dyDescent="0.35">
      <c r="A8" s="28" t="s">
        <v>112</v>
      </c>
      <c r="B8" s="30"/>
      <c r="C8" s="30"/>
      <c r="D8" s="30"/>
      <c r="E8" s="46">
        <f t="shared" si="0"/>
        <v>0</v>
      </c>
      <c r="F8" s="30"/>
      <c r="G8" s="46">
        <f t="shared" si="1"/>
        <v>0</v>
      </c>
      <c r="H8" s="30"/>
      <c r="I8" s="30"/>
      <c r="J8" s="30"/>
      <c r="K8" s="30"/>
      <c r="L8" s="30"/>
      <c r="M8" s="30"/>
      <c r="N8" s="46">
        <f t="shared" si="2"/>
        <v>0</v>
      </c>
      <c r="O8" s="30"/>
      <c r="P8" s="46">
        <f t="shared" si="3"/>
        <v>0</v>
      </c>
      <c r="Q8" s="30"/>
      <c r="R8" s="30"/>
      <c r="S8" s="30"/>
      <c r="T8" s="30"/>
      <c r="U8" s="30"/>
      <c r="V8" s="46">
        <f t="shared" si="4"/>
        <v>0</v>
      </c>
      <c r="W8" s="30"/>
      <c r="X8" s="30"/>
      <c r="Y8" s="30"/>
      <c r="Z8" s="30"/>
      <c r="AA8" s="46">
        <f t="shared" si="5"/>
        <v>0</v>
      </c>
      <c r="AB8" s="30"/>
      <c r="AC8" s="30"/>
      <c r="AD8" s="46">
        <f t="shared" si="6"/>
        <v>0</v>
      </c>
      <c r="AE8" s="30"/>
      <c r="AF8" s="30"/>
      <c r="AG8" s="46">
        <f t="shared" si="7"/>
        <v>0</v>
      </c>
      <c r="AH8" s="30"/>
      <c r="AI8" s="30"/>
      <c r="AJ8" s="30"/>
      <c r="AK8" s="46">
        <f t="shared" si="8"/>
        <v>0</v>
      </c>
      <c r="AL8" s="30"/>
      <c r="AM8" s="30"/>
      <c r="AN8" s="30"/>
      <c r="AO8" s="30"/>
      <c r="AP8" s="30"/>
      <c r="AQ8" s="30"/>
      <c r="AR8" s="30"/>
      <c r="AS8" s="28">
        <f t="shared" si="9"/>
        <v>0</v>
      </c>
      <c r="AT8" s="45"/>
    </row>
    <row r="9" spans="1:47" s="33" customFormat="1" ht="18" x14ac:dyDescent="0.35">
      <c r="A9" s="28" t="s">
        <v>113</v>
      </c>
      <c r="B9" s="30"/>
      <c r="C9" s="30"/>
      <c r="D9" s="30"/>
      <c r="E9" s="46">
        <f t="shared" si="0"/>
        <v>0</v>
      </c>
      <c r="F9" s="30"/>
      <c r="G9" s="46">
        <f t="shared" si="1"/>
        <v>0</v>
      </c>
      <c r="H9" s="30"/>
      <c r="I9" s="30"/>
      <c r="J9" s="30"/>
      <c r="K9" s="30"/>
      <c r="L9" s="30"/>
      <c r="M9" s="30"/>
      <c r="N9" s="46">
        <f t="shared" si="2"/>
        <v>0</v>
      </c>
      <c r="O9" s="30"/>
      <c r="P9" s="46">
        <f t="shared" si="3"/>
        <v>0</v>
      </c>
      <c r="Q9" s="30"/>
      <c r="R9" s="30"/>
      <c r="S9" s="30"/>
      <c r="T9" s="30"/>
      <c r="U9" s="30"/>
      <c r="V9" s="46">
        <f t="shared" si="4"/>
        <v>0</v>
      </c>
      <c r="W9" s="30"/>
      <c r="X9" s="30"/>
      <c r="Y9" s="30"/>
      <c r="Z9" s="30"/>
      <c r="AA9" s="46">
        <f t="shared" si="5"/>
        <v>0</v>
      </c>
      <c r="AB9" s="30"/>
      <c r="AC9" s="30"/>
      <c r="AD9" s="46">
        <f t="shared" si="6"/>
        <v>0</v>
      </c>
      <c r="AE9" s="30"/>
      <c r="AF9" s="30"/>
      <c r="AG9" s="46">
        <f t="shared" si="7"/>
        <v>0</v>
      </c>
      <c r="AH9" s="30"/>
      <c r="AI9" s="30"/>
      <c r="AJ9" s="30"/>
      <c r="AK9" s="46">
        <f t="shared" si="8"/>
        <v>0</v>
      </c>
      <c r="AL9" s="30"/>
      <c r="AM9" s="30"/>
      <c r="AN9" s="30"/>
      <c r="AO9" s="30"/>
      <c r="AP9" s="30"/>
      <c r="AQ9" s="30"/>
      <c r="AR9" s="30"/>
      <c r="AS9" s="28">
        <f t="shared" si="9"/>
        <v>0</v>
      </c>
      <c r="AT9" s="45"/>
    </row>
    <row r="10" spans="1:47" s="33" customFormat="1" ht="18" x14ac:dyDescent="0.35">
      <c r="A10" s="28" t="s">
        <v>114</v>
      </c>
      <c r="B10" s="30"/>
      <c r="C10" s="30"/>
      <c r="D10" s="30"/>
      <c r="E10" s="46">
        <f t="shared" si="0"/>
        <v>0</v>
      </c>
      <c r="F10" s="30"/>
      <c r="G10" s="46">
        <f t="shared" si="1"/>
        <v>0</v>
      </c>
      <c r="H10" s="30"/>
      <c r="I10" s="30"/>
      <c r="J10" s="30"/>
      <c r="K10" s="30"/>
      <c r="L10" s="30"/>
      <c r="M10" s="30"/>
      <c r="N10" s="46">
        <f t="shared" si="2"/>
        <v>0</v>
      </c>
      <c r="O10" s="30"/>
      <c r="P10" s="46">
        <f t="shared" si="3"/>
        <v>0</v>
      </c>
      <c r="Q10" s="30"/>
      <c r="R10" s="30"/>
      <c r="S10" s="30"/>
      <c r="T10" s="30"/>
      <c r="U10" s="30"/>
      <c r="V10" s="46">
        <f t="shared" si="4"/>
        <v>0</v>
      </c>
      <c r="W10" s="30"/>
      <c r="X10" s="30"/>
      <c r="Y10" s="30"/>
      <c r="Z10" s="30"/>
      <c r="AA10" s="46">
        <f t="shared" si="5"/>
        <v>0</v>
      </c>
      <c r="AB10" s="30"/>
      <c r="AC10" s="30"/>
      <c r="AD10" s="46">
        <f t="shared" si="6"/>
        <v>0</v>
      </c>
      <c r="AE10" s="30"/>
      <c r="AF10" s="30"/>
      <c r="AG10" s="46">
        <f t="shared" si="7"/>
        <v>0</v>
      </c>
      <c r="AH10" s="30"/>
      <c r="AI10" s="30"/>
      <c r="AJ10" s="30"/>
      <c r="AK10" s="46">
        <f t="shared" si="8"/>
        <v>0</v>
      </c>
      <c r="AL10" s="30"/>
      <c r="AM10" s="30"/>
      <c r="AN10" s="30"/>
      <c r="AO10" s="30"/>
      <c r="AP10" s="30"/>
      <c r="AQ10" s="30"/>
      <c r="AR10" s="30"/>
      <c r="AS10" s="28">
        <f t="shared" si="9"/>
        <v>0</v>
      </c>
      <c r="AT10" s="45"/>
    </row>
    <row r="11" spans="1:47" s="33" customFormat="1" ht="18" x14ac:dyDescent="0.35">
      <c r="A11" s="28" t="s">
        <v>115</v>
      </c>
      <c r="B11" s="30"/>
      <c r="C11" s="30"/>
      <c r="D11" s="30"/>
      <c r="E11" s="46">
        <f t="shared" si="0"/>
        <v>0</v>
      </c>
      <c r="F11" s="30"/>
      <c r="G11" s="46">
        <f t="shared" si="1"/>
        <v>0</v>
      </c>
      <c r="H11" s="30"/>
      <c r="I11" s="30"/>
      <c r="J11" s="30"/>
      <c r="K11" s="30"/>
      <c r="L11" s="30"/>
      <c r="M11" s="30"/>
      <c r="N11" s="46">
        <f t="shared" si="2"/>
        <v>0</v>
      </c>
      <c r="O11" s="30"/>
      <c r="P11" s="46">
        <f t="shared" si="3"/>
        <v>0</v>
      </c>
      <c r="Q11" s="30"/>
      <c r="R11" s="30"/>
      <c r="S11" s="30"/>
      <c r="T11" s="30"/>
      <c r="U11" s="30"/>
      <c r="V11" s="46">
        <f t="shared" si="4"/>
        <v>0</v>
      </c>
      <c r="W11" s="30"/>
      <c r="X11" s="30"/>
      <c r="Y11" s="30"/>
      <c r="Z11" s="30"/>
      <c r="AA11" s="46">
        <f t="shared" si="5"/>
        <v>0</v>
      </c>
      <c r="AB11" s="30"/>
      <c r="AC11" s="30"/>
      <c r="AD11" s="46">
        <f t="shared" si="6"/>
        <v>0</v>
      </c>
      <c r="AE11" s="30"/>
      <c r="AF11" s="30"/>
      <c r="AG11" s="46">
        <f t="shared" si="7"/>
        <v>0</v>
      </c>
      <c r="AH11" s="30"/>
      <c r="AI11" s="30"/>
      <c r="AJ11" s="30"/>
      <c r="AK11" s="46">
        <f t="shared" si="8"/>
        <v>0</v>
      </c>
      <c r="AL11" s="30"/>
      <c r="AM11" s="30"/>
      <c r="AN11" s="30"/>
      <c r="AO11" s="30"/>
      <c r="AP11" s="30"/>
      <c r="AQ11" s="30"/>
      <c r="AR11" s="30"/>
      <c r="AS11" s="28">
        <f t="shared" si="9"/>
        <v>0</v>
      </c>
      <c r="AT11" s="45"/>
    </row>
    <row r="12" spans="1:47" s="33" customFormat="1" ht="18" x14ac:dyDescent="0.35">
      <c r="A12" s="29" t="s">
        <v>116</v>
      </c>
      <c r="B12" s="32"/>
      <c r="C12" s="32"/>
      <c r="D12" s="32"/>
      <c r="E12" s="46">
        <f t="shared" si="0"/>
        <v>0</v>
      </c>
      <c r="F12" s="32"/>
      <c r="G12" s="46">
        <f t="shared" si="1"/>
        <v>0</v>
      </c>
      <c r="H12" s="32"/>
      <c r="I12" s="32"/>
      <c r="J12" s="32"/>
      <c r="K12" s="32"/>
      <c r="L12" s="32"/>
      <c r="M12" s="32"/>
      <c r="N12" s="46">
        <f t="shared" si="2"/>
        <v>0</v>
      </c>
      <c r="O12" s="32"/>
      <c r="P12" s="46">
        <f t="shared" si="3"/>
        <v>0</v>
      </c>
      <c r="Q12" s="32"/>
      <c r="R12" s="32"/>
      <c r="S12" s="32"/>
      <c r="T12" s="32"/>
      <c r="U12" s="32"/>
      <c r="V12" s="46">
        <f t="shared" si="4"/>
        <v>0</v>
      </c>
      <c r="W12" s="32"/>
      <c r="X12" s="32"/>
      <c r="Y12" s="32"/>
      <c r="Z12" s="32"/>
      <c r="AA12" s="46">
        <f t="shared" si="5"/>
        <v>0</v>
      </c>
      <c r="AB12" s="32"/>
      <c r="AC12" s="32"/>
      <c r="AD12" s="46">
        <f t="shared" si="6"/>
        <v>0</v>
      </c>
      <c r="AE12" s="32"/>
      <c r="AF12" s="32"/>
      <c r="AG12" s="46">
        <f t="shared" si="7"/>
        <v>0</v>
      </c>
      <c r="AH12" s="32"/>
      <c r="AI12" s="32"/>
      <c r="AJ12" s="32"/>
      <c r="AK12" s="46">
        <f t="shared" si="8"/>
        <v>0</v>
      </c>
      <c r="AL12" s="32"/>
      <c r="AM12" s="32"/>
      <c r="AN12" s="32"/>
      <c r="AO12" s="32"/>
      <c r="AP12" s="32"/>
      <c r="AQ12" s="32"/>
      <c r="AR12" s="32"/>
      <c r="AS12" s="28">
        <f t="shared" si="9"/>
        <v>0</v>
      </c>
    </row>
    <row r="13" spans="1:47" s="35" customFormat="1" ht="18" x14ac:dyDescent="0.35">
      <c r="A13" s="34" t="s">
        <v>117</v>
      </c>
      <c r="B13" s="36"/>
      <c r="C13" s="36"/>
      <c r="D13" s="36"/>
      <c r="E13" s="46">
        <f t="shared" si="0"/>
        <v>0</v>
      </c>
      <c r="F13" s="36"/>
      <c r="G13" s="46">
        <f t="shared" si="1"/>
        <v>0</v>
      </c>
      <c r="H13" s="36"/>
      <c r="I13" s="36"/>
      <c r="J13" s="36"/>
      <c r="K13" s="36"/>
      <c r="L13" s="36"/>
      <c r="M13" s="36"/>
      <c r="N13" s="46">
        <f t="shared" si="2"/>
        <v>0</v>
      </c>
      <c r="O13" s="36"/>
      <c r="P13" s="46">
        <f t="shared" si="3"/>
        <v>0</v>
      </c>
      <c r="Q13" s="36"/>
      <c r="R13" s="36"/>
      <c r="S13" s="36"/>
      <c r="T13" s="36"/>
      <c r="U13" s="36"/>
      <c r="V13" s="46">
        <f t="shared" si="4"/>
        <v>0</v>
      </c>
      <c r="W13" s="36"/>
      <c r="X13" s="36"/>
      <c r="Y13" s="36"/>
      <c r="Z13" s="36"/>
      <c r="AA13" s="46">
        <f t="shared" si="5"/>
        <v>0</v>
      </c>
      <c r="AB13" s="36"/>
      <c r="AC13" s="36"/>
      <c r="AD13" s="46">
        <f t="shared" si="6"/>
        <v>0</v>
      </c>
      <c r="AE13" s="36"/>
      <c r="AF13" s="36"/>
      <c r="AG13" s="46">
        <f t="shared" si="7"/>
        <v>0</v>
      </c>
      <c r="AH13" s="36"/>
      <c r="AI13" s="36"/>
      <c r="AJ13" s="36"/>
      <c r="AK13" s="46">
        <f t="shared" si="8"/>
        <v>0</v>
      </c>
      <c r="AL13" s="36"/>
      <c r="AM13" s="36"/>
      <c r="AN13" s="36"/>
      <c r="AO13" s="36"/>
      <c r="AP13" s="36"/>
      <c r="AQ13" s="36"/>
      <c r="AR13" s="36"/>
      <c r="AS13" s="28">
        <f t="shared" si="9"/>
        <v>0</v>
      </c>
    </row>
    <row r="14" spans="1:47" ht="18" x14ac:dyDescent="0.3">
      <c r="AG14" s="46">
        <f t="shared" ref="AG14" si="10">+SUM(AE14:AF14)</f>
        <v>0</v>
      </c>
    </row>
  </sheetData>
  <mergeCells count="29">
    <mergeCell ref="F1:F5"/>
    <mergeCell ref="G1:G5"/>
    <mergeCell ref="A1:D2"/>
    <mergeCell ref="O2:P2"/>
    <mergeCell ref="AM2:AP2"/>
    <mergeCell ref="I1:N1"/>
    <mergeCell ref="I2:K2"/>
    <mergeCell ref="Q2:V2"/>
    <mergeCell ref="W2:AA2"/>
    <mergeCell ref="N2:N5"/>
    <mergeCell ref="A3:A5"/>
    <mergeCell ref="B3:B5"/>
    <mergeCell ref="C3:C5"/>
    <mergeCell ref="D3:D5"/>
    <mergeCell ref="E1:E5"/>
    <mergeCell ref="AL1:AS1"/>
    <mergeCell ref="AS2:AS5"/>
    <mergeCell ref="O1:AK1"/>
    <mergeCell ref="AB2:AD2"/>
    <mergeCell ref="AD3:AD5"/>
    <mergeCell ref="AE2:AG2"/>
    <mergeCell ref="AG3:AG5"/>
    <mergeCell ref="AH2:AK2"/>
    <mergeCell ref="AK3:AK5"/>
    <mergeCell ref="O3:P3"/>
    <mergeCell ref="P4:P5"/>
    <mergeCell ref="V3:V5"/>
    <mergeCell ref="AA3:AA5"/>
    <mergeCell ref="AQ2:AR2"/>
  </mergeCells>
  <phoneticPr fontId="13" type="noConversion"/>
  <pageMargins left="0.70866141732283472" right="0.70866141732283472" top="0.74803149606299213" bottom="0.74803149606299213" header="0.31496062992125984" footer="0.31496062992125984"/>
  <pageSetup paperSize="9" scale="45" orientation="landscape" horizontalDpi="1200" verticalDpi="1200" r:id="rId1"/>
  <colBreaks count="3" manualBreakCount="3">
    <brk id="14" max="13" man="1"/>
    <brk id="27" max="1048575" man="1"/>
    <brk id="3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8FB9A-16C0-443A-9098-A2DFB3AECFF6}">
  <dimension ref="A1:AR14"/>
  <sheetViews>
    <sheetView view="pageBreakPreview" zoomScale="45" zoomScaleNormal="55" zoomScaleSheetLayoutView="45" workbookViewId="0">
      <selection activeCell="E7" sqref="E7"/>
    </sheetView>
  </sheetViews>
  <sheetFormatPr baseColWidth="10" defaultColWidth="23.88671875" defaultRowHeight="14.4" x14ac:dyDescent="0.3"/>
  <cols>
    <col min="1" max="1" width="15.109375" bestFit="1" customWidth="1"/>
    <col min="2" max="2" width="25.6640625" customWidth="1"/>
    <col min="9" max="9" width="15.109375" customWidth="1"/>
    <col min="10" max="10" width="10.109375" customWidth="1"/>
    <col min="11" max="12" width="15.6640625" customWidth="1"/>
    <col min="13" max="13" width="21.5546875" bestFit="1" customWidth="1"/>
    <col min="14" max="14" width="12.88671875" customWidth="1"/>
    <col min="22" max="22" width="16.21875" bestFit="1" customWidth="1"/>
    <col min="27" max="27" width="14.77734375" customWidth="1"/>
    <col min="29" max="29" width="23.77734375" bestFit="1" customWidth="1"/>
    <col min="32" max="32" width="26.5546875" bestFit="1" customWidth="1"/>
    <col min="34" max="34" width="24.33203125" bestFit="1" customWidth="1"/>
    <col min="35" max="35" width="27.77734375" bestFit="1" customWidth="1"/>
    <col min="36" max="37" width="23.5546875" customWidth="1"/>
  </cols>
  <sheetData>
    <row r="1" spans="1:44" ht="49.5" customHeight="1" x14ac:dyDescent="0.3">
      <c r="A1" s="83" t="s">
        <v>154</v>
      </c>
      <c r="B1" s="83"/>
      <c r="C1" s="83"/>
      <c r="D1" s="83"/>
      <c r="E1" s="82" t="s">
        <v>151</v>
      </c>
      <c r="F1" s="82" t="s">
        <v>152</v>
      </c>
      <c r="G1" s="82" t="s">
        <v>153</v>
      </c>
      <c r="H1" s="37" t="s">
        <v>0</v>
      </c>
      <c r="I1" s="84" t="s">
        <v>6</v>
      </c>
      <c r="J1" s="84"/>
      <c r="K1" s="84"/>
      <c r="L1" s="84"/>
      <c r="M1" s="84"/>
      <c r="N1" s="84"/>
      <c r="O1" s="67" t="s">
        <v>77</v>
      </c>
      <c r="P1" s="67"/>
      <c r="Q1" s="67"/>
      <c r="R1" s="67"/>
      <c r="S1" s="67"/>
      <c r="T1" s="67"/>
      <c r="U1" s="67"/>
      <c r="V1" s="67"/>
      <c r="W1" s="67"/>
      <c r="X1" s="67"/>
      <c r="Y1" s="67"/>
      <c r="Z1" s="67"/>
      <c r="AA1" s="67"/>
      <c r="AB1" s="67"/>
      <c r="AC1" s="67"/>
      <c r="AD1" s="67"/>
      <c r="AE1" s="67"/>
      <c r="AF1" s="67"/>
      <c r="AG1" s="67"/>
      <c r="AH1" s="67"/>
      <c r="AI1" s="67"/>
      <c r="AJ1" s="67"/>
      <c r="AK1" s="67"/>
      <c r="AL1" s="90" t="s">
        <v>172</v>
      </c>
      <c r="AM1" s="90"/>
      <c r="AN1" s="90"/>
      <c r="AO1" s="90"/>
      <c r="AP1" s="90"/>
      <c r="AQ1" s="39"/>
      <c r="AR1" s="40"/>
    </row>
    <row r="2" spans="1:44" ht="110.4" customHeight="1" x14ac:dyDescent="0.3">
      <c r="A2" s="83"/>
      <c r="B2" s="83"/>
      <c r="C2" s="83"/>
      <c r="D2" s="83"/>
      <c r="E2" s="82"/>
      <c r="F2" s="82"/>
      <c r="G2" s="82"/>
      <c r="H2" s="37" t="s">
        <v>160</v>
      </c>
      <c r="I2" s="85" t="s">
        <v>7</v>
      </c>
      <c r="J2" s="85"/>
      <c r="K2" s="85"/>
      <c r="L2" s="47" t="s">
        <v>15</v>
      </c>
      <c r="M2" s="47" t="s">
        <v>17</v>
      </c>
      <c r="N2" s="87" t="s">
        <v>118</v>
      </c>
      <c r="O2" s="81" t="s">
        <v>20</v>
      </c>
      <c r="P2" s="81"/>
      <c r="Q2" s="86" t="s">
        <v>24</v>
      </c>
      <c r="R2" s="86"/>
      <c r="S2" s="86"/>
      <c r="T2" s="86"/>
      <c r="U2" s="86"/>
      <c r="V2" s="86"/>
      <c r="W2" s="81" t="s">
        <v>40</v>
      </c>
      <c r="X2" s="81"/>
      <c r="Y2" s="81"/>
      <c r="Z2" s="81"/>
      <c r="AA2" s="81"/>
      <c r="AB2" s="68" t="s">
        <v>53</v>
      </c>
      <c r="AC2" s="69"/>
      <c r="AD2" s="70"/>
      <c r="AE2" s="74" t="s">
        <v>60</v>
      </c>
      <c r="AF2" s="75"/>
      <c r="AG2" s="76"/>
      <c r="AH2" s="68" t="s">
        <v>134</v>
      </c>
      <c r="AI2" s="69"/>
      <c r="AJ2" s="69"/>
      <c r="AK2" s="70"/>
      <c r="AL2" s="26" t="s">
        <v>79</v>
      </c>
      <c r="AM2" s="74" t="s">
        <v>82</v>
      </c>
      <c r="AN2" s="76"/>
      <c r="AO2" s="26" t="s">
        <v>95</v>
      </c>
      <c r="AP2" s="66" t="s">
        <v>173</v>
      </c>
      <c r="AQ2" s="39"/>
      <c r="AR2" s="40"/>
    </row>
    <row r="3" spans="1:44" ht="57.6" customHeight="1" x14ac:dyDescent="0.3">
      <c r="A3" s="89" t="s">
        <v>155</v>
      </c>
      <c r="B3" s="82" t="s">
        <v>156</v>
      </c>
      <c r="C3" s="82" t="s">
        <v>157</v>
      </c>
      <c r="D3" s="82" t="s">
        <v>158</v>
      </c>
      <c r="E3" s="82"/>
      <c r="F3" s="82"/>
      <c r="G3" s="82"/>
      <c r="H3" s="37" t="s">
        <v>2</v>
      </c>
      <c r="I3" s="47" t="s">
        <v>8</v>
      </c>
      <c r="J3" s="47" t="s">
        <v>10</v>
      </c>
      <c r="K3" s="47" t="s">
        <v>13</v>
      </c>
      <c r="L3" s="47" t="s">
        <v>16</v>
      </c>
      <c r="M3" s="47" t="s">
        <v>159</v>
      </c>
      <c r="N3" s="87"/>
      <c r="O3" s="74" t="s">
        <v>21</v>
      </c>
      <c r="P3" s="76"/>
      <c r="Q3" s="27" t="s">
        <v>25</v>
      </c>
      <c r="R3" s="27" t="s">
        <v>28</v>
      </c>
      <c r="S3" s="27" t="s">
        <v>31</v>
      </c>
      <c r="T3" s="27" t="s">
        <v>34</v>
      </c>
      <c r="U3" s="27" t="s">
        <v>37</v>
      </c>
      <c r="V3" s="80" t="s">
        <v>149</v>
      </c>
      <c r="W3" s="26" t="s">
        <v>41</v>
      </c>
      <c r="X3" s="26" t="s">
        <v>44</v>
      </c>
      <c r="Y3" s="26" t="s">
        <v>47</v>
      </c>
      <c r="Z3" s="26" t="s">
        <v>50</v>
      </c>
      <c r="AA3" s="66" t="s">
        <v>148</v>
      </c>
      <c r="AB3" s="27" t="s">
        <v>54</v>
      </c>
      <c r="AC3" s="27" t="s">
        <v>57</v>
      </c>
      <c r="AD3" s="71" t="s">
        <v>147</v>
      </c>
      <c r="AE3" s="26" t="s">
        <v>61</v>
      </c>
      <c r="AF3" s="26" t="s">
        <v>64</v>
      </c>
      <c r="AG3" s="77" t="s">
        <v>146</v>
      </c>
      <c r="AH3" s="27" t="s">
        <v>68</v>
      </c>
      <c r="AI3" s="27" t="s">
        <v>71</v>
      </c>
      <c r="AJ3" s="27" t="s">
        <v>74</v>
      </c>
      <c r="AK3" s="71" t="s">
        <v>145</v>
      </c>
      <c r="AL3" s="26" t="s">
        <v>170</v>
      </c>
      <c r="AM3" s="26" t="s">
        <v>83</v>
      </c>
      <c r="AN3" s="26" t="s">
        <v>171</v>
      </c>
      <c r="AO3" s="26" t="s">
        <v>96</v>
      </c>
      <c r="AP3" s="66"/>
      <c r="AQ3" s="24"/>
    </row>
    <row r="4" spans="1:44" ht="14.4" customHeight="1" x14ac:dyDescent="0.3">
      <c r="A4" s="89"/>
      <c r="B4" s="82"/>
      <c r="C4" s="82"/>
      <c r="D4" s="82"/>
      <c r="E4" s="82"/>
      <c r="F4" s="82"/>
      <c r="G4" s="82"/>
      <c r="H4" s="38" t="s">
        <v>3</v>
      </c>
      <c r="I4" s="48">
        <v>7</v>
      </c>
      <c r="J4" s="48">
        <v>7</v>
      </c>
      <c r="K4" s="48">
        <v>5</v>
      </c>
      <c r="L4" s="48">
        <v>7</v>
      </c>
      <c r="M4" s="48">
        <v>7</v>
      </c>
      <c r="N4" s="87"/>
      <c r="O4" s="13">
        <v>33</v>
      </c>
      <c r="P4" s="77" t="s">
        <v>150</v>
      </c>
      <c r="Q4" s="25">
        <v>1</v>
      </c>
      <c r="R4" s="25">
        <v>1</v>
      </c>
      <c r="S4" s="25">
        <v>21</v>
      </c>
      <c r="T4" s="25">
        <v>6</v>
      </c>
      <c r="U4" s="25">
        <v>6</v>
      </c>
      <c r="V4" s="80"/>
      <c r="W4" s="13">
        <v>1</v>
      </c>
      <c r="X4" s="13">
        <v>20</v>
      </c>
      <c r="Y4" s="13">
        <v>7</v>
      </c>
      <c r="Z4" s="13">
        <v>6</v>
      </c>
      <c r="AA4" s="66"/>
      <c r="AB4" s="25">
        <v>22</v>
      </c>
      <c r="AC4" s="25">
        <v>11</v>
      </c>
      <c r="AD4" s="72"/>
      <c r="AE4" s="13">
        <v>1</v>
      </c>
      <c r="AF4" s="13">
        <v>33</v>
      </c>
      <c r="AG4" s="78"/>
      <c r="AH4" s="25">
        <v>1</v>
      </c>
      <c r="AI4" s="25">
        <v>1</v>
      </c>
      <c r="AJ4" s="25">
        <v>33</v>
      </c>
      <c r="AK4" s="72"/>
      <c r="AL4" s="13">
        <v>12</v>
      </c>
      <c r="AM4" s="13">
        <v>10</v>
      </c>
      <c r="AN4" s="13">
        <v>10</v>
      </c>
      <c r="AO4" s="13">
        <v>2</v>
      </c>
      <c r="AP4" s="66"/>
      <c r="AQ4" s="41"/>
    </row>
    <row r="5" spans="1:44" s="43" customFormat="1" ht="409.2" customHeight="1" x14ac:dyDescent="0.25">
      <c r="A5" s="89"/>
      <c r="B5" s="82"/>
      <c r="C5" s="82"/>
      <c r="D5" s="82"/>
      <c r="E5" s="82"/>
      <c r="F5" s="82"/>
      <c r="G5" s="82"/>
      <c r="H5" s="37" t="s">
        <v>5</v>
      </c>
      <c r="I5" s="48" t="s">
        <v>119</v>
      </c>
      <c r="J5" s="48" t="s">
        <v>120</v>
      </c>
      <c r="K5" s="48" t="s">
        <v>120</v>
      </c>
      <c r="L5" s="48" t="s">
        <v>121</v>
      </c>
      <c r="M5" s="48" t="s">
        <v>122</v>
      </c>
      <c r="N5" s="87"/>
      <c r="O5" s="13" t="s">
        <v>123</v>
      </c>
      <c r="P5" s="79"/>
      <c r="Q5" s="25" t="s">
        <v>124</v>
      </c>
      <c r="R5" s="25" t="s">
        <v>125</v>
      </c>
      <c r="S5" s="25" t="s">
        <v>128</v>
      </c>
      <c r="T5" s="25" t="s">
        <v>126</v>
      </c>
      <c r="U5" s="25" t="s">
        <v>127</v>
      </c>
      <c r="V5" s="80"/>
      <c r="W5" s="13" t="s">
        <v>129</v>
      </c>
      <c r="X5" s="13" t="s">
        <v>130</v>
      </c>
      <c r="Y5" s="13" t="s">
        <v>131</v>
      </c>
      <c r="Z5" s="13" t="s">
        <v>132</v>
      </c>
      <c r="AA5" s="66"/>
      <c r="AB5" s="25" t="s">
        <v>133</v>
      </c>
      <c r="AC5" s="25" t="s">
        <v>59</v>
      </c>
      <c r="AD5" s="73"/>
      <c r="AE5" s="13" t="s">
        <v>63</v>
      </c>
      <c r="AF5" s="13" t="s">
        <v>66</v>
      </c>
      <c r="AG5" s="79"/>
      <c r="AH5" s="25" t="s">
        <v>135</v>
      </c>
      <c r="AI5" s="25" t="s">
        <v>73</v>
      </c>
      <c r="AJ5" s="25" t="s">
        <v>136</v>
      </c>
      <c r="AK5" s="73"/>
      <c r="AL5" s="13" t="s">
        <v>137</v>
      </c>
      <c r="AM5" s="13" t="s">
        <v>138</v>
      </c>
      <c r="AN5" s="13" t="s">
        <v>139</v>
      </c>
      <c r="AO5" s="13" t="s">
        <v>140</v>
      </c>
      <c r="AP5" s="66"/>
      <c r="AQ5" s="42"/>
    </row>
    <row r="6" spans="1:44" s="31" customFormat="1" ht="18" x14ac:dyDescent="0.35">
      <c r="A6" s="49" t="s">
        <v>162</v>
      </c>
      <c r="B6" s="46"/>
      <c r="C6" s="46"/>
      <c r="D6" s="46"/>
      <c r="E6" s="46">
        <f>+SUM(N6+P6+V6+AA6+AD6+AG6+AK6+AP6)</f>
        <v>0</v>
      </c>
      <c r="F6" s="46"/>
      <c r="G6" s="46">
        <f>+F6*E6</f>
        <v>0</v>
      </c>
      <c r="H6" s="46"/>
      <c r="I6" s="46"/>
      <c r="J6" s="46"/>
      <c r="K6" s="46"/>
      <c r="L6" s="46"/>
      <c r="M6" s="46"/>
      <c r="N6" s="46">
        <f>+SUM(I6:M6)</f>
        <v>0</v>
      </c>
      <c r="O6" s="46"/>
      <c r="P6" s="46">
        <f>+O6</f>
        <v>0</v>
      </c>
      <c r="Q6" s="46"/>
      <c r="R6" s="46"/>
      <c r="S6" s="46"/>
      <c r="T6" s="46"/>
      <c r="U6" s="46"/>
      <c r="V6" s="46">
        <f>+Q6*R6*(S6+T6+U6)</f>
        <v>0</v>
      </c>
      <c r="W6" s="46"/>
      <c r="X6" s="46"/>
      <c r="Y6" s="46"/>
      <c r="Z6" s="46"/>
      <c r="AA6" s="46">
        <f>+W6*(X6+Y6+Z6)</f>
        <v>0</v>
      </c>
      <c r="AB6" s="46"/>
      <c r="AC6" s="46"/>
      <c r="AD6" s="46">
        <f>+SUM(AB6:AC6)</f>
        <v>0</v>
      </c>
      <c r="AE6" s="46"/>
      <c r="AF6" s="46"/>
      <c r="AG6" s="46">
        <f>+SUM(AE6:AF6)</f>
        <v>0</v>
      </c>
      <c r="AH6" s="46"/>
      <c r="AI6" s="46"/>
      <c r="AJ6" s="46"/>
      <c r="AK6" s="46">
        <f>+AH6*AI6*AJ6</f>
        <v>0</v>
      </c>
      <c r="AL6" s="46"/>
      <c r="AM6" s="46"/>
      <c r="AN6" s="46"/>
      <c r="AO6" s="46"/>
      <c r="AP6" s="28">
        <f>+SUM(AL6:AO6)</f>
        <v>0</v>
      </c>
      <c r="AQ6" s="44"/>
    </row>
    <row r="7" spans="1:44" s="33" customFormat="1" ht="18" x14ac:dyDescent="0.35">
      <c r="A7" s="49" t="s">
        <v>163</v>
      </c>
      <c r="B7" s="30"/>
      <c r="C7" s="30"/>
      <c r="D7" s="30"/>
      <c r="E7" s="46">
        <f t="shared" ref="E7:E13" si="0">+SUM(N7+P7+V7+AA7+AD7+AG7+AK7+AP7)</f>
        <v>0</v>
      </c>
      <c r="F7" s="30"/>
      <c r="G7" s="46">
        <f t="shared" ref="G7:G13" si="1">+F7*E7</f>
        <v>0</v>
      </c>
      <c r="H7" s="30"/>
      <c r="I7" s="30"/>
      <c r="J7" s="30"/>
      <c r="K7" s="30"/>
      <c r="L7" s="30"/>
      <c r="M7" s="30"/>
      <c r="N7" s="46">
        <f t="shared" ref="N7:N13" si="2">+SUM(I7:M7)</f>
        <v>0</v>
      </c>
      <c r="O7" s="30"/>
      <c r="P7" s="46">
        <f t="shared" ref="P7:P13" si="3">+O7</f>
        <v>0</v>
      </c>
      <c r="Q7" s="30"/>
      <c r="R7" s="30"/>
      <c r="S7" s="30"/>
      <c r="T7" s="30"/>
      <c r="U7" s="30"/>
      <c r="V7" s="46">
        <f t="shared" ref="V7:V13" si="4">+Q7*R7*(S7+T7+U7)</f>
        <v>0</v>
      </c>
      <c r="W7" s="30"/>
      <c r="X7" s="30"/>
      <c r="Y7" s="30"/>
      <c r="Z7" s="30"/>
      <c r="AA7" s="46">
        <f t="shared" ref="AA7:AA13" si="5">+W7*(X7+Y7+Z7)</f>
        <v>0</v>
      </c>
      <c r="AB7" s="30"/>
      <c r="AC7" s="30"/>
      <c r="AD7" s="46">
        <f t="shared" ref="AD7:AD13" si="6">+SUM(AB7:AC7)</f>
        <v>0</v>
      </c>
      <c r="AE7" s="30"/>
      <c r="AF7" s="30"/>
      <c r="AG7" s="46">
        <f t="shared" ref="AG7:AG14" si="7">+SUM(AE7:AF7)</f>
        <v>0</v>
      </c>
      <c r="AH7" s="30"/>
      <c r="AI7" s="30"/>
      <c r="AJ7" s="30"/>
      <c r="AK7" s="46">
        <f t="shared" ref="AK7:AK13" si="8">+AH7*AI7*AJ7</f>
        <v>0</v>
      </c>
      <c r="AL7" s="30"/>
      <c r="AM7" s="30"/>
      <c r="AN7" s="30"/>
      <c r="AO7" s="30"/>
      <c r="AP7" s="28">
        <f t="shared" ref="AP7:AP13" si="9">+SUM(AL7:AO7)</f>
        <v>0</v>
      </c>
      <c r="AQ7" s="45"/>
    </row>
    <row r="8" spans="1:44" s="33" customFormat="1" ht="18" x14ac:dyDescent="0.35">
      <c r="A8" s="49" t="s">
        <v>164</v>
      </c>
      <c r="B8" s="30"/>
      <c r="C8" s="30"/>
      <c r="D8" s="30"/>
      <c r="E8" s="46">
        <f t="shared" si="0"/>
        <v>0</v>
      </c>
      <c r="F8" s="30"/>
      <c r="G8" s="46">
        <f t="shared" si="1"/>
        <v>0</v>
      </c>
      <c r="H8" s="30"/>
      <c r="I8" s="30"/>
      <c r="J8" s="30"/>
      <c r="K8" s="30"/>
      <c r="L8" s="30"/>
      <c r="M8" s="30"/>
      <c r="N8" s="46">
        <f t="shared" si="2"/>
        <v>0</v>
      </c>
      <c r="O8" s="30"/>
      <c r="P8" s="46">
        <f t="shared" si="3"/>
        <v>0</v>
      </c>
      <c r="Q8" s="30"/>
      <c r="R8" s="30"/>
      <c r="S8" s="30"/>
      <c r="T8" s="30"/>
      <c r="U8" s="30"/>
      <c r="V8" s="46">
        <f t="shared" si="4"/>
        <v>0</v>
      </c>
      <c r="W8" s="30"/>
      <c r="X8" s="30"/>
      <c r="Y8" s="30"/>
      <c r="Z8" s="30"/>
      <c r="AA8" s="46">
        <f t="shared" si="5"/>
        <v>0</v>
      </c>
      <c r="AB8" s="30"/>
      <c r="AC8" s="30"/>
      <c r="AD8" s="46">
        <f t="shared" si="6"/>
        <v>0</v>
      </c>
      <c r="AE8" s="30"/>
      <c r="AF8" s="30"/>
      <c r="AG8" s="46">
        <f t="shared" si="7"/>
        <v>0</v>
      </c>
      <c r="AH8" s="30"/>
      <c r="AI8" s="30"/>
      <c r="AJ8" s="30"/>
      <c r="AK8" s="46">
        <f t="shared" si="8"/>
        <v>0</v>
      </c>
      <c r="AL8" s="30"/>
      <c r="AM8" s="30"/>
      <c r="AN8" s="30"/>
      <c r="AO8" s="30"/>
      <c r="AP8" s="28">
        <f t="shared" si="9"/>
        <v>0</v>
      </c>
      <c r="AQ8" s="45"/>
    </row>
    <row r="9" spans="1:44" s="33" customFormat="1" ht="18" x14ac:dyDescent="0.35">
      <c r="A9" s="49" t="s">
        <v>165</v>
      </c>
      <c r="B9" s="30"/>
      <c r="C9" s="30"/>
      <c r="D9" s="30"/>
      <c r="E9" s="46">
        <f t="shared" si="0"/>
        <v>0</v>
      </c>
      <c r="F9" s="30"/>
      <c r="G9" s="46">
        <f t="shared" si="1"/>
        <v>0</v>
      </c>
      <c r="H9" s="30"/>
      <c r="I9" s="30"/>
      <c r="J9" s="30"/>
      <c r="K9" s="30"/>
      <c r="L9" s="30"/>
      <c r="M9" s="30"/>
      <c r="N9" s="46">
        <f t="shared" si="2"/>
        <v>0</v>
      </c>
      <c r="O9" s="30"/>
      <c r="P9" s="46">
        <f t="shared" si="3"/>
        <v>0</v>
      </c>
      <c r="Q9" s="30"/>
      <c r="R9" s="30"/>
      <c r="S9" s="30"/>
      <c r="T9" s="30"/>
      <c r="U9" s="30"/>
      <c r="V9" s="46">
        <f t="shared" si="4"/>
        <v>0</v>
      </c>
      <c r="W9" s="30"/>
      <c r="X9" s="30"/>
      <c r="Y9" s="30"/>
      <c r="Z9" s="30"/>
      <c r="AA9" s="46">
        <f t="shared" si="5"/>
        <v>0</v>
      </c>
      <c r="AB9" s="30"/>
      <c r="AC9" s="30"/>
      <c r="AD9" s="46">
        <f t="shared" si="6"/>
        <v>0</v>
      </c>
      <c r="AE9" s="30"/>
      <c r="AF9" s="30"/>
      <c r="AG9" s="46">
        <f t="shared" si="7"/>
        <v>0</v>
      </c>
      <c r="AH9" s="30"/>
      <c r="AI9" s="30"/>
      <c r="AJ9" s="30"/>
      <c r="AK9" s="46">
        <f t="shared" si="8"/>
        <v>0</v>
      </c>
      <c r="AL9" s="30"/>
      <c r="AM9" s="30"/>
      <c r="AN9" s="30"/>
      <c r="AO9" s="30"/>
      <c r="AP9" s="28">
        <f t="shared" si="9"/>
        <v>0</v>
      </c>
      <c r="AQ9" s="45"/>
    </row>
    <row r="10" spans="1:44" s="33" customFormat="1" ht="18" x14ac:dyDescent="0.35">
      <c r="A10" s="49" t="s">
        <v>166</v>
      </c>
      <c r="B10" s="30"/>
      <c r="C10" s="30"/>
      <c r="D10" s="30"/>
      <c r="E10" s="46">
        <f t="shared" si="0"/>
        <v>0</v>
      </c>
      <c r="F10" s="30"/>
      <c r="G10" s="46">
        <f t="shared" si="1"/>
        <v>0</v>
      </c>
      <c r="H10" s="30"/>
      <c r="I10" s="30"/>
      <c r="J10" s="30"/>
      <c r="K10" s="30"/>
      <c r="L10" s="30"/>
      <c r="M10" s="30"/>
      <c r="N10" s="46">
        <f t="shared" si="2"/>
        <v>0</v>
      </c>
      <c r="O10" s="30"/>
      <c r="P10" s="46">
        <f t="shared" si="3"/>
        <v>0</v>
      </c>
      <c r="Q10" s="30"/>
      <c r="R10" s="30"/>
      <c r="S10" s="30"/>
      <c r="T10" s="30"/>
      <c r="U10" s="30"/>
      <c r="V10" s="46">
        <f t="shared" si="4"/>
        <v>0</v>
      </c>
      <c r="W10" s="30"/>
      <c r="X10" s="30"/>
      <c r="Y10" s="30"/>
      <c r="Z10" s="30"/>
      <c r="AA10" s="46">
        <f t="shared" si="5"/>
        <v>0</v>
      </c>
      <c r="AB10" s="30"/>
      <c r="AC10" s="30"/>
      <c r="AD10" s="46">
        <f t="shared" si="6"/>
        <v>0</v>
      </c>
      <c r="AE10" s="30"/>
      <c r="AF10" s="30"/>
      <c r="AG10" s="46">
        <f t="shared" si="7"/>
        <v>0</v>
      </c>
      <c r="AH10" s="30"/>
      <c r="AI10" s="30"/>
      <c r="AJ10" s="30"/>
      <c r="AK10" s="46">
        <f t="shared" si="8"/>
        <v>0</v>
      </c>
      <c r="AL10" s="30"/>
      <c r="AM10" s="30"/>
      <c r="AN10" s="30"/>
      <c r="AO10" s="30"/>
      <c r="AP10" s="28">
        <f t="shared" si="9"/>
        <v>0</v>
      </c>
      <c r="AQ10" s="45"/>
    </row>
    <row r="11" spans="1:44" s="33" customFormat="1" ht="18" x14ac:dyDescent="0.35">
      <c r="A11" s="49" t="s">
        <v>167</v>
      </c>
      <c r="B11" s="30"/>
      <c r="C11" s="30"/>
      <c r="D11" s="30"/>
      <c r="E11" s="46">
        <f t="shared" si="0"/>
        <v>0</v>
      </c>
      <c r="F11" s="30"/>
      <c r="G11" s="46">
        <f t="shared" si="1"/>
        <v>0</v>
      </c>
      <c r="H11" s="30"/>
      <c r="I11" s="30"/>
      <c r="J11" s="30"/>
      <c r="K11" s="30"/>
      <c r="L11" s="30"/>
      <c r="M11" s="30"/>
      <c r="N11" s="46">
        <f t="shared" si="2"/>
        <v>0</v>
      </c>
      <c r="O11" s="30"/>
      <c r="P11" s="46">
        <f t="shared" si="3"/>
        <v>0</v>
      </c>
      <c r="Q11" s="30"/>
      <c r="R11" s="30"/>
      <c r="S11" s="30"/>
      <c r="T11" s="30"/>
      <c r="U11" s="30"/>
      <c r="V11" s="46">
        <f t="shared" si="4"/>
        <v>0</v>
      </c>
      <c r="W11" s="30"/>
      <c r="X11" s="30"/>
      <c r="Y11" s="30"/>
      <c r="Z11" s="30"/>
      <c r="AA11" s="46">
        <f t="shared" si="5"/>
        <v>0</v>
      </c>
      <c r="AB11" s="30"/>
      <c r="AC11" s="30"/>
      <c r="AD11" s="46">
        <f t="shared" si="6"/>
        <v>0</v>
      </c>
      <c r="AE11" s="30"/>
      <c r="AF11" s="30"/>
      <c r="AG11" s="46">
        <f t="shared" si="7"/>
        <v>0</v>
      </c>
      <c r="AH11" s="30"/>
      <c r="AI11" s="30"/>
      <c r="AJ11" s="30"/>
      <c r="AK11" s="46">
        <f t="shared" si="8"/>
        <v>0</v>
      </c>
      <c r="AL11" s="30"/>
      <c r="AM11" s="30"/>
      <c r="AN11" s="30"/>
      <c r="AO11" s="30"/>
      <c r="AP11" s="28">
        <f t="shared" si="9"/>
        <v>0</v>
      </c>
      <c r="AQ11" s="45"/>
    </row>
    <row r="12" spans="1:44" s="33" customFormat="1" ht="18" x14ac:dyDescent="0.35">
      <c r="A12" s="49" t="s">
        <v>168</v>
      </c>
      <c r="B12" s="32"/>
      <c r="C12" s="32"/>
      <c r="D12" s="32"/>
      <c r="E12" s="46">
        <f t="shared" si="0"/>
        <v>0</v>
      </c>
      <c r="F12" s="32"/>
      <c r="G12" s="46">
        <f t="shared" si="1"/>
        <v>0</v>
      </c>
      <c r="H12" s="32"/>
      <c r="I12" s="32"/>
      <c r="J12" s="32"/>
      <c r="K12" s="32"/>
      <c r="L12" s="32"/>
      <c r="M12" s="32"/>
      <c r="N12" s="46">
        <f t="shared" si="2"/>
        <v>0</v>
      </c>
      <c r="O12" s="32"/>
      <c r="P12" s="46">
        <f t="shared" si="3"/>
        <v>0</v>
      </c>
      <c r="Q12" s="32"/>
      <c r="R12" s="32"/>
      <c r="S12" s="32"/>
      <c r="T12" s="32"/>
      <c r="U12" s="32"/>
      <c r="V12" s="46">
        <f t="shared" si="4"/>
        <v>0</v>
      </c>
      <c r="W12" s="32"/>
      <c r="X12" s="32"/>
      <c r="Y12" s="32"/>
      <c r="Z12" s="32"/>
      <c r="AA12" s="46">
        <f t="shared" si="5"/>
        <v>0</v>
      </c>
      <c r="AB12" s="32"/>
      <c r="AC12" s="32"/>
      <c r="AD12" s="46">
        <f t="shared" si="6"/>
        <v>0</v>
      </c>
      <c r="AE12" s="32"/>
      <c r="AF12" s="32"/>
      <c r="AG12" s="46">
        <f t="shared" si="7"/>
        <v>0</v>
      </c>
      <c r="AH12" s="32"/>
      <c r="AI12" s="32"/>
      <c r="AJ12" s="32"/>
      <c r="AK12" s="46">
        <f t="shared" si="8"/>
        <v>0</v>
      </c>
      <c r="AL12" s="32"/>
      <c r="AM12" s="32"/>
      <c r="AN12" s="32"/>
      <c r="AO12" s="32"/>
      <c r="AP12" s="28">
        <f t="shared" si="9"/>
        <v>0</v>
      </c>
    </row>
    <row r="13" spans="1:44" s="35" customFormat="1" ht="18" x14ac:dyDescent="0.35">
      <c r="A13" s="49" t="s">
        <v>169</v>
      </c>
      <c r="B13" s="36"/>
      <c r="C13" s="36"/>
      <c r="D13" s="36"/>
      <c r="E13" s="46">
        <f t="shared" si="0"/>
        <v>0</v>
      </c>
      <c r="F13" s="36"/>
      <c r="G13" s="46">
        <f t="shared" si="1"/>
        <v>0</v>
      </c>
      <c r="H13" s="36"/>
      <c r="I13" s="36"/>
      <c r="J13" s="36"/>
      <c r="K13" s="36"/>
      <c r="L13" s="36"/>
      <c r="M13" s="36"/>
      <c r="N13" s="46">
        <f t="shared" si="2"/>
        <v>0</v>
      </c>
      <c r="O13" s="36"/>
      <c r="P13" s="46">
        <f t="shared" si="3"/>
        <v>0</v>
      </c>
      <c r="Q13" s="36"/>
      <c r="R13" s="36"/>
      <c r="S13" s="36"/>
      <c r="T13" s="36"/>
      <c r="U13" s="36"/>
      <c r="V13" s="46">
        <f t="shared" si="4"/>
        <v>0</v>
      </c>
      <c r="W13" s="36"/>
      <c r="X13" s="36"/>
      <c r="Y13" s="36"/>
      <c r="Z13" s="36"/>
      <c r="AA13" s="46">
        <f t="shared" si="5"/>
        <v>0</v>
      </c>
      <c r="AB13" s="36"/>
      <c r="AC13" s="36"/>
      <c r="AD13" s="46">
        <f t="shared" si="6"/>
        <v>0</v>
      </c>
      <c r="AE13" s="36"/>
      <c r="AF13" s="36"/>
      <c r="AG13" s="46">
        <f t="shared" si="7"/>
        <v>0</v>
      </c>
      <c r="AH13" s="36"/>
      <c r="AI13" s="36"/>
      <c r="AJ13" s="36"/>
      <c r="AK13" s="46">
        <f t="shared" si="8"/>
        <v>0</v>
      </c>
      <c r="AL13" s="36"/>
      <c r="AM13" s="36"/>
      <c r="AN13" s="36"/>
      <c r="AO13" s="36"/>
      <c r="AP13" s="28">
        <f t="shared" si="9"/>
        <v>0</v>
      </c>
    </row>
    <row r="14" spans="1:44" ht="18" x14ac:dyDescent="0.3">
      <c r="AG14" s="46">
        <f t="shared" si="7"/>
        <v>0</v>
      </c>
    </row>
  </sheetData>
  <mergeCells count="28">
    <mergeCell ref="AL1:AP1"/>
    <mergeCell ref="I2:K2"/>
    <mergeCell ref="N2:N5"/>
    <mergeCell ref="O2:P2"/>
    <mergeCell ref="Q2:V2"/>
    <mergeCell ref="W2:AA2"/>
    <mergeCell ref="AB2:AD2"/>
    <mergeCell ref="AE2:AG2"/>
    <mergeCell ref="AH2:AK2"/>
    <mergeCell ref="I1:N1"/>
    <mergeCell ref="O1:AK1"/>
    <mergeCell ref="AG3:AG5"/>
    <mergeCell ref="AK3:AK5"/>
    <mergeCell ref="P4:P5"/>
    <mergeCell ref="AM2:AN2"/>
    <mergeCell ref="AP2:AP5"/>
    <mergeCell ref="V3:V5"/>
    <mergeCell ref="AA3:AA5"/>
    <mergeCell ref="AD3:AD5"/>
    <mergeCell ref="A1:D2"/>
    <mergeCell ref="E1:E5"/>
    <mergeCell ref="F1:F5"/>
    <mergeCell ref="G1:G5"/>
    <mergeCell ref="A3:A5"/>
    <mergeCell ref="B3:B5"/>
    <mergeCell ref="C3:C5"/>
    <mergeCell ref="D3:D5"/>
    <mergeCell ref="O3:P3"/>
  </mergeCells>
  <phoneticPr fontId="13" type="noConversion"/>
  <pageMargins left="0.70866141732283472" right="0.70866141732283472" top="0.74803149606299213" bottom="0.74803149606299213" header="0.31496062992125984" footer="0.31496062992125984"/>
  <pageSetup paperSize="9" scale="45" orientation="landscape" horizontalDpi="1200" verticalDpi="1200" r:id="rId1"/>
  <colBreaks count="3" manualBreakCount="3">
    <brk id="14" max="13" man="1"/>
    <brk id="26" max="13" man="1"/>
    <brk id="33" max="1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Foco_Contaminacion_Rutas</vt:lpstr>
      <vt:lpstr>Salud_humana</vt:lpstr>
      <vt:lpstr>Ecosistemas</vt:lpstr>
      <vt:lpstr>Ecosistemas!Área_de_impresión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Padilla</dc:creator>
  <cp:lastModifiedBy>diego nieto palacios</cp:lastModifiedBy>
  <cp:lastPrinted>2024-12-20T20:26:27Z</cp:lastPrinted>
  <dcterms:created xsi:type="dcterms:W3CDTF">2024-12-13T04:01:49Z</dcterms:created>
  <dcterms:modified xsi:type="dcterms:W3CDTF">2025-01-04T02:30:40Z</dcterms:modified>
</cp:coreProperties>
</file>