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DICIEMBRE 2024\EL AGRO EN CIFRA - DICIEMBRE 2024\"/>
    </mc:Choice>
  </mc:AlternateContent>
  <xr:revisionPtr revIDLastSave="0" documentId="8_{35BB5EB2-07C9-443C-AB94-002331D9CF61}" xr6:coauthVersionLast="47" xr6:coauthVersionMax="47" xr10:uidLastSave="{00000000-0000-0000-0000-000000000000}"/>
  <bookViews>
    <workbookView xWindow="-120" yWindow="-120" windowWidth="29040" windowHeight="15720" tabRatio="936" firstSheet="20" activeTab="27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 localSheetId="5">'[3]C-27'!#REF!</definedName>
    <definedName name="\A" localSheetId="6">'[3]C-27'!#REF!</definedName>
    <definedName name="\A" localSheetId="7">'[3]C-27'!#REF!</definedName>
    <definedName name="\A" localSheetId="8">'[3]C-27'!#REF!</definedName>
    <definedName name="\A" localSheetId="9">'[3]C-27'!#REF!</definedName>
    <definedName name="\A" localSheetId="10">'[3]C-27'!#REF!</definedName>
    <definedName name="\A" localSheetId="11">'[3]C-27'!#REF!</definedName>
    <definedName name="\A" localSheetId="12">'[3]C-27'!#REF!</definedName>
    <definedName name="\A" localSheetId="13">'[3]C-27'!#REF!</definedName>
    <definedName name="\A" localSheetId="15">'[3]C-27'!#REF!</definedName>
    <definedName name="\A" localSheetId="16">'[3]C-27'!#REF!</definedName>
    <definedName name="\A" localSheetId="17">'[3]C-27'!#REF!</definedName>
    <definedName name="\A" localSheetId="18">'[3]C-27'!#REF!</definedName>
    <definedName name="\A" localSheetId="19">'[3]C-27'!#REF!</definedName>
    <definedName name="\A" localSheetId="22">'[3]C-27'!#REF!</definedName>
    <definedName name="\A" localSheetId="23">'[3]C-27'!#REF!</definedName>
    <definedName name="\A" localSheetId="24">'[3]C-27'!#REF!</definedName>
    <definedName name="\A" localSheetId="25">'[3]C-27'!#REF!</definedName>
    <definedName name="\A" localSheetId="27">'C 47-48'!#REF!</definedName>
    <definedName name="\A" localSheetId="3">'C.23'!#REF!</definedName>
    <definedName name="\A" localSheetId="14">'[3]C-27'!#REF!</definedName>
    <definedName name="\A" localSheetId="20">'C.40'!#REF!</definedName>
    <definedName name="\A" localSheetId="26">'[3]C-27'!#REF!</definedName>
    <definedName name="\A" localSheetId="0">'[3]C-27'!#REF!</definedName>
    <definedName name="\A">'[3]C-27'!#REF!</definedName>
    <definedName name="\c" localSheetId="1">#REF!</definedName>
    <definedName name="\c" localSheetId="2">#REF!</definedName>
    <definedName name="\C">#REF!</definedName>
    <definedName name="\COPIA">'[1]C72-75'!#REF!</definedName>
    <definedName name="\S">#N/A</definedName>
    <definedName name="\x">#REF!</definedName>
    <definedName name="\z">#N/A</definedName>
    <definedName name="__123Graph_A" hidden="1">'[1]C72-75'!#REF!</definedName>
    <definedName name="__123Graph_ACAMOTE" hidden="1">'[1]C72-75'!#REF!</definedName>
    <definedName name="__123Graph_AOLLUCO" hidden="1">'[1]C72-75'!#REF!</definedName>
    <definedName name="__123Graph_APAPA" hidden="1">'[1]C72-75'!#REF!</definedName>
    <definedName name="__123Graph_B" hidden="1">'[1]C72-75'!#REF!</definedName>
    <definedName name="__123Graph_BCAMOTE" hidden="1">'[1]C72-75'!#REF!</definedName>
    <definedName name="__123Graph_BOLLUCO" hidden="1">'[1]C72-75'!#REF!</definedName>
    <definedName name="__123Graph_BPAPA" hidden="1">'[1]C72-75'!#REF!</definedName>
    <definedName name="__123Graph_LBL_A" hidden="1">'[1]C72-75'!#REF!</definedName>
    <definedName name="__123Graph_LBL_ACAMOTE" hidden="1">'[1]C72-75'!#REF!</definedName>
    <definedName name="__123Graph_LBL_AOLLUCO" hidden="1">'[1]C72-75'!#REF!</definedName>
    <definedName name="__123Graph_LBL_APAPA" hidden="1">'[1]C72-75'!#REF!</definedName>
    <definedName name="__123Graph_X" hidden="1">'[1]C72-75'!#REF!</definedName>
    <definedName name="__123Graph_XCAMOTE" hidden="1">'[1]C72-75'!#REF!</definedName>
    <definedName name="__123Graph_XOLLUCO" hidden="1">'[1]C72-75'!#REF!</definedName>
    <definedName name="__123Graph_XPAPA" hidden="1">'[1]C72-75'!#REF!</definedName>
    <definedName name="_1990">#REF!</definedName>
    <definedName name="_Key1" hidden="1">'[2]Dia-Mayorist'!$AR$41:$AR$51</definedName>
    <definedName name="_Order1" hidden="1">255</definedName>
    <definedName name="_Sort" hidden="1">'[2]Dia-Mayorist'!$AR$41:$AT$51</definedName>
    <definedName name="A">#REF!</definedName>
    <definedName name="A_IMPRESION_IM" localSheetId="27">'C 47-48'!$A$2:$S$23</definedName>
    <definedName name="A_IMPRESION_IM" localSheetId="1">#REF!</definedName>
    <definedName name="A_IMPRESION_IM" localSheetId="2">#REF!</definedName>
    <definedName name="A_IMPRESION_IM" localSheetId="3">'C.23'!$A$1:$U$21</definedName>
    <definedName name="A_IMPRESION_IM" localSheetId="20">'C.40'!#REF!</definedName>
    <definedName name="A_IMPRESION_IM">'[3]C-27'!$A$1:$Z$22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1">#REF!</definedName>
    <definedName name="A_impresión_IM" localSheetId="2">#REF!</definedName>
    <definedName name="A_IMPRESIÓN_IM" localSheetId="3">'C.23'!$A$1:$U$21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24'!$A$1:$O$62</definedName>
    <definedName name="_xlnm.Print_Area" localSheetId="5">'C 25'!$A$1:$O$60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30'!$A$1:$O$60</definedName>
    <definedName name="_xlnm.Print_Area" localSheetId="11">'C 31'!$A$1:$O$61</definedName>
    <definedName name="_xlnm.Print_Area" localSheetId="12">'C 32'!$A$1:$O$61</definedName>
    <definedName name="_xlnm.Print_Area" localSheetId="13">'C 33'!$A$1:$O$60</definedName>
    <definedName name="_xlnm.Print_Area" localSheetId="15">'C 35'!$A$1:$O$61</definedName>
    <definedName name="_xlnm.Print_Area" localSheetId="16">'C 36'!$A$1:$O$62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47-48'!$A$1:$S$47</definedName>
    <definedName name="_xlnm.Print_Area" localSheetId="1">'C.21'!$A$1:$F$53</definedName>
    <definedName name="_xlnm.Print_Area" localSheetId="2">'C.22'!$A$2:$O$78</definedName>
    <definedName name="_xlnm.Print_Area" localSheetId="3">'C.23'!$A$1:$U$43</definedName>
    <definedName name="_xlnm.Print_Area" localSheetId="14">'C.34'!$A$1:$O$60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AVÍCOLA'!$A$1:$E$37</definedName>
    <definedName name="_xlnm.Print_Area">'[3]C-27'!$A$1:$Z$22</definedName>
    <definedName name="ARROZ">'[5]Inf-Arroz'!#REF!</definedName>
    <definedName name="DIARIO">'[2]Dia-Mayorist'!$Y$18:$AI$63</definedName>
    <definedName name="FRUTA">'[1]C72-75'!#REF!</definedName>
    <definedName name="HORTA">'[1]C72-75'!#REF!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'[1]C72-75'!#REF!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'[1]C72-75'!#REF!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9" i="245" l="1"/>
  <c r="N39" i="245"/>
  <c r="M39" i="245"/>
  <c r="L39" i="245"/>
  <c r="K39" i="245"/>
  <c r="J39" i="245"/>
  <c r="I39" i="245"/>
  <c r="O75" i="245"/>
  <c r="O66" i="245"/>
  <c r="O57" i="245"/>
  <c r="O48" i="245"/>
  <c r="O30" i="245"/>
  <c r="O21" i="245"/>
  <c r="O12" i="245"/>
  <c r="N58" i="241"/>
  <c r="N57" i="241"/>
  <c r="N56" i="241"/>
  <c r="N55" i="241"/>
  <c r="N54" i="241"/>
  <c r="N53" i="241"/>
  <c r="N52" i="241"/>
  <c r="N51" i="241"/>
  <c r="N50" i="241"/>
  <c r="N49" i="241"/>
  <c r="N48" i="241"/>
  <c r="N47" i="241"/>
  <c r="N46" i="241"/>
  <c r="N45" i="241"/>
  <c r="N44" i="241"/>
  <c r="N43" i="241"/>
  <c r="N42" i="241"/>
  <c r="N41" i="241"/>
  <c r="N40" i="241"/>
  <c r="N39" i="241"/>
  <c r="N38" i="241"/>
  <c r="N37" i="241"/>
  <c r="N36" i="241"/>
  <c r="N35" i="241"/>
  <c r="N34" i="241"/>
  <c r="N33" i="241"/>
  <c r="N32" i="241"/>
  <c r="N31" i="241"/>
  <c r="N30" i="241"/>
  <c r="N29" i="241"/>
  <c r="N28" i="241"/>
  <c r="N27" i="241"/>
  <c r="N26" i="241"/>
  <c r="N25" i="241"/>
  <c r="N24" i="241"/>
  <c r="N23" i="241"/>
  <c r="N22" i="241"/>
  <c r="N21" i="241"/>
  <c r="N18" i="241"/>
  <c r="N17" i="241"/>
  <c r="N16" i="241"/>
  <c r="N15" i="241"/>
  <c r="N14" i="241"/>
  <c r="N13" i="241"/>
  <c r="N12" i="241"/>
  <c r="N11" i="241"/>
  <c r="N10" i="241"/>
  <c r="N9" i="241"/>
  <c r="N8" i="241"/>
  <c r="N6" i="241"/>
  <c r="O58" i="240"/>
  <c r="O57" i="240"/>
  <c r="O56" i="240"/>
  <c r="O55" i="240"/>
  <c r="O54" i="240"/>
  <c r="O53" i="240"/>
  <c r="O52" i="240"/>
  <c r="O51" i="240"/>
  <c r="O50" i="240"/>
  <c r="O49" i="240"/>
  <c r="O48" i="240"/>
  <c r="O47" i="240"/>
  <c r="O46" i="240"/>
  <c r="O45" i="240"/>
  <c r="O44" i="240"/>
  <c r="O43" i="240"/>
  <c r="O42" i="240"/>
  <c r="O41" i="240"/>
  <c r="O40" i="240"/>
  <c r="O39" i="240"/>
  <c r="O38" i="240"/>
  <c r="O37" i="240"/>
  <c r="O36" i="240"/>
  <c r="O35" i="240"/>
  <c r="O34" i="240"/>
  <c r="O33" i="240"/>
  <c r="O32" i="240"/>
  <c r="O31" i="240"/>
  <c r="O30" i="240"/>
  <c r="O29" i="240"/>
  <c r="O28" i="240"/>
  <c r="O27" i="240"/>
  <c r="O26" i="240"/>
  <c r="O25" i="240"/>
  <c r="O24" i="240"/>
  <c r="O23" i="240"/>
  <c r="O22" i="240"/>
  <c r="O21" i="240"/>
  <c r="O20" i="240"/>
  <c r="O19" i="240"/>
  <c r="O18" i="240"/>
  <c r="O17" i="240"/>
  <c r="O16" i="240"/>
  <c r="O15" i="240"/>
  <c r="O14" i="240"/>
  <c r="O13" i="240"/>
  <c r="O12" i="240"/>
  <c r="O11" i="240"/>
  <c r="O10" i="240"/>
  <c r="O9" i="240"/>
  <c r="O8" i="240"/>
  <c r="O7" i="240"/>
  <c r="O6" i="240"/>
  <c r="O5" i="240"/>
  <c r="N58" i="243"/>
  <c r="N57" i="243"/>
  <c r="N56" i="243"/>
  <c r="N55" i="243"/>
  <c r="N54" i="243"/>
  <c r="N53" i="243"/>
  <c r="N52" i="243"/>
  <c r="N51" i="243"/>
  <c r="N50" i="243"/>
  <c r="N49" i="243"/>
  <c r="N48" i="243"/>
  <c r="N47" i="243"/>
  <c r="N46" i="243"/>
  <c r="N45" i="243"/>
  <c r="N44" i="243"/>
  <c r="N43" i="243"/>
  <c r="N42" i="243"/>
  <c r="N41" i="243"/>
  <c r="N40" i="243"/>
  <c r="N39" i="243"/>
  <c r="N38" i="243"/>
  <c r="N37" i="243"/>
  <c r="N36" i="243"/>
  <c r="N35" i="243"/>
  <c r="N34" i="243"/>
  <c r="N33" i="243"/>
  <c r="N32" i="243"/>
  <c r="N31" i="243"/>
  <c r="N30" i="243"/>
  <c r="N29" i="243"/>
  <c r="N28" i="243"/>
  <c r="N27" i="243"/>
  <c r="N26" i="243"/>
  <c r="N25" i="243"/>
  <c r="N24" i="243"/>
  <c r="N23" i="243"/>
  <c r="N22" i="243"/>
  <c r="N21" i="243"/>
  <c r="N20" i="243"/>
  <c r="N19" i="243"/>
  <c r="N18" i="243"/>
  <c r="N17" i="243"/>
  <c r="N16" i="243"/>
  <c r="N15" i="243"/>
  <c r="N14" i="243"/>
  <c r="N13" i="243"/>
  <c r="N12" i="243"/>
  <c r="N11" i="243"/>
  <c r="N10" i="243"/>
  <c r="N9" i="243"/>
  <c r="N8" i="243"/>
  <c r="N6" i="243"/>
  <c r="O58" i="173" l="1"/>
  <c r="O57" i="173"/>
  <c r="O56" i="173"/>
  <c r="O55" i="173"/>
  <c r="O54" i="173"/>
  <c r="O53" i="173"/>
  <c r="O52" i="173"/>
  <c r="O51" i="173"/>
  <c r="O50" i="173"/>
  <c r="O49" i="173"/>
  <c r="O48" i="173"/>
  <c r="O47" i="173"/>
  <c r="O46" i="173"/>
  <c r="O45" i="173"/>
  <c r="O44" i="173"/>
  <c r="O43" i="173"/>
  <c r="O42" i="173"/>
  <c r="O41" i="173"/>
  <c r="O40" i="173"/>
  <c r="O39" i="173"/>
  <c r="O38" i="173"/>
  <c r="O37" i="173"/>
  <c r="O36" i="173"/>
  <c r="O35" i="173"/>
  <c r="O34" i="173"/>
  <c r="O33" i="173"/>
  <c r="O32" i="173"/>
  <c r="O31" i="173"/>
  <c r="O30" i="173"/>
  <c r="O29" i="173"/>
  <c r="O28" i="173"/>
  <c r="O27" i="173"/>
  <c r="O26" i="173"/>
  <c r="O25" i="173"/>
  <c r="O24" i="173"/>
  <c r="O23" i="173"/>
  <c r="O22" i="173"/>
  <c r="O21" i="173"/>
  <c r="O20" i="173"/>
  <c r="O19" i="173"/>
  <c r="O18" i="173"/>
  <c r="O17" i="173"/>
  <c r="O16" i="173"/>
  <c r="O15" i="173"/>
  <c r="O14" i="173"/>
  <c r="O13" i="173"/>
  <c r="O12" i="173"/>
  <c r="O11" i="173"/>
  <c r="O10" i="173"/>
  <c r="O9" i="173"/>
  <c r="O8" i="173"/>
  <c r="O7" i="173"/>
  <c r="O6" i="173"/>
  <c r="O58" i="201"/>
  <c r="O57" i="201"/>
  <c r="O56" i="201"/>
  <c r="O55" i="201"/>
  <c r="O54" i="201"/>
  <c r="O53" i="201"/>
  <c r="O52" i="201"/>
  <c r="O51" i="201"/>
  <c r="O50" i="201"/>
  <c r="O49" i="201"/>
  <c r="O48" i="201"/>
  <c r="O47" i="201"/>
  <c r="O46" i="201"/>
  <c r="O45" i="201"/>
  <c r="O44" i="201"/>
  <c r="O43" i="201"/>
  <c r="O42" i="201"/>
  <c r="O41" i="201"/>
  <c r="O40" i="201"/>
  <c r="O39" i="201"/>
  <c r="O38" i="201"/>
  <c r="O37" i="201"/>
  <c r="O36" i="201"/>
  <c r="O35" i="201"/>
  <c r="O34" i="201"/>
  <c r="O33" i="201"/>
  <c r="O32" i="201"/>
  <c r="O31" i="201"/>
  <c r="O30" i="201"/>
  <c r="O29" i="201"/>
  <c r="O28" i="201"/>
  <c r="O27" i="201"/>
  <c r="O26" i="201"/>
  <c r="O25" i="201"/>
  <c r="O24" i="201"/>
  <c r="O23" i="201"/>
  <c r="O22" i="201"/>
  <c r="O21" i="201"/>
  <c r="O20" i="201"/>
  <c r="O19" i="201"/>
  <c r="O18" i="201"/>
  <c r="O17" i="201"/>
  <c r="O16" i="201"/>
  <c r="O15" i="201"/>
  <c r="O14" i="201"/>
  <c r="O13" i="201"/>
  <c r="O12" i="201"/>
  <c r="O11" i="201"/>
  <c r="O10" i="201"/>
  <c r="O9" i="201"/>
  <c r="O8" i="201"/>
  <c r="O7" i="201"/>
  <c r="O6" i="201"/>
  <c r="O58" i="202"/>
  <c r="O57" i="202"/>
  <c r="O56" i="202"/>
  <c r="O55" i="202"/>
  <c r="O54" i="202"/>
  <c r="O53" i="202"/>
  <c r="O52" i="202"/>
  <c r="O51" i="202"/>
  <c r="O50" i="202"/>
  <c r="O49" i="202"/>
  <c r="O48" i="202"/>
  <c r="O47" i="202"/>
  <c r="O46" i="202"/>
  <c r="O45" i="202"/>
  <c r="O44" i="202"/>
  <c r="O43" i="202"/>
  <c r="O42" i="202"/>
  <c r="O41" i="202"/>
  <c r="O40" i="202"/>
  <c r="O39" i="202"/>
  <c r="O38" i="202"/>
  <c r="O37" i="202"/>
  <c r="O36" i="202"/>
  <c r="O35" i="202"/>
  <c r="O34" i="202"/>
  <c r="O33" i="202"/>
  <c r="O32" i="202"/>
  <c r="O31" i="202"/>
  <c r="O30" i="202"/>
  <c r="O29" i="202"/>
  <c r="O28" i="202"/>
  <c r="O27" i="202"/>
  <c r="O26" i="202"/>
  <c r="O25" i="202"/>
  <c r="O24" i="202"/>
  <c r="O23" i="202"/>
  <c r="O22" i="202"/>
  <c r="O21" i="202"/>
  <c r="O20" i="202"/>
  <c r="O19" i="202"/>
  <c r="O18" i="202"/>
  <c r="O17" i="202"/>
  <c r="O16" i="202"/>
  <c r="O15" i="202"/>
  <c r="O14" i="202"/>
  <c r="O13" i="202"/>
  <c r="O12" i="202"/>
  <c r="O11" i="202"/>
  <c r="O10" i="202"/>
  <c r="O9" i="202"/>
  <c r="O8" i="202"/>
  <c r="O7" i="202"/>
  <c r="O6" i="202"/>
  <c r="O58" i="203"/>
  <c r="O57" i="203"/>
  <c r="O56" i="203"/>
  <c r="O55" i="203"/>
  <c r="O54" i="203"/>
  <c r="O53" i="203"/>
  <c r="O52" i="203"/>
  <c r="O51" i="203"/>
  <c r="O50" i="203"/>
  <c r="O49" i="203"/>
  <c r="O48" i="203"/>
  <c r="O47" i="203"/>
  <c r="O46" i="203"/>
  <c r="O45" i="203"/>
  <c r="O44" i="203"/>
  <c r="O43" i="203"/>
  <c r="O42" i="203"/>
  <c r="O41" i="203"/>
  <c r="O40" i="203"/>
  <c r="O39" i="203"/>
  <c r="O38" i="203"/>
  <c r="O37" i="203"/>
  <c r="O36" i="203"/>
  <c r="O35" i="203"/>
  <c r="O34" i="203"/>
  <c r="O33" i="203"/>
  <c r="O32" i="203"/>
  <c r="O31" i="203"/>
  <c r="O30" i="203"/>
  <c r="O29" i="203"/>
  <c r="O28" i="203"/>
  <c r="O27" i="203"/>
  <c r="O26" i="203"/>
  <c r="O25" i="203"/>
  <c r="O24" i="203"/>
  <c r="O23" i="203"/>
  <c r="O22" i="203"/>
  <c r="O21" i="203"/>
  <c r="O20" i="203"/>
  <c r="O19" i="203"/>
  <c r="O18" i="203"/>
  <c r="O17" i="203"/>
  <c r="O16" i="203"/>
  <c r="O15" i="203"/>
  <c r="O14" i="203"/>
  <c r="O13" i="203"/>
  <c r="O12" i="203"/>
  <c r="O11" i="203"/>
  <c r="O10" i="203"/>
  <c r="O9" i="203"/>
  <c r="O8" i="203"/>
  <c r="O7" i="203"/>
  <c r="O6" i="203"/>
  <c r="O58" i="204"/>
  <c r="O57" i="204"/>
  <c r="O56" i="204"/>
  <c r="O55" i="204"/>
  <c r="O54" i="204"/>
  <c r="O53" i="204"/>
  <c r="O52" i="204"/>
  <c r="O51" i="204"/>
  <c r="O50" i="204"/>
  <c r="O49" i="204"/>
  <c r="O48" i="204"/>
  <c r="O47" i="204"/>
  <c r="O46" i="204"/>
  <c r="O45" i="204"/>
  <c r="O44" i="204"/>
  <c r="O43" i="204"/>
  <c r="O42" i="204"/>
  <c r="O41" i="204"/>
  <c r="O40" i="204"/>
  <c r="O39" i="204"/>
  <c r="O38" i="204"/>
  <c r="O37" i="204"/>
  <c r="O36" i="204"/>
  <c r="O35" i="204"/>
  <c r="O34" i="204"/>
  <c r="O33" i="204"/>
  <c r="O32" i="204"/>
  <c r="O31" i="204"/>
  <c r="O30" i="204"/>
  <c r="O29" i="204"/>
  <c r="O28" i="204"/>
  <c r="O27" i="204"/>
  <c r="O26" i="204"/>
  <c r="O25" i="204"/>
  <c r="O24" i="204"/>
  <c r="O23" i="204"/>
  <c r="O22" i="204"/>
  <c r="O21" i="204"/>
  <c r="O20" i="204"/>
  <c r="O19" i="204"/>
  <c r="O18" i="204"/>
  <c r="O17" i="204"/>
  <c r="O16" i="204"/>
  <c r="O15" i="204"/>
  <c r="O14" i="204"/>
  <c r="O13" i="204"/>
  <c r="O12" i="204"/>
  <c r="O11" i="204"/>
  <c r="O10" i="204"/>
  <c r="O9" i="204"/>
  <c r="O8" i="204"/>
  <c r="O7" i="204"/>
  <c r="O6" i="204"/>
  <c r="O58" i="205"/>
  <c r="O57" i="205"/>
  <c r="O56" i="205"/>
  <c r="O55" i="205"/>
  <c r="O54" i="205"/>
  <c r="O53" i="205"/>
  <c r="O52" i="205"/>
  <c r="O51" i="205"/>
  <c r="O50" i="205"/>
  <c r="O49" i="205"/>
  <c r="O48" i="205"/>
  <c r="O47" i="205"/>
  <c r="O46" i="205"/>
  <c r="O45" i="205"/>
  <c r="O44" i="205"/>
  <c r="O43" i="205"/>
  <c r="O42" i="205"/>
  <c r="O41" i="205"/>
  <c r="O40" i="205"/>
  <c r="O39" i="205"/>
  <c r="O38" i="205"/>
  <c r="O37" i="205"/>
  <c r="O36" i="205"/>
  <c r="O35" i="205"/>
  <c r="O34" i="205"/>
  <c r="O33" i="205"/>
  <c r="O32" i="205"/>
  <c r="O31" i="205"/>
  <c r="O30" i="205"/>
  <c r="O29" i="205"/>
  <c r="O28" i="205"/>
  <c r="O27" i="205"/>
  <c r="O26" i="205"/>
  <c r="O25" i="205"/>
  <c r="O24" i="205"/>
  <c r="O23" i="205"/>
  <c r="O22" i="205"/>
  <c r="O21" i="205"/>
  <c r="O20" i="205"/>
  <c r="O19" i="205"/>
  <c r="O18" i="205"/>
  <c r="O17" i="205"/>
  <c r="O16" i="205"/>
  <c r="O15" i="205"/>
  <c r="O14" i="205"/>
  <c r="O13" i="205"/>
  <c r="O12" i="205"/>
  <c r="O11" i="205"/>
  <c r="O10" i="205"/>
  <c r="O9" i="205"/>
  <c r="O8" i="205"/>
  <c r="O7" i="205"/>
  <c r="O6" i="205"/>
  <c r="O58" i="206"/>
  <c r="O57" i="206"/>
  <c r="O56" i="206"/>
  <c r="O55" i="206"/>
  <c r="O54" i="206"/>
  <c r="O53" i="206"/>
  <c r="O52" i="206"/>
  <c r="O51" i="206"/>
  <c r="O50" i="206"/>
  <c r="O49" i="206"/>
  <c r="O48" i="206"/>
  <c r="O47" i="206"/>
  <c r="O46" i="206"/>
  <c r="O45" i="206"/>
  <c r="O44" i="206"/>
  <c r="O43" i="206"/>
  <c r="O42" i="206"/>
  <c r="O41" i="206"/>
  <c r="O40" i="206"/>
  <c r="O39" i="206"/>
  <c r="O38" i="206"/>
  <c r="O37" i="206"/>
  <c r="O36" i="206"/>
  <c r="O35" i="206"/>
  <c r="O34" i="206"/>
  <c r="O33" i="206"/>
  <c r="O32" i="206"/>
  <c r="O31" i="206"/>
  <c r="O30" i="206"/>
  <c r="O29" i="206"/>
  <c r="O28" i="206"/>
  <c r="O27" i="206"/>
  <c r="O26" i="206"/>
  <c r="O25" i="206"/>
  <c r="O24" i="206"/>
  <c r="O23" i="206"/>
  <c r="O22" i="206"/>
  <c r="O21" i="206"/>
  <c r="O20" i="206"/>
  <c r="O19" i="206"/>
  <c r="O18" i="206"/>
  <c r="O17" i="206"/>
  <c r="O16" i="206"/>
  <c r="O15" i="206"/>
  <c r="O14" i="206"/>
  <c r="O13" i="206"/>
  <c r="O12" i="206"/>
  <c r="O11" i="206"/>
  <c r="O10" i="206"/>
  <c r="O9" i="206"/>
  <c r="O8" i="206"/>
  <c r="O7" i="206"/>
  <c r="O6" i="206"/>
  <c r="O58" i="207"/>
  <c r="O58" i="243" s="1"/>
  <c r="O57" i="207"/>
  <c r="O57" i="243" s="1"/>
  <c r="O56" i="207"/>
  <c r="O56" i="243" s="1"/>
  <c r="O55" i="207"/>
  <c r="O54" i="207"/>
  <c r="O53" i="207"/>
  <c r="O52" i="207"/>
  <c r="O51" i="207"/>
  <c r="O50" i="207"/>
  <c r="O49" i="207"/>
  <c r="O48" i="207"/>
  <c r="O48" i="243" s="1"/>
  <c r="O47" i="207"/>
  <c r="O47" i="243" s="1"/>
  <c r="O46" i="207"/>
  <c r="O46" i="243" s="1"/>
  <c r="O45" i="207"/>
  <c r="O44" i="207"/>
  <c r="O44" i="243" s="1"/>
  <c r="O43" i="207"/>
  <c r="O42" i="207"/>
  <c r="O42" i="243" s="1"/>
  <c r="O41" i="207"/>
  <c r="O41" i="243" s="1"/>
  <c r="O40" i="207"/>
  <c r="O40" i="243" s="1"/>
  <c r="O39" i="207"/>
  <c r="O38" i="207"/>
  <c r="O37" i="207"/>
  <c r="O36" i="207"/>
  <c r="O35" i="207"/>
  <c r="O34" i="207"/>
  <c r="O33" i="207"/>
  <c r="O32" i="207"/>
  <c r="O32" i="243" s="1"/>
  <c r="O31" i="207"/>
  <c r="O31" i="243" s="1"/>
  <c r="O30" i="207"/>
  <c r="O30" i="243" s="1"/>
  <c r="O29" i="207"/>
  <c r="O28" i="207"/>
  <c r="O28" i="243" s="1"/>
  <c r="O27" i="207"/>
  <c r="O26" i="207"/>
  <c r="O26" i="243" s="1"/>
  <c r="O25" i="207"/>
  <c r="O25" i="243" s="1"/>
  <c r="O24" i="207"/>
  <c r="O24" i="243" s="1"/>
  <c r="O23" i="207"/>
  <c r="O22" i="207"/>
  <c r="O21" i="207"/>
  <c r="O20" i="207"/>
  <c r="O19" i="207"/>
  <c r="O18" i="207"/>
  <c r="O17" i="207"/>
  <c r="O16" i="207"/>
  <c r="O16" i="243" s="1"/>
  <c r="O15" i="207"/>
  <c r="O15" i="243" s="1"/>
  <c r="O14" i="207"/>
  <c r="O14" i="243" s="1"/>
  <c r="O13" i="207"/>
  <c r="O12" i="207"/>
  <c r="O12" i="243" s="1"/>
  <c r="O11" i="207"/>
  <c r="O10" i="207"/>
  <c r="O10" i="243" s="1"/>
  <c r="O9" i="207"/>
  <c r="O9" i="243" s="1"/>
  <c r="O8" i="207"/>
  <c r="O8" i="243" s="1"/>
  <c r="O7" i="207"/>
  <c r="O6" i="207"/>
  <c r="O58" i="242"/>
  <c r="O57" i="242"/>
  <c r="O56" i="242"/>
  <c r="O55" i="242"/>
  <c r="O54" i="242"/>
  <c r="O53" i="242"/>
  <c r="O52" i="242"/>
  <c r="O51" i="242"/>
  <c r="O50" i="242"/>
  <c r="O49" i="242"/>
  <c r="O48" i="242"/>
  <c r="O47" i="242"/>
  <c r="O46" i="242"/>
  <c r="O45" i="242"/>
  <c r="O44" i="242"/>
  <c r="O43" i="242"/>
  <c r="O42" i="242"/>
  <c r="O41" i="242"/>
  <c r="O40" i="242"/>
  <c r="O39" i="242"/>
  <c r="O38" i="242"/>
  <c r="O37" i="242"/>
  <c r="O36" i="242"/>
  <c r="O35" i="242"/>
  <c r="O34" i="242"/>
  <c r="O33" i="242"/>
  <c r="O32" i="242"/>
  <c r="O31" i="242"/>
  <c r="O30" i="242"/>
  <c r="O29" i="242"/>
  <c r="O28" i="242"/>
  <c r="O27" i="242"/>
  <c r="O26" i="242"/>
  <c r="O25" i="242"/>
  <c r="O24" i="242"/>
  <c r="O23" i="242"/>
  <c r="O22" i="242"/>
  <c r="O21" i="242"/>
  <c r="O20" i="242"/>
  <c r="O19" i="242"/>
  <c r="O18" i="242"/>
  <c r="O17" i="242"/>
  <c r="O16" i="242"/>
  <c r="O15" i="242"/>
  <c r="O14" i="242"/>
  <c r="O13" i="242"/>
  <c r="O12" i="242"/>
  <c r="O11" i="242"/>
  <c r="O10" i="242"/>
  <c r="O9" i="242"/>
  <c r="O8" i="242"/>
  <c r="O7" i="242"/>
  <c r="O6" i="242"/>
  <c r="O5" i="242"/>
  <c r="O58" i="208"/>
  <c r="O58" i="241" s="1"/>
  <c r="O57" i="208"/>
  <c r="O57" i="241" s="1"/>
  <c r="O56" i="208"/>
  <c r="O56" i="241" s="1"/>
  <c r="O55" i="208"/>
  <c r="O55" i="241" s="1"/>
  <c r="O54" i="208"/>
  <c r="O54" i="241" s="1"/>
  <c r="O53" i="208"/>
  <c r="O53" i="241" s="1"/>
  <c r="O52" i="208"/>
  <c r="O52" i="241" s="1"/>
  <c r="O51" i="208"/>
  <c r="O51" i="241" s="1"/>
  <c r="O50" i="208"/>
  <c r="O50" i="241" s="1"/>
  <c r="O49" i="208"/>
  <c r="O49" i="241" s="1"/>
  <c r="O48" i="208"/>
  <c r="O48" i="241" s="1"/>
  <c r="O47" i="208"/>
  <c r="O47" i="241" s="1"/>
  <c r="O46" i="208"/>
  <c r="O46" i="241" s="1"/>
  <c r="O45" i="208"/>
  <c r="O45" i="241" s="1"/>
  <c r="O44" i="208"/>
  <c r="O44" i="241" s="1"/>
  <c r="O43" i="208"/>
  <c r="O43" i="241" s="1"/>
  <c r="O42" i="208"/>
  <c r="O42" i="241" s="1"/>
  <c r="O41" i="208"/>
  <c r="O41" i="241" s="1"/>
  <c r="O40" i="208"/>
  <c r="O40" i="241" s="1"/>
  <c r="O39" i="208"/>
  <c r="O39" i="241" s="1"/>
  <c r="O38" i="208"/>
  <c r="O38" i="241" s="1"/>
  <c r="O37" i="208"/>
  <c r="O37" i="241" s="1"/>
  <c r="O36" i="208"/>
  <c r="O36" i="241" s="1"/>
  <c r="O35" i="208"/>
  <c r="O35" i="241" s="1"/>
  <c r="O34" i="208"/>
  <c r="O34" i="241" s="1"/>
  <c r="O33" i="208"/>
  <c r="O33" i="241" s="1"/>
  <c r="O32" i="208"/>
  <c r="O32" i="241" s="1"/>
  <c r="O31" i="208"/>
  <c r="O31" i="241" s="1"/>
  <c r="O30" i="208"/>
  <c r="O30" i="241" s="1"/>
  <c r="O29" i="208"/>
  <c r="O29" i="241" s="1"/>
  <c r="O28" i="208"/>
  <c r="O28" i="241" s="1"/>
  <c r="O27" i="208"/>
  <c r="O27" i="241" s="1"/>
  <c r="O26" i="208"/>
  <c r="O26" i="241" s="1"/>
  <c r="O25" i="208"/>
  <c r="O25" i="241" s="1"/>
  <c r="O24" i="208"/>
  <c r="O24" i="241" s="1"/>
  <c r="O23" i="208"/>
  <c r="O23" i="241" s="1"/>
  <c r="O22" i="208"/>
  <c r="O22" i="241" s="1"/>
  <c r="O21" i="208"/>
  <c r="O21" i="241" s="1"/>
  <c r="O20" i="208"/>
  <c r="O19" i="208"/>
  <c r="O18" i="208"/>
  <c r="O18" i="241" s="1"/>
  <c r="O17" i="208"/>
  <c r="O17" i="241" s="1"/>
  <c r="O16" i="208"/>
  <c r="O16" i="241" s="1"/>
  <c r="O15" i="208"/>
  <c r="O15" i="241" s="1"/>
  <c r="O14" i="208"/>
  <c r="O14" i="241" s="1"/>
  <c r="O13" i="208"/>
  <c r="O13" i="241" s="1"/>
  <c r="O12" i="208"/>
  <c r="O12" i="241" s="1"/>
  <c r="O11" i="208"/>
  <c r="O11" i="241" s="1"/>
  <c r="O10" i="208"/>
  <c r="O10" i="241" s="1"/>
  <c r="O9" i="208"/>
  <c r="O9" i="241" s="1"/>
  <c r="O8" i="208"/>
  <c r="O8" i="241" s="1"/>
  <c r="O6" i="208"/>
  <c r="O6" i="241" s="1"/>
  <c r="O58" i="209"/>
  <c r="O57" i="209"/>
  <c r="O56" i="209"/>
  <c r="O55" i="209"/>
  <c r="O54" i="209"/>
  <c r="O53" i="209"/>
  <c r="O52" i="209"/>
  <c r="O51" i="209"/>
  <c r="O50" i="209"/>
  <c r="O49" i="209"/>
  <c r="O48" i="209"/>
  <c r="O47" i="209"/>
  <c r="O46" i="209"/>
  <c r="O45" i="209"/>
  <c r="O44" i="209"/>
  <c r="O43" i="209"/>
  <c r="O42" i="209"/>
  <c r="O41" i="209"/>
  <c r="O40" i="209"/>
  <c r="O39" i="209"/>
  <c r="O38" i="209"/>
  <c r="O37" i="209"/>
  <c r="O36" i="209"/>
  <c r="O35" i="209"/>
  <c r="O34" i="209"/>
  <c r="O33" i="209"/>
  <c r="O32" i="209"/>
  <c r="O31" i="209"/>
  <c r="O30" i="209"/>
  <c r="O29" i="209"/>
  <c r="O28" i="209"/>
  <c r="O27" i="209"/>
  <c r="O26" i="209"/>
  <c r="O25" i="209"/>
  <c r="O24" i="209"/>
  <c r="O23" i="209"/>
  <c r="O22" i="209"/>
  <c r="O21" i="209"/>
  <c r="O20" i="209"/>
  <c r="O19" i="209"/>
  <c r="O18" i="209"/>
  <c r="O17" i="209"/>
  <c r="O16" i="209"/>
  <c r="O15" i="209"/>
  <c r="O14" i="209"/>
  <c r="O13" i="209"/>
  <c r="O12" i="209"/>
  <c r="O11" i="209"/>
  <c r="O10" i="209"/>
  <c r="O9" i="209"/>
  <c r="O8" i="209"/>
  <c r="O6" i="209"/>
  <c r="O58" i="210"/>
  <c r="O57" i="210"/>
  <c r="O56" i="210"/>
  <c r="O55" i="210"/>
  <c r="O54" i="210"/>
  <c r="O53" i="210"/>
  <c r="O52" i="210"/>
  <c r="O51" i="210"/>
  <c r="O50" i="210"/>
  <c r="O49" i="210"/>
  <c r="O48" i="210"/>
  <c r="O47" i="210"/>
  <c r="O46" i="210"/>
  <c r="O45" i="210"/>
  <c r="O44" i="210"/>
  <c r="O43" i="210"/>
  <c r="O42" i="210"/>
  <c r="O41" i="210"/>
  <c r="O40" i="210"/>
  <c r="O39" i="210"/>
  <c r="O38" i="210"/>
  <c r="O37" i="210"/>
  <c r="O36" i="210"/>
  <c r="O35" i="210"/>
  <c r="O34" i="210"/>
  <c r="O33" i="210"/>
  <c r="O32" i="210"/>
  <c r="O31" i="210"/>
  <c r="O30" i="210"/>
  <c r="O29" i="210"/>
  <c r="O28" i="210"/>
  <c r="O27" i="210"/>
  <c r="O26" i="210"/>
  <c r="O25" i="210"/>
  <c r="O24" i="210"/>
  <c r="O23" i="210"/>
  <c r="O22" i="210"/>
  <c r="O21" i="210"/>
  <c r="O20" i="210"/>
  <c r="O19" i="210"/>
  <c r="O18" i="210"/>
  <c r="O17" i="210"/>
  <c r="O16" i="210"/>
  <c r="O15" i="210"/>
  <c r="O14" i="210"/>
  <c r="O13" i="210"/>
  <c r="O12" i="210"/>
  <c r="O11" i="210"/>
  <c r="O10" i="210"/>
  <c r="O9" i="210"/>
  <c r="O8" i="210"/>
  <c r="O7" i="210"/>
  <c r="O6" i="210"/>
  <c r="O58" i="211"/>
  <c r="O57" i="211"/>
  <c r="O56" i="211"/>
  <c r="O55" i="211"/>
  <c r="O54" i="211"/>
  <c r="O53" i="211"/>
  <c r="O52" i="211"/>
  <c r="O51" i="211"/>
  <c r="O50" i="211"/>
  <c r="O49" i="211"/>
  <c r="O48" i="211"/>
  <c r="O47" i="211"/>
  <c r="O46" i="211"/>
  <c r="O45" i="211"/>
  <c r="O44" i="211"/>
  <c r="O43" i="211"/>
  <c r="O42" i="211"/>
  <c r="O41" i="211"/>
  <c r="O40" i="211"/>
  <c r="O39" i="211"/>
  <c r="O38" i="211"/>
  <c r="O37" i="211"/>
  <c r="O36" i="211"/>
  <c r="O35" i="211"/>
  <c r="O34" i="211"/>
  <c r="O33" i="211"/>
  <c r="O32" i="211"/>
  <c r="O31" i="211"/>
  <c r="O30" i="211"/>
  <c r="O29" i="211"/>
  <c r="O28" i="211"/>
  <c r="O27" i="211"/>
  <c r="O26" i="211"/>
  <c r="O25" i="211"/>
  <c r="O24" i="211"/>
  <c r="O23" i="211"/>
  <c r="O22" i="211"/>
  <c r="O21" i="211"/>
  <c r="O20" i="211"/>
  <c r="O19" i="211"/>
  <c r="O18" i="211"/>
  <c r="O17" i="211"/>
  <c r="O16" i="211"/>
  <c r="O15" i="211"/>
  <c r="O14" i="211"/>
  <c r="O13" i="211"/>
  <c r="O12" i="211"/>
  <c r="O11" i="211"/>
  <c r="O10" i="211"/>
  <c r="O9" i="211"/>
  <c r="O8" i="211"/>
  <c r="O6" i="211"/>
  <c r="O65" i="238"/>
  <c r="O64" i="238"/>
  <c r="O63" i="238"/>
  <c r="O62" i="238"/>
  <c r="O61" i="238"/>
  <c r="O60" i="238"/>
  <c r="O59" i="238"/>
  <c r="O58" i="238"/>
  <c r="O57" i="238"/>
  <c r="O56" i="238"/>
  <c r="O55" i="238"/>
  <c r="O54" i="238"/>
  <c r="O53" i="238"/>
  <c r="O52" i="238"/>
  <c r="O51" i="238"/>
  <c r="O50" i="238"/>
  <c r="O47" i="238"/>
  <c r="O46" i="238"/>
  <c r="O45" i="238"/>
  <c r="O44" i="238"/>
  <c r="O43" i="238"/>
  <c r="O42" i="238"/>
  <c r="O41" i="238"/>
  <c r="O40" i="238"/>
  <c r="O39" i="238"/>
  <c r="O38" i="238"/>
  <c r="O37" i="238"/>
  <c r="O36" i="238"/>
  <c r="O35" i="238"/>
  <c r="O34" i="238"/>
  <c r="O33" i="238"/>
  <c r="O32" i="238"/>
  <c r="O31" i="238"/>
  <c r="O30" i="238"/>
  <c r="O29" i="238"/>
  <c r="O28" i="238"/>
  <c r="O27" i="238"/>
  <c r="O26" i="238"/>
  <c r="O25" i="238"/>
  <c r="O24" i="238"/>
  <c r="O23" i="238"/>
  <c r="O22" i="238"/>
  <c r="O21" i="238"/>
  <c r="O20" i="238"/>
  <c r="O19" i="238"/>
  <c r="O18" i="238"/>
  <c r="O15" i="238"/>
  <c r="O14" i="238"/>
  <c r="O13" i="238"/>
  <c r="O12" i="238"/>
  <c r="O11" i="238"/>
  <c r="O10" i="238"/>
  <c r="O9" i="238"/>
  <c r="O65" i="237"/>
  <c r="O64" i="237"/>
  <c r="O63" i="237"/>
  <c r="O62" i="237"/>
  <c r="O61" i="237"/>
  <c r="O60" i="237"/>
  <c r="O59" i="237"/>
  <c r="O58" i="237"/>
  <c r="O57" i="237"/>
  <c r="O56" i="237"/>
  <c r="O55" i="237"/>
  <c r="O54" i="237"/>
  <c r="O53" i="237"/>
  <c r="O52" i="237"/>
  <c r="O51" i="237"/>
  <c r="O50" i="237"/>
  <c r="O47" i="237"/>
  <c r="O46" i="237"/>
  <c r="O45" i="237"/>
  <c r="O44" i="237"/>
  <c r="O43" i="237"/>
  <c r="O42" i="237"/>
  <c r="O41" i="237"/>
  <c r="O40" i="237"/>
  <c r="O39" i="237"/>
  <c r="O38" i="237"/>
  <c r="O37" i="237"/>
  <c r="O36" i="237"/>
  <c r="O35" i="237"/>
  <c r="O34" i="237"/>
  <c r="O33" i="237"/>
  <c r="O32" i="237"/>
  <c r="O31" i="237"/>
  <c r="O30" i="237"/>
  <c r="O29" i="237"/>
  <c r="O28" i="237"/>
  <c r="O27" i="237"/>
  <c r="O26" i="237"/>
  <c r="O25" i="237"/>
  <c r="O24" i="237"/>
  <c r="O23" i="237"/>
  <c r="O22" i="237"/>
  <c r="O21" i="237"/>
  <c r="O20" i="237"/>
  <c r="O19" i="237"/>
  <c r="O18" i="237"/>
  <c r="O15" i="237"/>
  <c r="O14" i="237"/>
  <c r="O13" i="237"/>
  <c r="O12" i="237"/>
  <c r="O11" i="237"/>
  <c r="O10" i="237"/>
  <c r="O9" i="237"/>
  <c r="O65" i="236"/>
  <c r="O64" i="236"/>
  <c r="O63" i="236"/>
  <c r="O62" i="236"/>
  <c r="O61" i="236"/>
  <c r="O60" i="236"/>
  <c r="O59" i="236"/>
  <c r="O58" i="236"/>
  <c r="O57" i="236"/>
  <c r="O56" i="236"/>
  <c r="O55" i="236"/>
  <c r="O54" i="236"/>
  <c r="O53" i="236"/>
  <c r="O52" i="236"/>
  <c r="O51" i="236"/>
  <c r="O50" i="236"/>
  <c r="O47" i="236"/>
  <c r="O46" i="236"/>
  <c r="O45" i="236"/>
  <c r="O44" i="236"/>
  <c r="O43" i="236"/>
  <c r="O42" i="236"/>
  <c r="O41" i="236"/>
  <c r="O40" i="236"/>
  <c r="O39" i="236"/>
  <c r="O38" i="236"/>
  <c r="O37" i="236"/>
  <c r="O36" i="236"/>
  <c r="O35" i="236"/>
  <c r="O34" i="236"/>
  <c r="O33" i="236"/>
  <c r="O32" i="236"/>
  <c r="O31" i="236"/>
  <c r="O30" i="236"/>
  <c r="O29" i="236"/>
  <c r="O28" i="236"/>
  <c r="O27" i="236"/>
  <c r="O26" i="236"/>
  <c r="O25" i="236"/>
  <c r="O24" i="236"/>
  <c r="O23" i="236"/>
  <c r="O22" i="236"/>
  <c r="O21" i="236"/>
  <c r="O20" i="236"/>
  <c r="O19" i="236"/>
  <c r="O18" i="236"/>
  <c r="O15" i="236"/>
  <c r="O14" i="236"/>
  <c r="O13" i="236"/>
  <c r="O12" i="236"/>
  <c r="O11" i="236"/>
  <c r="O10" i="236"/>
  <c r="O9" i="236"/>
  <c r="O65" i="235"/>
  <c r="O64" i="235"/>
  <c r="O63" i="235"/>
  <c r="O62" i="235"/>
  <c r="O61" i="235"/>
  <c r="O60" i="235"/>
  <c r="O59" i="235"/>
  <c r="O58" i="235"/>
  <c r="O57" i="235"/>
  <c r="O56" i="235"/>
  <c r="O55" i="235"/>
  <c r="O54" i="235"/>
  <c r="O53" i="235"/>
  <c r="O52" i="235"/>
  <c r="O51" i="235"/>
  <c r="O50" i="235"/>
  <c r="O47" i="235"/>
  <c r="O46" i="235"/>
  <c r="O45" i="235"/>
  <c r="O44" i="235"/>
  <c r="O43" i="235"/>
  <c r="O42" i="235"/>
  <c r="O41" i="235"/>
  <c r="O40" i="235"/>
  <c r="O39" i="235"/>
  <c r="O38" i="235"/>
  <c r="O37" i="235"/>
  <c r="O36" i="235"/>
  <c r="O35" i="235"/>
  <c r="O34" i="235"/>
  <c r="O33" i="235"/>
  <c r="O32" i="235"/>
  <c r="O31" i="235"/>
  <c r="O30" i="235"/>
  <c r="O29" i="235"/>
  <c r="O28" i="235"/>
  <c r="O27" i="235"/>
  <c r="O26" i="235"/>
  <c r="O25" i="235"/>
  <c r="O24" i="235"/>
  <c r="O23" i="235"/>
  <c r="O22" i="235"/>
  <c r="O21" i="235"/>
  <c r="O20" i="235"/>
  <c r="O19" i="235"/>
  <c r="O18" i="235"/>
  <c r="O15" i="235"/>
  <c r="O14" i="235"/>
  <c r="O13" i="235"/>
  <c r="O12" i="235"/>
  <c r="O11" i="235"/>
  <c r="O10" i="235"/>
  <c r="O9" i="235"/>
  <c r="O61" i="234"/>
  <c r="O60" i="234"/>
  <c r="O59" i="234"/>
  <c r="O58" i="234"/>
  <c r="O57" i="234"/>
  <c r="O56" i="234"/>
  <c r="O55" i="234"/>
  <c r="O54" i="234"/>
  <c r="O53" i="234"/>
  <c r="O52" i="234"/>
  <c r="O51" i="234"/>
  <c r="O50" i="234"/>
  <c r="O47" i="234"/>
  <c r="O46" i="234"/>
  <c r="O45" i="234"/>
  <c r="O44" i="234"/>
  <c r="O43" i="234"/>
  <c r="O42" i="234"/>
  <c r="O41" i="234"/>
  <c r="O40" i="234"/>
  <c r="O39" i="234"/>
  <c r="O38" i="234"/>
  <c r="O37" i="234"/>
  <c r="O36" i="234"/>
  <c r="O35" i="234"/>
  <c r="O34" i="234"/>
  <c r="O33" i="234"/>
  <c r="O32" i="234"/>
  <c r="O31" i="234"/>
  <c r="O30" i="234"/>
  <c r="O29" i="234"/>
  <c r="O28" i="234"/>
  <c r="O27" i="234"/>
  <c r="O26" i="234"/>
  <c r="O25" i="234"/>
  <c r="O24" i="234"/>
  <c r="O23" i="234"/>
  <c r="O22" i="234"/>
  <c r="O21" i="234"/>
  <c r="O20" i="234"/>
  <c r="O19" i="234"/>
  <c r="O18" i="234"/>
  <c r="O15" i="234"/>
  <c r="O14" i="234"/>
  <c r="O13" i="234"/>
  <c r="O12" i="234"/>
  <c r="O11" i="234"/>
  <c r="O10" i="234"/>
  <c r="O9" i="234"/>
  <c r="O61" i="233"/>
  <c r="O60" i="233"/>
  <c r="O59" i="233"/>
  <c r="O58" i="233"/>
  <c r="O57" i="233"/>
  <c r="O56" i="233"/>
  <c r="O55" i="233"/>
  <c r="O54" i="233"/>
  <c r="O53" i="233"/>
  <c r="O52" i="233"/>
  <c r="O51" i="233"/>
  <c r="O50" i="233"/>
  <c r="O47" i="233"/>
  <c r="O46" i="233"/>
  <c r="O45" i="233"/>
  <c r="O44" i="233"/>
  <c r="O43" i="233"/>
  <c r="O42" i="233"/>
  <c r="O41" i="233"/>
  <c r="O40" i="233"/>
  <c r="O39" i="233"/>
  <c r="O38" i="233"/>
  <c r="O37" i="233"/>
  <c r="O36" i="233"/>
  <c r="O35" i="233"/>
  <c r="O34" i="233"/>
  <c r="O33" i="233"/>
  <c r="O32" i="233"/>
  <c r="O31" i="233"/>
  <c r="O30" i="233"/>
  <c r="O29" i="233"/>
  <c r="O28" i="233"/>
  <c r="O27" i="233"/>
  <c r="O26" i="233"/>
  <c r="O25" i="233"/>
  <c r="O24" i="233"/>
  <c r="O23" i="233"/>
  <c r="O22" i="233"/>
  <c r="O21" i="233"/>
  <c r="O20" i="233"/>
  <c r="O19" i="233"/>
  <c r="O18" i="233"/>
  <c r="O15" i="233"/>
  <c r="O14" i="233"/>
  <c r="O13" i="233"/>
  <c r="O12" i="233"/>
  <c r="O11" i="233"/>
  <c r="O10" i="233"/>
  <c r="O9" i="233"/>
  <c r="N6" i="234"/>
  <c r="N6" i="235"/>
  <c r="N6" i="236"/>
  <c r="N6" i="237"/>
  <c r="N6" i="238"/>
  <c r="N6" i="233"/>
  <c r="O41" i="228"/>
  <c r="N41" i="228"/>
  <c r="J41" i="228"/>
  <c r="K41" i="228" s="1"/>
  <c r="I41" i="228"/>
  <c r="E41" i="228"/>
  <c r="D41" i="228"/>
  <c r="O20" i="228"/>
  <c r="N20" i="228"/>
  <c r="J20" i="228"/>
  <c r="K20" i="228" s="1"/>
  <c r="I20" i="228"/>
  <c r="E20" i="228"/>
  <c r="F18" i="228"/>
  <c r="K18" i="228"/>
  <c r="P18" i="228"/>
  <c r="P39" i="228"/>
  <c r="K39" i="228"/>
  <c r="F39" i="228"/>
  <c r="R16" i="232"/>
  <c r="S16" i="232" s="1"/>
  <c r="U58" i="213"/>
  <c r="P58" i="213"/>
  <c r="K58" i="213"/>
  <c r="F58" i="213"/>
  <c r="F38" i="213"/>
  <c r="K38" i="213"/>
  <c r="P38" i="213"/>
  <c r="U38" i="213"/>
  <c r="U17" i="213"/>
  <c r="P17" i="213"/>
  <c r="K17" i="213"/>
  <c r="F17" i="213"/>
  <c r="T60" i="213"/>
  <c r="S60" i="213"/>
  <c r="O60" i="213"/>
  <c r="N60" i="213"/>
  <c r="J60" i="213"/>
  <c r="K60" i="213" s="1"/>
  <c r="I60" i="213"/>
  <c r="E60" i="213"/>
  <c r="D60" i="213"/>
  <c r="T40" i="213"/>
  <c r="S40" i="213"/>
  <c r="O40" i="213"/>
  <c r="P40" i="213" s="1"/>
  <c r="N40" i="213"/>
  <c r="J40" i="213"/>
  <c r="I40" i="213"/>
  <c r="E40" i="213"/>
  <c r="D40" i="213"/>
  <c r="T19" i="213"/>
  <c r="S19" i="213"/>
  <c r="O19" i="213"/>
  <c r="N19" i="213"/>
  <c r="J19" i="213"/>
  <c r="K19" i="213" s="1"/>
  <c r="I19" i="213"/>
  <c r="E19" i="213"/>
  <c r="L18" i="232"/>
  <c r="K18" i="232"/>
  <c r="F18" i="232"/>
  <c r="R44" i="232"/>
  <c r="S44" i="232" s="1"/>
  <c r="Q44" i="232"/>
  <c r="L44" i="232"/>
  <c r="K44" i="232"/>
  <c r="F44" i="232"/>
  <c r="S42" i="232"/>
  <c r="M42" i="232"/>
  <c r="G42" i="232"/>
  <c r="M16" i="232"/>
  <c r="G16" i="232"/>
  <c r="R18" i="213"/>
  <c r="R19" i="213"/>
  <c r="R39" i="213"/>
  <c r="R40" i="213"/>
  <c r="R59" i="213"/>
  <c r="R60" i="213"/>
  <c r="N75" i="245"/>
  <c r="N66" i="245"/>
  <c r="N57" i="245"/>
  <c r="N30" i="245"/>
  <c r="N48" i="245"/>
  <c r="N21" i="245"/>
  <c r="N12" i="245"/>
  <c r="M49" i="235"/>
  <c r="M17" i="235"/>
  <c r="M17" i="234"/>
  <c r="M6" i="234" s="1"/>
  <c r="M6" i="237"/>
  <c r="M6" i="238"/>
  <c r="M6" i="236"/>
  <c r="M6" i="233"/>
  <c r="R15" i="232"/>
  <c r="R14" i="232"/>
  <c r="R13" i="232"/>
  <c r="R12" i="232"/>
  <c r="M44" i="232" l="1"/>
  <c r="K40" i="213"/>
  <c r="O17" i="243"/>
  <c r="O33" i="243"/>
  <c r="O49" i="243"/>
  <c r="O18" i="243"/>
  <c r="O34" i="243"/>
  <c r="O50" i="243"/>
  <c r="O19" i="243"/>
  <c r="O35" i="243"/>
  <c r="O51" i="243"/>
  <c r="O20" i="243"/>
  <c r="O36" i="243"/>
  <c r="O52" i="243"/>
  <c r="P20" i="228"/>
  <c r="O21" i="243"/>
  <c r="O37" i="243"/>
  <c r="O53" i="243"/>
  <c r="U40" i="213"/>
  <c r="M18" i="232"/>
  <c r="F60" i="213"/>
  <c r="F41" i="228"/>
  <c r="O6" i="243"/>
  <c r="O22" i="243"/>
  <c r="O38" i="243"/>
  <c r="O54" i="243"/>
  <c r="O23" i="243"/>
  <c r="O39" i="243"/>
  <c r="O55" i="243"/>
  <c r="P19" i="213"/>
  <c r="P60" i="213"/>
  <c r="P41" i="228"/>
  <c r="O11" i="243"/>
  <c r="O27" i="243"/>
  <c r="O43" i="243"/>
  <c r="U19" i="213"/>
  <c r="U60" i="213"/>
  <c r="O13" i="243"/>
  <c r="O29" i="243"/>
  <c r="O45" i="243"/>
  <c r="F40" i="213"/>
  <c r="R18" i="232"/>
  <c r="M6" i="235"/>
  <c r="M58" i="241"/>
  <c r="M57" i="241"/>
  <c r="M56" i="241"/>
  <c r="M55" i="241"/>
  <c r="M54" i="241"/>
  <c r="M53" i="241"/>
  <c r="M52" i="241"/>
  <c r="M51" i="241"/>
  <c r="M50" i="241"/>
  <c r="M49" i="241"/>
  <c r="M48" i="241"/>
  <c r="M47" i="241"/>
  <c r="M46" i="241"/>
  <c r="M45" i="241"/>
  <c r="M44" i="241"/>
  <c r="M43" i="241"/>
  <c r="M42" i="241"/>
  <c r="M41" i="241"/>
  <c r="M40" i="241"/>
  <c r="M39" i="241"/>
  <c r="M38" i="241"/>
  <c r="M37" i="241"/>
  <c r="M36" i="241"/>
  <c r="M35" i="241"/>
  <c r="M34" i="241"/>
  <c r="M33" i="241"/>
  <c r="M32" i="241"/>
  <c r="M31" i="241"/>
  <c r="M30" i="241"/>
  <c r="M29" i="241"/>
  <c r="M28" i="241"/>
  <c r="M27" i="241"/>
  <c r="M26" i="241"/>
  <c r="M25" i="241"/>
  <c r="M24" i="241"/>
  <c r="M23" i="241"/>
  <c r="M22" i="241"/>
  <c r="M21" i="241"/>
  <c r="M18" i="241"/>
  <c r="M17" i="241"/>
  <c r="M16" i="241"/>
  <c r="M15" i="241"/>
  <c r="M14" i="241"/>
  <c r="M13" i="241"/>
  <c r="M12" i="241"/>
  <c r="M11" i="241"/>
  <c r="M10" i="241"/>
  <c r="M9" i="241"/>
  <c r="M8" i="241"/>
  <c r="M7" i="241"/>
  <c r="M6" i="241"/>
  <c r="M58" i="243"/>
  <c r="M57" i="243"/>
  <c r="M56" i="243"/>
  <c r="M55" i="243"/>
  <c r="M54" i="243"/>
  <c r="M53" i="243"/>
  <c r="M52" i="243"/>
  <c r="M51" i="243"/>
  <c r="M50" i="243"/>
  <c r="M49" i="243"/>
  <c r="M48" i="243"/>
  <c r="M47" i="243"/>
  <c r="M46" i="243"/>
  <c r="M45" i="243"/>
  <c r="M44" i="243"/>
  <c r="M43" i="243"/>
  <c r="M42" i="243"/>
  <c r="M41" i="243"/>
  <c r="M40" i="243"/>
  <c r="M39" i="243"/>
  <c r="M38" i="243"/>
  <c r="M37" i="243"/>
  <c r="M36" i="243"/>
  <c r="M35" i="243"/>
  <c r="M34" i="243"/>
  <c r="M33" i="243"/>
  <c r="M32" i="243"/>
  <c r="M31" i="243"/>
  <c r="M30" i="243"/>
  <c r="M29" i="243"/>
  <c r="M28" i="243"/>
  <c r="M27" i="243"/>
  <c r="M26" i="243"/>
  <c r="M25" i="243"/>
  <c r="M24" i="243"/>
  <c r="M23" i="243"/>
  <c r="M22" i="243"/>
  <c r="M21" i="243"/>
  <c r="M20" i="243"/>
  <c r="M19" i="243"/>
  <c r="M18" i="243"/>
  <c r="M17" i="243"/>
  <c r="M16" i="243"/>
  <c r="M15" i="243"/>
  <c r="M14" i="243"/>
  <c r="M13" i="243"/>
  <c r="M12" i="243"/>
  <c r="M11" i="243"/>
  <c r="M10" i="243"/>
  <c r="M9" i="243"/>
  <c r="M8" i="243"/>
  <c r="M7" i="243"/>
  <c r="M6" i="243"/>
  <c r="I18" i="213" l="1"/>
  <c r="S18" i="213"/>
  <c r="N18" i="213"/>
  <c r="D18" i="213"/>
  <c r="S59" i="213"/>
  <c r="N59" i="213"/>
  <c r="I59" i="213"/>
  <c r="D59" i="213"/>
  <c r="S39" i="213"/>
  <c r="N39" i="213"/>
  <c r="I39" i="213"/>
  <c r="D39" i="213"/>
  <c r="U57" i="213"/>
  <c r="P57" i="213"/>
  <c r="K57" i="213"/>
  <c r="F57" i="213"/>
  <c r="F37" i="213"/>
  <c r="K37" i="213"/>
  <c r="P37" i="213"/>
  <c r="U37" i="213"/>
  <c r="U16" i="213"/>
  <c r="P16" i="213"/>
  <c r="K16" i="213"/>
  <c r="F16" i="213"/>
  <c r="N40" i="228"/>
  <c r="I40" i="228"/>
  <c r="D40" i="228"/>
  <c r="N19" i="228"/>
  <c r="I19" i="228"/>
  <c r="D19" i="228"/>
  <c r="F38" i="228"/>
  <c r="K38" i="228"/>
  <c r="P38" i="228"/>
  <c r="P17" i="228"/>
  <c r="K17" i="228"/>
  <c r="F17" i="228"/>
  <c r="Q43" i="232"/>
  <c r="K43" i="232"/>
  <c r="E43" i="232"/>
  <c r="K17" i="232"/>
  <c r="E17" i="232"/>
  <c r="G41" i="232"/>
  <c r="M41" i="232"/>
  <c r="S41" i="232"/>
  <c r="S15" i="232"/>
  <c r="M15" i="232"/>
  <c r="G15" i="232"/>
  <c r="M75" i="245"/>
  <c r="M66" i="245"/>
  <c r="M57" i="245"/>
  <c r="M56" i="245"/>
  <c r="M48" i="245"/>
  <c r="M47" i="245"/>
  <c r="M38" i="245"/>
  <c r="M30" i="245"/>
  <c r="M29" i="245"/>
  <c r="M21" i="245"/>
  <c r="M20" i="245"/>
  <c r="M12" i="245"/>
  <c r="M11" i="245"/>
  <c r="L49" i="238"/>
  <c r="K49" i="238"/>
  <c r="J49" i="238"/>
  <c r="I49" i="238"/>
  <c r="H49" i="238"/>
  <c r="G49" i="238"/>
  <c r="F49" i="238"/>
  <c r="L48" i="238"/>
  <c r="K48" i="238"/>
  <c r="J48" i="238"/>
  <c r="I48" i="238"/>
  <c r="H48" i="238"/>
  <c r="G48" i="238"/>
  <c r="F48" i="238"/>
  <c r="L17" i="238"/>
  <c r="K17" i="238"/>
  <c r="J17" i="238"/>
  <c r="I17" i="238"/>
  <c r="H17" i="238"/>
  <c r="G17" i="238"/>
  <c r="F17" i="238"/>
  <c r="L16" i="238"/>
  <c r="K16" i="238"/>
  <c r="J16" i="238"/>
  <c r="I16" i="238"/>
  <c r="H16" i="238"/>
  <c r="G16" i="238"/>
  <c r="F16" i="238"/>
  <c r="L49" i="237"/>
  <c r="K49" i="237"/>
  <c r="J49" i="237"/>
  <c r="I49" i="237"/>
  <c r="H49" i="237"/>
  <c r="G49" i="237"/>
  <c r="L48" i="237"/>
  <c r="K48" i="237"/>
  <c r="J48" i="237"/>
  <c r="I48" i="237"/>
  <c r="H48" i="237"/>
  <c r="G48" i="237"/>
  <c r="L16" i="237"/>
  <c r="K16" i="237"/>
  <c r="J16" i="237"/>
  <c r="I16" i="237"/>
  <c r="H16" i="237"/>
  <c r="G16" i="237"/>
  <c r="L17" i="237"/>
  <c r="K17" i="237"/>
  <c r="J17" i="237"/>
  <c r="I17" i="237"/>
  <c r="H17" i="237"/>
  <c r="G17" i="237"/>
  <c r="L49" i="236"/>
  <c r="K49" i="236"/>
  <c r="J49" i="236"/>
  <c r="I49" i="236"/>
  <c r="H49" i="236"/>
  <c r="L48" i="236"/>
  <c r="K48" i="236"/>
  <c r="J48" i="236"/>
  <c r="I48" i="236"/>
  <c r="H48" i="236"/>
  <c r="L17" i="236"/>
  <c r="L6" i="236" s="1"/>
  <c r="K17" i="236"/>
  <c r="J17" i="236"/>
  <c r="I17" i="236"/>
  <c r="L16" i="236"/>
  <c r="K16" i="236"/>
  <c r="J16" i="236"/>
  <c r="I16" i="236"/>
  <c r="L49" i="235"/>
  <c r="K49" i="235"/>
  <c r="J49" i="235"/>
  <c r="I49" i="235"/>
  <c r="H49" i="235"/>
  <c r="L48" i="235"/>
  <c r="K48" i="235"/>
  <c r="J48" i="235"/>
  <c r="I48" i="235"/>
  <c r="H48" i="235"/>
  <c r="L17" i="235"/>
  <c r="K17" i="235"/>
  <c r="J17" i="235"/>
  <c r="I17" i="235"/>
  <c r="H17" i="235"/>
  <c r="L16" i="235"/>
  <c r="K16" i="235"/>
  <c r="J16" i="235"/>
  <c r="I16" i="235"/>
  <c r="H16" i="235"/>
  <c r="L49" i="234"/>
  <c r="K49" i="234"/>
  <c r="J49" i="234"/>
  <c r="I49" i="234"/>
  <c r="H49" i="234"/>
  <c r="L48" i="234"/>
  <c r="K48" i="234"/>
  <c r="J48" i="234"/>
  <c r="I48" i="234"/>
  <c r="L17" i="234"/>
  <c r="K17" i="234"/>
  <c r="J17" i="234"/>
  <c r="I17" i="234"/>
  <c r="H17" i="234"/>
  <c r="L16" i="234"/>
  <c r="K16" i="234"/>
  <c r="J16" i="234"/>
  <c r="I16" i="234"/>
  <c r="L49" i="233"/>
  <c r="K49" i="233"/>
  <c r="J49" i="233"/>
  <c r="I49" i="233"/>
  <c r="L48" i="233"/>
  <c r="K48" i="233"/>
  <c r="J48" i="233"/>
  <c r="I48" i="233"/>
  <c r="L17" i="233"/>
  <c r="K17" i="233"/>
  <c r="J17" i="233"/>
  <c r="I17" i="233"/>
  <c r="L16" i="233"/>
  <c r="K16" i="233"/>
  <c r="J16" i="233"/>
  <c r="I16" i="233"/>
  <c r="L58" i="243"/>
  <c r="L57" i="243"/>
  <c r="L56" i="243"/>
  <c r="L55" i="243"/>
  <c r="L54" i="243"/>
  <c r="L53" i="243"/>
  <c r="L52" i="243"/>
  <c r="L51" i="243"/>
  <c r="L50" i="243"/>
  <c r="L49" i="243"/>
  <c r="L48" i="243"/>
  <c r="L47" i="243"/>
  <c r="L46" i="243"/>
  <c r="L45" i="243"/>
  <c r="L44" i="243"/>
  <c r="L43" i="243"/>
  <c r="L42" i="243"/>
  <c r="L41" i="243"/>
  <c r="L40" i="243"/>
  <c r="L39" i="243"/>
  <c r="L38" i="243"/>
  <c r="L37" i="243"/>
  <c r="L36" i="243"/>
  <c r="L35" i="243"/>
  <c r="L34" i="243"/>
  <c r="L33" i="243"/>
  <c r="L32" i="243"/>
  <c r="L31" i="243"/>
  <c r="L30" i="243"/>
  <c r="L29" i="243"/>
  <c r="L28" i="243"/>
  <c r="L27" i="243"/>
  <c r="L26" i="243"/>
  <c r="L25" i="243"/>
  <c r="L24" i="243"/>
  <c r="L23" i="243"/>
  <c r="L22" i="243"/>
  <c r="L21" i="243"/>
  <c r="L20" i="243"/>
  <c r="L19" i="243"/>
  <c r="L18" i="243"/>
  <c r="L17" i="243"/>
  <c r="L16" i="243"/>
  <c r="L15" i="243"/>
  <c r="L14" i="243"/>
  <c r="L13" i="243"/>
  <c r="L12" i="243"/>
  <c r="L11" i="243"/>
  <c r="L10" i="243"/>
  <c r="L9" i="243"/>
  <c r="L8" i="243"/>
  <c r="L7" i="243"/>
  <c r="L6" i="243"/>
  <c r="L58" i="241"/>
  <c r="L57" i="241"/>
  <c r="L56" i="241"/>
  <c r="L55" i="241"/>
  <c r="L54" i="241"/>
  <c r="L53" i="241"/>
  <c r="L52" i="241"/>
  <c r="L51" i="241"/>
  <c r="L50" i="241"/>
  <c r="L49" i="241"/>
  <c r="L48" i="241"/>
  <c r="L47" i="241"/>
  <c r="L46" i="241"/>
  <c r="L45" i="241"/>
  <c r="L44" i="241"/>
  <c r="L43" i="241"/>
  <c r="L42" i="241"/>
  <c r="L41" i="241"/>
  <c r="L40" i="241"/>
  <c r="L39" i="241"/>
  <c r="L38" i="241"/>
  <c r="L37" i="241"/>
  <c r="L36" i="241"/>
  <c r="L35" i="241"/>
  <c r="L34" i="241"/>
  <c r="L33" i="241"/>
  <c r="L32" i="241"/>
  <c r="L31" i="241"/>
  <c r="L30" i="241"/>
  <c r="L29" i="241"/>
  <c r="L28" i="241"/>
  <c r="L27" i="241"/>
  <c r="L26" i="241"/>
  <c r="L25" i="241"/>
  <c r="L24" i="241"/>
  <c r="L23" i="241"/>
  <c r="L22" i="241"/>
  <c r="L21" i="241"/>
  <c r="L18" i="241"/>
  <c r="L17" i="241"/>
  <c r="L16" i="241"/>
  <c r="L15" i="241"/>
  <c r="L14" i="241"/>
  <c r="L13" i="241"/>
  <c r="L12" i="241"/>
  <c r="L11" i="241"/>
  <c r="L10" i="241"/>
  <c r="L9" i="241"/>
  <c r="L8" i="241"/>
  <c r="L7" i="241"/>
  <c r="L6" i="241"/>
  <c r="L6" i="234" l="1"/>
  <c r="L6" i="238"/>
  <c r="L6" i="235"/>
  <c r="L6" i="233"/>
  <c r="L6" i="237"/>
  <c r="U56" i="213"/>
  <c r="P56" i="213"/>
  <c r="K56" i="213"/>
  <c r="F56" i="213"/>
  <c r="F36" i="213"/>
  <c r="K36" i="213"/>
  <c r="P36" i="213"/>
  <c r="U36" i="213"/>
  <c r="U15" i="213"/>
  <c r="P15" i="213"/>
  <c r="K15" i="213"/>
  <c r="F15" i="213"/>
  <c r="F37" i="228"/>
  <c r="K37" i="228"/>
  <c r="P37" i="228"/>
  <c r="P16" i="228"/>
  <c r="K16" i="228"/>
  <c r="F16" i="228"/>
  <c r="G40" i="232"/>
  <c r="M40" i="232"/>
  <c r="S40" i="232"/>
  <c r="S14" i="232"/>
  <c r="M14" i="232"/>
  <c r="G14" i="232"/>
  <c r="L12" i="245"/>
  <c r="K12" i="245"/>
  <c r="L21" i="245"/>
  <c r="K21" i="245"/>
  <c r="L30" i="245"/>
  <c r="K30" i="245"/>
  <c r="L48" i="245"/>
  <c r="K48" i="245"/>
  <c r="L57" i="245"/>
  <c r="K57" i="245"/>
  <c r="L66" i="245"/>
  <c r="K66" i="245"/>
  <c r="L75" i="245"/>
  <c r="K75" i="245"/>
  <c r="K6" i="237"/>
  <c r="R43" i="232"/>
  <c r="L43" i="232"/>
  <c r="F43" i="232"/>
  <c r="K58" i="241" l="1"/>
  <c r="J58" i="241"/>
  <c r="K57" i="241"/>
  <c r="J57" i="241"/>
  <c r="K56" i="241"/>
  <c r="J56" i="241"/>
  <c r="K55" i="241"/>
  <c r="J55" i="241"/>
  <c r="K54" i="241"/>
  <c r="J54" i="241"/>
  <c r="K53" i="241"/>
  <c r="J53" i="241"/>
  <c r="K52" i="241"/>
  <c r="J52" i="241"/>
  <c r="K51" i="241"/>
  <c r="J51" i="241"/>
  <c r="K50" i="241"/>
  <c r="J50" i="241"/>
  <c r="K49" i="241"/>
  <c r="J49" i="241"/>
  <c r="K48" i="241"/>
  <c r="J48" i="241"/>
  <c r="K47" i="241"/>
  <c r="J47" i="241"/>
  <c r="K46" i="241"/>
  <c r="J46" i="241"/>
  <c r="K45" i="241"/>
  <c r="J45" i="241"/>
  <c r="K44" i="241"/>
  <c r="J44" i="241"/>
  <c r="K43" i="241"/>
  <c r="J43" i="241"/>
  <c r="K42" i="241"/>
  <c r="J42" i="241"/>
  <c r="K41" i="241"/>
  <c r="J41" i="241"/>
  <c r="K40" i="241"/>
  <c r="J40" i="241"/>
  <c r="K39" i="241"/>
  <c r="J39" i="241"/>
  <c r="K38" i="241"/>
  <c r="J38" i="241"/>
  <c r="K37" i="241"/>
  <c r="J37" i="241"/>
  <c r="K36" i="241"/>
  <c r="J36" i="241"/>
  <c r="K35" i="241"/>
  <c r="J35" i="241"/>
  <c r="K34" i="241"/>
  <c r="J34" i="241"/>
  <c r="K33" i="241"/>
  <c r="J33" i="241"/>
  <c r="K32" i="241"/>
  <c r="J32" i="241"/>
  <c r="K31" i="241"/>
  <c r="J31" i="241"/>
  <c r="K30" i="241"/>
  <c r="J30" i="241"/>
  <c r="K29" i="241"/>
  <c r="J29" i="241"/>
  <c r="K28" i="241"/>
  <c r="J28" i="241"/>
  <c r="K27" i="241"/>
  <c r="J27" i="241"/>
  <c r="K26" i="241"/>
  <c r="J26" i="241"/>
  <c r="K25" i="241"/>
  <c r="J25" i="241"/>
  <c r="K24" i="241"/>
  <c r="J24" i="241"/>
  <c r="K23" i="241"/>
  <c r="J23" i="241"/>
  <c r="K22" i="241"/>
  <c r="J22" i="241"/>
  <c r="K21" i="241"/>
  <c r="J21" i="241"/>
  <c r="K18" i="241"/>
  <c r="J18" i="241"/>
  <c r="K17" i="241"/>
  <c r="J17" i="241"/>
  <c r="K16" i="241"/>
  <c r="J16" i="241"/>
  <c r="K15" i="241"/>
  <c r="J15" i="241"/>
  <c r="K14" i="241"/>
  <c r="J14" i="241"/>
  <c r="K13" i="241"/>
  <c r="J13" i="241"/>
  <c r="K12" i="241"/>
  <c r="J12" i="241"/>
  <c r="K11" i="241"/>
  <c r="J11" i="241"/>
  <c r="K10" i="241"/>
  <c r="J10" i="241"/>
  <c r="K9" i="241"/>
  <c r="J9" i="241"/>
  <c r="K8" i="241"/>
  <c r="J8" i="241"/>
  <c r="K7" i="241"/>
  <c r="J7" i="241"/>
  <c r="K6" i="241"/>
  <c r="J6" i="241"/>
  <c r="N7" i="243"/>
  <c r="K58" i="243"/>
  <c r="J58" i="243"/>
  <c r="K57" i="243"/>
  <c r="J57" i="243"/>
  <c r="K56" i="243"/>
  <c r="J56" i="243"/>
  <c r="K55" i="243"/>
  <c r="J55" i="243"/>
  <c r="K54" i="243"/>
  <c r="J54" i="243"/>
  <c r="K53" i="243"/>
  <c r="J53" i="243"/>
  <c r="K52" i="243"/>
  <c r="J52" i="243"/>
  <c r="K51" i="243"/>
  <c r="J51" i="243"/>
  <c r="K50" i="243"/>
  <c r="J50" i="243"/>
  <c r="K49" i="243"/>
  <c r="J49" i="243"/>
  <c r="K48" i="243"/>
  <c r="J48" i="243"/>
  <c r="K47" i="243"/>
  <c r="J47" i="243"/>
  <c r="K46" i="243"/>
  <c r="J46" i="243"/>
  <c r="K45" i="243"/>
  <c r="J45" i="243"/>
  <c r="K44" i="243"/>
  <c r="J44" i="243"/>
  <c r="K43" i="243"/>
  <c r="J43" i="243"/>
  <c r="K42" i="243"/>
  <c r="J42" i="243"/>
  <c r="K41" i="243"/>
  <c r="J41" i="243"/>
  <c r="K40" i="243"/>
  <c r="J40" i="243"/>
  <c r="K39" i="243"/>
  <c r="J39" i="243"/>
  <c r="K38" i="243"/>
  <c r="J38" i="243"/>
  <c r="K37" i="243"/>
  <c r="J37" i="243"/>
  <c r="K36" i="243"/>
  <c r="J36" i="243"/>
  <c r="K35" i="243"/>
  <c r="J35" i="243"/>
  <c r="K34" i="243"/>
  <c r="J34" i="243"/>
  <c r="K33" i="243"/>
  <c r="J33" i="243"/>
  <c r="K32" i="243"/>
  <c r="J32" i="243"/>
  <c r="K31" i="243"/>
  <c r="J31" i="243"/>
  <c r="K30" i="243"/>
  <c r="J30" i="243"/>
  <c r="K29" i="243"/>
  <c r="J29" i="243"/>
  <c r="K28" i="243"/>
  <c r="J28" i="243"/>
  <c r="K27" i="243"/>
  <c r="J27" i="243"/>
  <c r="K26" i="243"/>
  <c r="J26" i="243"/>
  <c r="K25" i="243"/>
  <c r="J25" i="243"/>
  <c r="K24" i="243"/>
  <c r="J24" i="243"/>
  <c r="K23" i="243"/>
  <c r="J23" i="243"/>
  <c r="K22" i="243"/>
  <c r="J22" i="243"/>
  <c r="K21" i="243"/>
  <c r="J21" i="243"/>
  <c r="K20" i="243"/>
  <c r="J20" i="243"/>
  <c r="K19" i="243"/>
  <c r="J19" i="243"/>
  <c r="K18" i="243"/>
  <c r="J18" i="243"/>
  <c r="K17" i="243"/>
  <c r="J17" i="243"/>
  <c r="K16" i="243"/>
  <c r="J16" i="243"/>
  <c r="K15" i="243"/>
  <c r="J15" i="243"/>
  <c r="K14" i="243"/>
  <c r="J14" i="243"/>
  <c r="K13" i="243"/>
  <c r="J13" i="243"/>
  <c r="K12" i="243"/>
  <c r="J12" i="243"/>
  <c r="K11" i="243"/>
  <c r="J11" i="243"/>
  <c r="K10" i="243"/>
  <c r="J10" i="243"/>
  <c r="K9" i="243"/>
  <c r="J9" i="243"/>
  <c r="K8" i="243"/>
  <c r="J8" i="243"/>
  <c r="K7" i="243"/>
  <c r="J7" i="243"/>
  <c r="K6" i="243"/>
  <c r="J6" i="243"/>
  <c r="K6" i="238" l="1"/>
  <c r="K6" i="236"/>
  <c r="K6" i="235"/>
  <c r="K6" i="234"/>
  <c r="K6" i="233"/>
  <c r="J6" i="233"/>
  <c r="U55" i="213"/>
  <c r="U54" i="213"/>
  <c r="P55" i="213"/>
  <c r="K55" i="213"/>
  <c r="K54" i="213"/>
  <c r="F55" i="213"/>
  <c r="F54" i="213"/>
  <c r="U35" i="213"/>
  <c r="U34" i="213"/>
  <c r="P35" i="213"/>
  <c r="P34" i="213"/>
  <c r="K35" i="213"/>
  <c r="K34" i="213"/>
  <c r="F35" i="213"/>
  <c r="F34" i="213"/>
  <c r="U14" i="213"/>
  <c r="U13" i="213"/>
  <c r="P14" i="213"/>
  <c r="P13" i="213"/>
  <c r="K14" i="213"/>
  <c r="K13" i="213"/>
  <c r="F14" i="213"/>
  <c r="F13" i="213"/>
  <c r="F36" i="228"/>
  <c r="F35" i="228"/>
  <c r="K36" i="228"/>
  <c r="K35" i="228"/>
  <c r="P36" i="228"/>
  <c r="P35" i="228"/>
  <c r="P15" i="228"/>
  <c r="P14" i="228"/>
  <c r="K15" i="228"/>
  <c r="K14" i="228"/>
  <c r="F15" i="228"/>
  <c r="F14" i="228"/>
  <c r="S39" i="232"/>
  <c r="S38" i="232"/>
  <c r="M39" i="232"/>
  <c r="M38" i="232"/>
  <c r="G39" i="232"/>
  <c r="G38" i="232"/>
  <c r="S13" i="232"/>
  <c r="S12" i="232"/>
  <c r="M13" i="232"/>
  <c r="M12" i="232"/>
  <c r="G13" i="232"/>
  <c r="G12" i="232"/>
  <c r="J6" i="238"/>
  <c r="J6" i="237"/>
  <c r="J6" i="236"/>
  <c r="J6" i="235"/>
  <c r="J6" i="234"/>
  <c r="I6" i="234"/>
  <c r="T59" i="213"/>
  <c r="U53" i="213"/>
  <c r="U52" i="213"/>
  <c r="U51" i="213"/>
  <c r="U50" i="213"/>
  <c r="U49" i="213"/>
  <c r="U48" i="213"/>
  <c r="U47" i="213"/>
  <c r="M60" i="213"/>
  <c r="O59" i="213"/>
  <c r="M59" i="213"/>
  <c r="P53" i="213"/>
  <c r="P52" i="213"/>
  <c r="P51" i="213"/>
  <c r="P50" i="213"/>
  <c r="P49" i="213"/>
  <c r="P48" i="213"/>
  <c r="P47" i="213"/>
  <c r="H60" i="213"/>
  <c r="J59" i="213"/>
  <c r="H59" i="213"/>
  <c r="K53" i="213"/>
  <c r="K52" i="213"/>
  <c r="K51" i="213"/>
  <c r="K50" i="213"/>
  <c r="K49" i="213"/>
  <c r="K48" i="213"/>
  <c r="K47" i="213"/>
  <c r="C60" i="213"/>
  <c r="E59" i="213"/>
  <c r="C59" i="213"/>
  <c r="F53" i="213"/>
  <c r="F52" i="213"/>
  <c r="F51" i="213"/>
  <c r="F50" i="213"/>
  <c r="F49" i="213"/>
  <c r="F48" i="213"/>
  <c r="F47" i="213"/>
  <c r="T39" i="213"/>
  <c r="U33" i="213"/>
  <c r="U32" i="213"/>
  <c r="U31" i="213"/>
  <c r="U30" i="213"/>
  <c r="U29" i="213"/>
  <c r="U28" i="213"/>
  <c r="U27" i="213"/>
  <c r="M40" i="213"/>
  <c r="O39" i="213"/>
  <c r="M39" i="213"/>
  <c r="P33" i="213"/>
  <c r="P32" i="213"/>
  <c r="P31" i="213"/>
  <c r="P30" i="213"/>
  <c r="P29" i="213"/>
  <c r="P28" i="213"/>
  <c r="P27" i="213"/>
  <c r="H40" i="213"/>
  <c r="J39" i="213"/>
  <c r="H39" i="213"/>
  <c r="K33" i="213"/>
  <c r="K32" i="213"/>
  <c r="K31" i="213"/>
  <c r="K30" i="213"/>
  <c r="K29" i="213"/>
  <c r="K28" i="213"/>
  <c r="K27" i="213"/>
  <c r="C40" i="213"/>
  <c r="E39" i="213"/>
  <c r="C39" i="213"/>
  <c r="F33" i="213"/>
  <c r="F32" i="213"/>
  <c r="F31" i="213"/>
  <c r="F30" i="213"/>
  <c r="F29" i="213"/>
  <c r="F28" i="213"/>
  <c r="F27" i="213"/>
  <c r="J75" i="245"/>
  <c r="J66" i="245"/>
  <c r="J57" i="245"/>
  <c r="J48" i="245"/>
  <c r="J30" i="245"/>
  <c r="J21" i="245"/>
  <c r="J12" i="245"/>
  <c r="I58" i="241"/>
  <c r="I57" i="241"/>
  <c r="I56" i="241"/>
  <c r="I55" i="241"/>
  <c r="I54" i="241"/>
  <c r="I53" i="241"/>
  <c r="I52" i="241"/>
  <c r="I51" i="241"/>
  <c r="I50" i="241"/>
  <c r="I49" i="241"/>
  <c r="I48" i="241"/>
  <c r="I47" i="241"/>
  <c r="I46" i="241"/>
  <c r="I45" i="241"/>
  <c r="I44" i="241"/>
  <c r="I43" i="241"/>
  <c r="I42" i="241"/>
  <c r="I41" i="241"/>
  <c r="I40" i="241"/>
  <c r="I39" i="241"/>
  <c r="I38" i="241"/>
  <c r="I37" i="241"/>
  <c r="I36" i="241"/>
  <c r="I35" i="241"/>
  <c r="I34" i="241"/>
  <c r="I33" i="241"/>
  <c r="I32" i="241"/>
  <c r="I31" i="241"/>
  <c r="I30" i="241"/>
  <c r="I29" i="241"/>
  <c r="I28" i="241"/>
  <c r="I27" i="241"/>
  <c r="I26" i="241"/>
  <c r="I25" i="241"/>
  <c r="I24" i="241"/>
  <c r="I23" i="241"/>
  <c r="I22" i="241"/>
  <c r="I21" i="241"/>
  <c r="I18" i="241"/>
  <c r="I17" i="241"/>
  <c r="I16" i="241"/>
  <c r="I15" i="241"/>
  <c r="I14" i="241"/>
  <c r="I13" i="241"/>
  <c r="I12" i="241"/>
  <c r="I11" i="241"/>
  <c r="I10" i="241"/>
  <c r="I9" i="241"/>
  <c r="I8" i="241"/>
  <c r="I7" i="241"/>
  <c r="I6" i="241"/>
  <c r="I58" i="243"/>
  <c r="I57" i="243"/>
  <c r="I56" i="243"/>
  <c r="I55" i="243"/>
  <c r="I54" i="243"/>
  <c r="I53" i="243"/>
  <c r="I52" i="243"/>
  <c r="I51" i="243"/>
  <c r="I50" i="243"/>
  <c r="I49" i="243"/>
  <c r="I48" i="243"/>
  <c r="I47" i="243"/>
  <c r="I46" i="243"/>
  <c r="I45" i="243"/>
  <c r="I44" i="243"/>
  <c r="I43" i="243"/>
  <c r="I42" i="243"/>
  <c r="I41" i="243"/>
  <c r="I40" i="243"/>
  <c r="I39" i="243"/>
  <c r="I38" i="243"/>
  <c r="I37" i="243"/>
  <c r="I36" i="243"/>
  <c r="I35" i="243"/>
  <c r="I34" i="243"/>
  <c r="I33" i="243"/>
  <c r="I32" i="243"/>
  <c r="I31" i="243"/>
  <c r="I30" i="243"/>
  <c r="I29" i="243"/>
  <c r="I28" i="243"/>
  <c r="I27" i="243"/>
  <c r="I26" i="243"/>
  <c r="I25" i="243"/>
  <c r="I24" i="243"/>
  <c r="I23" i="243"/>
  <c r="I22" i="243"/>
  <c r="I21" i="243"/>
  <c r="I20" i="243"/>
  <c r="I19" i="243"/>
  <c r="I18" i="243"/>
  <c r="I17" i="243"/>
  <c r="I16" i="243"/>
  <c r="I15" i="243"/>
  <c r="I14" i="243"/>
  <c r="I13" i="243"/>
  <c r="I12" i="243"/>
  <c r="I11" i="243"/>
  <c r="I10" i="243"/>
  <c r="I9" i="243"/>
  <c r="I8" i="243"/>
  <c r="I7" i="243"/>
  <c r="I6" i="243"/>
  <c r="F59" i="213" l="1"/>
  <c r="F39" i="213"/>
  <c r="K39" i="213"/>
  <c r="P39" i="213"/>
  <c r="U39" i="213"/>
  <c r="K59" i="213"/>
  <c r="P59" i="213"/>
  <c r="U59" i="213"/>
  <c r="R11" i="232"/>
  <c r="I6" i="238" l="1"/>
  <c r="I6" i="237"/>
  <c r="I6" i="236"/>
  <c r="I6" i="235"/>
  <c r="I6" i="233"/>
  <c r="I5" i="238"/>
  <c r="O8" i="238"/>
  <c r="E48" i="238"/>
  <c r="D48" i="238"/>
  <c r="C48" i="238"/>
  <c r="O48" i="238" s="1"/>
  <c r="K5" i="238"/>
  <c r="E16" i="238"/>
  <c r="D16" i="238"/>
  <c r="C16" i="238"/>
  <c r="O16" i="238" s="1"/>
  <c r="O8" i="237"/>
  <c r="I5" i="237"/>
  <c r="N5" i="237"/>
  <c r="M5" i="237"/>
  <c r="F48" i="237"/>
  <c r="E48" i="237"/>
  <c r="D48" i="237"/>
  <c r="C48" i="237"/>
  <c r="K5" i="237"/>
  <c r="J5" i="237"/>
  <c r="F16" i="237"/>
  <c r="E16" i="237"/>
  <c r="D16" i="237"/>
  <c r="C16" i="237"/>
  <c r="I5" i="236"/>
  <c r="N5" i="236"/>
  <c r="G48" i="236"/>
  <c r="L5" i="236"/>
  <c r="K5" i="236"/>
  <c r="J5" i="236"/>
  <c r="H16" i="236"/>
  <c r="G16" i="236"/>
  <c r="O8" i="236"/>
  <c r="I5" i="235"/>
  <c r="L5" i="235"/>
  <c r="K5" i="235"/>
  <c r="G48" i="235"/>
  <c r="J5" i="235"/>
  <c r="G16" i="235"/>
  <c r="O8" i="235"/>
  <c r="H48" i="234"/>
  <c r="G48" i="234"/>
  <c r="F48" i="234"/>
  <c r="E48" i="234"/>
  <c r="D48" i="234"/>
  <c r="J5" i="234"/>
  <c r="H16" i="234"/>
  <c r="G16" i="234"/>
  <c r="F16" i="234"/>
  <c r="E16" i="234"/>
  <c r="D16" i="234"/>
  <c r="N5" i="233"/>
  <c r="M5" i="233"/>
  <c r="L5" i="233"/>
  <c r="K5" i="233"/>
  <c r="J5" i="233"/>
  <c r="I5" i="233"/>
  <c r="H16" i="233"/>
  <c r="G16" i="233"/>
  <c r="F16" i="233"/>
  <c r="E16" i="233"/>
  <c r="D16" i="233"/>
  <c r="O62" i="234"/>
  <c r="O8" i="234"/>
  <c r="O8" i="233"/>
  <c r="L17" i="232"/>
  <c r="F17" i="232"/>
  <c r="O40" i="228"/>
  <c r="J40" i="228"/>
  <c r="E40" i="228"/>
  <c r="O19" i="228"/>
  <c r="J19" i="228"/>
  <c r="E19" i="228"/>
  <c r="U12" i="213"/>
  <c r="P12" i="213"/>
  <c r="K12" i="213"/>
  <c r="F12" i="213"/>
  <c r="F34" i="228"/>
  <c r="K34" i="228"/>
  <c r="P34" i="228"/>
  <c r="P13" i="228"/>
  <c r="K13" i="228"/>
  <c r="F13" i="228"/>
  <c r="G37" i="232"/>
  <c r="M37" i="232"/>
  <c r="S37" i="232"/>
  <c r="S11" i="232"/>
  <c r="M11" i="232"/>
  <c r="G11" i="232"/>
  <c r="I75" i="245"/>
  <c r="I66" i="245"/>
  <c r="I57" i="245"/>
  <c r="I48" i="245"/>
  <c r="I30" i="245"/>
  <c r="I21" i="245"/>
  <c r="I12" i="245"/>
  <c r="H58" i="241"/>
  <c r="H57" i="241"/>
  <c r="H56" i="241"/>
  <c r="H55" i="241"/>
  <c r="H54" i="241"/>
  <c r="H53" i="241"/>
  <c r="H52" i="241"/>
  <c r="H51" i="241"/>
  <c r="H50" i="241"/>
  <c r="H49" i="241"/>
  <c r="H48" i="241"/>
  <c r="H47" i="241"/>
  <c r="H46" i="241"/>
  <c r="H45" i="241"/>
  <c r="H44" i="241"/>
  <c r="H43" i="241"/>
  <c r="H42" i="241"/>
  <c r="H41" i="241"/>
  <c r="H40" i="241"/>
  <c r="H39" i="241"/>
  <c r="H38" i="241"/>
  <c r="H37" i="241"/>
  <c r="H36" i="241"/>
  <c r="H35" i="241"/>
  <c r="H34" i="241"/>
  <c r="H33" i="241"/>
  <c r="H32" i="241"/>
  <c r="H31" i="241"/>
  <c r="H30" i="241"/>
  <c r="H29" i="241"/>
  <c r="H28" i="241"/>
  <c r="H27" i="241"/>
  <c r="H26" i="241"/>
  <c r="H25" i="241"/>
  <c r="H24" i="241"/>
  <c r="H23" i="241"/>
  <c r="H22" i="241"/>
  <c r="H21" i="241"/>
  <c r="H18" i="241"/>
  <c r="H17" i="241"/>
  <c r="H16" i="241"/>
  <c r="H15" i="241"/>
  <c r="H14" i="241"/>
  <c r="H13" i="241"/>
  <c r="H12" i="241"/>
  <c r="H11" i="241"/>
  <c r="H10" i="241"/>
  <c r="H9" i="241"/>
  <c r="H8" i="241"/>
  <c r="H7" i="241"/>
  <c r="H6" i="241"/>
  <c r="H58" i="243"/>
  <c r="H57" i="243"/>
  <c r="H56" i="243"/>
  <c r="H55" i="243"/>
  <c r="H54" i="243"/>
  <c r="H53" i="243"/>
  <c r="H52" i="243"/>
  <c r="H51" i="243"/>
  <c r="H50" i="243"/>
  <c r="H49" i="243"/>
  <c r="H48" i="243"/>
  <c r="H47" i="243"/>
  <c r="H46" i="243"/>
  <c r="H45" i="243"/>
  <c r="H44" i="243"/>
  <c r="H43" i="243"/>
  <c r="H42" i="243"/>
  <c r="H41" i="243"/>
  <c r="H40" i="243"/>
  <c r="H39" i="243"/>
  <c r="H38" i="243"/>
  <c r="H37" i="243"/>
  <c r="H36" i="243"/>
  <c r="H35" i="243"/>
  <c r="H34" i="243"/>
  <c r="H33" i="243"/>
  <c r="H32" i="243"/>
  <c r="H31" i="243"/>
  <c r="H30" i="243"/>
  <c r="H29" i="243"/>
  <c r="H28" i="243"/>
  <c r="H27" i="243"/>
  <c r="H26" i="243"/>
  <c r="H25" i="243"/>
  <c r="H24" i="243"/>
  <c r="H23" i="243"/>
  <c r="H22" i="243"/>
  <c r="H21" i="243"/>
  <c r="H20" i="243"/>
  <c r="H19" i="243"/>
  <c r="H18" i="243"/>
  <c r="H17" i="243"/>
  <c r="H16" i="243"/>
  <c r="H15" i="243"/>
  <c r="H14" i="243"/>
  <c r="H13" i="243"/>
  <c r="H12" i="243"/>
  <c r="H11" i="243"/>
  <c r="H10" i="243"/>
  <c r="H9" i="243"/>
  <c r="H8" i="243"/>
  <c r="H7" i="243"/>
  <c r="H6" i="243"/>
  <c r="H5" i="234" l="1"/>
  <c r="O16" i="237"/>
  <c r="O48" i="237"/>
  <c r="E5" i="237"/>
  <c r="E5" i="234"/>
  <c r="G5" i="235"/>
  <c r="F5" i="237"/>
  <c r="L5" i="238"/>
  <c r="C5" i="238"/>
  <c r="F5" i="238"/>
  <c r="E5" i="238"/>
  <c r="D5" i="238"/>
  <c r="G5" i="238"/>
  <c r="M5" i="238"/>
  <c r="L5" i="234"/>
  <c r="M5" i="236"/>
  <c r="L5" i="237"/>
  <c r="C5" i="237"/>
  <c r="G5" i="237"/>
  <c r="N5" i="238"/>
  <c r="H5" i="238"/>
  <c r="H5" i="236"/>
  <c r="D5" i="237"/>
  <c r="H5" i="235"/>
  <c r="H5" i="237"/>
  <c r="G5" i="234"/>
  <c r="M5" i="235"/>
  <c r="F5" i="234"/>
  <c r="N5" i="235"/>
  <c r="J5" i="238"/>
  <c r="M5" i="234"/>
  <c r="G5" i="236"/>
  <c r="K5" i="234"/>
  <c r="D5" i="234"/>
  <c r="N5" i="234"/>
  <c r="I5" i="234"/>
  <c r="U6" i="213"/>
  <c r="F33" i="228"/>
  <c r="F32" i="228"/>
  <c r="F31" i="228"/>
  <c r="F30" i="228"/>
  <c r="F29" i="228"/>
  <c r="F28" i="228"/>
  <c r="K33" i="228"/>
  <c r="K32" i="228"/>
  <c r="K31" i="228"/>
  <c r="K30" i="228"/>
  <c r="K29" i="228"/>
  <c r="K28" i="228"/>
  <c r="P33" i="228"/>
  <c r="P32" i="228"/>
  <c r="P31" i="228"/>
  <c r="P30" i="228"/>
  <c r="P29" i="228"/>
  <c r="P28" i="228"/>
  <c r="P12" i="228"/>
  <c r="P11" i="228"/>
  <c r="P10" i="228"/>
  <c r="P9" i="228"/>
  <c r="P8" i="228"/>
  <c r="P7" i="228"/>
  <c r="K12" i="228"/>
  <c r="K11" i="228"/>
  <c r="K10" i="228"/>
  <c r="K9" i="228"/>
  <c r="K8" i="228"/>
  <c r="K7" i="228"/>
  <c r="F12" i="228"/>
  <c r="F11" i="228"/>
  <c r="F10" i="228"/>
  <c r="F9" i="228"/>
  <c r="F8" i="228"/>
  <c r="F7" i="228"/>
  <c r="E17" i="238"/>
  <c r="D17" i="238"/>
  <c r="C17" i="238"/>
  <c r="O17" i="238" s="1"/>
  <c r="E49" i="238"/>
  <c r="D49" i="238"/>
  <c r="C49" i="238"/>
  <c r="O49" i="238" s="1"/>
  <c r="F17" i="237"/>
  <c r="E17" i="237"/>
  <c r="D17" i="237"/>
  <c r="C17" i="237"/>
  <c r="F49" i="237"/>
  <c r="E49" i="237"/>
  <c r="D49" i="237"/>
  <c r="C49" i="237"/>
  <c r="H17" i="236"/>
  <c r="G17" i="236"/>
  <c r="F17" i="236"/>
  <c r="E17" i="236"/>
  <c r="D17" i="236"/>
  <c r="G49" i="236"/>
  <c r="F49" i="236"/>
  <c r="E49" i="236"/>
  <c r="D49" i="236"/>
  <c r="G17" i="235"/>
  <c r="F17" i="235"/>
  <c r="E17" i="235"/>
  <c r="G49" i="235"/>
  <c r="F49" i="235"/>
  <c r="E49" i="235"/>
  <c r="D49" i="235"/>
  <c r="G17" i="234"/>
  <c r="F17" i="234"/>
  <c r="E17" i="234"/>
  <c r="D17" i="234"/>
  <c r="G49" i="234"/>
  <c r="F49" i="234"/>
  <c r="E49" i="234"/>
  <c r="D49" i="234"/>
  <c r="H48" i="233"/>
  <c r="G48" i="233"/>
  <c r="F48" i="233"/>
  <c r="E48" i="233"/>
  <c r="D48" i="233"/>
  <c r="C48" i="233"/>
  <c r="C16" i="233"/>
  <c r="O16" i="233" s="1"/>
  <c r="H17" i="233"/>
  <c r="G17" i="233"/>
  <c r="F17" i="233"/>
  <c r="E17" i="233"/>
  <c r="D17" i="233"/>
  <c r="C17" i="233"/>
  <c r="O17" i="233" s="1"/>
  <c r="H49" i="233"/>
  <c r="G49" i="233"/>
  <c r="F49" i="233"/>
  <c r="E49" i="233"/>
  <c r="D49" i="233"/>
  <c r="R10" i="232"/>
  <c r="S10" i="232" s="1"/>
  <c r="F11" i="213"/>
  <c r="K11" i="213"/>
  <c r="P11" i="213"/>
  <c r="U11" i="213"/>
  <c r="M10" i="232"/>
  <c r="G10" i="232"/>
  <c r="G36" i="232"/>
  <c r="M36" i="232"/>
  <c r="S36" i="232"/>
  <c r="R9" i="232"/>
  <c r="H39" i="245"/>
  <c r="H75" i="245"/>
  <c r="H66" i="245"/>
  <c r="H57" i="245"/>
  <c r="H48" i="245"/>
  <c r="H30" i="245"/>
  <c r="H21" i="245"/>
  <c r="H12" i="245"/>
  <c r="G58" i="241"/>
  <c r="G57" i="241"/>
  <c r="G56" i="241"/>
  <c r="G55" i="241"/>
  <c r="G54" i="241"/>
  <c r="G53" i="241"/>
  <c r="G52" i="241"/>
  <c r="G51" i="241"/>
  <c r="G50" i="241"/>
  <c r="G49" i="241"/>
  <c r="G48" i="241"/>
  <c r="G47" i="241"/>
  <c r="G46" i="241"/>
  <c r="G45" i="241"/>
  <c r="G44" i="241"/>
  <c r="G43" i="241"/>
  <c r="G42" i="241"/>
  <c r="G41" i="241"/>
  <c r="G40" i="241"/>
  <c r="G39" i="241"/>
  <c r="G38" i="241"/>
  <c r="G37" i="241"/>
  <c r="G36" i="241"/>
  <c r="G35" i="241"/>
  <c r="G34" i="241"/>
  <c r="G33" i="241"/>
  <c r="G32" i="241"/>
  <c r="G31" i="241"/>
  <c r="G30" i="241"/>
  <c r="G29" i="241"/>
  <c r="G28" i="241"/>
  <c r="G27" i="241"/>
  <c r="G26" i="241"/>
  <c r="G25" i="241"/>
  <c r="G24" i="241"/>
  <c r="G23" i="241"/>
  <c r="G22" i="241"/>
  <c r="G21" i="241"/>
  <c r="G18" i="241"/>
  <c r="G17" i="241"/>
  <c r="G16" i="241"/>
  <c r="G15" i="241"/>
  <c r="G14" i="241"/>
  <c r="G13" i="241"/>
  <c r="G12" i="241"/>
  <c r="G11" i="241"/>
  <c r="G10" i="241"/>
  <c r="G9" i="241"/>
  <c r="G8" i="241"/>
  <c r="G7" i="241"/>
  <c r="G6" i="241"/>
  <c r="G58" i="243"/>
  <c r="G57" i="243"/>
  <c r="G56" i="243"/>
  <c r="G55" i="243"/>
  <c r="G54" i="243"/>
  <c r="G53" i="243"/>
  <c r="G52" i="243"/>
  <c r="G51" i="243"/>
  <c r="G50" i="243"/>
  <c r="G49" i="243"/>
  <c r="G48" i="243"/>
  <c r="G47" i="243"/>
  <c r="G46" i="243"/>
  <c r="G45" i="243"/>
  <c r="G44" i="243"/>
  <c r="G43" i="243"/>
  <c r="G42" i="243"/>
  <c r="G41" i="243"/>
  <c r="G40" i="243"/>
  <c r="G39" i="243"/>
  <c r="G38" i="243"/>
  <c r="G37" i="243"/>
  <c r="G36" i="243"/>
  <c r="G35" i="243"/>
  <c r="G34" i="243"/>
  <c r="G33" i="243"/>
  <c r="G32" i="243"/>
  <c r="G31" i="243"/>
  <c r="G30" i="243"/>
  <c r="G29" i="243"/>
  <c r="G28" i="243"/>
  <c r="G27" i="243"/>
  <c r="G26" i="243"/>
  <c r="G25" i="243"/>
  <c r="G24" i="243"/>
  <c r="G23" i="243"/>
  <c r="G22" i="243"/>
  <c r="G21" i="243"/>
  <c r="G20" i="243"/>
  <c r="G19" i="243"/>
  <c r="G18" i="243"/>
  <c r="G17" i="243"/>
  <c r="G16" i="243"/>
  <c r="G15" i="243"/>
  <c r="G14" i="243"/>
  <c r="G13" i="243"/>
  <c r="G12" i="243"/>
  <c r="G11" i="243"/>
  <c r="G10" i="243"/>
  <c r="G9" i="243"/>
  <c r="G8" i="243"/>
  <c r="G7" i="243"/>
  <c r="G6" i="243"/>
  <c r="O6" i="238" l="1"/>
  <c r="O49" i="237"/>
  <c r="O48" i="233"/>
  <c r="O17" i="237"/>
  <c r="O5" i="238"/>
  <c r="O5" i="237"/>
  <c r="H6" i="236"/>
  <c r="H6" i="238"/>
  <c r="H6" i="235"/>
  <c r="H6" i="237"/>
  <c r="H6" i="233"/>
  <c r="C5" i="233"/>
  <c r="D5" i="233"/>
  <c r="E5" i="233"/>
  <c r="F5" i="233"/>
  <c r="G5" i="233"/>
  <c r="H5" i="233"/>
  <c r="H6" i="234"/>
  <c r="G6" i="235"/>
  <c r="G6" i="236"/>
  <c r="G6" i="233"/>
  <c r="G6" i="234"/>
  <c r="G6" i="237"/>
  <c r="G6" i="238"/>
  <c r="O6" i="237" l="1"/>
  <c r="O5" i="233"/>
  <c r="U10" i="213"/>
  <c r="P10" i="213"/>
  <c r="K10" i="213"/>
  <c r="F10" i="213"/>
  <c r="S35" i="232"/>
  <c r="M35" i="232"/>
  <c r="G35" i="232"/>
  <c r="S9" i="232"/>
  <c r="M9" i="232"/>
  <c r="G9" i="232"/>
  <c r="G12" i="245"/>
  <c r="G75" i="245"/>
  <c r="G57" i="245"/>
  <c r="G48" i="245"/>
  <c r="G39" i="245"/>
  <c r="G30" i="245"/>
  <c r="G21" i="245"/>
  <c r="G66" i="245"/>
  <c r="F58" i="243"/>
  <c r="E58" i="243"/>
  <c r="D58" i="243"/>
  <c r="C58" i="243"/>
  <c r="F57" i="243"/>
  <c r="E57" i="243"/>
  <c r="D57" i="243"/>
  <c r="C57" i="243"/>
  <c r="F56" i="243"/>
  <c r="E56" i="243"/>
  <c r="D56" i="243"/>
  <c r="C56" i="243"/>
  <c r="F55" i="243"/>
  <c r="E55" i="243"/>
  <c r="D55" i="243"/>
  <c r="C55" i="243"/>
  <c r="F54" i="243"/>
  <c r="E54" i="243"/>
  <c r="D54" i="243"/>
  <c r="C54" i="243"/>
  <c r="F53" i="243"/>
  <c r="E53" i="243"/>
  <c r="D53" i="243"/>
  <c r="C53" i="243"/>
  <c r="F52" i="243"/>
  <c r="E52" i="243"/>
  <c r="D52" i="243"/>
  <c r="C52" i="243"/>
  <c r="F51" i="243"/>
  <c r="E51" i="243"/>
  <c r="D51" i="243"/>
  <c r="C51" i="243"/>
  <c r="F50" i="243"/>
  <c r="E50" i="243"/>
  <c r="D50" i="243"/>
  <c r="C50" i="243"/>
  <c r="F49" i="243"/>
  <c r="E49" i="243"/>
  <c r="D49" i="243"/>
  <c r="C49" i="243"/>
  <c r="F48" i="243"/>
  <c r="E48" i="243"/>
  <c r="D48" i="243"/>
  <c r="C48" i="243"/>
  <c r="F47" i="243"/>
  <c r="E47" i="243"/>
  <c r="D47" i="243"/>
  <c r="C47" i="243"/>
  <c r="F46" i="243"/>
  <c r="E46" i="243"/>
  <c r="D46" i="243"/>
  <c r="C46" i="243"/>
  <c r="F45" i="243"/>
  <c r="E45" i="243"/>
  <c r="D45" i="243"/>
  <c r="C45" i="243"/>
  <c r="F44" i="243"/>
  <c r="E44" i="243"/>
  <c r="D44" i="243"/>
  <c r="C44" i="243"/>
  <c r="F43" i="243"/>
  <c r="E43" i="243"/>
  <c r="D43" i="243"/>
  <c r="C43" i="243"/>
  <c r="F42" i="243"/>
  <c r="E42" i="243"/>
  <c r="D42" i="243"/>
  <c r="C42" i="243"/>
  <c r="F41" i="243"/>
  <c r="E41" i="243"/>
  <c r="D41" i="243"/>
  <c r="C41" i="243"/>
  <c r="F40" i="243"/>
  <c r="E40" i="243"/>
  <c r="D40" i="243"/>
  <c r="C40" i="243"/>
  <c r="F39" i="243"/>
  <c r="E39" i="243"/>
  <c r="D39" i="243"/>
  <c r="C39" i="243"/>
  <c r="F38" i="243"/>
  <c r="E38" i="243"/>
  <c r="D38" i="243"/>
  <c r="C38" i="243"/>
  <c r="F37" i="243"/>
  <c r="E37" i="243"/>
  <c r="D37" i="243"/>
  <c r="C37" i="243"/>
  <c r="F36" i="243"/>
  <c r="E36" i="243"/>
  <c r="D36" i="243"/>
  <c r="C36" i="243"/>
  <c r="F35" i="243"/>
  <c r="E35" i="243"/>
  <c r="D35" i="243"/>
  <c r="C35" i="243"/>
  <c r="F34" i="243"/>
  <c r="E34" i="243"/>
  <c r="D34" i="243"/>
  <c r="C34" i="243"/>
  <c r="F33" i="243"/>
  <c r="E33" i="243"/>
  <c r="D33" i="243"/>
  <c r="C33" i="243"/>
  <c r="F32" i="243"/>
  <c r="E32" i="243"/>
  <c r="D32" i="243"/>
  <c r="C32" i="243"/>
  <c r="F31" i="243"/>
  <c r="E31" i="243"/>
  <c r="D31" i="243"/>
  <c r="C31" i="243"/>
  <c r="F30" i="243"/>
  <c r="E30" i="243"/>
  <c r="D30" i="243"/>
  <c r="C30" i="243"/>
  <c r="F29" i="243"/>
  <c r="E29" i="243"/>
  <c r="D29" i="243"/>
  <c r="C29" i="243"/>
  <c r="F28" i="243"/>
  <c r="E28" i="243"/>
  <c r="D28" i="243"/>
  <c r="C28" i="243"/>
  <c r="F27" i="243"/>
  <c r="E27" i="243"/>
  <c r="D27" i="243"/>
  <c r="C27" i="243"/>
  <c r="F26" i="243"/>
  <c r="E26" i="243"/>
  <c r="D26" i="243"/>
  <c r="C26" i="243"/>
  <c r="F25" i="243"/>
  <c r="E25" i="243"/>
  <c r="D25" i="243"/>
  <c r="C25" i="243"/>
  <c r="F24" i="243"/>
  <c r="E24" i="243"/>
  <c r="D24" i="243"/>
  <c r="C24" i="243"/>
  <c r="F23" i="243"/>
  <c r="E23" i="243"/>
  <c r="D23" i="243"/>
  <c r="C23" i="243"/>
  <c r="F22" i="243"/>
  <c r="E22" i="243"/>
  <c r="D22" i="243"/>
  <c r="C22" i="243"/>
  <c r="F21" i="243"/>
  <c r="E21" i="243"/>
  <c r="D21" i="243"/>
  <c r="C21" i="243"/>
  <c r="F20" i="243"/>
  <c r="E20" i="243"/>
  <c r="D20" i="243"/>
  <c r="C20" i="243"/>
  <c r="F19" i="243"/>
  <c r="E19" i="243"/>
  <c r="D19" i="243"/>
  <c r="C19" i="243"/>
  <c r="F18" i="243"/>
  <c r="E18" i="243"/>
  <c r="D18" i="243"/>
  <c r="C18" i="243"/>
  <c r="F17" i="243"/>
  <c r="E17" i="243"/>
  <c r="D17" i="243"/>
  <c r="C17" i="243"/>
  <c r="F16" i="243"/>
  <c r="E16" i="243"/>
  <c r="D16" i="243"/>
  <c r="C16" i="243"/>
  <c r="F15" i="243"/>
  <c r="E15" i="243"/>
  <c r="D15" i="243"/>
  <c r="C15" i="243"/>
  <c r="F14" i="243"/>
  <c r="E14" i="243"/>
  <c r="D14" i="243"/>
  <c r="C14" i="243"/>
  <c r="F13" i="243"/>
  <c r="E13" i="243"/>
  <c r="D13" i="243"/>
  <c r="C13" i="243"/>
  <c r="F12" i="243"/>
  <c r="E12" i="243"/>
  <c r="D12" i="243"/>
  <c r="C12" i="243"/>
  <c r="F11" i="243"/>
  <c r="E11" i="243"/>
  <c r="D11" i="243"/>
  <c r="C11" i="243"/>
  <c r="F10" i="243"/>
  <c r="E10" i="243"/>
  <c r="D10" i="243"/>
  <c r="C10" i="243"/>
  <c r="F9" i="243"/>
  <c r="E9" i="243"/>
  <c r="D9" i="243"/>
  <c r="C9" i="243"/>
  <c r="F8" i="243"/>
  <c r="E8" i="243"/>
  <c r="D8" i="243"/>
  <c r="C8" i="243"/>
  <c r="F7" i="243"/>
  <c r="E7" i="243"/>
  <c r="D7" i="243"/>
  <c r="C7" i="243"/>
  <c r="F6" i="243"/>
  <c r="E6" i="243"/>
  <c r="D6" i="243"/>
  <c r="C6" i="243"/>
  <c r="N5" i="243"/>
  <c r="M5" i="243"/>
  <c r="L5" i="243"/>
  <c r="K5" i="243"/>
  <c r="J5" i="243"/>
  <c r="I5" i="243"/>
  <c r="H5" i="243"/>
  <c r="G5" i="243"/>
  <c r="F5" i="243"/>
  <c r="E5" i="243"/>
  <c r="D5" i="243"/>
  <c r="C5" i="243"/>
  <c r="F58" i="241"/>
  <c r="F57" i="241"/>
  <c r="F56" i="241"/>
  <c r="F55" i="241"/>
  <c r="F54" i="241"/>
  <c r="F53" i="241"/>
  <c r="F52" i="241"/>
  <c r="F51" i="241"/>
  <c r="F50" i="241"/>
  <c r="F49" i="241"/>
  <c r="F48" i="241"/>
  <c r="F47" i="241"/>
  <c r="F46" i="241"/>
  <c r="F45" i="241"/>
  <c r="F44" i="241"/>
  <c r="F43" i="241"/>
  <c r="F42" i="241"/>
  <c r="F41" i="241"/>
  <c r="F40" i="241"/>
  <c r="F39" i="241"/>
  <c r="F38" i="241"/>
  <c r="F37" i="241"/>
  <c r="F36" i="241"/>
  <c r="F35" i="241"/>
  <c r="F34" i="241"/>
  <c r="F33" i="241"/>
  <c r="F32" i="241"/>
  <c r="F31" i="241"/>
  <c r="F30" i="241"/>
  <c r="F29" i="241"/>
  <c r="F28" i="241"/>
  <c r="F27" i="241"/>
  <c r="F26" i="241"/>
  <c r="F25" i="241"/>
  <c r="F24" i="241"/>
  <c r="F23" i="241"/>
  <c r="F22" i="241"/>
  <c r="F21" i="241"/>
  <c r="F18" i="241"/>
  <c r="F17" i="241"/>
  <c r="F16" i="241"/>
  <c r="F15" i="241"/>
  <c r="F14" i="241"/>
  <c r="F13" i="241"/>
  <c r="F12" i="241"/>
  <c r="F11" i="241"/>
  <c r="F10" i="241"/>
  <c r="F8" i="241"/>
  <c r="F6" i="241"/>
  <c r="R8" i="232" l="1"/>
  <c r="C49" i="236"/>
  <c r="O49" i="236" s="1"/>
  <c r="F48" i="236"/>
  <c r="E48" i="236"/>
  <c r="D48" i="236"/>
  <c r="C48" i="236"/>
  <c r="O48" i="236" s="1"/>
  <c r="C17" i="236"/>
  <c r="O17" i="236" s="1"/>
  <c r="O6" i="236" s="1"/>
  <c r="F16" i="236"/>
  <c r="E16" i="236"/>
  <c r="E5" i="236" s="1"/>
  <c r="D16" i="236"/>
  <c r="D5" i="236" s="1"/>
  <c r="C16" i="236"/>
  <c r="O16" i="236" s="1"/>
  <c r="C49" i="235"/>
  <c r="O49" i="235" s="1"/>
  <c r="F48" i="235"/>
  <c r="E48" i="235"/>
  <c r="D48" i="235"/>
  <c r="C48" i="235"/>
  <c r="D17" i="235"/>
  <c r="C17" i="235"/>
  <c r="O17" i="235" s="1"/>
  <c r="F16" i="235"/>
  <c r="E16" i="235"/>
  <c r="D16" i="235"/>
  <c r="C16" i="235"/>
  <c r="O16" i="235" s="1"/>
  <c r="C49" i="234"/>
  <c r="O49" i="234" s="1"/>
  <c r="C48" i="234"/>
  <c r="O48" i="234" s="1"/>
  <c r="C17" i="234"/>
  <c r="O17" i="234" s="1"/>
  <c r="O6" i="234" s="1"/>
  <c r="C16" i="234"/>
  <c r="O16" i="234" s="1"/>
  <c r="F6" i="233"/>
  <c r="F6" i="237"/>
  <c r="F6" i="238"/>
  <c r="U9" i="213"/>
  <c r="P9" i="213"/>
  <c r="K9" i="213"/>
  <c r="F9" i="213"/>
  <c r="G34" i="232"/>
  <c r="M34" i="232"/>
  <c r="S34" i="232"/>
  <c r="S8" i="232"/>
  <c r="M8" i="232"/>
  <c r="G8" i="232"/>
  <c r="C6" i="238"/>
  <c r="D6" i="237"/>
  <c r="C6" i="237"/>
  <c r="E6" i="238"/>
  <c r="D6" i="238"/>
  <c r="E6" i="237"/>
  <c r="C49" i="233"/>
  <c r="O49" i="233" s="1"/>
  <c r="D6" i="233"/>
  <c r="E6" i="233"/>
  <c r="O48" i="235" l="1"/>
  <c r="O6" i="235"/>
  <c r="C6" i="233"/>
  <c r="O6" i="233" s="1"/>
  <c r="C6" i="236"/>
  <c r="C5" i="235"/>
  <c r="D5" i="235"/>
  <c r="E5" i="235"/>
  <c r="F5" i="235"/>
  <c r="O5" i="236"/>
  <c r="C5" i="236"/>
  <c r="F5" i="236"/>
  <c r="C5" i="234"/>
  <c r="E6" i="235"/>
  <c r="D6" i="234"/>
  <c r="E6" i="234"/>
  <c r="D6" i="235"/>
  <c r="F6" i="234"/>
  <c r="D6" i="236"/>
  <c r="E6" i="236"/>
  <c r="F6" i="236"/>
  <c r="F6" i="235"/>
  <c r="C6" i="235"/>
  <c r="C6" i="234"/>
  <c r="L38" i="245"/>
  <c r="N38" i="245"/>
  <c r="I38" i="245"/>
  <c r="G38" i="245"/>
  <c r="F38" i="245"/>
  <c r="E38" i="245"/>
  <c r="E39" i="245"/>
  <c r="F39" i="245"/>
  <c r="D39" i="245"/>
  <c r="O38" i="245"/>
  <c r="J38" i="245"/>
  <c r="H38" i="245"/>
  <c r="D38" i="245"/>
  <c r="F75" i="245"/>
  <c r="E75" i="245"/>
  <c r="D75" i="245"/>
  <c r="O74" i="245"/>
  <c r="N74" i="245"/>
  <c r="M74" i="245"/>
  <c r="L74" i="245"/>
  <c r="J74" i="245"/>
  <c r="I74" i="245"/>
  <c r="H74" i="245"/>
  <c r="G74" i="245"/>
  <c r="F74" i="245"/>
  <c r="E74" i="245"/>
  <c r="D74" i="245"/>
  <c r="F66" i="245"/>
  <c r="E66" i="245"/>
  <c r="D66" i="245"/>
  <c r="O65" i="245"/>
  <c r="N65" i="245"/>
  <c r="L65" i="245"/>
  <c r="J65" i="245"/>
  <c r="I65" i="245"/>
  <c r="H65" i="245"/>
  <c r="G65" i="245"/>
  <c r="F65" i="245"/>
  <c r="E65" i="245"/>
  <c r="D65" i="245"/>
  <c r="F57" i="245"/>
  <c r="E57" i="245"/>
  <c r="D57" i="245"/>
  <c r="O56" i="245"/>
  <c r="N56" i="245"/>
  <c r="L56" i="245"/>
  <c r="J56" i="245"/>
  <c r="I56" i="245"/>
  <c r="H56" i="245"/>
  <c r="G56" i="245"/>
  <c r="F56" i="245"/>
  <c r="E56" i="245"/>
  <c r="D56" i="245"/>
  <c r="F48" i="245"/>
  <c r="E48" i="245"/>
  <c r="D48" i="245"/>
  <c r="O47" i="245"/>
  <c r="N47" i="245"/>
  <c r="L47" i="245"/>
  <c r="J47" i="245"/>
  <c r="I47" i="245"/>
  <c r="H47" i="245"/>
  <c r="G47" i="245"/>
  <c r="F47" i="245"/>
  <c r="E47" i="245"/>
  <c r="D47" i="245"/>
  <c r="F30" i="245"/>
  <c r="E30" i="245"/>
  <c r="D30" i="245"/>
  <c r="O29" i="245"/>
  <c r="N29" i="245"/>
  <c r="L29" i="245"/>
  <c r="J29" i="245"/>
  <c r="I29" i="245"/>
  <c r="H29" i="245"/>
  <c r="G29" i="245"/>
  <c r="F29" i="245"/>
  <c r="E29" i="245"/>
  <c r="D29" i="245"/>
  <c r="F21" i="245"/>
  <c r="E21" i="245"/>
  <c r="D21" i="245"/>
  <c r="O20" i="245"/>
  <c r="N20" i="245"/>
  <c r="L20" i="245"/>
  <c r="J20" i="245"/>
  <c r="I20" i="245"/>
  <c r="H20" i="245"/>
  <c r="G20" i="245"/>
  <c r="F20" i="245"/>
  <c r="E20" i="245"/>
  <c r="D20" i="245"/>
  <c r="F12" i="245"/>
  <c r="E12" i="245"/>
  <c r="O11" i="245"/>
  <c r="N11" i="245"/>
  <c r="L11" i="245"/>
  <c r="J11" i="245"/>
  <c r="I11" i="245"/>
  <c r="H11" i="245"/>
  <c r="G11" i="245"/>
  <c r="F11" i="245"/>
  <c r="E11" i="245"/>
  <c r="D12" i="245"/>
  <c r="D11" i="245"/>
  <c r="G33" i="232"/>
  <c r="G32" i="232"/>
  <c r="G31" i="232"/>
  <c r="M33" i="232"/>
  <c r="M32" i="232"/>
  <c r="M31" i="232"/>
  <c r="S33" i="232"/>
  <c r="S32" i="232"/>
  <c r="S31" i="232"/>
  <c r="S7" i="232"/>
  <c r="S6" i="232"/>
  <c r="S5" i="232"/>
  <c r="M7" i="232"/>
  <c r="M6" i="232"/>
  <c r="M5" i="232"/>
  <c r="G7" i="232"/>
  <c r="G6" i="232"/>
  <c r="G5" i="232"/>
  <c r="E58" i="241"/>
  <c r="D58" i="241"/>
  <c r="C58" i="241"/>
  <c r="E57" i="241"/>
  <c r="D57" i="241"/>
  <c r="C57" i="241"/>
  <c r="E56" i="241"/>
  <c r="D56" i="241"/>
  <c r="C56" i="241"/>
  <c r="E55" i="241"/>
  <c r="D55" i="241"/>
  <c r="C55" i="241"/>
  <c r="E54" i="241"/>
  <c r="D54" i="241"/>
  <c r="C54" i="241"/>
  <c r="E53" i="241"/>
  <c r="D53" i="241"/>
  <c r="C53" i="241"/>
  <c r="E52" i="241"/>
  <c r="D52" i="241"/>
  <c r="C52" i="241"/>
  <c r="E51" i="241"/>
  <c r="D51" i="241"/>
  <c r="C51" i="241"/>
  <c r="E50" i="241"/>
  <c r="D50" i="241"/>
  <c r="C50" i="241"/>
  <c r="E49" i="241"/>
  <c r="D49" i="241"/>
  <c r="C49" i="241"/>
  <c r="E48" i="241"/>
  <c r="D48" i="241"/>
  <c r="C48" i="241"/>
  <c r="E47" i="241"/>
  <c r="D47" i="241"/>
  <c r="C47" i="241"/>
  <c r="E46" i="241"/>
  <c r="D46" i="241"/>
  <c r="C46" i="241"/>
  <c r="E45" i="241"/>
  <c r="D45" i="241"/>
  <c r="C45" i="241"/>
  <c r="E44" i="241"/>
  <c r="D44" i="241"/>
  <c r="C44" i="241"/>
  <c r="E43" i="241"/>
  <c r="D43" i="241"/>
  <c r="C43" i="241"/>
  <c r="E42" i="241"/>
  <c r="D42" i="241"/>
  <c r="C42" i="241"/>
  <c r="E41" i="241"/>
  <c r="D41" i="241"/>
  <c r="C41" i="241"/>
  <c r="E40" i="241"/>
  <c r="D40" i="241"/>
  <c r="C40" i="241"/>
  <c r="E39" i="241"/>
  <c r="D39" i="241"/>
  <c r="C39" i="241"/>
  <c r="E38" i="241"/>
  <c r="D38" i="241"/>
  <c r="C38" i="241"/>
  <c r="E37" i="241"/>
  <c r="D37" i="241"/>
  <c r="C37" i="241"/>
  <c r="E36" i="241"/>
  <c r="D36" i="241"/>
  <c r="C36" i="241"/>
  <c r="E35" i="241"/>
  <c r="D35" i="241"/>
  <c r="C35" i="241"/>
  <c r="E34" i="241"/>
  <c r="D34" i="241"/>
  <c r="C34" i="241"/>
  <c r="E33" i="241"/>
  <c r="D33" i="241"/>
  <c r="C33" i="241"/>
  <c r="E32" i="241"/>
  <c r="D32" i="241"/>
  <c r="C32" i="241"/>
  <c r="E31" i="241"/>
  <c r="D31" i="241"/>
  <c r="C31" i="241"/>
  <c r="E30" i="241"/>
  <c r="D30" i="241"/>
  <c r="C30" i="241"/>
  <c r="E29" i="241"/>
  <c r="D29" i="241"/>
  <c r="C29" i="241"/>
  <c r="E28" i="241"/>
  <c r="D28" i="241"/>
  <c r="C28" i="241"/>
  <c r="E27" i="241"/>
  <c r="D27" i="241"/>
  <c r="C27" i="241"/>
  <c r="E26" i="241"/>
  <c r="D26" i="241"/>
  <c r="C26" i="241"/>
  <c r="E25" i="241"/>
  <c r="D25" i="241"/>
  <c r="C25" i="241"/>
  <c r="E24" i="241"/>
  <c r="D24" i="241"/>
  <c r="C24" i="241"/>
  <c r="E23" i="241"/>
  <c r="D23" i="241"/>
  <c r="C23" i="241"/>
  <c r="E22" i="241"/>
  <c r="D22" i="241"/>
  <c r="C22" i="241"/>
  <c r="E21" i="241"/>
  <c r="D21" i="241"/>
  <c r="C21" i="241"/>
  <c r="E18" i="241"/>
  <c r="D18" i="241"/>
  <c r="C18" i="241"/>
  <c r="E17" i="241"/>
  <c r="D17" i="241"/>
  <c r="C17" i="241"/>
  <c r="E16" i="241"/>
  <c r="D16" i="241"/>
  <c r="C16" i="241"/>
  <c r="E15" i="241"/>
  <c r="D15" i="241"/>
  <c r="C15" i="241"/>
  <c r="E14" i="241"/>
  <c r="D14" i="241"/>
  <c r="C14" i="241"/>
  <c r="E13" i="241"/>
  <c r="D13" i="241"/>
  <c r="C13" i="241"/>
  <c r="E12" i="241"/>
  <c r="D12" i="241"/>
  <c r="C12" i="241"/>
  <c r="E11" i="241"/>
  <c r="D11" i="241"/>
  <c r="C11" i="241"/>
  <c r="E10" i="241"/>
  <c r="D10" i="241"/>
  <c r="C10" i="241"/>
  <c r="F9" i="241"/>
  <c r="E9" i="241"/>
  <c r="D9" i="241"/>
  <c r="C9" i="241"/>
  <c r="E8" i="241"/>
  <c r="D8" i="241"/>
  <c r="C8" i="241"/>
  <c r="N7" i="241"/>
  <c r="F7" i="241"/>
  <c r="E7" i="241"/>
  <c r="D7" i="241"/>
  <c r="C7" i="241"/>
  <c r="E6" i="241"/>
  <c r="D6" i="241"/>
  <c r="C6" i="241"/>
  <c r="N5" i="241"/>
  <c r="M5" i="241"/>
  <c r="L5" i="241"/>
  <c r="K5" i="241"/>
  <c r="J5" i="241"/>
  <c r="I5" i="241"/>
  <c r="H5" i="241"/>
  <c r="G5" i="241"/>
  <c r="F5" i="241"/>
  <c r="E5" i="241"/>
  <c r="D5" i="241"/>
  <c r="C5" i="241"/>
  <c r="O7" i="211"/>
  <c r="O5" i="211"/>
  <c r="O5" i="210"/>
  <c r="O7" i="209"/>
  <c r="O5" i="209"/>
  <c r="O7" i="208"/>
  <c r="O7" i="241" s="1"/>
  <c r="O5" i="208"/>
  <c r="O5" i="241" s="1"/>
  <c r="O5" i="206"/>
  <c r="O5" i="205"/>
  <c r="O5" i="204"/>
  <c r="O5" i="203"/>
  <c r="O5" i="235" l="1"/>
  <c r="O5" i="234"/>
  <c r="O5" i="202"/>
  <c r="O5" i="201"/>
  <c r="U8" i="213" l="1"/>
  <c r="U7" i="213"/>
  <c r="P8" i="213"/>
  <c r="P7" i="213"/>
  <c r="P6" i="213"/>
  <c r="K8" i="213"/>
  <c r="K7" i="213"/>
  <c r="K6" i="213"/>
  <c r="F8" i="213"/>
  <c r="F7" i="213"/>
  <c r="F6" i="213"/>
  <c r="O5" i="207"/>
  <c r="O5" i="173"/>
  <c r="T18" i="213" l="1"/>
  <c r="O18" i="213"/>
  <c r="J18" i="213"/>
  <c r="E18" i="213"/>
  <c r="M18" i="213"/>
  <c r="H18" i="213"/>
  <c r="C18" i="213"/>
  <c r="P19" i="228"/>
  <c r="K19" i="228"/>
  <c r="F19" i="228"/>
  <c r="P40" i="228"/>
  <c r="K40" i="228"/>
  <c r="F40" i="228"/>
  <c r="M40" i="228"/>
  <c r="H40" i="228"/>
  <c r="C40" i="228"/>
  <c r="M19" i="228"/>
  <c r="H19" i="228"/>
  <c r="C19" i="228"/>
  <c r="M17" i="232"/>
  <c r="Q17" i="232"/>
  <c r="G17" i="232"/>
  <c r="J17" i="232"/>
  <c r="I17" i="232"/>
  <c r="D17" i="232"/>
  <c r="C17" i="232"/>
  <c r="S43" i="232"/>
  <c r="M43" i="232"/>
  <c r="G43" i="232"/>
  <c r="P43" i="232"/>
  <c r="O43" i="232"/>
  <c r="J43" i="232"/>
  <c r="I43" i="232"/>
  <c r="D43" i="232"/>
  <c r="C43" i="232"/>
  <c r="D19" i="213"/>
  <c r="F19" i="213" s="1"/>
  <c r="O17" i="232" l="1"/>
  <c r="P17" i="232"/>
  <c r="R17" i="232"/>
  <c r="S17" i="232" s="1"/>
  <c r="K18" i="213"/>
  <c r="P18" i="213"/>
  <c r="U18" i="213"/>
  <c r="F18" i="213"/>
  <c r="E18" i="232"/>
  <c r="G18" i="232" s="1"/>
  <c r="E44" i="232" l="1"/>
  <c r="G44" i="232" s="1"/>
  <c r="Q18" i="232" l="1"/>
  <c r="S18" i="232" s="1"/>
  <c r="M19" i="213" l="1"/>
  <c r="H19" i="213"/>
  <c r="M41" i="228"/>
  <c r="H41" i="228"/>
  <c r="C41" i="228"/>
  <c r="M20" i="228"/>
  <c r="H20" i="228"/>
  <c r="D20" i="228"/>
  <c r="F20" i="228" s="1"/>
  <c r="C20" i="228"/>
  <c r="J18" i="232"/>
  <c r="I18" i="232"/>
  <c r="D18" i="232"/>
  <c r="C18" i="232"/>
  <c r="P44" i="232"/>
  <c r="O44" i="232"/>
  <c r="J44" i="232"/>
  <c r="I44" i="232"/>
  <c r="D44" i="232"/>
  <c r="C44" i="232"/>
  <c r="P18" i="232" l="1"/>
  <c r="O18" i="232" l="1"/>
  <c r="C19" i="213" l="1"/>
</calcChain>
</file>

<file path=xl/sharedStrings.xml><?xml version="1.0" encoding="utf-8"?>
<sst xmlns="http://schemas.openxmlformats.org/spreadsheetml/2006/main" count="1526" uniqueCount="253">
  <si>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</si>
  <si>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</si>
  <si>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</si>
  <si>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</si>
  <si>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</si>
  <si>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</si>
  <si>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</si>
  <si>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</si>
  <si>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</si>
  <si>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</si>
  <si>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</si>
  <si>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</si>
  <si>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</si>
  <si>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</si>
  <si>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Ene-Dic</t>
    <phoneticPr fontId="10" type="noConversion"/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</si>
  <si>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</si>
  <si>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</si>
  <si>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</si>
  <si>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</si>
  <si>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</si>
  <si>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</si>
  <si>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</si>
  <si>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</si>
  <si>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</si>
  <si>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</si>
  <si>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</si>
  <si>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</si>
  <si>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</si>
  <si>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</si>
  <si>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</si>
  <si>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</si>
  <si>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</si>
  <si>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</si>
  <si>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</si>
  <si>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</si>
  <si>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</si>
  <si>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</si>
  <si>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</si>
  <si>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</si>
  <si>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</si>
  <si>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</si>
  <si>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</si>
  <si>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</si>
  <si>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</si>
  <si>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</si>
  <si>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</si>
  <si>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</si>
  <si>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</si>
  <si>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</si>
  <si>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</si>
  <si>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</si>
  <si>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</si>
  <si>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</si>
  <si>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</si>
  <si>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</si>
  <si>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</si>
  <si>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</si>
  <si>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</si>
  <si>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</si>
  <si>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</si>
  <si>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</si>
  <si>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</si>
  <si>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</si>
  <si>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</si>
  <si>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</si>
  <si>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Miles de unidades</t>
  </si>
  <si>
    <t>Ene-Dic</t>
    <phoneticPr fontId="10" type="noConversion"/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</si>
  <si>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</si>
  <si>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</si>
  <si>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</si>
  <si>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</si>
  <si>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</si>
  <si>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</si>
  <si>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         (Unidades)</t>
  </si>
  <si>
    <t xml:space="preserve">         (Tonelada)</t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</si>
  <si>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</si>
  <si>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</si>
  <si>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</si>
  <si>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</si>
  <si>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</si>
  <si>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 xml:space="preserve">          (Kg / gallinas / mes)</t>
  </si>
  <si>
    <t>continúa C.40</t>
  </si>
  <si>
    <t>Especie/ Producto</t>
  </si>
  <si>
    <t>Variable</t>
  </si>
  <si>
    <t xml:space="preserve">Ave </t>
  </si>
  <si>
    <t>Producción carne (t)</t>
  </si>
  <si>
    <r>
      <t xml:space="preserve">Precio (S/ / kg) </t>
    </r>
    <r>
      <rPr>
        <vertAlign val="superscript"/>
        <sz val="7"/>
        <rFont val="Arial Narrow"/>
        <family val="2"/>
      </rPr>
      <t>1</t>
    </r>
  </si>
  <si>
    <t xml:space="preserve">Vacuno </t>
  </si>
  <si>
    <t xml:space="preserve">Caprino 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</si>
  <si>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</si>
  <si>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</si>
  <si>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</si>
  <si>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</si>
  <si>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</si>
  <si>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</si>
  <si>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</si>
  <si>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Rendimiento (kg/Gallina)</t>
  </si>
  <si>
    <t>Leche vaca</t>
  </si>
  <si>
    <t>Alpaca</t>
  </si>
  <si>
    <t>Ma-</t>
  </si>
  <si>
    <t>A-acucho</t>
  </si>
  <si>
    <t>Lamba-eque</t>
  </si>
  <si>
    <t>Uca-ali</t>
  </si>
  <si>
    <t>Fuente: Centros de Acopio de Aves Vivas de Lima Metropolitana - Callao.</t>
  </si>
  <si>
    <t>Fuente: Centros de Acopio de Aves Vivas de Lima Metropolitana - Callao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</si>
  <si>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</si>
  <si>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Lambayeque</t>
  </si>
  <si>
    <t>Principales productos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</si>
  <si>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</si>
  <si>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Var. %</t>
  </si>
  <si>
    <r>
      <t>20234</t>
    </r>
    <r>
      <rPr>
        <b/>
        <vertAlign val="superscript"/>
        <sz val="8"/>
        <color theme="1"/>
        <rFont val="Arial Narrow"/>
        <family val="2"/>
      </rPr>
      <t>P</t>
    </r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</si>
  <si>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</si>
  <si>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</si>
  <si>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</si>
  <si>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</si>
  <si>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</si>
  <si>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</si>
  <si>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</si>
  <si>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</si>
  <si>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</si>
  <si>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</si>
  <si>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</si>
  <si>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</si>
  <si>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</si>
  <si>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</si>
  <si>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</si>
  <si>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</si>
  <si>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</si>
  <si>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</si>
  <si>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</si>
  <si>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</si>
  <si>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</si>
  <si>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</si>
  <si>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</si>
  <si>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</si>
  <si>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</si>
  <si>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</si>
  <si>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</si>
  <si>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</si>
  <si>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</si>
  <si>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</si>
  <si>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</si>
  <si>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</si>
  <si>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</si>
  <si>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</si>
  <si>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</si>
  <si>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</si>
  <si>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</si>
  <si>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</si>
  <si>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</si>
  <si>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</si>
  <si>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p/</t>
    </r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</si>
  <si>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</si>
  <si>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</si>
  <si>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</si>
  <si>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</si>
  <si>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</si>
  <si>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</si>
  <si>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</si>
  <si>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</si>
  <si>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</si>
  <si>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</si>
  <si>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</si>
  <si>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</si>
  <si>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</si>
  <si>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</si>
  <si>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</si>
  <si>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</si>
  <si>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</si>
  <si>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Carne llama (Ton.)</t>
  </si>
  <si>
    <t>Fibra de alpaca (Ton.)</t>
  </si>
  <si>
    <t>Fibra de llama (Ton.)</t>
  </si>
  <si>
    <t>Lana de ovino (Ton.)</t>
  </si>
  <si>
    <t xml:space="preserve">C.40  LIMA METROPOLITANA: BENEFICIO DE GANADO EN CAMALES POR ESPECIE, SEGÚN MES </t>
  </si>
  <si>
    <t xml:space="preserve">C.22  PERÚ: SACA, PRODUCCIÓN, RENDIMIENTO Y PRECIOS AL PRODUCTOR POR MES SEGÚN PRINCIPALES ESPECIES Y PRODUCTOS PECUARIOS, </t>
  </si>
  <si>
    <t>C.21 a</t>
  </si>
  <si>
    <r>
      <t xml:space="preserve">Ene-Dic </t>
    </r>
    <r>
      <rPr>
        <b/>
        <vertAlign val="superscript"/>
        <sz val="8"/>
        <color theme="1"/>
        <rFont val="Arial Narrow"/>
        <family val="2"/>
      </rPr>
      <t>1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</si>
  <si>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huevos (kg /gallina / año)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</si>
  <si>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leche (kg /vaca / año)</t>
    </r>
  </si>
  <si>
    <t>Elaboración: Ministerio de Desarrollo Agrario y Riego - MIDAGRI</t>
  </si>
  <si>
    <t>Dirección General de Estadística, Seguimiento y Evaluación de Políticas - DEIA</t>
  </si>
  <si>
    <t>Ene - Dic</t>
  </si>
  <si>
    <t xml:space="preserve">C.21  VALOR Y VOLUMEN DE LA PRODUCCIÓN PECUARIA (VBP) MENSUAL, </t>
  </si>
  <si>
    <t xml:space="preserve">          SEGÚN PRINCIPALES ESPECIES Y PRODUCTOS </t>
  </si>
  <si>
    <t>C.21 a.  VALOR Y VOLUMEN DE LA PRODUCCIÓN PECUARIA (VBP) ACUMULADA,</t>
  </si>
  <si>
    <t>Ene-Nov</t>
  </si>
  <si>
    <t>Fuente: Gerencias y Direcciones Regionales de Agricultura</t>
  </si>
  <si>
    <t>Carne ovino (Ton.)</t>
  </si>
  <si>
    <t xml:space="preserve">Perú: Valor de la producción pecuaria (VBP) mensual, según principales especies y productos, Enero - Diciembre 2023 - 2024 </t>
  </si>
  <si>
    <t xml:space="preserve">Perú: Valor de la producción pecuaria (VBP) acumulado, según principales especies y productos, Enero - Diciembre 2023 - 2024 </t>
  </si>
  <si>
    <t>Perú: Saca, producción, rendimiento y precios al productor pecuario por mes según especies, Enero  2023 - Diciembre 2024.</t>
  </si>
  <si>
    <t>Perú: Producción de principales productos pecuarios por especie según mes, Enero 2023 - Diciembre 2024 (Tonelada)</t>
  </si>
  <si>
    <t>Perú: Producción de carne ave por mes según región, Enero 2023 - Diciembre  2024  (Tonelada)</t>
  </si>
  <si>
    <t>Perú: Producción de carne ovino por mes según región, Enero 2023 - Diciembre 2024  (Tonelada)</t>
  </si>
  <si>
    <t>Perú: Producción de carne porcino por mes según región, Enero 2023 - Diciembre 2024  (Tonelada)</t>
  </si>
  <si>
    <t>Perú: Producción de carne vacuno por mes según región, Enero 2023 - Diciembre 2024  (Tonelada)</t>
  </si>
  <si>
    <t>Perú: Producción de carne caprino por mes según región, Enero 2023 - Diciembre 2024  (Tonelada)</t>
  </si>
  <si>
    <t>Perú: Producción de carne alpaca por mes según región, Enero 2023 - Diciembre 2024  (Tonelada)</t>
  </si>
  <si>
    <t>Perú: Producción de carne llama por mes según región, Enero 2023 - Diciembre 2024  (Tonelada)</t>
  </si>
  <si>
    <t>Perú: Producción de huevo de gallina por mes según región, Enero 2023 - Diciembre 2024  (Tonelada)</t>
  </si>
  <si>
    <t>Perú: Número de gallinas en producción por mes según región, Enero 2023 - Diciembre 2024 ( Unidades )</t>
  </si>
  <si>
    <t>Perú: Rendimiento de producción de huevos de gallina por mes según región, Enero 2023 - Diciembre 2024 (Kg/gallina/mes)</t>
  </si>
  <si>
    <t>Perú: Producción de leche fresca de vaca por mes según región, Enero 2023 - Diciembre 2024 (Tonelada)</t>
  </si>
  <si>
    <t>Perú: Número de vacas en ordeño por mes según región, Enero 2023 - Diciembre 2024 (Unidades)</t>
  </si>
  <si>
    <t>Perú: Producción de fibra de alpaca por mes según región, Enero 2023 - Diciembre 2024  (Tonelada)</t>
  </si>
  <si>
    <t>Perú: Producción de fibra de llama por mes según región, Enero 2023 - Diciembre 2024  (Tonelada)</t>
  </si>
  <si>
    <t>Perú: Producción de lana de ovino por mes según región, Enero 2023 - Diciembre 2024  (Tonelada)</t>
  </si>
  <si>
    <t xml:space="preserve">Lima Metropolitana: Beneficio de ganado en camales por especie según mes, Enero 2023 - Diciembre 2024 </t>
  </si>
  <si>
    <t>Perú: Beneficio de ganado ovino en camales y mataderos por mes según región, Enero 2023 - Diciembre 2024 (unidades)</t>
  </si>
  <si>
    <t>Perú: Beneficio de ganado ovino en camales y mataderos por mes según región, Enero 2023 - Diciembre 2024 (Tonelada)</t>
  </si>
  <si>
    <t>Perú: Beneficio de ganado porcino en camales y mataderos por mes según región, Enero 2023 - Diciembre 2024 (Unidades)</t>
  </si>
  <si>
    <t>Perú: Beneficio de ganado porcino en camales y mataderos por mes según región, Enero 2023 - Diciembre 2024 (Tonelada)</t>
  </si>
  <si>
    <t>Perú: Beneficio de ganado vacuno en camales y mataderos por mes según región, Enero 2023 - Diciembre 2024 (Unidades)</t>
  </si>
  <si>
    <t>Perú: Beneficio de ganado vacuno en camales y mataderos por mes según región, Enero 2023 - Diciembre 2024 (Tonelada)</t>
  </si>
  <si>
    <t>Lima Metropolitana: Venta de pollos en centros de acopio aves según mes, Enero 2023 - Diciembre 2024</t>
  </si>
  <si>
    <t>Lima Metropolitana: Venta de gallinas en centros de acopio de aves según mes, Enero 2023 - Diciembre 2024 (Unidades)</t>
  </si>
  <si>
    <t xml:space="preserve">C.47  LIMA METROPOLITANA: VENTA DE POLLOS EN CENTROS DE ACOPIO DE AVES SEGÚN MES, ENERO 2023 - DICIEMBRE 2024 </t>
  </si>
  <si>
    <t>C.48 LIMA METROPOLITANA: VENTA DE GALLINAS EN CENTROS DE ACOPIO DE AVES SEGÚN MES, ENERO 2023 - DICIEMBRE 2024</t>
  </si>
  <si>
    <t xml:space="preserve">C.46  PERÚ: BENEFICIO DE GANADO VACUNO EN CAMALES MATADEROS POR MES SEGÚN REGIÓN, ENERO 2023 - DICIEMBRE 2024 </t>
  </si>
  <si>
    <t xml:space="preserve">C.45  PERÚ: BENEFICIO DE GANADO VACUNO EN CAMALES MATADEROS POR MES SEGÚN REGIÓN, ENERO 2023 - DICIEMBRE 2024 </t>
  </si>
  <si>
    <t>C.44  PERÚ: BENEFICIO DE GANADO PORCINO EN CAMALES MATADEROS POR MES SEGÚN REGIÓN, ENERO 2023 - DICIEMBRE 2024</t>
  </si>
  <si>
    <t xml:space="preserve">C.43  PERÚ: BENEFICIO DE GANADO PORCINO EN CAMALES MATADEROS POR MES SEGÚN REGIÓN, ENERO 2023 - DICIEMBRE 2024 </t>
  </si>
  <si>
    <t xml:space="preserve">C.42   PERÚ: BENEFICIO DE GANADO OVINO EN CAMALES MATADEROS POR MES SEGÚN REGIÓN, ENERO 2023 - DICIEMBRE 2024 </t>
  </si>
  <si>
    <t xml:space="preserve">C.41  PERÚ: BENEFICIO DE GANADO OVINO EN CAMALES MATADEROS POR MES SEGÚN REGIÓN, ENERO 2023 - DICIEMBRE 2024 </t>
  </si>
  <si>
    <t xml:space="preserve">          ENERO 2023 - DICIEMBRE 2024</t>
  </si>
  <si>
    <t xml:space="preserve">C.38  PERÚ: PRODUCCIÓN DE FIBRA DE LLAMA POR MES SEGÚN REGIÓN, ENERO 2023 - DICIEMBRE 2024 </t>
  </si>
  <si>
    <t xml:space="preserve">C.37  PERÚ: PRODUCCIÓN DE FIBRA DE ALPACA POR MES SEGÚN REGIÓN, ENERO 2023 - DICIEMBRE-2024 </t>
  </si>
  <si>
    <t xml:space="preserve">C.36  PERÚ: RENDIMIENTO DE PRODUCCIÓN DE LECHE FRESCA DE VACA POR MES SEGÚN REGIÓN, ENERO 2023 - DICIEMBRE 2024 </t>
  </si>
  <si>
    <t>C.35  PERÚ: NÚMERO DE VACAS EN ORDEÑO POR MES SEGÚN REGIÓN, ENERO 2023 - DICIEMBRE 2024</t>
  </si>
  <si>
    <t xml:space="preserve">C.34  PERÚ: PRODUCCIÓN DE LECHE FRESCA DE VACA POR MES SEGÚN REGIÓN, ENERO 2023 - DICIEMBRE 2024 </t>
  </si>
  <si>
    <t xml:space="preserve">C.33  PERÚ: RENDIMIENTO PROMEDIO DE PRODUCCIÓN DE HUEVOS POR MES SEGÚN REGIÓN, ENERO 2023 - DICIEMBRE 2024 </t>
  </si>
  <si>
    <t xml:space="preserve">C.32  PERÚ: NÚMERO DE GALLINAS EN PRODUCCIÓN POR MES SEGÚN REGIÓN, ENERO 2023 - DICIEMBRE 2024 </t>
  </si>
  <si>
    <t>C.31  PERÚ: PRODUCCIÓN DE HUEVO DE GALLINA POR MES SEGÚN REGIÓN, ENERO 2023 - DICIEMBRE 2024</t>
  </si>
  <si>
    <t xml:space="preserve">C.30  PERÚ: PRODUCCIÓN DE CARNE LLAMA POR MES SEGÚN REGIÓN, ENERO 2023 - DICIEMBRE 2024 </t>
  </si>
  <si>
    <t xml:space="preserve">C.29  PERÚ: PRODUCCIÓN DE CARNE ALPACA POR MES SEGÚN REGIÓN ENERO 2023 - DICIEMBRE 2024 </t>
  </si>
  <si>
    <t xml:space="preserve">C.28  PERÚ: PRODUCCIÓN DE CARNE CAPRINO POR MES SEGÚN RGIÓN, ENERO 2023 - DICIEMBRE 2024 </t>
  </si>
  <si>
    <t xml:space="preserve">C.27  PERÚ: PRODUCCIÓN DE CARNE VACUNO POR MES SEGÚN REGIÓN, ENERO 2023 - DICIEMBRE 2024 </t>
  </si>
  <si>
    <t xml:space="preserve">C.26  PERÚ: PRODUCCIÓN DE CARNE PORCINO POR MES SEGÚN REGIÓN, ENERO 2023 - DICIEMBRE 2024 </t>
  </si>
  <si>
    <t>C.25  PERÚ: PRODUCCIÓN DE CARNE OVINO POR MES SEGÚN REGIÓN, ENERO 2023 - DICIEMBRE 2024</t>
  </si>
  <si>
    <t xml:space="preserve">C.24  PERÚ: PRODUCCIÓN DE CARNE AVE POR MES SEGÚN REGIÓN, ENERO 2023 - DICIEMBRE 2024 </t>
  </si>
  <si>
    <t>C.23  PERÚ: PRODUCCIÓN  DE PRINCIPALES PRODUCTOS PECUARIOS POR ESPECIE Y PRODUCTO SEGÚN MES, ENERO 2023 - DICIEMBRE 2024</t>
  </si>
  <si>
    <t xml:space="preserve">          DICIEMBRE 2023-2024</t>
  </si>
  <si>
    <t xml:space="preserve">              SEGÚN PRINCIPALES ESPECIES Y PRODUCTOS.  ENERO-DICIEMBRE 2023-2024</t>
  </si>
  <si>
    <t>Perú: Rendimiento promedio producción de leche de vaca por mes según región, Enero 2023 - Diciembre 2024 (Kg / vaca/mes)</t>
  </si>
  <si>
    <t xml:space="preserve">           ENERO 2023 - DICIEMBRE  2024 </t>
  </si>
  <si>
    <t>Saca (unidad)</t>
  </si>
  <si>
    <t>Rendimiento (kg/unidad)</t>
  </si>
  <si>
    <t>Gallinas producción (unidad)</t>
  </si>
  <si>
    <t>Saca (unidades)</t>
  </si>
  <si>
    <t>Rendimiento (kg/ (unidad))</t>
  </si>
  <si>
    <t>Rendimiento (kg/ (unidad)</t>
  </si>
  <si>
    <r>
      <t xml:space="preserve">2024 </t>
    </r>
    <r>
      <rPr>
        <b/>
        <vertAlign val="superscript"/>
        <sz val="7"/>
        <color theme="1"/>
        <rFont val="Arial Narrow"/>
        <family val="2"/>
      </rPr>
      <t>P</t>
    </r>
  </si>
  <si>
    <t xml:space="preserve">C.39  PERÚ: PRODUCCIÓN DE LANA DE OVINO POR MES SEGÚN REGIÓN, ENERO 2023 - DICIEMBRE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</si>
</sst>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\ ##\ ###\ ###\ ###"/>
    <numFmt numFmtId="183" formatCode="#,##0.000__"/>
    <numFmt numFmtId="184" formatCode="_-* #,##0.00\ _P_t_s_-;\-* #,##0.00\ _P_t_s_-;_-* &quot;-&quot;??\ _P_t_s_-;_-@_-"/>
    <numFmt numFmtId="185" formatCode="#,##0.0_);\(#,##0.0\)"/>
    <numFmt numFmtId="186" formatCode="0.000_)"/>
    <numFmt numFmtId="187" formatCode="_ * #,##0.0_ ;_ * \-#,##0.0_ ;_ * &quot;-&quot;_ ;_ @_ "/>
    <numFmt numFmtId="188" formatCode="#,##0.000;\-#,##0.000"/>
    <numFmt numFmtId="189" formatCode="#,##0.000______"/>
    <numFmt numFmtId="190" formatCode="#,##0.0__________"/>
    <numFmt numFmtId="191" formatCode="#,##0____"/>
    <numFmt numFmtId="192" formatCode="#,##0.0____"/>
    <numFmt numFmtId="193" formatCode="#,##0.000________"/>
  </numFmts>
  <fonts count="72" x14ac:knownFonts="1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b/>
      <sz val="7"/>
      <color theme="1"/>
      <name val="Arial Narrow"/>
      <family val="2"/>
    </font>
    <font>
      <b/>
      <sz val="8"/>
      <color rgb="FFFF0000"/>
      <name val="Arial Narrow"/>
      <family val="2"/>
    </font>
    <font>
      <b/>
      <sz val="10"/>
      <color rgb="FFFF0000"/>
      <name val="Arial Narrow"/>
      <family val="2"/>
    </font>
    <font>
      <sz val="8"/>
      <color rgb="FFFF0000"/>
      <name val="Calibri"/>
      <family val="2"/>
    </font>
    <font>
      <sz val="6"/>
      <color indexed="8"/>
      <name val="Arial Narrow"/>
      <family val="2"/>
    </font>
    <font>
      <sz val="12"/>
      <color rgb="FFFF0000"/>
      <name val="Arial Narrow"/>
      <family val="2"/>
    </font>
    <font>
      <b/>
      <vertAlign val="superscript"/>
      <sz val="7"/>
      <color theme="1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1D2E6"/>
        <bgColor indexed="64"/>
      </patternFill>
    </fill>
    <fill>
      <patternFill patternType="solid">
        <fgColor rgb="FFDEDFF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8" fillId="0" borderId="0"/>
    <xf numFmtId="184" fontId="1" fillId="0" borderId="0" applyFont="0" applyFill="0" applyBorder="0" applyAlignment="0" applyProtection="0"/>
    <xf numFmtId="185" fontId="59" fillId="0" borderId="0"/>
    <xf numFmtId="0" fontId="29" fillId="0" borderId="0"/>
    <xf numFmtId="43" fontId="64" fillId="0" borderId="0" applyFont="0" applyFill="0" applyBorder="0" applyAlignment="0" applyProtection="0"/>
  </cellStyleXfs>
  <cellXfs count="382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3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3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2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3" fontId="48" fillId="0" borderId="0" xfId="47" applyNumberFormat="1" applyFont="1" applyAlignment="1">
      <alignment vertical="center"/>
    </xf>
    <xf numFmtId="166" fontId="49" fillId="0" borderId="0" xfId="47" applyFont="1"/>
    <xf numFmtId="166" fontId="49" fillId="0" borderId="0" xfId="47" applyFont="1" applyAlignment="1">
      <alignment vertical="center"/>
    </xf>
    <xf numFmtId="166" fontId="43" fillId="0" borderId="0" xfId="47" applyFont="1"/>
    <xf numFmtId="166" fontId="43" fillId="0" borderId="0" xfId="47" applyFont="1" applyAlignment="1">
      <alignment vertical="center"/>
    </xf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174" fontId="40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1" fontId="34" fillId="0" borderId="0" xfId="0" applyNumberFormat="1" applyFont="1" applyAlignment="1">
      <alignment horizontal="right" vertical="center"/>
    </xf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3" fontId="33" fillId="0" borderId="0" xfId="47" applyNumberFormat="1" applyFont="1" applyAlignment="1">
      <alignment vertical="center"/>
    </xf>
    <xf numFmtId="166" fontId="50" fillId="0" borderId="0" xfId="47" applyFont="1"/>
    <xf numFmtId="166" fontId="50" fillId="0" borderId="0" xfId="47" applyFont="1" applyAlignment="1">
      <alignment vertical="center"/>
    </xf>
    <xf numFmtId="166" fontId="44" fillId="0" borderId="0" xfId="47" applyFont="1"/>
    <xf numFmtId="166" fontId="44" fillId="0" borderId="0" xfId="47" applyFont="1" applyAlignment="1">
      <alignment vertical="center"/>
    </xf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4" fontId="41" fillId="0" borderId="0" xfId="69" applyNumberFormat="1" applyFont="1" applyAlignment="1">
      <alignment vertical="center"/>
    </xf>
    <xf numFmtId="3" fontId="41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7" fillId="0" borderId="0" xfId="0" applyFont="1"/>
    <xf numFmtId="37" fontId="60" fillId="0" borderId="0" xfId="0" applyFont="1"/>
    <xf numFmtId="37" fontId="61" fillId="0" borderId="1" xfId="0" applyFont="1" applyBorder="1"/>
    <xf numFmtId="37" fontId="62" fillId="0" borderId="2" xfId="0" applyFont="1" applyBorder="1" applyAlignment="1">
      <alignment horizontal="center" vertical="center"/>
    </xf>
    <xf numFmtId="37" fontId="62" fillId="0" borderId="6" xfId="0" applyFont="1" applyBorder="1" applyAlignment="1">
      <alignment horizontal="center" vertical="center"/>
    </xf>
    <xf numFmtId="37" fontId="57" fillId="0" borderId="6" xfId="34" applyNumberFormat="1" applyFont="1" applyBorder="1" applyAlignment="1" applyProtection="1"/>
    <xf numFmtId="37" fontId="57" fillId="0" borderId="1" xfId="0" applyFont="1" applyBorder="1" applyAlignment="1">
      <alignment vertical="top"/>
    </xf>
    <xf numFmtId="37" fontId="57" fillId="0" borderId="0" xfId="0" applyFont="1" applyAlignment="1">
      <alignment vertical="top"/>
    </xf>
    <xf numFmtId="37" fontId="57" fillId="0" borderId="10" xfId="0" applyFont="1" applyBorder="1" applyAlignment="1">
      <alignment vertical="top"/>
    </xf>
    <xf numFmtId="166" fontId="33" fillId="21" borderId="0" xfId="0" applyNumberFormat="1" applyFont="1" applyFill="1" applyAlignment="1">
      <alignment horizontal="left" vertical="center"/>
    </xf>
    <xf numFmtId="37" fontId="39" fillId="21" borderId="0" xfId="0" applyFont="1" applyFill="1" applyAlignment="1">
      <alignment horizontal="left"/>
    </xf>
    <xf numFmtId="166" fontId="34" fillId="21" borderId="0" xfId="0" quotePrefix="1" applyNumberFormat="1" applyFont="1" applyFill="1" applyAlignment="1">
      <alignment horizontal="left" vertical="center"/>
    </xf>
    <xf numFmtId="167" fontId="34" fillId="21" borderId="0" xfId="0" applyNumberFormat="1" applyFont="1" applyFill="1" applyAlignment="1">
      <alignment vertical="center"/>
    </xf>
    <xf numFmtId="166" fontId="34" fillId="21" borderId="0" xfId="0" quotePrefix="1" applyNumberFormat="1" applyFont="1" applyFill="1" applyAlignment="1">
      <alignment horizontal="left" vertical="center" indent="1"/>
    </xf>
    <xf numFmtId="166" fontId="34" fillId="21" borderId="0" xfId="0" applyNumberFormat="1" applyFont="1" applyFill="1" applyAlignment="1">
      <alignment horizontal="left" vertical="center"/>
    </xf>
    <xf numFmtId="37" fontId="34" fillId="21" borderId="0" xfId="0" applyFont="1" applyFill="1"/>
    <xf numFmtId="187" fontId="34" fillId="21" borderId="0" xfId="37" applyNumberFormat="1" applyFont="1" applyFill="1" applyAlignment="1" applyProtection="1">
      <alignment horizontal="left" vertical="center"/>
    </xf>
    <xf numFmtId="187" fontId="35" fillId="21" borderId="0" xfId="37" applyNumberFormat="1" applyFont="1" applyFill="1"/>
    <xf numFmtId="166" fontId="34" fillId="21" borderId="4" xfId="0" applyNumberFormat="1" applyFont="1" applyFill="1" applyBorder="1" applyAlignment="1">
      <alignment horizontal="left" vertical="center"/>
    </xf>
    <xf numFmtId="166" fontId="35" fillId="22" borderId="26" xfId="70" applyNumberFormat="1" applyFont="1" applyFill="1" applyBorder="1" applyAlignment="1">
      <alignment horizontal="center" vertical="center"/>
    </xf>
    <xf numFmtId="166" fontId="35" fillId="23" borderId="28" xfId="0" applyNumberFormat="1" applyFont="1" applyFill="1" applyBorder="1" applyAlignment="1">
      <alignment horizontal="center" vertical="center"/>
    </xf>
    <xf numFmtId="186" fontId="35" fillId="23" borderId="28" xfId="0" applyNumberFormat="1" applyFont="1" applyFill="1" applyBorder="1"/>
    <xf numFmtId="186" fontId="35" fillId="23" borderId="28" xfId="0" applyNumberFormat="1" applyFont="1" applyFill="1" applyBorder="1" applyAlignment="1">
      <alignment vertical="center"/>
    </xf>
    <xf numFmtId="0" fontId="34" fillId="0" borderId="0" xfId="69" applyFont="1" applyAlignment="1">
      <alignment horizontal="left" vertical="center"/>
    </xf>
    <xf numFmtId="166" fontId="33" fillId="21" borderId="0" xfId="0" applyNumberFormat="1" applyFont="1" applyFill="1" applyAlignment="1">
      <alignment vertical="center"/>
    </xf>
    <xf numFmtId="37" fontId="39" fillId="21" borderId="0" xfId="0" applyFont="1" applyFill="1"/>
    <xf numFmtId="166" fontId="33" fillId="21" borderId="0" xfId="0" applyNumberFormat="1" applyFont="1" applyFill="1" applyAlignment="1">
      <alignment vertical="top"/>
    </xf>
    <xf numFmtId="166" fontId="33" fillId="21" borderId="0" xfId="0" applyNumberFormat="1" applyFont="1" applyFill="1"/>
    <xf numFmtId="3" fontId="55" fillId="0" borderId="0" xfId="69" applyNumberFormat="1" applyFont="1"/>
    <xf numFmtId="3" fontId="55" fillId="0" borderId="30" xfId="69" applyNumberFormat="1" applyFont="1" applyBorder="1"/>
    <xf numFmtId="3" fontId="65" fillId="21" borderId="0" xfId="69" applyNumberFormat="1" applyFont="1" applyFill="1" applyAlignment="1">
      <alignment horizontal="center" vertical="center"/>
    </xf>
    <xf numFmtId="49" fontId="41" fillId="21" borderId="0" xfId="0" applyNumberFormat="1" applyFont="1" applyFill="1" applyAlignment="1">
      <alignment horizontal="center" vertical="center" wrapText="1"/>
    </xf>
    <xf numFmtId="168" fontId="41" fillId="0" borderId="0" xfId="69" applyNumberFormat="1" applyFont="1" applyAlignment="1">
      <alignment vertical="center"/>
    </xf>
    <xf numFmtId="49" fontId="41" fillId="21" borderId="4" xfId="0" applyNumberFormat="1" applyFont="1" applyFill="1" applyBorder="1" applyAlignment="1">
      <alignment horizontal="center" vertical="center" wrapText="1"/>
    </xf>
    <xf numFmtId="4" fontId="41" fillId="0" borderId="4" xfId="69" applyNumberFormat="1" applyFont="1" applyBorder="1" applyAlignment="1">
      <alignment vertical="center"/>
    </xf>
    <xf numFmtId="169" fontId="41" fillId="0" borderId="0" xfId="69" applyNumberFormat="1" applyFont="1" applyAlignment="1">
      <alignment vertical="center"/>
    </xf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3" fontId="35" fillId="23" borderId="15" xfId="47" applyNumberFormat="1" applyFont="1" applyFill="1" applyBorder="1" applyAlignment="1">
      <alignment vertical="center"/>
    </xf>
    <xf numFmtId="3" fontId="35" fillId="23" borderId="4" xfId="47" applyNumberFormat="1" applyFont="1" applyFill="1" applyBorder="1" applyAlignment="1">
      <alignment vertical="center"/>
    </xf>
    <xf numFmtId="37" fontId="35" fillId="22" borderId="14" xfId="0" applyFont="1" applyFill="1" applyBorder="1" applyAlignment="1">
      <alignment horizontal="center" vertical="center"/>
    </xf>
    <xf numFmtId="166" fontId="35" fillId="22" borderId="14" xfId="0" applyNumberFormat="1" applyFont="1" applyFill="1" applyBorder="1" applyAlignment="1">
      <alignment horizontal="center" vertical="center"/>
    </xf>
    <xf numFmtId="165" fontId="35" fillId="22" borderId="14" xfId="36" applyFont="1" applyFill="1" applyBorder="1" applyAlignment="1" applyProtection="1">
      <alignment horizontal="center" vertical="center"/>
    </xf>
    <xf numFmtId="0" fontId="35" fillId="22" borderId="14" xfId="0" applyNumberFormat="1" applyFont="1" applyFill="1" applyBorder="1" applyAlignment="1">
      <alignment horizontal="center" vertical="center"/>
    </xf>
    <xf numFmtId="0" fontId="35" fillId="22" borderId="14" xfId="0" quotePrefix="1" applyNumberFormat="1" applyFont="1" applyFill="1" applyBorder="1" applyAlignment="1">
      <alignment horizontal="center" vertical="center"/>
    </xf>
    <xf numFmtId="3" fontId="35" fillId="22" borderId="14" xfId="0" applyNumberFormat="1" applyFont="1" applyFill="1" applyBorder="1" applyAlignment="1">
      <alignment horizontal="center" vertical="center"/>
    </xf>
    <xf numFmtId="0" fontId="35" fillId="22" borderId="12" xfId="0" applyNumberFormat="1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vertical="center"/>
    </xf>
    <xf numFmtId="1" fontId="35" fillId="23" borderId="0" xfId="0" applyNumberFormat="1" applyFont="1" applyFill="1" applyAlignment="1">
      <alignment horizontal="center" vertical="center"/>
    </xf>
    <xf numFmtId="170" fontId="35" fillId="23" borderId="0" xfId="0" applyNumberFormat="1" applyFont="1" applyFill="1" applyAlignment="1">
      <alignment vertical="center"/>
    </xf>
    <xf numFmtId="170" fontId="35" fillId="23" borderId="0" xfId="0" applyNumberFormat="1" applyFont="1" applyFill="1" applyAlignment="1">
      <alignment horizontal="right" vertical="center" wrapText="1"/>
    </xf>
    <xf numFmtId="170" fontId="35" fillId="23" borderId="4" xfId="0" applyNumberFormat="1" applyFont="1" applyFill="1" applyBorder="1" applyAlignment="1">
      <alignment vertical="center"/>
    </xf>
    <xf numFmtId="3" fontId="35" fillId="23" borderId="4" xfId="0" quotePrefix="1" applyNumberFormat="1" applyFont="1" applyFill="1" applyBorder="1" applyAlignment="1">
      <alignment horizontal="right" vertical="center"/>
    </xf>
    <xf numFmtId="170" fontId="35" fillId="23" borderId="4" xfId="0" applyNumberFormat="1" applyFont="1" applyFill="1" applyBorder="1" applyAlignment="1">
      <alignment horizontal="right" vertical="center" wrapText="1"/>
    </xf>
    <xf numFmtId="0" fontId="35" fillId="23" borderId="8" xfId="0" applyNumberFormat="1" applyFont="1" applyFill="1" applyBorder="1" applyAlignment="1">
      <alignment horizontal="center"/>
    </xf>
    <xf numFmtId="171" fontId="35" fillId="23" borderId="0" xfId="0" applyNumberFormat="1" applyFont="1" applyFill="1" applyAlignment="1">
      <alignment horizontal="right" vertical="top"/>
    </xf>
    <xf numFmtId="0" fontId="35" fillId="23" borderId="4" xfId="0" applyNumberFormat="1" applyFont="1" applyFill="1" applyBorder="1" applyAlignment="1">
      <alignment horizontal="center" vertical="top"/>
    </xf>
    <xf numFmtId="171" fontId="35" fillId="23" borderId="4" xfId="0" applyNumberFormat="1" applyFont="1" applyFill="1" applyBorder="1" applyAlignment="1">
      <alignment horizontal="right" vertical="top"/>
    </xf>
    <xf numFmtId="172" fontId="35" fillId="23" borderId="8" xfId="0" quotePrefix="1" applyNumberFormat="1" applyFont="1" applyFill="1" applyBorder="1" applyAlignment="1">
      <alignment horizontal="right" vertical="center"/>
    </xf>
    <xf numFmtId="172" fontId="35" fillId="23" borderId="4" xfId="0" quotePrefix="1" applyNumberFormat="1" applyFont="1" applyFill="1" applyBorder="1" applyAlignment="1">
      <alignment horizontal="right" vertical="center"/>
    </xf>
    <xf numFmtId="166" fontId="35" fillId="23" borderId="0" xfId="0" applyNumberFormat="1" applyFont="1" applyFill="1" applyAlignment="1">
      <alignment horizontal="center" vertical="center" wrapText="1"/>
    </xf>
    <xf numFmtId="170" fontId="35" fillId="23" borderId="8" xfId="0" quotePrefix="1" applyNumberFormat="1" applyFont="1" applyFill="1" applyBorder="1" applyAlignment="1">
      <alignment horizontal="right" vertical="center"/>
    </xf>
    <xf numFmtId="37" fontId="35" fillId="23" borderId="4" xfId="0" applyFont="1" applyFill="1" applyBorder="1" applyAlignment="1">
      <alignment vertical="center" wrapText="1"/>
    </xf>
    <xf numFmtId="170" fontId="35" fillId="23" borderId="4" xfId="0" quotePrefix="1" applyNumberFormat="1" applyFont="1" applyFill="1" applyBorder="1" applyAlignment="1">
      <alignment horizontal="right" vertical="center"/>
    </xf>
    <xf numFmtId="168" fontId="35" fillId="23" borderId="8" xfId="0" quotePrefix="1" applyNumberFormat="1" applyFont="1" applyFill="1" applyBorder="1" applyAlignment="1">
      <alignment horizontal="right" vertical="center"/>
    </xf>
    <xf numFmtId="168" fontId="35" fillId="23" borderId="4" xfId="0" quotePrefix="1" applyNumberFormat="1" applyFont="1" applyFill="1" applyBorder="1" applyAlignment="1">
      <alignment horizontal="right" vertical="center"/>
    </xf>
    <xf numFmtId="170" fontId="35" fillId="23" borderId="0" xfId="0" quotePrefix="1" applyNumberFormat="1" applyFont="1" applyFill="1" applyAlignment="1">
      <alignment horizontal="right" vertical="center"/>
    </xf>
    <xf numFmtId="3" fontId="35" fillId="23" borderId="4" xfId="0" applyNumberFormat="1" applyFont="1" applyFill="1" applyBorder="1" applyAlignment="1">
      <alignment vertical="center"/>
    </xf>
    <xf numFmtId="172" fontId="35" fillId="24" borderId="0" xfId="0" quotePrefix="1" applyNumberFormat="1" applyFont="1" applyFill="1" applyAlignment="1">
      <alignment horizontal="right" vertical="center" wrapText="1"/>
    </xf>
    <xf numFmtId="172" fontId="35" fillId="24" borderId="4" xfId="0" quotePrefix="1" applyNumberFormat="1" applyFont="1" applyFill="1" applyBorder="1" applyAlignment="1">
      <alignment horizontal="right" vertical="center" wrapText="1"/>
    </xf>
    <xf numFmtId="3" fontId="35" fillId="24" borderId="0" xfId="0" applyNumberFormat="1" applyFont="1" applyFill="1" applyAlignment="1">
      <alignment vertical="center"/>
    </xf>
    <xf numFmtId="179" fontId="35" fillId="24" borderId="4" xfId="47" applyNumberFormat="1" applyFont="1" applyFill="1" applyBorder="1" applyAlignment="1">
      <alignment vertical="center"/>
    </xf>
    <xf numFmtId="170" fontId="35" fillId="24" borderId="0" xfId="0" quotePrefix="1" applyNumberFormat="1" applyFont="1" applyFill="1" applyAlignment="1">
      <alignment horizontal="right" vertical="center"/>
    </xf>
    <xf numFmtId="166" fontId="35" fillId="22" borderId="6" xfId="47" applyFont="1" applyFill="1" applyBorder="1" applyAlignment="1">
      <alignment horizontal="center" vertical="center"/>
    </xf>
    <xf numFmtId="166" fontId="35" fillId="23" borderId="4" xfId="47" applyFont="1" applyFill="1" applyBorder="1" applyAlignment="1">
      <alignment horizontal="center" vertical="center"/>
    </xf>
    <xf numFmtId="173" fontId="35" fillId="23" borderId="4" xfId="47" applyNumberFormat="1" applyFont="1" applyFill="1" applyBorder="1" applyAlignment="1">
      <alignment vertical="center"/>
    </xf>
    <xf numFmtId="179" fontId="35" fillId="23" borderId="4" xfId="47" applyNumberFormat="1" applyFont="1" applyFill="1" applyBorder="1" applyAlignment="1">
      <alignment horizontal="right" vertical="center"/>
    </xf>
    <xf numFmtId="178" fontId="35" fillId="23" borderId="15" xfId="47" applyNumberFormat="1" applyFont="1" applyFill="1" applyBorder="1" applyAlignment="1">
      <alignment horizontal="center" vertical="center"/>
    </xf>
    <xf numFmtId="171" fontId="35" fillId="24" borderId="4" xfId="0" applyNumberFormat="1" applyFont="1" applyFill="1" applyBorder="1" applyAlignment="1">
      <alignment vertical="center"/>
    </xf>
    <xf numFmtId="3" fontId="35" fillId="24" borderId="0" xfId="0" applyNumberFormat="1" applyFont="1" applyFill="1" applyAlignment="1">
      <alignment horizontal="right" vertical="center"/>
    </xf>
    <xf numFmtId="3" fontId="35" fillId="24" borderId="4" xfId="0" applyNumberFormat="1" applyFont="1" applyFill="1" applyBorder="1" applyAlignment="1">
      <alignment horizontal="right" vertical="center"/>
    </xf>
    <xf numFmtId="166" fontId="35" fillId="24" borderId="4" xfId="47" applyFont="1" applyFill="1" applyBorder="1" applyAlignment="1">
      <alignment horizontal="center" vertical="center"/>
    </xf>
    <xf numFmtId="178" fontId="35" fillId="24" borderId="4" xfId="47" applyNumberFormat="1" applyFont="1" applyFill="1" applyBorder="1" applyAlignment="1">
      <alignment vertical="center"/>
    </xf>
    <xf numFmtId="178" fontId="35" fillId="24" borderId="15" xfId="47" applyNumberFormat="1" applyFont="1" applyFill="1" applyBorder="1" applyAlignment="1">
      <alignment vertical="center"/>
    </xf>
    <xf numFmtId="180" fontId="35" fillId="24" borderId="4" xfId="47" applyNumberFormat="1" applyFont="1" applyFill="1" applyBorder="1" applyAlignment="1">
      <alignment horizontal="center" vertical="center"/>
    </xf>
    <xf numFmtId="183" fontId="35" fillId="24" borderId="4" xfId="47" applyNumberFormat="1" applyFont="1" applyFill="1" applyBorder="1" applyAlignment="1">
      <alignment vertical="center"/>
    </xf>
    <xf numFmtId="3" fontId="35" fillId="21" borderId="0" xfId="47" applyNumberFormat="1" applyFont="1" applyFill="1" applyAlignment="1">
      <alignment vertical="center"/>
    </xf>
    <xf numFmtId="178" fontId="35" fillId="21" borderId="0" xfId="47" applyNumberFormat="1" applyFont="1" applyFill="1" applyAlignment="1">
      <alignment vertical="center"/>
    </xf>
    <xf numFmtId="3" fontId="39" fillId="0" borderId="0" xfId="47" applyNumberFormat="1" applyFont="1" applyAlignment="1">
      <alignment vertical="center"/>
    </xf>
    <xf numFmtId="3" fontId="43" fillId="0" borderId="0" xfId="0" applyNumberFormat="1" applyFont="1" applyAlignment="1">
      <alignment vertical="center"/>
    </xf>
    <xf numFmtId="0" fontId="35" fillId="22" borderId="26" xfId="0" quotePrefix="1" applyNumberFormat="1" applyFont="1" applyFill="1" applyBorder="1" applyAlignment="1">
      <alignment horizontal="center" vertical="center"/>
    </xf>
    <xf numFmtId="174" fontId="39" fillId="0" borderId="0" xfId="0" applyNumberFormat="1" applyFont="1" applyAlignment="1">
      <alignment vertical="center"/>
    </xf>
    <xf numFmtId="188" fontId="39" fillId="0" borderId="0" xfId="0" applyNumberFormat="1" applyFont="1" applyAlignment="1">
      <alignment vertical="center"/>
    </xf>
    <xf numFmtId="0" fontId="66" fillId="0" borderId="0" xfId="69" applyFont="1" applyAlignment="1">
      <alignment vertical="center"/>
    </xf>
    <xf numFmtId="0" fontId="67" fillId="0" borderId="0" xfId="69" applyFont="1" applyAlignment="1">
      <alignment vertical="center"/>
    </xf>
    <xf numFmtId="166" fontId="37" fillId="0" borderId="0" xfId="47" applyFont="1"/>
    <xf numFmtId="37" fontId="68" fillId="0" borderId="0" xfId="0" applyFont="1"/>
    <xf numFmtId="0" fontId="35" fillId="22" borderId="25" xfId="0" quotePrefix="1" applyNumberFormat="1" applyFont="1" applyFill="1" applyBorder="1" applyAlignment="1">
      <alignment horizontal="center" vertical="center"/>
    </xf>
    <xf numFmtId="189" fontId="35" fillId="23" borderId="28" xfId="74" applyNumberFormat="1" applyFont="1" applyFill="1" applyBorder="1" applyAlignment="1" applyProtection="1">
      <alignment vertical="center"/>
    </xf>
    <xf numFmtId="189" fontId="35" fillId="23" borderId="28" xfId="0" applyNumberFormat="1" applyFont="1" applyFill="1" applyBorder="1" applyAlignment="1">
      <alignment vertical="center"/>
    </xf>
    <xf numFmtId="189" fontId="34" fillId="21" borderId="0" xfId="74" applyNumberFormat="1" applyFont="1" applyFill="1" applyProtection="1"/>
    <xf numFmtId="189" fontId="34" fillId="21" borderId="4" xfId="74" applyNumberFormat="1" applyFont="1" applyFill="1" applyBorder="1" applyProtection="1"/>
    <xf numFmtId="190" fontId="35" fillId="23" borderId="28" xfId="0" applyNumberFormat="1" applyFont="1" applyFill="1" applyBorder="1" applyAlignment="1">
      <alignment vertical="center"/>
    </xf>
    <xf numFmtId="190" fontId="34" fillId="21" borderId="0" xfId="0" applyNumberFormat="1" applyFont="1" applyFill="1" applyAlignment="1">
      <alignment vertical="center"/>
    </xf>
    <xf numFmtId="190" fontId="34" fillId="21" borderId="4" xfId="0" applyNumberFormat="1" applyFont="1" applyFill="1" applyBorder="1" applyAlignment="1">
      <alignment vertical="center"/>
    </xf>
    <xf numFmtId="166" fontId="37" fillId="21" borderId="0" xfId="0" applyNumberFormat="1" applyFont="1" applyFill="1" applyAlignment="1">
      <alignment horizontal="left" vertical="center"/>
    </xf>
    <xf numFmtId="3" fontId="65" fillId="22" borderId="26" xfId="69" applyNumberFormat="1" applyFont="1" applyFill="1" applyBorder="1" applyAlignment="1">
      <alignment horizontal="center" vertical="center" wrapText="1"/>
    </xf>
    <xf numFmtId="3" fontId="65" fillId="22" borderId="29" xfId="69" applyNumberFormat="1" applyFont="1" applyFill="1" applyBorder="1" applyAlignment="1">
      <alignment horizontal="center" vertical="center"/>
    </xf>
    <xf numFmtId="3" fontId="65" fillId="22" borderId="26" xfId="69" applyNumberFormat="1" applyFont="1" applyFill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/>
    </xf>
    <xf numFmtId="3" fontId="55" fillId="21" borderId="0" xfId="69" applyNumberFormat="1" applyFont="1" applyFill="1"/>
    <xf numFmtId="166" fontId="34" fillId="0" borderId="0" xfId="0" quotePrefix="1" applyNumberFormat="1" applyFont="1" applyAlignment="1">
      <alignment horizontal="left" vertical="center"/>
    </xf>
    <xf numFmtId="166" fontId="34" fillId="0" borderId="0" xfId="0" quotePrefix="1" applyNumberFormat="1" applyFont="1" applyAlignment="1">
      <alignment horizontal="left"/>
    </xf>
    <xf numFmtId="191" fontId="34" fillId="0" borderId="0" xfId="47" applyNumberFormat="1" applyFont="1" applyAlignment="1">
      <alignment vertical="center"/>
    </xf>
    <xf numFmtId="191" fontId="34" fillId="0" borderId="4" xfId="47" applyNumberFormat="1" applyFont="1" applyBorder="1" applyAlignment="1">
      <alignment vertical="center"/>
    </xf>
    <xf numFmtId="191" fontId="35" fillId="23" borderId="15" xfId="47" applyNumberFormat="1" applyFont="1" applyFill="1" applyBorder="1" applyAlignment="1">
      <alignment vertical="center"/>
    </xf>
    <xf numFmtId="192" fontId="34" fillId="0" borderId="0" xfId="47" applyNumberFormat="1" applyFont="1" applyAlignment="1">
      <alignment vertical="center"/>
    </xf>
    <xf numFmtId="192" fontId="35" fillId="23" borderId="15" xfId="47" applyNumberFormat="1" applyFont="1" applyFill="1" applyBorder="1" applyAlignment="1">
      <alignment vertical="center"/>
    </xf>
    <xf numFmtId="179" fontId="35" fillId="23" borderId="15" xfId="47" applyNumberFormat="1" applyFont="1" applyFill="1" applyBorder="1" applyAlignment="1">
      <alignment vertical="center"/>
    </xf>
    <xf numFmtId="37" fontId="37" fillId="0" borderId="0" xfId="0" applyFont="1"/>
    <xf numFmtId="3" fontId="35" fillId="23" borderId="0" xfId="0" applyNumberFormat="1" applyFont="1" applyFill="1" applyAlignment="1">
      <alignment vertical="center"/>
    </xf>
    <xf numFmtId="191" fontId="35" fillId="23" borderId="4" xfId="0" quotePrefix="1" applyNumberFormat="1" applyFont="1" applyFill="1" applyBorder="1" applyAlignment="1">
      <alignment horizontal="right" vertical="center"/>
    </xf>
    <xf numFmtId="191" fontId="34" fillId="0" borderId="4" xfId="0" applyNumberFormat="1" applyFont="1" applyBorder="1" applyAlignment="1">
      <alignment vertical="center"/>
    </xf>
    <xf numFmtId="191" fontId="35" fillId="23" borderId="0" xfId="0" quotePrefix="1" applyNumberFormat="1" applyFont="1" applyFill="1" applyAlignment="1">
      <alignment horizontal="right" vertical="center"/>
    </xf>
    <xf numFmtId="191" fontId="35" fillId="23" borderId="0" xfId="0" quotePrefix="1" applyNumberFormat="1" applyFont="1" applyFill="1" applyAlignment="1">
      <alignment vertical="center"/>
    </xf>
    <xf numFmtId="191" fontId="35" fillId="23" borderId="8" xfId="0" quotePrefix="1" applyNumberFormat="1" applyFont="1" applyFill="1" applyBorder="1" applyAlignment="1">
      <alignment vertical="center"/>
    </xf>
    <xf numFmtId="191" fontId="34" fillId="0" borderId="0" xfId="0" quotePrefix="1" applyNumberFormat="1" applyFont="1" applyAlignment="1">
      <alignment horizontal="right" vertical="center"/>
    </xf>
    <xf numFmtId="191" fontId="34" fillId="0" borderId="4" xfId="0" quotePrefix="1" applyNumberFormat="1" applyFont="1" applyBorder="1" applyAlignment="1">
      <alignment horizontal="right" vertical="center"/>
    </xf>
    <xf numFmtId="193" fontId="35" fillId="23" borderId="28" xfId="74" applyNumberFormat="1" applyFont="1" applyFill="1" applyBorder="1" applyAlignment="1" applyProtection="1">
      <alignment vertical="center"/>
    </xf>
    <xf numFmtId="193" fontId="35" fillId="23" borderId="28" xfId="0" applyNumberFormat="1" applyFont="1" applyFill="1" applyBorder="1" applyAlignment="1">
      <alignment vertical="center"/>
    </xf>
    <xf numFmtId="193" fontId="34" fillId="21" borderId="0" xfId="74" applyNumberFormat="1" applyFont="1" applyFill="1" applyProtection="1"/>
    <xf numFmtId="193" fontId="34" fillId="21" borderId="4" xfId="74" applyNumberFormat="1" applyFont="1" applyFill="1" applyBorder="1" applyProtection="1"/>
    <xf numFmtId="166" fontId="37" fillId="0" borderId="0" xfId="0" quotePrefix="1" applyNumberFormat="1" applyFont="1" applyAlignment="1">
      <alignment vertical="top"/>
    </xf>
    <xf numFmtId="166" fontId="37" fillId="0" borderId="0" xfId="0" quotePrefix="1" applyNumberFormat="1" applyFont="1" applyAlignment="1">
      <alignment horizontal="left" vertical="top"/>
    </xf>
    <xf numFmtId="0" fontId="37" fillId="0" borderId="0" xfId="73" applyFont="1" applyAlignment="1">
      <alignment vertical="top"/>
    </xf>
    <xf numFmtId="166" fontId="37" fillId="0" borderId="0" xfId="47" applyFont="1" applyAlignment="1">
      <alignment vertical="top"/>
    </xf>
    <xf numFmtId="37" fontId="37" fillId="0" borderId="0" xfId="0" applyFont="1" applyAlignment="1">
      <alignment vertical="top"/>
    </xf>
    <xf numFmtId="37" fontId="39" fillId="0" borderId="0" xfId="0" applyFont="1" applyAlignment="1">
      <alignment vertical="top"/>
    </xf>
    <xf numFmtId="37" fontId="69" fillId="0" borderId="0" xfId="0" applyFont="1" applyAlignment="1">
      <alignment vertical="top"/>
    </xf>
    <xf numFmtId="166" fontId="69" fillId="0" borderId="0" xfId="0" applyNumberFormat="1" applyFont="1" applyAlignment="1">
      <alignment vertical="top"/>
    </xf>
    <xf numFmtId="166" fontId="70" fillId="21" borderId="0" xfId="47" applyFont="1" applyFill="1" applyAlignment="1">
      <alignment vertical="center"/>
    </xf>
    <xf numFmtId="37" fontId="39" fillId="0" borderId="0" xfId="0" applyFont="1" applyAlignment="1">
      <alignment horizontal="right" vertical="center"/>
    </xf>
    <xf numFmtId="4" fontId="41" fillId="21" borderId="0" xfId="69" applyNumberFormat="1" applyFont="1" applyFill="1" applyAlignment="1">
      <alignment vertical="center"/>
    </xf>
    <xf numFmtId="37" fontId="69" fillId="0" borderId="0" xfId="0" applyFont="1" applyAlignment="1">
      <alignment vertical="center"/>
    </xf>
    <xf numFmtId="191" fontId="35" fillId="23" borderId="0" xfId="0" applyNumberFormat="1" applyFont="1" applyFill="1" applyAlignment="1">
      <alignment vertical="center"/>
    </xf>
    <xf numFmtId="170" fontId="65" fillId="23" borderId="8" xfId="0" quotePrefix="1" applyNumberFormat="1" applyFont="1" applyFill="1" applyBorder="1" applyAlignment="1">
      <alignment horizontal="right" vertical="center"/>
    </xf>
    <xf numFmtId="170" fontId="65" fillId="23" borderId="0" xfId="0" applyNumberFormat="1" applyFont="1" applyFill="1" applyAlignment="1">
      <alignment horizontal="right" vertical="center" wrapText="1"/>
    </xf>
    <xf numFmtId="170" fontId="65" fillId="23" borderId="4" xfId="0" quotePrefix="1" applyNumberFormat="1" applyFont="1" applyFill="1" applyBorder="1" applyAlignment="1">
      <alignment horizontal="right" vertical="center"/>
    </xf>
    <xf numFmtId="3" fontId="65" fillId="23" borderId="4" xfId="0" quotePrefix="1" applyNumberFormat="1" applyFont="1" applyFill="1" applyBorder="1" applyAlignment="1">
      <alignment horizontal="right" vertical="center"/>
    </xf>
    <xf numFmtId="170" fontId="65" fillId="23" borderId="4" xfId="0" applyNumberFormat="1" applyFont="1" applyFill="1" applyBorder="1" applyAlignment="1">
      <alignment horizontal="right" vertical="center" wrapText="1"/>
    </xf>
    <xf numFmtId="170" fontId="41" fillId="0" borderId="0" xfId="0" applyNumberFormat="1" applyFont="1" applyAlignment="1">
      <alignment vertical="center"/>
    </xf>
    <xf numFmtId="37" fontId="41" fillId="0" borderId="0" xfId="0" applyFont="1" applyAlignment="1">
      <alignment vertical="center"/>
    </xf>
    <xf numFmtId="3" fontId="41" fillId="0" borderId="0" xfId="0" applyNumberFormat="1" applyFont="1" applyAlignment="1">
      <alignment vertical="center"/>
    </xf>
    <xf numFmtId="170" fontId="41" fillId="0" borderId="4" xfId="0" applyNumberFormat="1" applyFont="1" applyBorder="1" applyAlignment="1">
      <alignment vertical="center"/>
    </xf>
    <xf numFmtId="1" fontId="65" fillId="23" borderId="0" xfId="0" applyNumberFormat="1" applyFont="1" applyFill="1" applyAlignment="1">
      <alignment horizontal="center" vertical="center"/>
    </xf>
    <xf numFmtId="0" fontId="65" fillId="23" borderId="4" xfId="0" applyNumberFormat="1" applyFont="1" applyFill="1" applyBorder="1" applyAlignment="1">
      <alignment horizontal="center" vertical="top"/>
    </xf>
    <xf numFmtId="49" fontId="41" fillId="0" borderId="0" xfId="0" applyNumberFormat="1" applyFont="1" applyAlignment="1">
      <alignment horizontal="center" vertical="center" wrapText="1"/>
    </xf>
    <xf numFmtId="49" fontId="41" fillId="0" borderId="4" xfId="0" applyNumberFormat="1" applyFont="1" applyBorder="1" applyAlignment="1">
      <alignment horizontal="center" vertical="center" wrapText="1"/>
    </xf>
    <xf numFmtId="168" fontId="35" fillId="23" borderId="0" xfId="0" quotePrefix="1" applyNumberFormat="1" applyFont="1" applyFill="1" applyAlignment="1">
      <alignment horizontal="right" vertical="center"/>
    </xf>
    <xf numFmtId="168" fontId="35" fillId="23" borderId="0" xfId="0" applyNumberFormat="1" applyFont="1" applyFill="1" applyAlignment="1">
      <alignment vertical="center"/>
    </xf>
    <xf numFmtId="168" fontId="35" fillId="23" borderId="4" xfId="0" applyNumberFormat="1" applyFont="1" applyFill="1" applyBorder="1" applyAlignment="1">
      <alignment vertical="center"/>
    </xf>
    <xf numFmtId="191" fontId="35" fillId="23" borderId="4" xfId="0" applyNumberFormat="1" applyFont="1" applyFill="1" applyBorder="1" applyAlignment="1">
      <alignment vertical="center"/>
    </xf>
    <xf numFmtId="37" fontId="62" fillId="0" borderId="3" xfId="0" applyFont="1" applyBorder="1" applyAlignment="1">
      <alignment horizontal="center" vertical="center" wrapText="1"/>
    </xf>
    <xf numFmtId="37" fontId="62" fillId="0" borderId="4" xfId="0" applyFont="1" applyBorder="1" applyAlignment="1">
      <alignment horizontal="center" vertical="center" wrapText="1"/>
    </xf>
    <xf numFmtId="37" fontId="62" fillId="0" borderId="5" xfId="0" applyFont="1" applyBorder="1" applyAlignment="1">
      <alignment horizontal="center" vertical="center" wrapText="1"/>
    </xf>
    <xf numFmtId="37" fontId="62" fillId="0" borderId="7" xfId="0" applyFont="1" applyBorder="1" applyAlignment="1">
      <alignment horizontal="center" vertical="center"/>
    </xf>
    <xf numFmtId="37" fontId="62" fillId="0" borderId="8" xfId="0" applyFont="1" applyBorder="1" applyAlignment="1">
      <alignment horizontal="center" vertical="center"/>
    </xf>
    <xf numFmtId="37" fontId="62" fillId="0" borderId="9" xfId="0" applyFont="1" applyBorder="1" applyAlignment="1">
      <alignment horizontal="center" vertical="center"/>
    </xf>
    <xf numFmtId="166" fontId="34" fillId="21" borderId="1" xfId="0" applyNumberFormat="1" applyFont="1" applyFill="1" applyBorder="1" applyAlignment="1">
      <alignment horizontal="left" vertical="center"/>
    </xf>
    <xf numFmtId="166" fontId="34" fillId="21" borderId="0" xfId="0" applyNumberFormat="1" applyFont="1" applyFill="1" applyAlignment="1">
      <alignment horizontal="left" vertical="center"/>
    </xf>
    <xf numFmtId="166" fontId="34" fillId="21" borderId="10" xfId="0" applyNumberFormat="1" applyFont="1" applyFill="1" applyBorder="1" applyAlignment="1">
      <alignment horizontal="left" vertical="center"/>
    </xf>
    <xf numFmtId="3" fontId="35" fillId="22" borderId="29" xfId="69" applyNumberFormat="1" applyFont="1" applyFill="1" applyBorder="1" applyAlignment="1">
      <alignment horizontal="center" vertical="center"/>
    </xf>
    <xf numFmtId="3" fontId="35" fillId="22" borderId="2" xfId="69" applyNumberFormat="1" applyFont="1" applyFill="1" applyBorder="1" applyAlignment="1">
      <alignment horizontal="center" vertical="center"/>
    </xf>
    <xf numFmtId="166" fontId="35" fillId="22" borderId="27" xfId="70" applyNumberFormat="1" applyFont="1" applyFill="1" applyBorder="1" applyAlignment="1">
      <alignment horizontal="center" vertical="center"/>
    </xf>
    <xf numFmtId="166" fontId="35" fillId="22" borderId="28" xfId="70" applyNumberFormat="1" applyFont="1" applyFill="1" applyBorder="1" applyAlignment="1">
      <alignment horizontal="center" vertical="center"/>
    </xf>
    <xf numFmtId="166" fontId="35" fillId="22" borderId="25" xfId="70" applyNumberFormat="1" applyFont="1" applyFill="1" applyBorder="1" applyAlignment="1">
      <alignment horizontal="center" vertical="center"/>
    </xf>
    <xf numFmtId="3" fontId="65" fillId="0" borderId="0" xfId="69" applyNumberFormat="1" applyFont="1" applyAlignment="1">
      <alignment horizontal="center" vertical="center"/>
    </xf>
    <xf numFmtId="3" fontId="65" fillId="0" borderId="4" xfId="69" applyNumberFormat="1" applyFont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/>
    </xf>
    <xf numFmtId="3" fontId="65" fillId="0" borderId="8" xfId="69" applyNumberFormat="1" applyFont="1" applyBorder="1" applyAlignment="1">
      <alignment horizontal="center" vertical="center"/>
    </xf>
    <xf numFmtId="3" fontId="65" fillId="0" borderId="30" xfId="69" applyNumberFormat="1" applyFont="1" applyBorder="1" applyAlignment="1">
      <alignment horizontal="center" vertical="center" wrapText="1"/>
    </xf>
    <xf numFmtId="3" fontId="65" fillId="0" borderId="0" xfId="69" applyNumberFormat="1" applyFont="1" applyAlignment="1">
      <alignment horizontal="center" vertical="center" wrapText="1"/>
    </xf>
    <xf numFmtId="3" fontId="65" fillId="0" borderId="4" xfId="69" applyNumberFormat="1" applyFont="1" applyBorder="1" applyAlignment="1">
      <alignment horizontal="center" vertical="center" wrapText="1"/>
    </xf>
    <xf numFmtId="166" fontId="35" fillId="22" borderId="15" xfId="47" quotePrefix="1" applyFont="1" applyFill="1" applyBorder="1" applyAlignment="1">
      <alignment horizontal="center" vertical="center"/>
    </xf>
    <xf numFmtId="166" fontId="35" fillId="22" borderId="13" xfId="47" quotePrefix="1" applyFont="1" applyFill="1" applyBorder="1" applyAlignment="1">
      <alignment horizontal="center" vertical="center"/>
    </xf>
    <xf numFmtId="166" fontId="35" fillId="22" borderId="14" xfId="47" quotePrefix="1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27" xfId="47" quotePrefix="1" applyFont="1" applyFill="1" applyBorder="1" applyAlignment="1">
      <alignment horizontal="center" vertical="center"/>
    </xf>
    <xf numFmtId="166" fontId="35" fillId="22" borderId="28" xfId="47" quotePrefix="1" applyFont="1" applyFill="1" applyBorder="1" applyAlignment="1">
      <alignment horizontal="center" vertical="center"/>
    </xf>
    <xf numFmtId="166" fontId="35" fillId="22" borderId="25" xfId="47" quotePrefix="1" applyFont="1" applyFill="1" applyBorder="1" applyAlignment="1">
      <alignment horizontal="center" vertical="center"/>
    </xf>
    <xf numFmtId="166" fontId="35" fillId="22" borderId="27" xfId="47" applyFont="1" applyFill="1" applyBorder="1" applyAlignment="1">
      <alignment horizontal="center" vertical="center"/>
    </xf>
    <xf numFmtId="166" fontId="35" fillId="22" borderId="28" xfId="47" applyFont="1" applyFill="1" applyBorder="1" applyAlignment="1">
      <alignment horizontal="center" vertical="center"/>
    </xf>
    <xf numFmtId="166" fontId="35" fillId="22" borderId="25" xfId="47" applyFont="1" applyFill="1" applyBorder="1" applyAlignment="1">
      <alignment horizontal="center" vertical="center"/>
    </xf>
    <xf numFmtId="166" fontId="35" fillId="23" borderId="8" xfId="0" applyNumberFormat="1" applyFont="1" applyFill="1" applyBorder="1" applyAlignment="1">
      <alignment horizontal="center" vertical="center" wrapText="1"/>
    </xf>
    <xf numFmtId="166" fontId="35" fillId="23" borderId="4" xfId="0" applyNumberFormat="1" applyFont="1" applyFill="1" applyBorder="1" applyAlignment="1">
      <alignment horizontal="center" vertical="center" wrapText="1"/>
    </xf>
    <xf numFmtId="166" fontId="35" fillId="22" borderId="12" xfId="47" applyFont="1" applyFill="1" applyBorder="1" applyAlignment="1">
      <alignment horizontal="center" vertical="center"/>
    </xf>
    <xf numFmtId="166" fontId="35" fillId="22" borderId="15" xfId="47" applyFont="1" applyFill="1" applyBorder="1" applyAlignment="1">
      <alignment horizontal="center" vertical="center"/>
    </xf>
    <xf numFmtId="166" fontId="35" fillId="22" borderId="13" xfId="47" applyFont="1" applyFill="1" applyBorder="1" applyAlignment="1">
      <alignment horizontal="center" vertical="center"/>
    </xf>
    <xf numFmtId="166" fontId="35" fillId="22" borderId="7" xfId="47" quotePrefix="1" applyFont="1" applyFill="1" applyBorder="1" applyAlignment="1">
      <alignment horizontal="center" vertical="center"/>
    </xf>
    <xf numFmtId="166" fontId="35" fillId="22" borderId="8" xfId="47" quotePrefix="1" applyFont="1" applyFill="1" applyBorder="1" applyAlignment="1">
      <alignment horizontal="center" vertical="center"/>
    </xf>
    <xf numFmtId="166" fontId="35" fillId="22" borderId="9" xfId="47" quotePrefix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 vertical="center" wrapText="1"/>
    </xf>
    <xf numFmtId="0" fontId="35" fillId="23" borderId="4" xfId="0" applyNumberFormat="1" applyFont="1" applyFill="1" applyBorder="1" applyAlignment="1">
      <alignment horizontal="center" vertical="center" wrapText="1"/>
    </xf>
    <xf numFmtId="166" fontId="35" fillId="22" borderId="0" xfId="47" quotePrefix="1" applyFont="1" applyFill="1" applyAlignment="1">
      <alignment horizontal="center" vertical="center"/>
    </xf>
    <xf numFmtId="166" fontId="35" fillId="22" borderId="10" xfId="47" quotePrefix="1" applyFont="1" applyFill="1" applyBorder="1" applyAlignment="1">
      <alignment horizontal="center" vertical="center"/>
    </xf>
    <xf numFmtId="166" fontId="35" fillId="22" borderId="12" xfId="47" quotePrefix="1" applyFont="1" applyFill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D1D2E6"/>
      <color rgb="FFDEDFF5"/>
      <color rgb="FFB5B7D6"/>
      <color rgb="FFFFE287"/>
      <color rgb="FFFFF0C7"/>
      <color rgb="FFFFCC00"/>
      <color rgb="FFFAE9C1"/>
      <color rgb="FFC2D4B9"/>
      <color rgb="FF83B88C"/>
      <color rgb="FFB4D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8"/>
  <sheetViews>
    <sheetView topLeftCell="A6" zoomScale="200" zoomScaleNormal="200" workbookViewId="0">
      <selection activeCell="B10" sqref="B10:E10"/>
    </sheetView>
  </sheetViews>
  <sheetFormatPr baseColWidth="10" defaultColWidth="11.5546875" defaultRowHeight="14.25" customHeight="1" x14ac:dyDescent="0.2"/>
  <cols>
    <col min="1" max="1" width="3.6640625" style="172" customWidth="1"/>
    <col min="2" max="4" width="11.5546875" style="172"/>
    <col min="5" max="5" width="23.33203125" style="172" customWidth="1"/>
    <col min="6" max="16384" width="11.5546875" style="172"/>
  </cols>
  <sheetData>
    <row r="1" spans="1:5" ht="14.25" customHeight="1" x14ac:dyDescent="0.25">
      <c r="A1" s="171" t="s">
        <v>59</v>
      </c>
      <c r="B1" s="171"/>
    </row>
    <row r="4" spans="1:5" ht="14.25" customHeight="1" x14ac:dyDescent="0.2">
      <c r="B4" s="270"/>
    </row>
    <row r="6" spans="1:5" ht="14.25" customHeight="1" x14ac:dyDescent="0.2">
      <c r="A6" s="173"/>
    </row>
    <row r="7" spans="1:5" ht="14.25" customHeight="1" x14ac:dyDescent="0.2">
      <c r="A7" s="174" t="s">
        <v>56</v>
      </c>
      <c r="B7" s="336" t="s">
        <v>58</v>
      </c>
      <c r="C7" s="337"/>
      <c r="D7" s="337"/>
      <c r="E7" s="338"/>
    </row>
    <row r="8" spans="1:5" ht="14.25" customHeight="1" x14ac:dyDescent="0.2">
      <c r="A8" s="175"/>
      <c r="B8" s="339" t="s">
        <v>60</v>
      </c>
      <c r="C8" s="340"/>
      <c r="D8" s="340"/>
      <c r="E8" s="341"/>
    </row>
    <row r="9" spans="1:5" ht="14.25" customHeight="1" x14ac:dyDescent="0.25">
      <c r="A9" s="176" t="s">
        <v>123</v>
      </c>
      <c r="B9" s="342" t="s">
        <v>188</v>
      </c>
      <c r="C9" s="343"/>
      <c r="D9" s="343"/>
      <c r="E9" s="344"/>
    </row>
    <row r="10" spans="1:5" ht="14.25" customHeight="1" x14ac:dyDescent="0.25">
      <c r="A10" s="176" t="s">
        <v>175</v>
      </c>
      <c r="B10" s="342" t="s">
        <v>189</v>
      </c>
      <c r="C10" s="343"/>
      <c r="D10" s="343"/>
      <c r="E10" s="344"/>
    </row>
    <row r="11" spans="1:5" ht="14.25" customHeight="1" x14ac:dyDescent="0.25">
      <c r="A11" s="176" t="s">
        <v>124</v>
      </c>
      <c r="B11" s="177" t="s">
        <v>190</v>
      </c>
      <c r="C11" s="178"/>
      <c r="D11" s="178"/>
      <c r="E11" s="179"/>
    </row>
    <row r="12" spans="1:5" ht="14.25" customHeight="1" x14ac:dyDescent="0.25">
      <c r="A12" s="176" t="s">
        <v>125</v>
      </c>
      <c r="B12" s="177" t="s">
        <v>191</v>
      </c>
      <c r="C12" s="178"/>
      <c r="D12" s="178"/>
      <c r="E12" s="179"/>
    </row>
    <row r="13" spans="1:5" ht="14.25" customHeight="1" x14ac:dyDescent="0.25">
      <c r="A13" s="176" t="s">
        <v>126</v>
      </c>
      <c r="B13" s="177" t="s">
        <v>192</v>
      </c>
      <c r="C13" s="178"/>
      <c r="D13" s="178"/>
      <c r="E13" s="179"/>
    </row>
    <row r="14" spans="1:5" ht="14.25" customHeight="1" x14ac:dyDescent="0.25">
      <c r="A14" s="176" t="s">
        <v>127</v>
      </c>
      <c r="B14" s="177" t="s">
        <v>193</v>
      </c>
      <c r="C14" s="178"/>
      <c r="D14" s="178"/>
      <c r="E14" s="179"/>
    </row>
    <row r="15" spans="1:5" ht="14.25" customHeight="1" x14ac:dyDescent="0.25">
      <c r="A15" s="176" t="s">
        <v>128</v>
      </c>
      <c r="B15" s="177" t="s">
        <v>194</v>
      </c>
      <c r="C15" s="178"/>
      <c r="D15" s="178"/>
      <c r="E15" s="179"/>
    </row>
    <row r="16" spans="1:5" ht="14.25" customHeight="1" x14ac:dyDescent="0.25">
      <c r="A16" s="176" t="s">
        <v>129</v>
      </c>
      <c r="B16" s="177" t="s">
        <v>195</v>
      </c>
      <c r="C16" s="178"/>
      <c r="D16" s="178"/>
      <c r="E16" s="179"/>
    </row>
    <row r="17" spans="1:5" ht="14.25" customHeight="1" x14ac:dyDescent="0.25">
      <c r="A17" s="176" t="s">
        <v>130</v>
      </c>
      <c r="B17" s="177" t="s">
        <v>196</v>
      </c>
      <c r="C17" s="178"/>
      <c r="D17" s="178"/>
      <c r="E17" s="179"/>
    </row>
    <row r="18" spans="1:5" ht="14.25" customHeight="1" x14ac:dyDescent="0.25">
      <c r="A18" s="176" t="s">
        <v>131</v>
      </c>
      <c r="B18" s="177" t="s">
        <v>197</v>
      </c>
      <c r="C18" s="178"/>
      <c r="D18" s="178"/>
      <c r="E18" s="179"/>
    </row>
    <row r="19" spans="1:5" ht="14.25" customHeight="1" x14ac:dyDescent="0.25">
      <c r="A19" s="176" t="s">
        <v>132</v>
      </c>
      <c r="B19" s="177" t="s">
        <v>198</v>
      </c>
      <c r="C19" s="178"/>
      <c r="D19" s="178"/>
      <c r="E19" s="179"/>
    </row>
    <row r="20" spans="1:5" ht="14.25" customHeight="1" x14ac:dyDescent="0.25">
      <c r="A20" s="176" t="s">
        <v>133</v>
      </c>
      <c r="B20" s="177" t="s">
        <v>199</v>
      </c>
      <c r="C20" s="178"/>
      <c r="D20" s="178"/>
      <c r="E20" s="179"/>
    </row>
    <row r="21" spans="1:5" ht="14.25" customHeight="1" x14ac:dyDescent="0.25">
      <c r="A21" s="176" t="s">
        <v>134</v>
      </c>
      <c r="B21" s="177" t="s">
        <v>200</v>
      </c>
      <c r="C21" s="178"/>
      <c r="D21" s="178"/>
      <c r="E21" s="179"/>
    </row>
    <row r="22" spans="1:5" ht="14.25" customHeight="1" x14ac:dyDescent="0.25">
      <c r="A22" s="176" t="s">
        <v>135</v>
      </c>
      <c r="B22" s="177" t="s">
        <v>201</v>
      </c>
      <c r="C22" s="178"/>
      <c r="D22" s="178"/>
      <c r="E22" s="179"/>
    </row>
    <row r="23" spans="1:5" ht="14.25" customHeight="1" x14ac:dyDescent="0.25">
      <c r="A23" s="176" t="s">
        <v>136</v>
      </c>
      <c r="B23" s="177" t="s">
        <v>202</v>
      </c>
      <c r="C23" s="178"/>
      <c r="D23" s="178"/>
      <c r="E23" s="179"/>
    </row>
    <row r="24" spans="1:5" ht="14.25" customHeight="1" x14ac:dyDescent="0.25">
      <c r="A24" s="176" t="s">
        <v>137</v>
      </c>
      <c r="B24" s="177" t="s">
        <v>203</v>
      </c>
      <c r="C24" s="178"/>
      <c r="D24" s="178"/>
      <c r="E24" s="179"/>
    </row>
    <row r="25" spans="1:5" ht="14.25" customHeight="1" x14ac:dyDescent="0.25">
      <c r="A25" s="176" t="s">
        <v>138</v>
      </c>
      <c r="B25" s="177" t="s">
        <v>243</v>
      </c>
      <c r="C25" s="178"/>
      <c r="D25" s="178"/>
      <c r="E25" s="179"/>
    </row>
    <row r="26" spans="1:5" ht="14.25" customHeight="1" x14ac:dyDescent="0.25">
      <c r="A26" s="176" t="s">
        <v>139</v>
      </c>
      <c r="B26" s="177" t="s">
        <v>204</v>
      </c>
      <c r="C26" s="178"/>
      <c r="D26" s="178"/>
      <c r="E26" s="179"/>
    </row>
    <row r="27" spans="1:5" ht="14.25" customHeight="1" x14ac:dyDescent="0.25">
      <c r="A27" s="176" t="s">
        <v>140</v>
      </c>
      <c r="B27" s="177" t="s">
        <v>205</v>
      </c>
      <c r="C27" s="178"/>
      <c r="D27" s="178"/>
      <c r="E27" s="179"/>
    </row>
    <row r="28" spans="1:5" ht="14.25" customHeight="1" x14ac:dyDescent="0.25">
      <c r="A28" s="176" t="s">
        <v>141</v>
      </c>
      <c r="B28" s="177" t="s">
        <v>206</v>
      </c>
      <c r="C28" s="178"/>
      <c r="D28" s="178"/>
      <c r="E28" s="179"/>
    </row>
    <row r="29" spans="1:5" ht="14.25" customHeight="1" x14ac:dyDescent="0.25">
      <c r="A29" s="176" t="s">
        <v>142</v>
      </c>
      <c r="B29" s="177" t="s">
        <v>207</v>
      </c>
      <c r="C29" s="178"/>
      <c r="D29" s="178"/>
      <c r="E29" s="179"/>
    </row>
    <row r="30" spans="1:5" ht="14.25" customHeight="1" x14ac:dyDescent="0.25">
      <c r="A30" s="176" t="s">
        <v>143</v>
      </c>
      <c r="B30" s="177" t="s">
        <v>208</v>
      </c>
      <c r="C30" s="178"/>
      <c r="D30" s="178"/>
      <c r="E30" s="179"/>
    </row>
    <row r="31" spans="1:5" ht="14.25" customHeight="1" x14ac:dyDescent="0.25">
      <c r="A31" s="176" t="s">
        <v>144</v>
      </c>
      <c r="B31" s="177" t="s">
        <v>209</v>
      </c>
      <c r="C31" s="178"/>
      <c r="D31" s="178"/>
      <c r="E31" s="179"/>
    </row>
    <row r="32" spans="1:5" ht="14.25" customHeight="1" x14ac:dyDescent="0.25">
      <c r="A32" s="176" t="s">
        <v>145</v>
      </c>
      <c r="B32" s="177" t="s">
        <v>210</v>
      </c>
      <c r="C32" s="178"/>
      <c r="D32" s="178"/>
      <c r="E32" s="179"/>
    </row>
    <row r="33" spans="1:5" ht="14.25" customHeight="1" x14ac:dyDescent="0.25">
      <c r="A33" s="176" t="s">
        <v>146</v>
      </c>
      <c r="B33" s="177" t="s">
        <v>211</v>
      </c>
      <c r="C33" s="178"/>
      <c r="D33" s="178"/>
      <c r="E33" s="179"/>
    </row>
    <row r="34" spans="1:5" ht="14.25" customHeight="1" x14ac:dyDescent="0.25">
      <c r="A34" s="176" t="s">
        <v>147</v>
      </c>
      <c r="B34" s="177" t="s">
        <v>212</v>
      </c>
      <c r="C34" s="178"/>
      <c r="D34" s="178"/>
      <c r="E34" s="179"/>
    </row>
    <row r="35" spans="1:5" ht="14.25" customHeight="1" x14ac:dyDescent="0.25">
      <c r="A35" s="176" t="s">
        <v>148</v>
      </c>
      <c r="B35" s="177" t="s">
        <v>213</v>
      </c>
      <c r="C35" s="178"/>
      <c r="D35" s="178"/>
      <c r="E35" s="179"/>
    </row>
    <row r="36" spans="1:5" ht="14.25" customHeight="1" x14ac:dyDescent="0.25">
      <c r="A36" s="176" t="s">
        <v>149</v>
      </c>
      <c r="B36" s="177" t="s">
        <v>214</v>
      </c>
      <c r="C36" s="178"/>
      <c r="D36" s="178"/>
      <c r="E36" s="179"/>
    </row>
    <row r="37" spans="1:5" ht="14.25" customHeight="1" x14ac:dyDescent="0.25">
      <c r="A37" s="176" t="s">
        <v>150</v>
      </c>
      <c r="B37" s="177" t="s">
        <v>215</v>
      </c>
      <c r="C37" s="178"/>
      <c r="D37" s="178"/>
      <c r="E37" s="179"/>
    </row>
    <row r="38" spans="1:5" ht="14.25" customHeight="1" x14ac:dyDescent="0.25">
      <c r="A38" s="176"/>
    </row>
  </sheetData>
  <mergeCells count="4">
    <mergeCell ref="B7:E7"/>
    <mergeCell ref="B8:E8"/>
    <mergeCell ref="B9:E9"/>
    <mergeCell ref="B10:E10"/>
  </mergeCells>
  <phoneticPr fontId="63" type="noConversion"/>
  <hyperlinks>
    <hyperlink ref="A9" location="'C-20'!A1" display="C. 24" xr:uid="{4B1F7114-F181-4EC1-800E-909668B3D5BC}"/>
    <hyperlink ref="A10" location="'C-20'!A1" display="C. 24" xr:uid="{06770446-000D-49C8-9F32-E620573A37FD}"/>
  </hyperlinks>
  <printOptions horizontalCentered="1"/>
  <pageMargins left="0.74803149606299213" right="0.74803149606299213" top="1.3779527559055118" bottom="0.98425196850393704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zoomScaleNormal="100" workbookViewId="0">
      <selection sqref="A1:O63"/>
    </sheetView>
  </sheetViews>
  <sheetFormatPr baseColWidth="10" defaultColWidth="5.33203125" defaultRowHeight="12" customHeight="1" x14ac:dyDescent="0.25"/>
  <cols>
    <col min="1" max="1" width="7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384" width="5.33203125" style="31"/>
  </cols>
  <sheetData>
    <row r="1" spans="1:16" ht="20.25" customHeight="1" x14ac:dyDescent="0.25">
      <c r="A1" s="29" t="s">
        <v>234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66</v>
      </c>
      <c r="P4" s="68"/>
    </row>
    <row r="5" spans="1:16" ht="12.95" customHeight="1" x14ac:dyDescent="0.25">
      <c r="A5" s="369" t="s">
        <v>26</v>
      </c>
      <c r="B5" s="222">
        <v>2023</v>
      </c>
      <c r="C5" s="223">
        <v>854.43353415590173</v>
      </c>
      <c r="D5" s="223">
        <v>1013.53202384</v>
      </c>
      <c r="E5" s="223">
        <v>1086.622235504736</v>
      </c>
      <c r="F5" s="223">
        <v>1308.3049220160251</v>
      </c>
      <c r="G5" s="223">
        <v>1312.1877568380153</v>
      </c>
      <c r="H5" s="223">
        <v>1267.5004906506551</v>
      </c>
      <c r="I5" s="223">
        <v>1262.2827978445</v>
      </c>
      <c r="J5" s="223">
        <v>1121.54695143</v>
      </c>
      <c r="K5" s="223">
        <v>989.8431059428907</v>
      </c>
      <c r="L5" s="223">
        <v>936.6721387960381</v>
      </c>
      <c r="M5" s="223">
        <v>887.7457297556864</v>
      </c>
      <c r="N5" s="223">
        <v>804.86849895490684</v>
      </c>
      <c r="O5" s="224">
        <f>SUM(C5:N5)</f>
        <v>12845.540185729356</v>
      </c>
      <c r="P5" s="30"/>
    </row>
    <row r="6" spans="1:16" ht="12.95" customHeight="1" x14ac:dyDescent="0.25">
      <c r="A6" s="370"/>
      <c r="B6" s="230" t="s">
        <v>108</v>
      </c>
      <c r="C6" s="237">
        <v>866.21541908996414</v>
      </c>
      <c r="D6" s="237">
        <v>1006.8880344431384</v>
      </c>
      <c r="E6" s="237">
        <v>1090.5192644145</v>
      </c>
      <c r="F6" s="237">
        <v>1317.8786571870753</v>
      </c>
      <c r="G6" s="226">
        <v>1323.7527702999998</v>
      </c>
      <c r="H6" s="226">
        <v>1306.221393</v>
      </c>
      <c r="I6" s="226">
        <v>1281.0574795</v>
      </c>
      <c r="J6" s="226">
        <v>1142.4027748000001</v>
      </c>
      <c r="K6" s="226">
        <v>1004.8583615</v>
      </c>
      <c r="L6" s="226">
        <v>951.02005600000007</v>
      </c>
      <c r="M6" s="226">
        <v>903.93899450000004</v>
      </c>
      <c r="N6" s="226">
        <v>813.69312200000002</v>
      </c>
      <c r="O6" s="227">
        <f t="shared" ref="O6:O58" si="0">SUM(C6:N6)</f>
        <v>13008.446326734678</v>
      </c>
      <c r="P6" s="30"/>
    </row>
    <row r="7" spans="1:16" ht="11.1" customHeight="1" x14ac:dyDescent="0.25">
      <c r="A7" s="69" t="s">
        <v>3</v>
      </c>
      <c r="B7" s="70">
        <v>2023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0</v>
      </c>
      <c r="M7" s="108">
        <v>0</v>
      </c>
      <c r="N7" s="108">
        <v>0</v>
      </c>
      <c r="O7" s="224">
        <f t="shared" si="0"/>
        <v>0</v>
      </c>
      <c r="P7" s="30"/>
    </row>
    <row r="8" spans="1:16" ht="11.1" customHeight="1" x14ac:dyDescent="0.25">
      <c r="A8" s="69"/>
      <c r="B8" s="70">
        <v>2024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0</v>
      </c>
      <c r="K8" s="108">
        <v>0</v>
      </c>
      <c r="L8" s="108">
        <v>0</v>
      </c>
      <c r="M8" s="108">
        <v>0</v>
      </c>
      <c r="N8" s="108">
        <v>0</v>
      </c>
      <c r="O8" s="224">
        <f t="shared" si="0"/>
        <v>0</v>
      </c>
      <c r="P8" s="30"/>
    </row>
    <row r="9" spans="1:16" ht="11.1" customHeight="1" x14ac:dyDescent="0.25">
      <c r="A9" s="69" t="s">
        <v>4</v>
      </c>
      <c r="B9" s="70">
        <v>2023</v>
      </c>
      <c r="C9" s="108">
        <v>1.1321399999999999</v>
      </c>
      <c r="D9" s="108">
        <v>1.3011200000000001</v>
      </c>
      <c r="E9" s="111">
        <v>1.12319145</v>
      </c>
      <c r="F9" s="108">
        <v>0.91880080000000008</v>
      </c>
      <c r="G9" s="108">
        <v>0.96694653658536578</v>
      </c>
      <c r="H9" s="108">
        <v>0.92185300000000003</v>
      </c>
      <c r="I9" s="108">
        <v>0.99320388000000004</v>
      </c>
      <c r="J9" s="108">
        <v>1.23725</v>
      </c>
      <c r="K9" s="108">
        <v>1.18675264289078</v>
      </c>
      <c r="L9" s="108">
        <v>1.0419681510000001</v>
      </c>
      <c r="M9" s="108">
        <v>1.1224700000000001</v>
      </c>
      <c r="N9" s="108">
        <v>1.06138384</v>
      </c>
      <c r="O9" s="224">
        <f t="shared" si="0"/>
        <v>13.007080300476147</v>
      </c>
      <c r="P9" s="30"/>
    </row>
    <row r="10" spans="1:16" ht="11.1" customHeight="1" x14ac:dyDescent="0.25">
      <c r="A10" s="69"/>
      <c r="B10" s="70">
        <v>2024</v>
      </c>
      <c r="C10" s="108">
        <v>1.2191401820000001</v>
      </c>
      <c r="D10" s="108">
        <v>1.3883184615384592</v>
      </c>
      <c r="E10" s="108">
        <v>1.2212319144999999</v>
      </c>
      <c r="F10" s="108">
        <v>0.97200799999999998</v>
      </c>
      <c r="G10" s="108">
        <v>1.02796</v>
      </c>
      <c r="H10" s="108">
        <v>0.94120000000000004</v>
      </c>
      <c r="I10" s="108">
        <v>1.0353000000000001</v>
      </c>
      <c r="J10" s="108">
        <v>1.3165853000000001</v>
      </c>
      <c r="K10" s="108">
        <v>1.232</v>
      </c>
      <c r="L10" s="108">
        <v>1.0840000000000001</v>
      </c>
      <c r="M10" s="108">
        <v>1.224</v>
      </c>
      <c r="N10" s="108">
        <v>1.1472</v>
      </c>
      <c r="O10" s="224">
        <f t="shared" si="0"/>
        <v>13.808943858038459</v>
      </c>
      <c r="P10" s="30"/>
    </row>
    <row r="11" spans="1:16" ht="11.1" customHeight="1" x14ac:dyDescent="0.25">
      <c r="A11" s="73" t="s">
        <v>33</v>
      </c>
      <c r="B11" s="70">
        <v>2023</v>
      </c>
      <c r="C11" s="108">
        <v>43.571176999999999</v>
      </c>
      <c r="D11" s="108">
        <v>45.6675325</v>
      </c>
      <c r="E11" s="108">
        <v>45.784309999999998</v>
      </c>
      <c r="F11" s="108">
        <v>42.723939999999999</v>
      </c>
      <c r="G11" s="108">
        <v>40.936199999999999</v>
      </c>
      <c r="H11" s="108">
        <v>40.808099999999996</v>
      </c>
      <c r="I11" s="108">
        <v>41.536999999999999</v>
      </c>
      <c r="J11" s="108">
        <v>42.134010000000004</v>
      </c>
      <c r="K11" s="108">
        <v>39.866260000000004</v>
      </c>
      <c r="L11" s="108">
        <v>39.930250000000001</v>
      </c>
      <c r="M11" s="108">
        <v>39.187400000000004</v>
      </c>
      <c r="N11" s="108">
        <v>39.777799999999999</v>
      </c>
      <c r="O11" s="224">
        <f t="shared" si="0"/>
        <v>501.92397949999997</v>
      </c>
      <c r="P11" s="30"/>
    </row>
    <row r="12" spans="1:16" ht="11.1" customHeight="1" x14ac:dyDescent="0.25">
      <c r="A12" s="73"/>
      <c r="B12" s="70">
        <v>2024</v>
      </c>
      <c r="C12" s="108">
        <v>42.296999999999997</v>
      </c>
      <c r="D12" s="108">
        <v>44.017699999999998</v>
      </c>
      <c r="E12" s="108">
        <v>44.023899999999998</v>
      </c>
      <c r="F12" s="108">
        <v>41.116</v>
      </c>
      <c r="G12" s="108">
        <v>39.170500000000004</v>
      </c>
      <c r="H12" s="108">
        <v>41.189</v>
      </c>
      <c r="I12" s="108">
        <v>41.872</v>
      </c>
      <c r="J12" s="108">
        <v>41.373999999999995</v>
      </c>
      <c r="K12" s="108">
        <v>38.876800000000003</v>
      </c>
      <c r="L12" s="108">
        <v>38.902000000000001</v>
      </c>
      <c r="M12" s="108">
        <v>37.852999999999994</v>
      </c>
      <c r="N12" s="108">
        <v>38.564</v>
      </c>
      <c r="O12" s="224">
        <f t="shared" si="0"/>
        <v>489.25589999999994</v>
      </c>
      <c r="P12" s="30"/>
    </row>
    <row r="13" spans="1:16" ht="11.1" customHeight="1" x14ac:dyDescent="0.25">
      <c r="A13" s="69" t="s">
        <v>20</v>
      </c>
      <c r="B13" s="70">
        <v>2023</v>
      </c>
      <c r="C13" s="108">
        <v>93.242900000000006</v>
      </c>
      <c r="D13" s="108">
        <v>102.432</v>
      </c>
      <c r="E13" s="108">
        <v>103.3079</v>
      </c>
      <c r="F13" s="108">
        <v>95.139399999999995</v>
      </c>
      <c r="G13" s="108">
        <v>95.65</v>
      </c>
      <c r="H13" s="108">
        <v>90.725000000000009</v>
      </c>
      <c r="I13" s="108">
        <v>95.4</v>
      </c>
      <c r="J13" s="108">
        <v>98.337900000000005</v>
      </c>
      <c r="K13" s="108">
        <v>101.3223</v>
      </c>
      <c r="L13" s="108">
        <v>102.01649999999999</v>
      </c>
      <c r="M13" s="108">
        <v>104.42770000000002</v>
      </c>
      <c r="N13" s="108">
        <v>110.79600000000002</v>
      </c>
      <c r="O13" s="224">
        <f t="shared" si="0"/>
        <v>1192.7976000000001</v>
      </c>
      <c r="P13" s="30"/>
    </row>
    <row r="14" spans="1:16" ht="11.1" customHeight="1" x14ac:dyDescent="0.25">
      <c r="A14" s="69"/>
      <c r="B14" s="70">
        <v>2024</v>
      </c>
      <c r="C14" s="108">
        <v>101.9008</v>
      </c>
      <c r="D14" s="108">
        <v>90.761400000000009</v>
      </c>
      <c r="E14" s="108">
        <v>96.248999999999995</v>
      </c>
      <c r="F14" s="108">
        <v>98.002899999999983</v>
      </c>
      <c r="G14" s="108">
        <v>99.375</v>
      </c>
      <c r="H14" s="108">
        <v>106.05</v>
      </c>
      <c r="I14" s="108">
        <v>106.27500000000003</v>
      </c>
      <c r="J14" s="108">
        <v>105.8644</v>
      </c>
      <c r="K14" s="108">
        <v>102.88180000000001</v>
      </c>
      <c r="L14" s="108">
        <v>102.00819999999999</v>
      </c>
      <c r="M14" s="108">
        <v>101.97279999999999</v>
      </c>
      <c r="N14" s="108">
        <v>105.04100000000001</v>
      </c>
      <c r="O14" s="224">
        <f t="shared" si="0"/>
        <v>1216.3823</v>
      </c>
      <c r="P14" s="30"/>
    </row>
    <row r="15" spans="1:16" ht="11.1" customHeight="1" x14ac:dyDescent="0.25">
      <c r="A15" s="69" t="s">
        <v>100</v>
      </c>
      <c r="B15" s="70">
        <v>2023</v>
      </c>
      <c r="C15" s="108">
        <v>67.427099999999996</v>
      </c>
      <c r="D15" s="108">
        <v>60.942149999999998</v>
      </c>
      <c r="E15" s="108">
        <v>55.5732</v>
      </c>
      <c r="F15" s="108">
        <v>67.661550000000005</v>
      </c>
      <c r="G15" s="108">
        <v>76.081950000000006</v>
      </c>
      <c r="H15" s="108">
        <v>76.816800000000001</v>
      </c>
      <c r="I15" s="108">
        <v>72.705600000000004</v>
      </c>
      <c r="J15" s="108">
        <v>54.498150000000003</v>
      </c>
      <c r="K15" s="108">
        <v>44.043750000000003</v>
      </c>
      <c r="L15" s="108">
        <v>55.4724</v>
      </c>
      <c r="M15" s="108">
        <v>53.017649999999996</v>
      </c>
      <c r="N15" s="108">
        <v>60.998849999999997</v>
      </c>
      <c r="O15" s="224">
        <f t="shared" si="0"/>
        <v>745.23915</v>
      </c>
      <c r="P15" s="30"/>
    </row>
    <row r="16" spans="1:16" ht="11.1" customHeight="1" x14ac:dyDescent="0.25">
      <c r="A16" s="69"/>
      <c r="B16" s="70">
        <v>2024</v>
      </c>
      <c r="C16" s="108">
        <v>68.164699999999996</v>
      </c>
      <c r="D16" s="108">
        <v>61.567999999999998</v>
      </c>
      <c r="E16" s="108">
        <v>56.207999999999998</v>
      </c>
      <c r="F16" s="108">
        <v>68.183000000000007</v>
      </c>
      <c r="G16" s="108">
        <v>76.468000000000004</v>
      </c>
      <c r="H16" s="108">
        <v>77.168999999999997</v>
      </c>
      <c r="I16" s="108">
        <v>73.037999999999997</v>
      </c>
      <c r="J16" s="108">
        <v>55.048000000000002</v>
      </c>
      <c r="K16" s="108">
        <v>44.431699999999999</v>
      </c>
      <c r="L16" s="108">
        <v>55.838999999999999</v>
      </c>
      <c r="M16" s="108">
        <v>54.606999999999999</v>
      </c>
      <c r="N16" s="108">
        <v>60.347000000000001</v>
      </c>
      <c r="O16" s="224">
        <f t="shared" si="0"/>
        <v>751.07140000000004</v>
      </c>
      <c r="P16" s="30"/>
    </row>
    <row r="17" spans="1:16" ht="11.1" customHeight="1" x14ac:dyDescent="0.25">
      <c r="A17" s="73" t="s">
        <v>0</v>
      </c>
      <c r="B17" s="70">
        <v>2023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0</v>
      </c>
      <c r="L17" s="108">
        <v>0</v>
      </c>
      <c r="M17" s="108">
        <v>0</v>
      </c>
      <c r="N17" s="108">
        <v>0</v>
      </c>
      <c r="O17" s="224">
        <f t="shared" si="0"/>
        <v>0</v>
      </c>
      <c r="P17" s="30"/>
    </row>
    <row r="18" spans="1:16" ht="11.1" customHeight="1" x14ac:dyDescent="0.25">
      <c r="A18" s="73"/>
      <c r="B18" s="70">
        <v>2024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0</v>
      </c>
      <c r="I18" s="108">
        <v>0</v>
      </c>
      <c r="J18" s="108">
        <v>0</v>
      </c>
      <c r="K18" s="108">
        <v>0</v>
      </c>
      <c r="L18" s="108">
        <v>0</v>
      </c>
      <c r="M18" s="108">
        <v>0</v>
      </c>
      <c r="N18" s="108">
        <v>0</v>
      </c>
      <c r="O18" s="224">
        <f t="shared" si="0"/>
        <v>0</v>
      </c>
      <c r="P18" s="30"/>
    </row>
    <row r="19" spans="1:16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24">
        <f t="shared" si="0"/>
        <v>0</v>
      </c>
      <c r="P19" s="30"/>
    </row>
    <row r="20" spans="1:16" ht="11.1" customHeight="1" x14ac:dyDescent="0.25">
      <c r="A20" s="73"/>
      <c r="B20" s="70">
        <v>2024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224">
        <f t="shared" si="0"/>
        <v>0</v>
      </c>
      <c r="P20" s="30"/>
    </row>
    <row r="21" spans="1:16" ht="11.1" customHeight="1" x14ac:dyDescent="0.25">
      <c r="A21" s="69" t="s">
        <v>34</v>
      </c>
      <c r="B21" s="70">
        <v>2023</v>
      </c>
      <c r="C21" s="108">
        <v>178.29090000000002</v>
      </c>
      <c r="D21" s="108">
        <v>199.57095000000001</v>
      </c>
      <c r="E21" s="108">
        <v>215.40375000000003</v>
      </c>
      <c r="F21" s="108">
        <v>235.52909999999997</v>
      </c>
      <c r="G21" s="108">
        <v>251.20979999999992</v>
      </c>
      <c r="H21" s="108">
        <v>262.75410000000005</v>
      </c>
      <c r="I21" s="108">
        <v>257.25779999999997</v>
      </c>
      <c r="J21" s="108">
        <v>237.65040000000005</v>
      </c>
      <c r="K21" s="108">
        <v>220.79519999999999</v>
      </c>
      <c r="L21" s="108">
        <v>198.62910000000002</v>
      </c>
      <c r="M21" s="108">
        <v>178.79850000000005</v>
      </c>
      <c r="N21" s="108">
        <v>161.18550000000002</v>
      </c>
      <c r="O21" s="224">
        <f t="shared" si="0"/>
        <v>2597.0751</v>
      </c>
      <c r="P21" s="30"/>
    </row>
    <row r="22" spans="1:16" ht="11.1" customHeight="1" x14ac:dyDescent="0.25">
      <c r="A22" s="69"/>
      <c r="B22" s="70">
        <v>2024</v>
      </c>
      <c r="C22" s="108">
        <v>180.339</v>
      </c>
      <c r="D22" s="108">
        <v>201.30799999999999</v>
      </c>
      <c r="E22" s="108">
        <v>217.19200000000001</v>
      </c>
      <c r="F22" s="108">
        <v>237.398</v>
      </c>
      <c r="G22" s="108">
        <v>253.428</v>
      </c>
      <c r="H22" s="108">
        <v>264.34800000000001</v>
      </c>
      <c r="I22" s="108">
        <v>259.61799999999999</v>
      </c>
      <c r="J22" s="108">
        <v>239.40799999999999</v>
      </c>
      <c r="K22" s="108">
        <v>221.80699999999999</v>
      </c>
      <c r="L22" s="108">
        <v>200.14699999999999</v>
      </c>
      <c r="M22" s="108">
        <v>180.04329999999999</v>
      </c>
      <c r="N22" s="108">
        <v>160.33699999999999</v>
      </c>
      <c r="O22" s="224">
        <f t="shared" si="0"/>
        <v>2615.3732999999993</v>
      </c>
      <c r="P22" s="30"/>
    </row>
    <row r="23" spans="1:16" ht="11.1" customHeight="1" x14ac:dyDescent="0.25">
      <c r="A23" s="69" t="s">
        <v>19</v>
      </c>
      <c r="B23" s="70">
        <v>2023</v>
      </c>
      <c r="C23" s="108">
        <v>40.398499999999999</v>
      </c>
      <c r="D23" s="108">
        <v>37.534799999999997</v>
      </c>
      <c r="E23" s="108">
        <v>39.456899999999997</v>
      </c>
      <c r="F23" s="108">
        <v>37.6524</v>
      </c>
      <c r="G23" s="108">
        <v>46.238</v>
      </c>
      <c r="H23" s="108">
        <v>47.569800000000001</v>
      </c>
      <c r="I23" s="108">
        <v>40.165700000000001</v>
      </c>
      <c r="J23" s="108">
        <v>42.096539999999997</v>
      </c>
      <c r="K23" s="108">
        <v>45.056800000000003</v>
      </c>
      <c r="L23" s="108">
        <v>41.393999999999998</v>
      </c>
      <c r="M23" s="108">
        <v>40.314</v>
      </c>
      <c r="N23" s="108">
        <v>41.362000000000002</v>
      </c>
      <c r="O23" s="224">
        <f t="shared" si="0"/>
        <v>499.23944000000006</v>
      </c>
      <c r="P23" s="30"/>
    </row>
    <row r="24" spans="1:16" ht="11.1" customHeight="1" x14ac:dyDescent="0.25">
      <c r="A24" s="69"/>
      <c r="B24" s="70">
        <v>2024</v>
      </c>
      <c r="C24" s="108">
        <v>38.601999999999997</v>
      </c>
      <c r="D24" s="108">
        <v>36.0458</v>
      </c>
      <c r="E24" s="108">
        <v>38.457999999999998</v>
      </c>
      <c r="F24" s="108">
        <v>37.805999999999997</v>
      </c>
      <c r="G24" s="108">
        <v>46.325400000000002</v>
      </c>
      <c r="H24" s="108">
        <v>47.691000000000003</v>
      </c>
      <c r="I24" s="108">
        <v>40.320999999999998</v>
      </c>
      <c r="J24" s="108">
        <v>42.307000000000002</v>
      </c>
      <c r="K24" s="108">
        <v>44.581000000000003</v>
      </c>
      <c r="L24" s="108">
        <v>41.482999999999997</v>
      </c>
      <c r="M24" s="108">
        <v>40.506999999999998</v>
      </c>
      <c r="N24" s="108">
        <v>41.527999999999999</v>
      </c>
      <c r="O24" s="224">
        <f t="shared" si="0"/>
        <v>495.65520000000004</v>
      </c>
      <c r="P24" s="30"/>
    </row>
    <row r="25" spans="1:16" ht="11.1" customHeight="1" x14ac:dyDescent="0.25">
      <c r="A25" s="69" t="s">
        <v>41</v>
      </c>
      <c r="B25" s="70">
        <v>2023</v>
      </c>
      <c r="C25" s="108">
        <v>3.1799288888888926</v>
      </c>
      <c r="D25" s="108">
        <v>3.2985000000000002</v>
      </c>
      <c r="E25" s="108">
        <v>3.6382500000000007</v>
      </c>
      <c r="F25" s="108">
        <v>3.6247500000000006</v>
      </c>
      <c r="G25" s="108">
        <v>3.6184500000000002</v>
      </c>
      <c r="H25" s="108">
        <v>3.0656500000000002</v>
      </c>
      <c r="I25" s="108">
        <v>3.3951500000000001</v>
      </c>
      <c r="J25" s="108">
        <v>4.2771499999999998</v>
      </c>
      <c r="K25" s="108">
        <v>3.9967999999999999</v>
      </c>
      <c r="L25" s="108">
        <v>3.4179101450381681</v>
      </c>
      <c r="M25" s="108">
        <v>4.1400000000000015</v>
      </c>
      <c r="N25" s="108">
        <v>3.7925</v>
      </c>
      <c r="O25" s="224">
        <f t="shared" si="0"/>
        <v>43.44503903392706</v>
      </c>
      <c r="P25" s="30"/>
    </row>
    <row r="26" spans="1:16" ht="11.1" customHeight="1" x14ac:dyDescent="0.25">
      <c r="A26" s="69"/>
      <c r="B26" s="70">
        <v>2024</v>
      </c>
      <c r="C26" s="108">
        <v>3.2719999999999998</v>
      </c>
      <c r="D26" s="108">
        <v>3.4024999999999999</v>
      </c>
      <c r="E26" s="108">
        <v>3.9967999999999999</v>
      </c>
      <c r="F26" s="108">
        <v>3.86225</v>
      </c>
      <c r="G26" s="108">
        <v>3.2179500000000001</v>
      </c>
      <c r="H26" s="108">
        <v>3.0781000000000001</v>
      </c>
      <c r="I26" s="108">
        <v>3.5313500000000002</v>
      </c>
      <c r="J26" s="108">
        <v>4.3135000000000003</v>
      </c>
      <c r="K26" s="108">
        <v>4.1959999999999997</v>
      </c>
      <c r="L26" s="108">
        <v>3.5762749999999999</v>
      </c>
      <c r="M26" s="108">
        <v>4.2876000000000003</v>
      </c>
      <c r="N26" s="108">
        <v>3.8511500000000001</v>
      </c>
      <c r="O26" s="224">
        <f t="shared" si="0"/>
        <v>44.585474999999995</v>
      </c>
      <c r="P26" s="30"/>
    </row>
    <row r="27" spans="1:16" ht="11.1" customHeight="1" x14ac:dyDescent="0.25">
      <c r="A27" s="69" t="s">
        <v>40</v>
      </c>
      <c r="B27" s="70">
        <v>2023</v>
      </c>
      <c r="C27" s="108">
        <v>0</v>
      </c>
      <c r="D27" s="108">
        <v>0</v>
      </c>
      <c r="E27" s="108">
        <v>0</v>
      </c>
      <c r="F27" s="108">
        <v>0</v>
      </c>
      <c r="G27" s="108">
        <v>0</v>
      </c>
      <c r="H27" s="108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224">
        <f t="shared" si="0"/>
        <v>0</v>
      </c>
      <c r="P27" s="30"/>
    </row>
    <row r="28" spans="1:16" ht="11.1" customHeight="1" x14ac:dyDescent="0.25">
      <c r="A28" s="69"/>
      <c r="B28" s="70">
        <v>2024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>
        <v>0</v>
      </c>
      <c r="O28" s="224">
        <f t="shared" si="0"/>
        <v>0</v>
      </c>
      <c r="P28" s="30"/>
    </row>
    <row r="29" spans="1:16" ht="11.1" customHeight="1" x14ac:dyDescent="0.25">
      <c r="A29" s="69" t="s">
        <v>18</v>
      </c>
      <c r="B29" s="70">
        <v>2023</v>
      </c>
      <c r="C29" s="108">
        <v>28.412549999999996</v>
      </c>
      <c r="D29" s="108">
        <v>27.644400000000005</v>
      </c>
      <c r="E29" s="108">
        <v>27.005399999999991</v>
      </c>
      <c r="F29" s="108">
        <v>25.015949999999997</v>
      </c>
      <c r="G29" s="108">
        <v>27.284399999999998</v>
      </c>
      <c r="H29" s="108">
        <v>28.763549999999999</v>
      </c>
      <c r="I29" s="108">
        <v>27.915749999999996</v>
      </c>
      <c r="J29" s="108">
        <v>27.556649999999994</v>
      </c>
      <c r="K29" s="108">
        <v>28.088099999999994</v>
      </c>
      <c r="L29" s="108">
        <v>26.098199999999995</v>
      </c>
      <c r="M29" s="108">
        <v>27.360000000000007</v>
      </c>
      <c r="N29" s="108">
        <v>30.397949999999994</v>
      </c>
      <c r="O29" s="224">
        <f t="shared" si="0"/>
        <v>331.54289999999997</v>
      </c>
      <c r="P29" s="30"/>
    </row>
    <row r="30" spans="1:16" ht="11.1" customHeight="1" x14ac:dyDescent="0.25">
      <c r="A30" s="69"/>
      <c r="B30" s="70">
        <v>2024</v>
      </c>
      <c r="C30" s="108">
        <v>28.997549999999997</v>
      </c>
      <c r="D30" s="108">
        <v>28.184849999999994</v>
      </c>
      <c r="E30" s="108">
        <v>27.451800000000009</v>
      </c>
      <c r="F30" s="108">
        <v>25.447049999999994</v>
      </c>
      <c r="G30" s="108">
        <v>26.926200000000005</v>
      </c>
      <c r="H30" s="108">
        <v>27.555300000000006</v>
      </c>
      <c r="I30" s="108">
        <v>27.919800000000006</v>
      </c>
      <c r="J30" s="108">
        <v>28.194299999999998</v>
      </c>
      <c r="K30" s="108">
        <v>29.509199999999996</v>
      </c>
      <c r="L30" s="108">
        <v>31.571550000000002</v>
      </c>
      <c r="M30" s="108">
        <v>25.960500000000003</v>
      </c>
      <c r="N30" s="108">
        <v>31.312799999999996</v>
      </c>
      <c r="O30" s="224">
        <f t="shared" si="0"/>
        <v>339.03090000000003</v>
      </c>
      <c r="P30" s="30"/>
    </row>
    <row r="31" spans="1:16" ht="11.1" customHeight="1" x14ac:dyDescent="0.25">
      <c r="A31" s="69" t="s">
        <v>32</v>
      </c>
      <c r="B31" s="70">
        <v>2023</v>
      </c>
      <c r="C31" s="108">
        <v>0.70469999999999999</v>
      </c>
      <c r="D31" s="108">
        <v>0</v>
      </c>
      <c r="E31" s="108">
        <v>0</v>
      </c>
      <c r="F31" s="108">
        <v>3.0349499999999998</v>
      </c>
      <c r="G31" s="108">
        <v>7.8628500000000008</v>
      </c>
      <c r="H31" s="108">
        <v>6.3251999999999997</v>
      </c>
      <c r="I31" s="108">
        <v>9.4675004999999999</v>
      </c>
      <c r="J31" s="108">
        <v>7.0616564999999998</v>
      </c>
      <c r="K31" s="108">
        <v>3.5219564999999999</v>
      </c>
      <c r="L31" s="108">
        <v>1.3917554999999999</v>
      </c>
      <c r="M31" s="108">
        <v>1.4540830656864177</v>
      </c>
      <c r="N31" s="108">
        <v>2.9896574999999999</v>
      </c>
      <c r="O31" s="224">
        <f t="shared" si="0"/>
        <v>43.814309565686422</v>
      </c>
      <c r="P31" s="30"/>
    </row>
    <row r="32" spans="1:16" ht="11.1" customHeight="1" x14ac:dyDescent="0.25">
      <c r="A32" s="69"/>
      <c r="B32" s="70">
        <v>2024</v>
      </c>
      <c r="C32" s="108">
        <v>1.1164320000000001</v>
      </c>
      <c r="D32" s="108">
        <v>0</v>
      </c>
      <c r="E32" s="108">
        <v>0</v>
      </c>
      <c r="F32" s="108">
        <v>2.6484210000000004</v>
      </c>
      <c r="G32" s="108">
        <v>10.629972</v>
      </c>
      <c r="H32" s="108">
        <v>7.5788729999999997</v>
      </c>
      <c r="I32" s="108">
        <v>10.465587000000001</v>
      </c>
      <c r="J32" s="108">
        <v>7.7703794999999989</v>
      </c>
      <c r="K32" s="108">
        <v>4.0153004999999995</v>
      </c>
      <c r="L32" s="108">
        <v>1.8014175000000001</v>
      </c>
      <c r="M32" s="108">
        <v>1.8480015000000001</v>
      </c>
      <c r="N32" s="108">
        <v>3.3201675000000006</v>
      </c>
      <c r="O32" s="224">
        <f t="shared" si="0"/>
        <v>51.194551500000003</v>
      </c>
      <c r="P32" s="30"/>
    </row>
    <row r="33" spans="1:16" ht="11.1" customHeight="1" x14ac:dyDescent="0.25">
      <c r="A33" s="69" t="s">
        <v>157</v>
      </c>
      <c r="B33" s="70">
        <v>2023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8">
        <v>0</v>
      </c>
      <c r="I33" s="108">
        <v>0</v>
      </c>
      <c r="J33" s="108">
        <v>0</v>
      </c>
      <c r="K33" s="108">
        <v>0</v>
      </c>
      <c r="L33" s="108">
        <v>0</v>
      </c>
      <c r="M33" s="108">
        <v>0</v>
      </c>
      <c r="N33" s="108">
        <v>0</v>
      </c>
      <c r="O33" s="224">
        <f t="shared" si="0"/>
        <v>0</v>
      </c>
      <c r="P33" s="30"/>
    </row>
    <row r="34" spans="1:16" ht="11.1" customHeight="1" x14ac:dyDescent="0.25">
      <c r="A34" s="69"/>
      <c r="B34" s="70">
        <v>2024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0</v>
      </c>
      <c r="I34" s="108">
        <v>0</v>
      </c>
      <c r="J34" s="108">
        <v>0</v>
      </c>
      <c r="K34" s="108">
        <v>0</v>
      </c>
      <c r="L34" s="108">
        <v>0</v>
      </c>
      <c r="M34" s="108">
        <v>0</v>
      </c>
      <c r="N34" s="108">
        <v>0</v>
      </c>
      <c r="O34" s="224">
        <f t="shared" si="0"/>
        <v>0</v>
      </c>
      <c r="P34" s="30"/>
    </row>
    <row r="35" spans="1:16" ht="11.1" customHeight="1" x14ac:dyDescent="0.25">
      <c r="A35" s="69" t="s">
        <v>17</v>
      </c>
      <c r="B35" s="70">
        <v>2023</v>
      </c>
      <c r="C35" s="108">
        <v>6.2649000000000008</v>
      </c>
      <c r="D35" s="108">
        <v>6.751125</v>
      </c>
      <c r="E35" s="108">
        <v>8.4973949999999991</v>
      </c>
      <c r="F35" s="108">
        <v>8.3502900000000011</v>
      </c>
      <c r="G35" s="108">
        <v>8.1425250000000009</v>
      </c>
      <c r="H35" s="108">
        <v>8.6062500000000011</v>
      </c>
      <c r="I35" s="108">
        <v>10.130040000000001</v>
      </c>
      <c r="J35" s="108">
        <v>9.1048950000000008</v>
      </c>
      <c r="K35" s="108">
        <v>8.6202000000000005</v>
      </c>
      <c r="L35" s="108">
        <v>11.086245</v>
      </c>
      <c r="M35" s="108">
        <v>8.0879849999999998</v>
      </c>
      <c r="N35" s="108">
        <v>6.5296349999999999</v>
      </c>
      <c r="O35" s="224">
        <f t="shared" si="0"/>
        <v>100.17148500000002</v>
      </c>
      <c r="P35" s="30"/>
    </row>
    <row r="36" spans="1:16" ht="11.1" customHeight="1" x14ac:dyDescent="0.25">
      <c r="A36" s="69"/>
      <c r="B36" s="70">
        <v>2024</v>
      </c>
      <c r="C36" s="108">
        <v>6.3535500000000003</v>
      </c>
      <c r="D36" s="108">
        <v>7.1926500000000004</v>
      </c>
      <c r="E36" s="108">
        <v>9.1229399999999998</v>
      </c>
      <c r="F36" s="108">
        <v>9.1690650000000016</v>
      </c>
      <c r="G36" s="108">
        <v>8.27684</v>
      </c>
      <c r="H36" s="108">
        <v>8.5804200000000002</v>
      </c>
      <c r="I36" s="108">
        <v>9.0162900000000015</v>
      </c>
      <c r="J36" s="108">
        <v>9.2178900000000006</v>
      </c>
      <c r="K36" s="108">
        <v>9.3402000000000012</v>
      </c>
      <c r="L36" s="108">
        <v>10.290844999999999</v>
      </c>
      <c r="M36" s="108">
        <v>8.4090000000000007</v>
      </c>
      <c r="N36" s="108">
        <v>7.1445400000000001</v>
      </c>
      <c r="O36" s="224">
        <f t="shared" si="0"/>
        <v>102.11423000000001</v>
      </c>
      <c r="P36" s="30"/>
    </row>
    <row r="37" spans="1:16" ht="11.1" customHeight="1" x14ac:dyDescent="0.25">
      <c r="A37" s="69" t="s">
        <v>10</v>
      </c>
      <c r="B37" s="70">
        <v>2023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224">
        <f t="shared" si="0"/>
        <v>0</v>
      </c>
      <c r="P37" s="30"/>
    </row>
    <row r="38" spans="1:16" ht="11.1" customHeight="1" x14ac:dyDescent="0.25">
      <c r="A38" s="69"/>
      <c r="B38" s="70">
        <v>2024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0</v>
      </c>
      <c r="L38" s="108">
        <v>0</v>
      </c>
      <c r="M38" s="108">
        <v>0</v>
      </c>
      <c r="N38" s="108">
        <v>0</v>
      </c>
      <c r="O38" s="224">
        <f t="shared" si="0"/>
        <v>0</v>
      </c>
      <c r="P38" s="30"/>
    </row>
    <row r="39" spans="1:16" ht="11.1" customHeight="1" x14ac:dyDescent="0.25">
      <c r="A39" s="69" t="s">
        <v>63</v>
      </c>
      <c r="B39" s="70">
        <v>2023</v>
      </c>
      <c r="C39" s="108">
        <v>0</v>
      </c>
      <c r="D39" s="108">
        <v>0</v>
      </c>
      <c r="E39" s="108">
        <v>0</v>
      </c>
      <c r="F39" s="108">
        <v>0</v>
      </c>
      <c r="G39" s="108">
        <v>0</v>
      </c>
      <c r="H39" s="108">
        <v>0</v>
      </c>
      <c r="I39" s="108">
        <v>0</v>
      </c>
      <c r="J39" s="108">
        <v>0</v>
      </c>
      <c r="K39" s="108">
        <v>0</v>
      </c>
      <c r="L39" s="108">
        <v>0</v>
      </c>
      <c r="M39" s="108">
        <v>0</v>
      </c>
      <c r="N39" s="108">
        <v>0</v>
      </c>
      <c r="O39" s="224">
        <f t="shared" si="0"/>
        <v>0</v>
      </c>
      <c r="P39" s="30"/>
    </row>
    <row r="40" spans="1:16" ht="11.1" customHeight="1" x14ac:dyDescent="0.25">
      <c r="A40" s="69"/>
      <c r="B40" s="70">
        <v>2024</v>
      </c>
      <c r="C40" s="108">
        <v>0</v>
      </c>
      <c r="D40" s="108">
        <v>0</v>
      </c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108">
        <v>0</v>
      </c>
      <c r="K40" s="108">
        <v>0</v>
      </c>
      <c r="L40" s="108">
        <v>0</v>
      </c>
      <c r="M40" s="108">
        <v>0</v>
      </c>
      <c r="N40" s="108">
        <v>0</v>
      </c>
      <c r="O40" s="224">
        <f t="shared" si="0"/>
        <v>0</v>
      </c>
      <c r="P40" s="30"/>
    </row>
    <row r="41" spans="1:16" ht="11.1" customHeight="1" x14ac:dyDescent="0.25">
      <c r="A41" s="69" t="s">
        <v>64</v>
      </c>
      <c r="B41" s="70">
        <v>2023</v>
      </c>
      <c r="C41" s="108">
        <v>0</v>
      </c>
      <c r="D41" s="108">
        <v>0</v>
      </c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8">
        <v>0</v>
      </c>
      <c r="L41" s="108">
        <v>0</v>
      </c>
      <c r="M41" s="108">
        <v>0</v>
      </c>
      <c r="N41" s="108">
        <v>0</v>
      </c>
      <c r="O41" s="224">
        <f t="shared" si="0"/>
        <v>0</v>
      </c>
      <c r="P41" s="30"/>
    </row>
    <row r="42" spans="1:16" ht="11.1" customHeight="1" x14ac:dyDescent="0.25">
      <c r="A42" s="69"/>
      <c r="B42" s="70">
        <v>2024</v>
      </c>
      <c r="C42" s="108">
        <v>0</v>
      </c>
      <c r="D42" s="108">
        <v>0</v>
      </c>
      <c r="E42" s="108">
        <v>0</v>
      </c>
      <c r="F42" s="108">
        <v>0</v>
      </c>
      <c r="G42" s="108">
        <v>0</v>
      </c>
      <c r="H42" s="108">
        <v>0</v>
      </c>
      <c r="I42" s="108">
        <v>0</v>
      </c>
      <c r="J42" s="108">
        <v>0</v>
      </c>
      <c r="K42" s="108">
        <v>0</v>
      </c>
      <c r="L42" s="108">
        <v>0</v>
      </c>
      <c r="M42" s="108">
        <v>0</v>
      </c>
      <c r="N42" s="108">
        <v>0</v>
      </c>
      <c r="O42" s="224">
        <f t="shared" si="0"/>
        <v>0</v>
      </c>
      <c r="P42" s="30"/>
    </row>
    <row r="43" spans="1:16" ht="11.1" customHeight="1" x14ac:dyDescent="0.25">
      <c r="A43" s="69" t="s">
        <v>21</v>
      </c>
      <c r="B43" s="70">
        <v>2023</v>
      </c>
      <c r="C43" s="108">
        <v>8.9818849200000006</v>
      </c>
      <c r="D43" s="108">
        <v>10.87213208</v>
      </c>
      <c r="E43" s="108">
        <v>10.131683168</v>
      </c>
      <c r="F43" s="108">
        <v>9.7938293000000005</v>
      </c>
      <c r="G43" s="108">
        <v>11.39</v>
      </c>
      <c r="H43" s="108">
        <v>10.523638</v>
      </c>
      <c r="I43" s="108">
        <v>11.42314223</v>
      </c>
      <c r="J43" s="108">
        <v>11.684979930000001</v>
      </c>
      <c r="K43" s="108">
        <v>13.024622000000001</v>
      </c>
      <c r="L43" s="108">
        <v>12.124174999999999</v>
      </c>
      <c r="M43" s="108">
        <v>11.223420000000001</v>
      </c>
      <c r="N43" s="108">
        <v>15.589717614906807</v>
      </c>
      <c r="O43" s="224">
        <f t="shared" si="0"/>
        <v>136.7632242429068</v>
      </c>
      <c r="P43" s="30"/>
    </row>
    <row r="44" spans="1:16" ht="11.1" customHeight="1" x14ac:dyDescent="0.25">
      <c r="A44" s="69"/>
      <c r="B44" s="70">
        <v>2024</v>
      </c>
      <c r="C44" s="108">
        <v>9.4492564800000007</v>
      </c>
      <c r="D44" s="108">
        <v>11.2024629816</v>
      </c>
      <c r="E44" s="108">
        <v>11.011032</v>
      </c>
      <c r="F44" s="108">
        <v>9.6881145670500004</v>
      </c>
      <c r="G44" s="108">
        <v>12.372334</v>
      </c>
      <c r="H44" s="108">
        <v>11.565</v>
      </c>
      <c r="I44" s="108">
        <v>11.642200000000001</v>
      </c>
      <c r="J44" s="108">
        <v>11.8422</v>
      </c>
      <c r="K44" s="108">
        <v>13.3422</v>
      </c>
      <c r="L44" s="108">
        <v>12.4244</v>
      </c>
      <c r="M44" s="108">
        <v>11.5944</v>
      </c>
      <c r="N44" s="108">
        <v>16.128</v>
      </c>
      <c r="O44" s="224">
        <f t="shared" si="0"/>
        <v>142.26160002865004</v>
      </c>
      <c r="P44" s="30"/>
    </row>
    <row r="45" spans="1:16" ht="11.1" customHeight="1" x14ac:dyDescent="0.25">
      <c r="A45" s="69" t="s">
        <v>42</v>
      </c>
      <c r="B45" s="70">
        <v>2023</v>
      </c>
      <c r="C45" s="108">
        <v>21.586869</v>
      </c>
      <c r="D45" s="108">
        <v>24.08231426</v>
      </c>
      <c r="E45" s="108">
        <v>31.407755886736219</v>
      </c>
      <c r="F45" s="108">
        <v>39.486848620025398</v>
      </c>
      <c r="G45" s="108">
        <v>40.292185301430003</v>
      </c>
      <c r="H45" s="108">
        <v>36.096029999999999</v>
      </c>
      <c r="I45" s="108">
        <v>48.986411234499997</v>
      </c>
      <c r="J45" s="108">
        <v>34.292519999999996</v>
      </c>
      <c r="K45" s="108">
        <v>29.307364799999998</v>
      </c>
      <c r="L45" s="108">
        <v>28.669635</v>
      </c>
      <c r="M45" s="108">
        <v>34.14202169</v>
      </c>
      <c r="N45" s="108">
        <v>47.724105000000002</v>
      </c>
      <c r="O45" s="224">
        <f t="shared" si="0"/>
        <v>416.07406079269163</v>
      </c>
      <c r="P45" s="30"/>
    </row>
    <row r="46" spans="1:16" ht="11.1" customHeight="1" x14ac:dyDescent="0.25">
      <c r="A46" s="69"/>
      <c r="B46" s="70">
        <v>2024</v>
      </c>
      <c r="C46" s="108">
        <v>23.397990427964199</v>
      </c>
      <c r="D46" s="108">
        <v>26.423653000000002</v>
      </c>
      <c r="E46" s="108">
        <v>33.738560499999998</v>
      </c>
      <c r="F46" s="108">
        <v>40.486848620025398</v>
      </c>
      <c r="G46" s="108">
        <v>40.4421143</v>
      </c>
      <c r="H46" s="108">
        <v>38.768999999999998</v>
      </c>
      <c r="I46" s="108">
        <v>46.209452499999998</v>
      </c>
      <c r="J46" s="108">
        <v>35.292520000000003</v>
      </c>
      <c r="K46" s="108">
        <v>30.937161</v>
      </c>
      <c r="L46" s="108">
        <v>31.644368499999999</v>
      </c>
      <c r="M46" s="108">
        <v>38.182169000000002</v>
      </c>
      <c r="N46" s="108">
        <v>52.331764499999998</v>
      </c>
      <c r="O46" s="224">
        <f t="shared" si="0"/>
        <v>437.85560234798965</v>
      </c>
      <c r="P46" s="30"/>
    </row>
    <row r="47" spans="1:16" ht="11.1" customHeight="1" x14ac:dyDescent="0.25">
      <c r="A47" s="69" t="s">
        <v>31</v>
      </c>
      <c r="B47" s="70">
        <v>2023</v>
      </c>
      <c r="C47" s="108">
        <v>0</v>
      </c>
      <c r="D47" s="108">
        <v>0</v>
      </c>
      <c r="E47" s="108">
        <v>0</v>
      </c>
      <c r="F47" s="108">
        <v>0</v>
      </c>
      <c r="G47" s="108">
        <v>0</v>
      </c>
      <c r="H47" s="108">
        <v>0</v>
      </c>
      <c r="I47" s="108">
        <v>0</v>
      </c>
      <c r="J47" s="108">
        <v>0</v>
      </c>
      <c r="K47" s="108">
        <v>0</v>
      </c>
      <c r="L47" s="108">
        <v>0</v>
      </c>
      <c r="M47" s="108">
        <v>0</v>
      </c>
      <c r="N47" s="108">
        <v>0</v>
      </c>
      <c r="O47" s="224">
        <f t="shared" si="0"/>
        <v>0</v>
      </c>
      <c r="P47" s="30"/>
    </row>
    <row r="48" spans="1:16" ht="11.1" customHeight="1" x14ac:dyDescent="0.25">
      <c r="A48" s="69"/>
      <c r="B48" s="70">
        <v>2024</v>
      </c>
      <c r="C48" s="108">
        <v>0</v>
      </c>
      <c r="D48" s="108">
        <v>0</v>
      </c>
      <c r="E48" s="108">
        <v>0</v>
      </c>
      <c r="F48" s="108">
        <v>0</v>
      </c>
      <c r="G48" s="108">
        <v>0</v>
      </c>
      <c r="H48" s="108">
        <v>0</v>
      </c>
      <c r="I48" s="108">
        <v>0</v>
      </c>
      <c r="J48" s="108">
        <v>0</v>
      </c>
      <c r="K48" s="108">
        <v>0</v>
      </c>
      <c r="L48" s="108">
        <v>0</v>
      </c>
      <c r="M48" s="108">
        <v>0</v>
      </c>
      <c r="N48" s="108">
        <v>0</v>
      </c>
      <c r="O48" s="224">
        <f t="shared" si="0"/>
        <v>0</v>
      </c>
      <c r="P48" s="30"/>
    </row>
    <row r="49" spans="1:16" ht="11.1" customHeight="1" x14ac:dyDescent="0.25">
      <c r="A49" s="69" t="s">
        <v>35</v>
      </c>
      <c r="B49" s="70">
        <v>2023</v>
      </c>
      <c r="C49" s="108">
        <v>343.09899999999993</v>
      </c>
      <c r="D49" s="108">
        <v>473.72499999999997</v>
      </c>
      <c r="E49" s="108">
        <v>527.49499999999989</v>
      </c>
      <c r="F49" s="108">
        <v>720.02519999999981</v>
      </c>
      <c r="G49" s="108">
        <v>679.15</v>
      </c>
      <c r="H49" s="108">
        <v>629.81000000000006</v>
      </c>
      <c r="I49" s="108">
        <v>616.9</v>
      </c>
      <c r="J49" s="108">
        <v>528.48</v>
      </c>
      <c r="K49" s="108">
        <v>425.88499999999993</v>
      </c>
      <c r="L49" s="108">
        <v>394.21499999999992</v>
      </c>
      <c r="M49" s="108">
        <v>361.74999999999994</v>
      </c>
      <c r="N49" s="108">
        <v>258.96099999999996</v>
      </c>
      <c r="O49" s="224">
        <f t="shared" si="0"/>
        <v>5959.4952000000003</v>
      </c>
      <c r="P49" s="30"/>
    </row>
    <row r="50" spans="1:16" ht="11.1" customHeight="1" x14ac:dyDescent="0.25">
      <c r="A50" s="69"/>
      <c r="B50" s="70">
        <v>2024</v>
      </c>
      <c r="C50" s="108">
        <v>340.91</v>
      </c>
      <c r="D50" s="108">
        <v>474.01499999999993</v>
      </c>
      <c r="E50" s="108">
        <v>531.71</v>
      </c>
      <c r="F50" s="108">
        <v>721.84299999999985</v>
      </c>
      <c r="G50" s="108">
        <v>682.39999999999986</v>
      </c>
      <c r="H50" s="108">
        <v>645.35</v>
      </c>
      <c r="I50" s="108">
        <v>623.505</v>
      </c>
      <c r="J50" s="108">
        <v>534.66</v>
      </c>
      <c r="K50" s="108">
        <v>434.57999999999993</v>
      </c>
      <c r="L50" s="108">
        <v>396.74</v>
      </c>
      <c r="M50" s="108">
        <v>372.49</v>
      </c>
      <c r="N50" s="108">
        <v>267.48099999999999</v>
      </c>
      <c r="O50" s="224">
        <f t="shared" si="0"/>
        <v>6025.6839999999993</v>
      </c>
      <c r="P50" s="30"/>
    </row>
    <row r="51" spans="1:16" ht="11.1" customHeight="1" x14ac:dyDescent="0.25">
      <c r="A51" s="69" t="s">
        <v>36</v>
      </c>
      <c r="B51" s="70">
        <v>2023</v>
      </c>
      <c r="C51" s="108">
        <v>0</v>
      </c>
      <c r="D51" s="108">
        <v>0</v>
      </c>
      <c r="E51" s="108">
        <v>0</v>
      </c>
      <c r="F51" s="108">
        <v>0</v>
      </c>
      <c r="G51" s="108">
        <v>0</v>
      </c>
      <c r="H51" s="108">
        <v>0</v>
      </c>
      <c r="I51" s="108">
        <v>0</v>
      </c>
      <c r="J51" s="108">
        <v>0</v>
      </c>
      <c r="K51" s="108">
        <v>0</v>
      </c>
      <c r="L51" s="108">
        <v>0</v>
      </c>
      <c r="M51" s="108">
        <v>0</v>
      </c>
      <c r="N51" s="108">
        <v>0</v>
      </c>
      <c r="O51" s="224">
        <f t="shared" si="0"/>
        <v>0</v>
      </c>
      <c r="P51" s="30"/>
    </row>
    <row r="52" spans="1:16" ht="11.1" customHeight="1" x14ac:dyDescent="0.25">
      <c r="A52" s="69"/>
      <c r="B52" s="70">
        <v>2024</v>
      </c>
      <c r="C52" s="108">
        <v>0</v>
      </c>
      <c r="D52" s="108">
        <v>0</v>
      </c>
      <c r="E52" s="108">
        <v>0</v>
      </c>
      <c r="F52" s="108">
        <v>0</v>
      </c>
      <c r="G52" s="108">
        <v>0</v>
      </c>
      <c r="H52" s="108">
        <v>0</v>
      </c>
      <c r="I52" s="108">
        <v>0</v>
      </c>
      <c r="J52" s="108">
        <v>0</v>
      </c>
      <c r="K52" s="108">
        <v>0</v>
      </c>
      <c r="L52" s="108">
        <v>0</v>
      </c>
      <c r="M52" s="108">
        <v>0</v>
      </c>
      <c r="N52" s="108">
        <v>0</v>
      </c>
      <c r="O52" s="224">
        <f t="shared" si="0"/>
        <v>0</v>
      </c>
      <c r="P52" s="30"/>
    </row>
    <row r="53" spans="1:16" ht="11.1" customHeight="1" x14ac:dyDescent="0.25">
      <c r="A53" s="69" t="s">
        <v>22</v>
      </c>
      <c r="B53" s="70">
        <v>2023</v>
      </c>
      <c r="C53" s="108">
        <v>18.1409843470128</v>
      </c>
      <c r="D53" s="108">
        <v>19.71</v>
      </c>
      <c r="E53" s="108">
        <v>17.797499999999999</v>
      </c>
      <c r="F53" s="108">
        <v>19.347913296000002</v>
      </c>
      <c r="G53" s="108">
        <v>23.364450000000001</v>
      </c>
      <c r="H53" s="108">
        <v>24.714519650654999</v>
      </c>
      <c r="I53" s="108">
        <v>26.005500000000001</v>
      </c>
      <c r="J53" s="108">
        <v>23.13485</v>
      </c>
      <c r="K53" s="108">
        <v>25.128</v>
      </c>
      <c r="L53" s="108">
        <v>21.184999999999999</v>
      </c>
      <c r="M53" s="108">
        <v>22.720500000000001</v>
      </c>
      <c r="N53" s="108">
        <v>23.702400000000001</v>
      </c>
      <c r="O53" s="224">
        <f t="shared" si="0"/>
        <v>264.95161729366782</v>
      </c>
      <c r="P53" s="30"/>
    </row>
    <row r="54" spans="1:16" ht="11.1" customHeight="1" x14ac:dyDescent="0.25">
      <c r="A54" s="69"/>
      <c r="B54" s="70">
        <v>2024</v>
      </c>
      <c r="C54" s="108">
        <v>20.195999999999998</v>
      </c>
      <c r="D54" s="108">
        <v>21.377700000000001</v>
      </c>
      <c r="E54" s="108">
        <v>20.135999999999999</v>
      </c>
      <c r="F54" s="108">
        <v>21.256</v>
      </c>
      <c r="G54" s="108">
        <v>23.692499999999999</v>
      </c>
      <c r="H54" s="108">
        <v>26.3565</v>
      </c>
      <c r="I54" s="108">
        <v>26.608499999999999</v>
      </c>
      <c r="J54" s="108">
        <v>25.794</v>
      </c>
      <c r="K54" s="108">
        <v>25.128</v>
      </c>
      <c r="L54" s="108">
        <v>23.507999999999999</v>
      </c>
      <c r="M54" s="108">
        <v>24.960224</v>
      </c>
      <c r="N54" s="108">
        <v>25.159500000000001</v>
      </c>
      <c r="O54" s="224">
        <f t="shared" si="0"/>
        <v>284.17292400000002</v>
      </c>
      <c r="P54" s="30"/>
    </row>
    <row r="55" spans="1:16" ht="11.1" customHeight="1" x14ac:dyDescent="0.25">
      <c r="A55" s="76" t="s">
        <v>30</v>
      </c>
      <c r="B55" s="70">
        <v>2023</v>
      </c>
      <c r="C55" s="108">
        <v>0</v>
      </c>
      <c r="D55" s="108">
        <v>0</v>
      </c>
      <c r="E55" s="108">
        <v>0</v>
      </c>
      <c r="F55" s="108">
        <v>0</v>
      </c>
      <c r="G55" s="108">
        <v>0</v>
      </c>
      <c r="H55" s="108">
        <v>0</v>
      </c>
      <c r="I55" s="108">
        <v>0</v>
      </c>
      <c r="J55" s="108">
        <v>0</v>
      </c>
      <c r="K55" s="108">
        <v>0</v>
      </c>
      <c r="L55" s="108">
        <v>0</v>
      </c>
      <c r="M55" s="108">
        <v>0</v>
      </c>
      <c r="N55" s="108">
        <v>0</v>
      </c>
      <c r="O55" s="224">
        <f t="shared" si="0"/>
        <v>0</v>
      </c>
      <c r="P55" s="30"/>
    </row>
    <row r="56" spans="1:16" ht="11.1" customHeight="1" x14ac:dyDescent="0.25">
      <c r="A56" s="76"/>
      <c r="B56" s="70">
        <v>2024</v>
      </c>
      <c r="C56" s="108">
        <v>0</v>
      </c>
      <c r="D56" s="108">
        <v>0</v>
      </c>
      <c r="E56" s="108">
        <v>0</v>
      </c>
      <c r="F56" s="108">
        <v>0</v>
      </c>
      <c r="G56" s="108">
        <v>0</v>
      </c>
      <c r="H56" s="108">
        <v>0</v>
      </c>
      <c r="I56" s="108">
        <v>0</v>
      </c>
      <c r="J56" s="108">
        <v>0</v>
      </c>
      <c r="K56" s="108">
        <v>0</v>
      </c>
      <c r="L56" s="108">
        <v>0</v>
      </c>
      <c r="M56" s="108">
        <v>0</v>
      </c>
      <c r="N56" s="108">
        <v>0</v>
      </c>
      <c r="O56" s="224">
        <f t="shared" si="0"/>
        <v>0</v>
      </c>
      <c r="P56" s="30"/>
    </row>
    <row r="57" spans="1:16" ht="11.1" customHeight="1" x14ac:dyDescent="0.25">
      <c r="A57" s="69" t="s">
        <v>155</v>
      </c>
      <c r="B57" s="70">
        <v>2023</v>
      </c>
      <c r="C57" s="108">
        <v>0</v>
      </c>
      <c r="D57" s="108">
        <v>0</v>
      </c>
      <c r="E57" s="108">
        <v>0</v>
      </c>
      <c r="F57" s="108">
        <v>0</v>
      </c>
      <c r="G57" s="108">
        <v>0</v>
      </c>
      <c r="H57" s="108">
        <v>0</v>
      </c>
      <c r="I57" s="108">
        <v>0</v>
      </c>
      <c r="J57" s="108">
        <v>0</v>
      </c>
      <c r="K57" s="108">
        <v>0</v>
      </c>
      <c r="L57" s="108">
        <v>0</v>
      </c>
      <c r="M57" s="108">
        <v>0</v>
      </c>
      <c r="N57" s="108">
        <v>0</v>
      </c>
      <c r="O57" s="224">
        <f t="shared" si="0"/>
        <v>0</v>
      </c>
      <c r="P57" s="30"/>
    </row>
    <row r="58" spans="1:16" ht="11.1" customHeight="1" x14ac:dyDescent="0.25">
      <c r="A58" s="77"/>
      <c r="B58" s="78">
        <v>2024</v>
      </c>
      <c r="C58" s="108">
        <v>0</v>
      </c>
      <c r="D58" s="109">
        <v>0</v>
      </c>
      <c r="E58" s="109">
        <v>0</v>
      </c>
      <c r="F58" s="109">
        <v>0</v>
      </c>
      <c r="G58" s="109">
        <v>0</v>
      </c>
      <c r="H58" s="109">
        <v>0</v>
      </c>
      <c r="I58" s="109">
        <v>0</v>
      </c>
      <c r="J58" s="109">
        <v>0</v>
      </c>
      <c r="K58" s="109">
        <v>0</v>
      </c>
      <c r="L58" s="109">
        <v>0</v>
      </c>
      <c r="M58" s="109">
        <v>0</v>
      </c>
      <c r="N58" s="109">
        <v>0</v>
      </c>
      <c r="O58" s="227">
        <f t="shared" si="0"/>
        <v>0</v>
      </c>
      <c r="P58" s="30"/>
    </row>
    <row r="59" spans="1:16" ht="9" customHeight="1" x14ac:dyDescent="0.3">
      <c r="A59" s="4" t="s">
        <v>161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312" t="s">
        <v>186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70" t="s">
        <v>179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269" t="s">
        <v>180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9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SL14849:EGP18177 A1025:A2305 A19 A2817:A4353 A27 A4865:A6401 A35 A6913:A8449 A43 A8961:A10497 A51 A11009:A12545 A55 A13057:A13569 A56 EGP13825 EGP10753 EGP6657 EGP2561 A58 EGP14081:EGP14337 EGP11009:EGP12545 EGP6913:EGP8449 EGP1025:EGP2305 A63:A72 O5 O7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5"/>
  <sheetViews>
    <sheetView showGridLines="0" zoomScaleNormal="100" workbookViewId="0">
      <selection sqref="A1:O63"/>
    </sheetView>
  </sheetViews>
  <sheetFormatPr baseColWidth="10" defaultColWidth="5.33203125" defaultRowHeight="12" customHeight="1" x14ac:dyDescent="0.25"/>
  <cols>
    <col min="1" max="1" width="7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384" width="5.33203125" style="31"/>
  </cols>
  <sheetData>
    <row r="1" spans="1:15" ht="20.25" customHeight="1" x14ac:dyDescent="0.25">
      <c r="A1" s="29" t="s">
        <v>233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66</v>
      </c>
    </row>
    <row r="5" spans="1:15" ht="12.95" customHeight="1" x14ac:dyDescent="0.25">
      <c r="A5" s="369" t="s">
        <v>26</v>
      </c>
      <c r="B5" s="222">
        <v>2023</v>
      </c>
      <c r="C5" s="223">
        <v>287.65026530815709</v>
      </c>
      <c r="D5" s="223">
        <v>317.62566797399995</v>
      </c>
      <c r="E5" s="223">
        <v>333.1030346732673</v>
      </c>
      <c r="F5" s="223">
        <v>385.20437912</v>
      </c>
      <c r="G5" s="223">
        <v>384.77203048500002</v>
      </c>
      <c r="H5" s="223">
        <v>398.34695239999996</v>
      </c>
      <c r="I5" s="223">
        <v>366.18106949999998</v>
      </c>
      <c r="J5" s="223">
        <v>340.97813529999996</v>
      </c>
      <c r="K5" s="223">
        <v>315.6131115</v>
      </c>
      <c r="L5" s="223">
        <v>297.01906749999995</v>
      </c>
      <c r="M5" s="223">
        <v>284.89510000000001</v>
      </c>
      <c r="N5" s="223">
        <v>309.88655230000001</v>
      </c>
      <c r="O5" s="224">
        <f>SUM(C5:N5)</f>
        <v>4021.2753660604239</v>
      </c>
    </row>
    <row r="6" spans="1:15" ht="12.95" customHeight="1" x14ac:dyDescent="0.25">
      <c r="A6" s="370"/>
      <c r="B6" s="230" t="s">
        <v>108</v>
      </c>
      <c r="C6" s="225">
        <v>294.33548301984064</v>
      </c>
      <c r="D6" s="225">
        <v>314.72158389999998</v>
      </c>
      <c r="E6" s="225">
        <v>327.11728799999997</v>
      </c>
      <c r="F6" s="225">
        <v>381.84363500000006</v>
      </c>
      <c r="G6" s="226">
        <v>383.6275613058599</v>
      </c>
      <c r="H6" s="226">
        <v>392.35512076599997</v>
      </c>
      <c r="I6" s="226">
        <v>365.07104500000003</v>
      </c>
      <c r="J6" s="226">
        <v>337.71809999999999</v>
      </c>
      <c r="K6" s="226">
        <v>306.19533999999999</v>
      </c>
      <c r="L6" s="226">
        <v>289.40722849999997</v>
      </c>
      <c r="M6" s="226">
        <v>274.19739999999996</v>
      </c>
      <c r="N6" s="226">
        <v>295.23709500000001</v>
      </c>
      <c r="O6" s="227">
        <f t="shared" ref="O6:O58" si="0">SUM(C6:N6)</f>
        <v>3961.8268804917011</v>
      </c>
    </row>
    <row r="7" spans="1:15" ht="11.1" customHeight="1" x14ac:dyDescent="0.25">
      <c r="A7" s="69" t="s">
        <v>3</v>
      </c>
      <c r="B7" s="70">
        <v>2023</v>
      </c>
      <c r="C7" s="112">
        <v>0</v>
      </c>
      <c r="D7" s="112">
        <v>0</v>
      </c>
      <c r="E7" s="112">
        <v>0</v>
      </c>
      <c r="F7" s="112">
        <v>0</v>
      </c>
      <c r="G7" s="112">
        <v>0</v>
      </c>
      <c r="H7" s="112">
        <v>0</v>
      </c>
      <c r="I7" s="112">
        <v>0</v>
      </c>
      <c r="J7" s="112">
        <v>0</v>
      </c>
      <c r="K7" s="112">
        <v>0</v>
      </c>
      <c r="L7" s="112">
        <v>0</v>
      </c>
      <c r="M7" s="112">
        <v>0</v>
      </c>
      <c r="N7" s="112">
        <v>0</v>
      </c>
      <c r="O7" s="224">
        <f t="shared" si="0"/>
        <v>0</v>
      </c>
    </row>
    <row r="8" spans="1:15" ht="11.1" customHeight="1" x14ac:dyDescent="0.25">
      <c r="A8" s="69"/>
      <c r="B8" s="70">
        <v>2024</v>
      </c>
      <c r="C8" s="112">
        <v>0</v>
      </c>
      <c r="D8" s="112">
        <v>0</v>
      </c>
      <c r="E8" s="112">
        <v>0</v>
      </c>
      <c r="F8" s="112">
        <v>0</v>
      </c>
      <c r="G8" s="112">
        <v>0</v>
      </c>
      <c r="H8" s="112">
        <v>0</v>
      </c>
      <c r="I8" s="112">
        <v>0</v>
      </c>
      <c r="J8" s="112">
        <v>0</v>
      </c>
      <c r="K8" s="112">
        <v>0</v>
      </c>
      <c r="L8" s="112">
        <v>0</v>
      </c>
      <c r="M8" s="112">
        <v>0</v>
      </c>
      <c r="N8" s="112">
        <v>0</v>
      </c>
      <c r="O8" s="224">
        <f t="shared" si="0"/>
        <v>0</v>
      </c>
    </row>
    <row r="9" spans="1:15" ht="11.1" customHeight="1" x14ac:dyDescent="0.25">
      <c r="A9" s="69" t="s">
        <v>4</v>
      </c>
      <c r="B9" s="70">
        <v>2023</v>
      </c>
      <c r="C9" s="112">
        <v>0</v>
      </c>
      <c r="D9" s="112">
        <v>0</v>
      </c>
      <c r="E9" s="112">
        <v>0</v>
      </c>
      <c r="F9" s="112">
        <v>0</v>
      </c>
      <c r="G9" s="112">
        <v>0</v>
      </c>
      <c r="H9" s="112">
        <v>0</v>
      </c>
      <c r="I9" s="112">
        <v>0</v>
      </c>
      <c r="J9" s="112">
        <v>0</v>
      </c>
      <c r="K9" s="112">
        <v>0</v>
      </c>
      <c r="L9" s="112">
        <v>0</v>
      </c>
      <c r="M9" s="112">
        <v>0</v>
      </c>
      <c r="N9" s="112">
        <v>0</v>
      </c>
      <c r="O9" s="224">
        <f t="shared" si="0"/>
        <v>0</v>
      </c>
    </row>
    <row r="10" spans="1:15" ht="11.1" customHeight="1" x14ac:dyDescent="0.25">
      <c r="A10" s="69"/>
      <c r="B10" s="70">
        <v>2024</v>
      </c>
      <c r="C10" s="112">
        <v>0</v>
      </c>
      <c r="D10" s="112">
        <v>0</v>
      </c>
      <c r="E10" s="112">
        <v>0</v>
      </c>
      <c r="F10" s="112">
        <v>0</v>
      </c>
      <c r="G10" s="112">
        <v>0</v>
      </c>
      <c r="H10" s="112">
        <v>0</v>
      </c>
      <c r="I10" s="112">
        <v>0</v>
      </c>
      <c r="J10" s="112">
        <v>0</v>
      </c>
      <c r="K10" s="112">
        <v>0</v>
      </c>
      <c r="L10" s="112">
        <v>0</v>
      </c>
      <c r="M10" s="112">
        <v>0</v>
      </c>
      <c r="N10" s="112">
        <v>0</v>
      </c>
      <c r="O10" s="224">
        <f t="shared" si="0"/>
        <v>0</v>
      </c>
    </row>
    <row r="11" spans="1:15" ht="11.1" customHeight="1" x14ac:dyDescent="0.25">
      <c r="A11" s="73" t="s">
        <v>33</v>
      </c>
      <c r="B11" s="70">
        <v>2023</v>
      </c>
      <c r="C11" s="108">
        <v>25.355499999999999</v>
      </c>
      <c r="D11" s="108">
        <v>23.723199999999999</v>
      </c>
      <c r="E11" s="108">
        <v>23.940550000000002</v>
      </c>
      <c r="F11" s="108">
        <v>24.148197000000003</v>
      </c>
      <c r="G11" s="108">
        <v>23.590600000000002</v>
      </c>
      <c r="H11" s="108">
        <v>24.56157</v>
      </c>
      <c r="I11" s="108">
        <v>24.914000000000001</v>
      </c>
      <c r="J11" s="108">
        <v>23.855269999999997</v>
      </c>
      <c r="K11" s="108">
        <v>21.750799999999998</v>
      </c>
      <c r="L11" s="108">
        <v>21.844479999999997</v>
      </c>
      <c r="M11" s="108">
        <v>20.687840000000001</v>
      </c>
      <c r="N11" s="108">
        <v>20.476999999999997</v>
      </c>
      <c r="O11" s="224">
        <f t="shared" si="0"/>
        <v>278.84900699999997</v>
      </c>
    </row>
    <row r="12" spans="1:15" ht="11.1" customHeight="1" x14ac:dyDescent="0.25">
      <c r="A12" s="73"/>
      <c r="B12" s="70">
        <v>2024</v>
      </c>
      <c r="C12" s="108">
        <v>25.027700000000003</v>
      </c>
      <c r="D12" s="112">
        <v>23.263999999999999</v>
      </c>
      <c r="E12" s="112">
        <v>23.542999999999999</v>
      </c>
      <c r="F12" s="112">
        <v>23.625999999999998</v>
      </c>
      <c r="G12" s="112">
        <v>23.053999999999998</v>
      </c>
      <c r="H12" s="112">
        <v>24.016999999999999</v>
      </c>
      <c r="I12" s="112">
        <v>24.254999999999999</v>
      </c>
      <c r="J12" s="112">
        <v>24.012</v>
      </c>
      <c r="K12" s="112">
        <v>21.706</v>
      </c>
      <c r="L12" s="112">
        <v>21.749699999999997</v>
      </c>
      <c r="M12" s="112">
        <v>20.46</v>
      </c>
      <c r="N12" s="112">
        <v>20.385999999999999</v>
      </c>
      <c r="O12" s="224">
        <f t="shared" si="0"/>
        <v>275.10039999999998</v>
      </c>
    </row>
    <row r="13" spans="1:15" ht="11.1" customHeight="1" x14ac:dyDescent="0.25">
      <c r="A13" s="69" t="s">
        <v>20</v>
      </c>
      <c r="B13" s="70">
        <v>2023</v>
      </c>
      <c r="C13" s="108">
        <v>38.932500000000005</v>
      </c>
      <c r="D13" s="108">
        <v>42.801200000000009</v>
      </c>
      <c r="E13" s="108">
        <v>40.813500000000005</v>
      </c>
      <c r="F13" s="108">
        <v>37.542000000000002</v>
      </c>
      <c r="G13" s="108">
        <v>37.835000000000001</v>
      </c>
      <c r="H13" s="108">
        <v>34.230000000000004</v>
      </c>
      <c r="I13" s="108">
        <v>35.455000000000005</v>
      </c>
      <c r="J13" s="108">
        <v>36.5914</v>
      </c>
      <c r="K13" s="108">
        <v>37.061900000000001</v>
      </c>
      <c r="L13" s="108">
        <v>38.445400000000006</v>
      </c>
      <c r="M13" s="108">
        <v>40.061400000000006</v>
      </c>
      <c r="N13" s="108">
        <v>41.448999999999998</v>
      </c>
      <c r="O13" s="224">
        <f t="shared" si="0"/>
        <v>461.2183</v>
      </c>
    </row>
    <row r="14" spans="1:15" ht="11.1" customHeight="1" x14ac:dyDescent="0.25">
      <c r="A14" s="69"/>
      <c r="B14" s="70">
        <v>2024</v>
      </c>
      <c r="C14" s="108">
        <v>42.36140000000001</v>
      </c>
      <c r="D14" s="112">
        <v>38.672900000000006</v>
      </c>
      <c r="E14" s="112">
        <v>33.189</v>
      </c>
      <c r="F14" s="112">
        <v>31.317500000000003</v>
      </c>
      <c r="G14" s="112">
        <v>30.380000000000006</v>
      </c>
      <c r="H14" s="112">
        <v>28.980000000000004</v>
      </c>
      <c r="I14" s="112">
        <v>28.665000000000003</v>
      </c>
      <c r="J14" s="112">
        <v>28.229199999999999</v>
      </c>
      <c r="K14" s="112">
        <v>27.601400000000005</v>
      </c>
      <c r="L14" s="112">
        <v>28.270700000000001</v>
      </c>
      <c r="M14" s="112">
        <v>27.340000000000003</v>
      </c>
      <c r="N14" s="112">
        <v>28.402000000000001</v>
      </c>
      <c r="O14" s="224">
        <f t="shared" si="0"/>
        <v>373.40910000000002</v>
      </c>
    </row>
    <row r="15" spans="1:15" ht="11.1" customHeight="1" x14ac:dyDescent="0.25">
      <c r="A15" s="69" t="s">
        <v>152</v>
      </c>
      <c r="B15" s="70">
        <v>2023</v>
      </c>
      <c r="C15" s="108">
        <v>13.797000000000001</v>
      </c>
      <c r="D15" s="108">
        <v>11.52045</v>
      </c>
      <c r="E15" s="108">
        <v>12.933450000000001</v>
      </c>
      <c r="F15" s="108">
        <v>11.527200000000001</v>
      </c>
      <c r="G15" s="108">
        <v>13.869899999999999</v>
      </c>
      <c r="H15" s="108">
        <v>14.41755</v>
      </c>
      <c r="I15" s="108">
        <v>15.951150000000002</v>
      </c>
      <c r="J15" s="108">
        <v>14.359950000000001</v>
      </c>
      <c r="K15" s="108">
        <v>10.62405</v>
      </c>
      <c r="L15" s="108">
        <v>11.343150000000001</v>
      </c>
      <c r="M15" s="108">
        <v>9.4963500000000014</v>
      </c>
      <c r="N15" s="108">
        <v>18.172350000000002</v>
      </c>
      <c r="O15" s="224">
        <f t="shared" si="0"/>
        <v>158.01255</v>
      </c>
    </row>
    <row r="16" spans="1:15" ht="11.1" customHeight="1" x14ac:dyDescent="0.25">
      <c r="A16" s="69"/>
      <c r="B16" s="70">
        <v>2024</v>
      </c>
      <c r="C16" s="108">
        <v>14.2064</v>
      </c>
      <c r="D16" s="112">
        <v>11.808</v>
      </c>
      <c r="E16" s="112">
        <v>13.047000000000001</v>
      </c>
      <c r="F16" s="112">
        <v>11.673999999999999</v>
      </c>
      <c r="G16" s="112">
        <v>14.064</v>
      </c>
      <c r="H16" s="112">
        <v>14.568</v>
      </c>
      <c r="I16" s="112">
        <v>16.126000000000001</v>
      </c>
      <c r="J16" s="112">
        <v>14.5084</v>
      </c>
      <c r="K16" s="112">
        <v>10.744</v>
      </c>
      <c r="L16" s="112">
        <v>11.427</v>
      </c>
      <c r="M16" s="112">
        <v>9.5570000000000004</v>
      </c>
      <c r="N16" s="112">
        <v>16.809000000000001</v>
      </c>
      <c r="O16" s="224">
        <f t="shared" si="0"/>
        <v>158.53879999999998</v>
      </c>
    </row>
    <row r="17" spans="1:15" ht="11.1" customHeight="1" x14ac:dyDescent="0.25">
      <c r="A17" s="73" t="s">
        <v>0</v>
      </c>
      <c r="B17" s="70">
        <v>2023</v>
      </c>
      <c r="C17" s="112">
        <v>0</v>
      </c>
      <c r="D17" s="112">
        <v>0</v>
      </c>
      <c r="E17" s="112">
        <v>0</v>
      </c>
      <c r="F17" s="112">
        <v>0</v>
      </c>
      <c r="G17" s="112">
        <v>0</v>
      </c>
      <c r="H17" s="112">
        <v>0</v>
      </c>
      <c r="I17" s="112">
        <v>0</v>
      </c>
      <c r="J17" s="112">
        <v>0</v>
      </c>
      <c r="K17" s="112">
        <v>0</v>
      </c>
      <c r="L17" s="112">
        <v>0</v>
      </c>
      <c r="M17" s="112">
        <v>0</v>
      </c>
      <c r="N17" s="112">
        <v>0</v>
      </c>
      <c r="O17" s="224">
        <f t="shared" si="0"/>
        <v>0</v>
      </c>
    </row>
    <row r="18" spans="1:15" ht="11.1" customHeight="1" x14ac:dyDescent="0.25">
      <c r="A18" s="73"/>
      <c r="B18" s="70">
        <v>2024</v>
      </c>
      <c r="C18" s="112">
        <v>0</v>
      </c>
      <c r="D18" s="112">
        <v>0</v>
      </c>
      <c r="E18" s="112">
        <v>0</v>
      </c>
      <c r="F18" s="112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2">
        <v>0</v>
      </c>
      <c r="N18" s="112">
        <v>0</v>
      </c>
      <c r="O18" s="224">
        <f t="shared" si="0"/>
        <v>0</v>
      </c>
    </row>
    <row r="19" spans="1:15" ht="11.1" customHeight="1" x14ac:dyDescent="0.25">
      <c r="A19" s="74" t="s">
        <v>16</v>
      </c>
      <c r="B19" s="70">
        <v>2023</v>
      </c>
      <c r="C19" s="112">
        <v>0</v>
      </c>
      <c r="D19" s="112">
        <v>0</v>
      </c>
      <c r="E19" s="112">
        <v>0</v>
      </c>
      <c r="F19" s="112">
        <v>0</v>
      </c>
      <c r="G19" s="112">
        <v>0</v>
      </c>
      <c r="H19" s="112">
        <v>0</v>
      </c>
      <c r="I19" s="112">
        <v>0</v>
      </c>
      <c r="J19" s="112">
        <v>0</v>
      </c>
      <c r="K19" s="112">
        <v>0</v>
      </c>
      <c r="L19" s="112">
        <v>0</v>
      </c>
      <c r="M19" s="112">
        <v>0</v>
      </c>
      <c r="N19" s="112">
        <v>0</v>
      </c>
      <c r="O19" s="224">
        <f t="shared" si="0"/>
        <v>0</v>
      </c>
    </row>
    <row r="20" spans="1:15" ht="11.1" customHeight="1" x14ac:dyDescent="0.25">
      <c r="A20" s="73"/>
      <c r="B20" s="70">
        <v>2024</v>
      </c>
      <c r="C20" s="112">
        <v>0</v>
      </c>
      <c r="D20" s="112">
        <v>0</v>
      </c>
      <c r="E20" s="112">
        <v>0</v>
      </c>
      <c r="F20" s="112">
        <v>0</v>
      </c>
      <c r="G20" s="112">
        <v>0</v>
      </c>
      <c r="H20" s="112">
        <v>0</v>
      </c>
      <c r="I20" s="112">
        <v>0</v>
      </c>
      <c r="J20" s="112">
        <v>0</v>
      </c>
      <c r="K20" s="112">
        <v>0</v>
      </c>
      <c r="L20" s="112">
        <v>0</v>
      </c>
      <c r="M20" s="112">
        <v>0</v>
      </c>
      <c r="N20" s="112">
        <v>0</v>
      </c>
      <c r="O20" s="224">
        <f t="shared" si="0"/>
        <v>0</v>
      </c>
    </row>
    <row r="21" spans="1:15" ht="11.1" customHeight="1" x14ac:dyDescent="0.25">
      <c r="A21" s="69" t="s">
        <v>34</v>
      </c>
      <c r="B21" s="70">
        <v>2023</v>
      </c>
      <c r="C21" s="108">
        <v>41.132249999999992</v>
      </c>
      <c r="D21" s="108">
        <v>45.73484999999998</v>
      </c>
      <c r="E21" s="108">
        <v>50.219099999999983</v>
      </c>
      <c r="F21" s="108">
        <v>55.584900000000005</v>
      </c>
      <c r="G21" s="108">
        <v>61.012799999999991</v>
      </c>
      <c r="H21" s="108">
        <v>64.932299999999998</v>
      </c>
      <c r="I21" s="108">
        <v>63.717750000000002</v>
      </c>
      <c r="J21" s="108">
        <v>58.09679999999998</v>
      </c>
      <c r="K21" s="108">
        <v>52.766100000000009</v>
      </c>
      <c r="L21" s="108">
        <v>47.159099999999974</v>
      </c>
      <c r="M21" s="108">
        <v>41.740650000000002</v>
      </c>
      <c r="N21" s="108">
        <v>37.33649999999998</v>
      </c>
      <c r="O21" s="224">
        <f t="shared" si="0"/>
        <v>619.43309999999985</v>
      </c>
    </row>
    <row r="22" spans="1:15" ht="11.1" customHeight="1" x14ac:dyDescent="0.25">
      <c r="A22" s="69"/>
      <c r="B22" s="70">
        <v>2024</v>
      </c>
      <c r="C22" s="108">
        <v>42.137999999999998</v>
      </c>
      <c r="D22" s="112">
        <v>46.706000000000003</v>
      </c>
      <c r="E22" s="112">
        <v>51.048000000000002</v>
      </c>
      <c r="F22" s="112">
        <v>56.317999999999998</v>
      </c>
      <c r="G22" s="112">
        <v>62.0364</v>
      </c>
      <c r="H22" s="112">
        <v>65.617000000000004</v>
      </c>
      <c r="I22" s="112">
        <v>64.287999999999997</v>
      </c>
      <c r="J22" s="112">
        <v>58.606000000000002</v>
      </c>
      <c r="K22" s="112">
        <v>53.076999999999998</v>
      </c>
      <c r="L22" s="112">
        <v>47.307000000000002</v>
      </c>
      <c r="M22" s="112">
        <v>42.033499999999997</v>
      </c>
      <c r="N22" s="112">
        <v>37.073999999999998</v>
      </c>
      <c r="O22" s="224">
        <f t="shared" si="0"/>
        <v>626.24889999999994</v>
      </c>
    </row>
    <row r="23" spans="1:15" ht="11.1" customHeight="1" x14ac:dyDescent="0.25">
      <c r="A23" s="69" t="s">
        <v>19</v>
      </c>
      <c r="B23" s="70">
        <v>2023</v>
      </c>
      <c r="C23" s="108">
        <v>17.613949999999999</v>
      </c>
      <c r="D23" s="108">
        <v>19.645800000000001</v>
      </c>
      <c r="E23" s="108">
        <v>19.364877</v>
      </c>
      <c r="F23" s="108">
        <v>19.1493</v>
      </c>
      <c r="G23" s="108">
        <v>21.064699999999998</v>
      </c>
      <c r="H23" s="108">
        <v>22.117999999999999</v>
      </c>
      <c r="I23" s="108">
        <v>19.212246</v>
      </c>
      <c r="J23" s="108">
        <v>19.3218</v>
      </c>
      <c r="K23" s="108">
        <v>19.640999999999998</v>
      </c>
      <c r="L23" s="108">
        <v>22.753799999999998</v>
      </c>
      <c r="M23" s="108">
        <v>23.963999999999999</v>
      </c>
      <c r="N23" s="108">
        <v>24.630600000000001</v>
      </c>
      <c r="O23" s="224">
        <f t="shared" si="0"/>
        <v>248.480073</v>
      </c>
    </row>
    <row r="24" spans="1:15" ht="11.1" customHeight="1" x14ac:dyDescent="0.25">
      <c r="A24" s="69"/>
      <c r="B24" s="70">
        <v>2024</v>
      </c>
      <c r="C24" s="108">
        <v>17.904</v>
      </c>
      <c r="D24" s="112">
        <v>20.042999999999999</v>
      </c>
      <c r="E24" s="112">
        <v>19.608000000000001</v>
      </c>
      <c r="F24" s="112">
        <v>19.308</v>
      </c>
      <c r="G24" s="112">
        <v>19.631699999999999</v>
      </c>
      <c r="H24" s="112">
        <v>21.087</v>
      </c>
      <c r="I24" s="112">
        <v>19.327000000000002</v>
      </c>
      <c r="J24" s="112">
        <v>19.5108</v>
      </c>
      <c r="K24" s="112">
        <v>19.817</v>
      </c>
      <c r="L24" s="112">
        <v>22.247</v>
      </c>
      <c r="M24" s="112">
        <v>23.416</v>
      </c>
      <c r="N24" s="112">
        <v>24.300999999999998</v>
      </c>
      <c r="O24" s="224">
        <f t="shared" si="0"/>
        <v>246.20049999999998</v>
      </c>
    </row>
    <row r="25" spans="1:15" ht="11.1" customHeight="1" x14ac:dyDescent="0.25">
      <c r="A25" s="69" t="s">
        <v>41</v>
      </c>
      <c r="B25" s="70">
        <v>2023</v>
      </c>
      <c r="C25" s="112">
        <v>0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224">
        <f t="shared" si="0"/>
        <v>0</v>
      </c>
    </row>
    <row r="26" spans="1:15" ht="11.1" customHeight="1" x14ac:dyDescent="0.25">
      <c r="A26" s="69"/>
      <c r="B26" s="70">
        <v>2024</v>
      </c>
      <c r="C26" s="112">
        <v>0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224">
        <f t="shared" si="0"/>
        <v>0</v>
      </c>
    </row>
    <row r="27" spans="1:15" ht="11.1" customHeight="1" x14ac:dyDescent="0.25">
      <c r="A27" s="69" t="s">
        <v>40</v>
      </c>
      <c r="B27" s="70">
        <v>2023</v>
      </c>
      <c r="C27" s="112">
        <v>0</v>
      </c>
      <c r="D27" s="112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224">
        <f t="shared" si="0"/>
        <v>0</v>
      </c>
    </row>
    <row r="28" spans="1:15" ht="11.1" customHeight="1" x14ac:dyDescent="0.25">
      <c r="A28" s="69"/>
      <c r="B28" s="70">
        <v>2024</v>
      </c>
      <c r="C28" s="112">
        <v>0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224">
        <f t="shared" si="0"/>
        <v>0</v>
      </c>
    </row>
    <row r="29" spans="1:15" ht="11.1" customHeight="1" x14ac:dyDescent="0.25">
      <c r="A29" s="69" t="s">
        <v>18</v>
      </c>
      <c r="B29" s="70">
        <v>2023</v>
      </c>
      <c r="C29" s="108">
        <v>23.559750000000005</v>
      </c>
      <c r="D29" s="108">
        <v>20.580750000000005</v>
      </c>
      <c r="E29" s="108">
        <v>20.331450000000007</v>
      </c>
      <c r="F29" s="108">
        <v>17.458649999999999</v>
      </c>
      <c r="G29" s="108">
        <v>19.225799999999996</v>
      </c>
      <c r="H29" s="108">
        <v>21.26745</v>
      </c>
      <c r="I29" s="108">
        <v>21.236849999999997</v>
      </c>
      <c r="J29" s="108">
        <v>21.745799999999999</v>
      </c>
      <c r="K29" s="108">
        <v>22.277249999999995</v>
      </c>
      <c r="L29" s="108">
        <v>21.186899999999998</v>
      </c>
      <c r="M29" s="108">
        <v>22.546800000000001</v>
      </c>
      <c r="N29" s="108">
        <v>25.421850000000006</v>
      </c>
      <c r="O29" s="224">
        <f t="shared" si="0"/>
        <v>256.83930000000004</v>
      </c>
    </row>
    <row r="30" spans="1:15" ht="11.1" customHeight="1" x14ac:dyDescent="0.25">
      <c r="A30" s="69"/>
      <c r="B30" s="70">
        <v>2024</v>
      </c>
      <c r="C30" s="108">
        <v>23.184450000000005</v>
      </c>
      <c r="D30" s="112">
        <v>20.5884</v>
      </c>
      <c r="E30" s="112">
        <v>19.7136</v>
      </c>
      <c r="F30" s="112">
        <v>17.476649999999999</v>
      </c>
      <c r="G30" s="112">
        <v>19.184400000000007</v>
      </c>
      <c r="H30" s="112">
        <v>21.586949999999995</v>
      </c>
      <c r="I30" s="112">
        <v>20.088900000000006</v>
      </c>
      <c r="J30" s="112">
        <v>20.880450000000007</v>
      </c>
      <c r="K30" s="112">
        <v>19.366650000000003</v>
      </c>
      <c r="L30" s="112">
        <v>20.620799999999999</v>
      </c>
      <c r="M30" s="112">
        <v>20.507399999999997</v>
      </c>
      <c r="N30" s="112">
        <v>22.3965</v>
      </c>
      <c r="O30" s="224">
        <f t="shared" si="0"/>
        <v>245.59514999999999</v>
      </c>
    </row>
    <row r="31" spans="1:15" ht="11.1" customHeight="1" x14ac:dyDescent="0.25">
      <c r="A31" s="69" t="s">
        <v>32</v>
      </c>
      <c r="B31" s="70">
        <v>2023</v>
      </c>
      <c r="C31" s="112">
        <v>0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224">
        <f t="shared" si="0"/>
        <v>0</v>
      </c>
    </row>
    <row r="32" spans="1:15" ht="11.1" customHeight="1" x14ac:dyDescent="0.25">
      <c r="A32" s="69"/>
      <c r="B32" s="70">
        <v>2024</v>
      </c>
      <c r="C32" s="112">
        <v>0</v>
      </c>
      <c r="D32" s="112">
        <v>0</v>
      </c>
      <c r="E32" s="112">
        <v>0</v>
      </c>
      <c r="F32" s="112">
        <v>0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224">
        <f t="shared" si="0"/>
        <v>0</v>
      </c>
    </row>
    <row r="33" spans="1:15" ht="11.1" customHeight="1" x14ac:dyDescent="0.25">
      <c r="A33" s="69" t="s">
        <v>106</v>
      </c>
      <c r="B33" s="70">
        <v>2023</v>
      </c>
      <c r="C33" s="112">
        <v>0</v>
      </c>
      <c r="D33" s="112">
        <v>0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224">
        <f t="shared" si="0"/>
        <v>0</v>
      </c>
    </row>
    <row r="34" spans="1:15" ht="11.1" customHeight="1" x14ac:dyDescent="0.25">
      <c r="A34" s="69"/>
      <c r="B34" s="70">
        <v>2024</v>
      </c>
      <c r="C34" s="112">
        <v>0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224">
        <f t="shared" si="0"/>
        <v>0</v>
      </c>
    </row>
    <row r="35" spans="1:15" ht="11.1" customHeight="1" x14ac:dyDescent="0.25">
      <c r="A35" s="69" t="s">
        <v>17</v>
      </c>
      <c r="B35" s="70">
        <v>2023</v>
      </c>
      <c r="C35" s="108">
        <v>5.5929150000000005</v>
      </c>
      <c r="D35" s="108">
        <v>6.1965450000000004</v>
      </c>
      <c r="E35" s="108">
        <v>6.3263250000000006</v>
      </c>
      <c r="F35" s="108">
        <v>5.1963749999999997</v>
      </c>
      <c r="G35" s="108">
        <v>3.8799000000000001</v>
      </c>
      <c r="H35" s="108">
        <v>6.3040500000000002</v>
      </c>
      <c r="I35" s="108">
        <v>8.0629650000000002</v>
      </c>
      <c r="J35" s="108">
        <v>5.2861500000000001</v>
      </c>
      <c r="K35" s="108">
        <v>5.1273</v>
      </c>
      <c r="L35" s="108">
        <v>5.8014000000000001</v>
      </c>
      <c r="M35" s="108">
        <v>4.7425499999999996</v>
      </c>
      <c r="N35" s="108">
        <v>5.9368499999999997</v>
      </c>
      <c r="O35" s="224">
        <f t="shared" si="0"/>
        <v>68.453325000000007</v>
      </c>
    </row>
    <row r="36" spans="1:15" ht="11.1" customHeight="1" x14ac:dyDescent="0.25">
      <c r="A36" s="69"/>
      <c r="B36" s="70">
        <v>2024</v>
      </c>
      <c r="C36" s="108">
        <v>5.8182499999999999</v>
      </c>
      <c r="D36" s="112">
        <v>5.7477150000000004</v>
      </c>
      <c r="E36" s="112">
        <v>6.4240650000000006</v>
      </c>
      <c r="F36" s="112">
        <v>5.3841049999999999</v>
      </c>
      <c r="G36" s="112">
        <v>4.2228000000000003</v>
      </c>
      <c r="H36" s="112">
        <v>6.7483250000000004</v>
      </c>
      <c r="I36" s="112">
        <v>8.4290000000000003</v>
      </c>
      <c r="J36" s="112">
        <v>5.4075499999999996</v>
      </c>
      <c r="K36" s="112">
        <v>5.2767900000000001</v>
      </c>
      <c r="L36" s="112">
        <v>6.1719350000000004</v>
      </c>
      <c r="M36" s="112">
        <v>5.024</v>
      </c>
      <c r="N36" s="112">
        <v>5.9795550000000004</v>
      </c>
      <c r="O36" s="224">
        <f t="shared" si="0"/>
        <v>70.63409</v>
      </c>
    </row>
    <row r="37" spans="1:15" ht="11.1" customHeight="1" x14ac:dyDescent="0.25">
      <c r="A37" s="69" t="s">
        <v>10</v>
      </c>
      <c r="B37" s="70">
        <v>2023</v>
      </c>
      <c r="C37" s="112">
        <v>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224">
        <f t="shared" si="0"/>
        <v>0</v>
      </c>
    </row>
    <row r="38" spans="1:15" ht="11.1" customHeight="1" x14ac:dyDescent="0.25">
      <c r="A38" s="69"/>
      <c r="B38" s="70">
        <v>2024</v>
      </c>
      <c r="C38" s="112">
        <v>0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224">
        <f t="shared" si="0"/>
        <v>0</v>
      </c>
    </row>
    <row r="39" spans="1:15" ht="11.1" customHeight="1" x14ac:dyDescent="0.25">
      <c r="A39" s="69" t="s">
        <v>63</v>
      </c>
      <c r="B39" s="70">
        <v>2023</v>
      </c>
      <c r="C39" s="112">
        <v>0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224">
        <f t="shared" si="0"/>
        <v>0</v>
      </c>
    </row>
    <row r="40" spans="1:15" ht="11.1" customHeight="1" x14ac:dyDescent="0.25">
      <c r="A40" s="69"/>
      <c r="B40" s="70">
        <v>2024</v>
      </c>
      <c r="C40" s="112">
        <v>0</v>
      </c>
      <c r="D40" s="112">
        <v>0</v>
      </c>
      <c r="E40" s="112">
        <v>0</v>
      </c>
      <c r="F40" s="112">
        <v>0</v>
      </c>
      <c r="G40" s="112">
        <v>0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224">
        <f t="shared" si="0"/>
        <v>0</v>
      </c>
    </row>
    <row r="41" spans="1:15" ht="11.1" customHeight="1" x14ac:dyDescent="0.25">
      <c r="A41" s="69" t="s">
        <v>64</v>
      </c>
      <c r="B41" s="70">
        <v>2023</v>
      </c>
      <c r="C41" s="112">
        <v>0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224">
        <f t="shared" si="0"/>
        <v>0</v>
      </c>
    </row>
    <row r="42" spans="1:15" ht="11.1" customHeight="1" x14ac:dyDescent="0.25">
      <c r="A42" s="69"/>
      <c r="B42" s="70">
        <v>2024</v>
      </c>
      <c r="C42" s="112">
        <v>0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224">
        <f t="shared" si="0"/>
        <v>0</v>
      </c>
    </row>
    <row r="43" spans="1:15" ht="11.1" customHeight="1" x14ac:dyDescent="0.25">
      <c r="A43" s="69" t="s">
        <v>21</v>
      </c>
      <c r="B43" s="70">
        <v>2023</v>
      </c>
      <c r="C43" s="108">
        <v>5.0841620000000001</v>
      </c>
      <c r="D43" s="108">
        <v>5.2858129739999997</v>
      </c>
      <c r="E43" s="108">
        <v>5.4657499999999999</v>
      </c>
      <c r="F43" s="108">
        <v>4.6440633499999997</v>
      </c>
      <c r="G43" s="108">
        <v>4.0212000000000003</v>
      </c>
      <c r="H43" s="108">
        <v>5.4639692999999996</v>
      </c>
      <c r="I43" s="108">
        <v>5.2458720000000003</v>
      </c>
      <c r="J43" s="108">
        <v>4.8784703</v>
      </c>
      <c r="K43" s="108">
        <v>4.8337000000000003</v>
      </c>
      <c r="L43" s="108">
        <v>5.6247999999999996</v>
      </c>
      <c r="M43" s="108">
        <v>5.9012000000000002</v>
      </c>
      <c r="N43" s="108">
        <v>6.9326800000000004</v>
      </c>
      <c r="O43" s="224">
        <f t="shared" si="0"/>
        <v>63.381679924000004</v>
      </c>
    </row>
    <row r="44" spans="1:15" ht="11.1" customHeight="1" x14ac:dyDescent="0.25">
      <c r="A44" s="69"/>
      <c r="B44" s="70">
        <v>2024</v>
      </c>
      <c r="C44" s="108">
        <v>5.6307715555555502</v>
      </c>
      <c r="D44" s="112">
        <v>5.4553688999999999</v>
      </c>
      <c r="E44" s="112">
        <v>5.6809599999999998</v>
      </c>
      <c r="F44" s="112">
        <v>4.7922799999999999</v>
      </c>
      <c r="G44" s="112">
        <v>4.3309898648600003</v>
      </c>
      <c r="H44" s="112">
        <v>5.5430743250000001</v>
      </c>
      <c r="I44" s="112">
        <v>5.4984000000000002</v>
      </c>
      <c r="J44" s="112">
        <v>4.9984000000000002</v>
      </c>
      <c r="K44" s="112">
        <v>5.1036000000000001</v>
      </c>
      <c r="L44" s="112">
        <v>5.7880000000000003</v>
      </c>
      <c r="M44" s="112">
        <v>6.2228000000000003</v>
      </c>
      <c r="N44" s="112">
        <v>7.1369999999999996</v>
      </c>
      <c r="O44" s="224">
        <f t="shared" si="0"/>
        <v>66.181644645415545</v>
      </c>
    </row>
    <row r="45" spans="1:15" ht="11.1" customHeight="1" x14ac:dyDescent="0.25">
      <c r="A45" s="69" t="s">
        <v>42</v>
      </c>
      <c r="B45" s="70">
        <v>2023</v>
      </c>
      <c r="C45" s="108">
        <v>5.9689800000000011</v>
      </c>
      <c r="D45" s="108">
        <v>5.7316099999999999</v>
      </c>
      <c r="E45" s="108">
        <v>8.5395326732673276</v>
      </c>
      <c r="F45" s="108">
        <v>11.149814410000001</v>
      </c>
      <c r="G45" s="108">
        <v>11.942130485</v>
      </c>
      <c r="H45" s="108">
        <v>20.510100000000001</v>
      </c>
      <c r="I45" s="108">
        <v>14.123236500000001</v>
      </c>
      <c r="J45" s="108">
        <v>11.245994999999999</v>
      </c>
      <c r="K45" s="108">
        <v>7.9490115000000001</v>
      </c>
      <c r="L45" s="108">
        <v>8.2785375000000005</v>
      </c>
      <c r="M45" s="108">
        <v>9.6483100000000004</v>
      </c>
      <c r="N45" s="108">
        <v>14.910222299999999</v>
      </c>
      <c r="O45" s="224">
        <f t="shared" si="0"/>
        <v>129.9974803682673</v>
      </c>
    </row>
    <row r="46" spans="1:15" ht="11.1" customHeight="1" x14ac:dyDescent="0.25">
      <c r="A46" s="69"/>
      <c r="B46" s="70">
        <v>2024</v>
      </c>
      <c r="C46" s="108">
        <v>6.276511464285</v>
      </c>
      <c r="D46" s="112">
        <v>6.4712500000000004</v>
      </c>
      <c r="E46" s="112">
        <v>8.6207130000000021</v>
      </c>
      <c r="F46" s="112">
        <v>11.2981</v>
      </c>
      <c r="G46" s="112">
        <v>12.183271441</v>
      </c>
      <c r="H46" s="112">
        <v>19.183271440999999</v>
      </c>
      <c r="I46" s="112">
        <v>13.768245</v>
      </c>
      <c r="J46" s="112">
        <v>11.3459</v>
      </c>
      <c r="K46" s="112">
        <v>7.7058999999999997</v>
      </c>
      <c r="L46" s="112">
        <v>8.2401435000000003</v>
      </c>
      <c r="M46" s="112">
        <v>9.7231000000000005</v>
      </c>
      <c r="N46" s="112">
        <v>14.9246</v>
      </c>
      <c r="O46" s="224">
        <f t="shared" si="0"/>
        <v>129.74100584628502</v>
      </c>
    </row>
    <row r="47" spans="1:15" ht="11.1" customHeight="1" x14ac:dyDescent="0.25">
      <c r="A47" s="69" t="s">
        <v>31</v>
      </c>
      <c r="B47" s="70">
        <v>2023</v>
      </c>
      <c r="C47" s="112">
        <v>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224">
        <f t="shared" si="0"/>
        <v>0</v>
      </c>
    </row>
    <row r="48" spans="1:15" ht="11.1" customHeight="1" x14ac:dyDescent="0.25">
      <c r="A48" s="69"/>
      <c r="B48" s="70">
        <v>2024</v>
      </c>
      <c r="C48" s="112">
        <v>0</v>
      </c>
      <c r="D48" s="112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224">
        <f t="shared" si="0"/>
        <v>0</v>
      </c>
    </row>
    <row r="49" spans="1:16" ht="11.1" customHeight="1" x14ac:dyDescent="0.25">
      <c r="A49" s="69" t="s">
        <v>35</v>
      </c>
      <c r="B49" s="70">
        <v>2023</v>
      </c>
      <c r="C49" s="108">
        <v>100.83</v>
      </c>
      <c r="D49" s="108">
        <v>125.46999999999998</v>
      </c>
      <c r="E49" s="108">
        <v>134.17500000000001</v>
      </c>
      <c r="F49" s="108">
        <v>187.12999999999997</v>
      </c>
      <c r="G49" s="108">
        <v>175.91</v>
      </c>
      <c r="H49" s="108">
        <v>170.185</v>
      </c>
      <c r="I49" s="108">
        <v>144.15</v>
      </c>
      <c r="J49" s="108">
        <v>131.61500000000001</v>
      </c>
      <c r="K49" s="108">
        <v>119.92</v>
      </c>
      <c r="L49" s="108">
        <v>101.48749999999998</v>
      </c>
      <c r="M49" s="108">
        <v>92.344999999999985</v>
      </c>
      <c r="N49" s="108">
        <v>99.944999999999993</v>
      </c>
      <c r="O49" s="224">
        <f t="shared" si="0"/>
        <v>1583.1625000000001</v>
      </c>
    </row>
    <row r="50" spans="1:16" ht="11.1" customHeight="1" x14ac:dyDescent="0.25">
      <c r="A50" s="69"/>
      <c r="B50" s="70">
        <v>2024</v>
      </c>
      <c r="C50" s="108">
        <v>101.33000000000003</v>
      </c>
      <c r="D50" s="112">
        <v>124.89000000000001</v>
      </c>
      <c r="E50" s="112">
        <v>135.24</v>
      </c>
      <c r="F50" s="112">
        <v>187.905</v>
      </c>
      <c r="G50" s="112">
        <v>180.76999999999995</v>
      </c>
      <c r="H50" s="112">
        <v>170.71</v>
      </c>
      <c r="I50" s="112">
        <v>150.32000000000002</v>
      </c>
      <c r="J50" s="112">
        <v>134.94</v>
      </c>
      <c r="K50" s="112">
        <v>122.13499999999999</v>
      </c>
      <c r="L50" s="112">
        <v>103.2625</v>
      </c>
      <c r="M50" s="112">
        <v>94.837499999999991</v>
      </c>
      <c r="N50" s="112">
        <v>102.41500000000002</v>
      </c>
      <c r="O50" s="224">
        <f t="shared" si="0"/>
        <v>1608.7550000000001</v>
      </c>
    </row>
    <row r="51" spans="1:16" ht="11.1" customHeight="1" x14ac:dyDescent="0.25">
      <c r="A51" s="69" t="s">
        <v>36</v>
      </c>
      <c r="B51" s="70">
        <v>2023</v>
      </c>
      <c r="C51" s="112">
        <v>0</v>
      </c>
      <c r="D51" s="112">
        <v>0</v>
      </c>
      <c r="E51" s="112">
        <v>0</v>
      </c>
      <c r="F51" s="112">
        <v>0</v>
      </c>
      <c r="G51" s="112">
        <v>0</v>
      </c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12">
        <v>0</v>
      </c>
      <c r="N51" s="112">
        <v>0</v>
      </c>
      <c r="O51" s="224">
        <f t="shared" si="0"/>
        <v>0</v>
      </c>
    </row>
    <row r="52" spans="1:16" ht="11.1" customHeight="1" x14ac:dyDescent="0.25">
      <c r="A52" s="69"/>
      <c r="B52" s="70">
        <v>2024</v>
      </c>
      <c r="C52" s="112">
        <v>0</v>
      </c>
      <c r="D52" s="112">
        <v>0</v>
      </c>
      <c r="E52" s="112">
        <v>0</v>
      </c>
      <c r="F52" s="112">
        <v>0</v>
      </c>
      <c r="G52" s="112">
        <v>0</v>
      </c>
      <c r="H52" s="112">
        <v>0</v>
      </c>
      <c r="I52" s="112">
        <v>0</v>
      </c>
      <c r="J52" s="112">
        <v>0</v>
      </c>
      <c r="K52" s="112">
        <v>0</v>
      </c>
      <c r="L52" s="112">
        <v>0</v>
      </c>
      <c r="M52" s="112">
        <v>0</v>
      </c>
      <c r="N52" s="112">
        <v>0</v>
      </c>
      <c r="O52" s="224">
        <f t="shared" si="0"/>
        <v>0</v>
      </c>
    </row>
    <row r="53" spans="1:16" ht="11.1" customHeight="1" x14ac:dyDescent="0.25">
      <c r="A53" s="69" t="s">
        <v>22</v>
      </c>
      <c r="B53" s="70">
        <v>2023</v>
      </c>
      <c r="C53" s="108">
        <v>9.7832583081571016</v>
      </c>
      <c r="D53" s="108">
        <v>10.935450000000001</v>
      </c>
      <c r="E53" s="108">
        <v>10.993499999999999</v>
      </c>
      <c r="F53" s="108">
        <v>11.673879359999999</v>
      </c>
      <c r="G53" s="108">
        <v>12.42</v>
      </c>
      <c r="H53" s="108">
        <v>14.3569631</v>
      </c>
      <c r="I53" s="108">
        <v>14.112</v>
      </c>
      <c r="J53" s="108">
        <v>13.9815</v>
      </c>
      <c r="K53" s="108">
        <v>13.662000000000001</v>
      </c>
      <c r="L53" s="108">
        <v>13.093999999999999</v>
      </c>
      <c r="M53" s="108">
        <v>13.760999999999999</v>
      </c>
      <c r="N53" s="108">
        <v>14.6745</v>
      </c>
      <c r="O53" s="224">
        <f t="shared" si="0"/>
        <v>153.44805076815709</v>
      </c>
    </row>
    <row r="54" spans="1:16" ht="11.1" customHeight="1" x14ac:dyDescent="0.25">
      <c r="A54" s="69"/>
      <c r="B54" s="70">
        <v>2024</v>
      </c>
      <c r="C54" s="108">
        <v>10.458</v>
      </c>
      <c r="D54" s="112">
        <v>11.074949999999999</v>
      </c>
      <c r="E54" s="112">
        <v>11.00295</v>
      </c>
      <c r="F54" s="112">
        <v>12.744</v>
      </c>
      <c r="G54" s="112">
        <v>13.77</v>
      </c>
      <c r="H54" s="112">
        <v>14.314500000000001</v>
      </c>
      <c r="I54" s="112">
        <v>14.3055</v>
      </c>
      <c r="J54" s="112">
        <v>15.279400000000001</v>
      </c>
      <c r="K54" s="112">
        <v>13.662000000000001</v>
      </c>
      <c r="L54" s="112">
        <v>14.32245</v>
      </c>
      <c r="M54" s="112">
        <v>15.0761</v>
      </c>
      <c r="N54" s="112">
        <v>15.41244</v>
      </c>
      <c r="O54" s="224">
        <f t="shared" si="0"/>
        <v>161.42228999999998</v>
      </c>
    </row>
    <row r="55" spans="1:16" ht="11.1" customHeight="1" x14ac:dyDescent="0.25">
      <c r="A55" s="76" t="s">
        <v>30</v>
      </c>
      <c r="B55" s="70">
        <v>2023</v>
      </c>
      <c r="C55" s="112">
        <v>0</v>
      </c>
      <c r="D55" s="112">
        <v>0</v>
      </c>
      <c r="E55" s="112">
        <v>0</v>
      </c>
      <c r="F55" s="112">
        <v>0</v>
      </c>
      <c r="G55" s="112">
        <v>0</v>
      </c>
      <c r="H55" s="112">
        <v>0</v>
      </c>
      <c r="I55" s="112">
        <v>0</v>
      </c>
      <c r="J55" s="112">
        <v>0</v>
      </c>
      <c r="K55" s="112">
        <v>0</v>
      </c>
      <c r="L55" s="112">
        <v>0</v>
      </c>
      <c r="M55" s="112">
        <v>0</v>
      </c>
      <c r="N55" s="112">
        <v>0</v>
      </c>
      <c r="O55" s="224">
        <f t="shared" si="0"/>
        <v>0</v>
      </c>
    </row>
    <row r="56" spans="1:16" ht="11.1" customHeight="1" x14ac:dyDescent="0.25">
      <c r="A56" s="76"/>
      <c r="B56" s="70">
        <v>2024</v>
      </c>
      <c r="C56" s="112">
        <v>0</v>
      </c>
      <c r="D56" s="112">
        <v>0</v>
      </c>
      <c r="E56" s="112">
        <v>0</v>
      </c>
      <c r="F56" s="112">
        <v>0</v>
      </c>
      <c r="G56" s="112">
        <v>0</v>
      </c>
      <c r="H56" s="112">
        <v>0</v>
      </c>
      <c r="I56" s="112">
        <v>0</v>
      </c>
      <c r="J56" s="112">
        <v>0</v>
      </c>
      <c r="K56" s="112">
        <v>0</v>
      </c>
      <c r="L56" s="112">
        <v>0</v>
      </c>
      <c r="M56" s="112">
        <v>0</v>
      </c>
      <c r="N56" s="112">
        <v>0</v>
      </c>
      <c r="O56" s="224">
        <f t="shared" si="0"/>
        <v>0</v>
      </c>
    </row>
    <row r="57" spans="1:16" ht="11.1" customHeight="1" x14ac:dyDescent="0.25">
      <c r="A57" s="69" t="s">
        <v>155</v>
      </c>
      <c r="B57" s="70">
        <v>2023</v>
      </c>
      <c r="C57" s="112">
        <v>0</v>
      </c>
      <c r="D57" s="112">
        <v>0</v>
      </c>
      <c r="E57" s="112">
        <v>0</v>
      </c>
      <c r="F57" s="112">
        <v>0</v>
      </c>
      <c r="G57" s="112">
        <v>0</v>
      </c>
      <c r="H57" s="112">
        <v>0</v>
      </c>
      <c r="I57" s="112">
        <v>0</v>
      </c>
      <c r="J57" s="112">
        <v>0</v>
      </c>
      <c r="K57" s="112">
        <v>0</v>
      </c>
      <c r="L57" s="112">
        <v>0</v>
      </c>
      <c r="M57" s="112">
        <v>0</v>
      </c>
      <c r="N57" s="112">
        <v>0</v>
      </c>
      <c r="O57" s="224">
        <f t="shared" si="0"/>
        <v>0</v>
      </c>
    </row>
    <row r="58" spans="1:16" ht="11.1" customHeight="1" x14ac:dyDescent="0.25">
      <c r="A58" s="77"/>
      <c r="B58" s="78">
        <v>2024</v>
      </c>
      <c r="C58" s="112">
        <v>0</v>
      </c>
      <c r="D58" s="109">
        <v>0</v>
      </c>
      <c r="E58" s="109">
        <v>0</v>
      </c>
      <c r="F58" s="109">
        <v>0</v>
      </c>
      <c r="G58" s="109">
        <v>0</v>
      </c>
      <c r="H58" s="109">
        <v>0</v>
      </c>
      <c r="I58" s="109">
        <v>0</v>
      </c>
      <c r="J58" s="109">
        <v>0</v>
      </c>
      <c r="K58" s="109">
        <v>0</v>
      </c>
      <c r="L58" s="109">
        <v>0</v>
      </c>
      <c r="M58" s="109">
        <v>0</v>
      </c>
      <c r="N58" s="109">
        <v>0</v>
      </c>
      <c r="O58" s="227">
        <f t="shared" si="0"/>
        <v>0</v>
      </c>
    </row>
    <row r="59" spans="1:16" ht="9" customHeight="1" x14ac:dyDescent="0.3">
      <c r="A59" s="4" t="s">
        <v>161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 x14ac:dyDescent="0.3">
      <c r="A60" s="312" t="s">
        <v>186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90"/>
    </row>
    <row r="61" spans="1:16" ht="9" customHeight="1" x14ac:dyDescent="0.3">
      <c r="A61" s="170" t="s">
        <v>179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7"/>
    </row>
    <row r="62" spans="1:16" ht="9" customHeight="1" x14ac:dyDescent="0.3">
      <c r="A62" s="269" t="s">
        <v>180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</row>
    <row r="63" spans="1:16" ht="9" customHeight="1" x14ac:dyDescent="0.3">
      <c r="A63" s="29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</row>
    <row r="65" spans="1:15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 O7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Q66"/>
  <sheetViews>
    <sheetView showGridLines="0" zoomScaleNormal="100" workbookViewId="0">
      <selection activeCell="X45" sqref="X45"/>
    </sheetView>
  </sheetViews>
  <sheetFormatPr baseColWidth="10" defaultColWidth="5.109375" defaultRowHeight="12" customHeight="1" x14ac:dyDescent="0.25"/>
  <cols>
    <col min="1" max="1" width="7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384" width="5.109375" style="31"/>
  </cols>
  <sheetData>
    <row r="1" spans="1:17" ht="20.25" customHeight="1" x14ac:dyDescent="0.25">
      <c r="A1" s="29" t="s">
        <v>232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66</v>
      </c>
      <c r="P4" s="68"/>
      <c r="Q4" s="68"/>
    </row>
    <row r="5" spans="1:17" ht="12.95" customHeight="1" x14ac:dyDescent="0.25">
      <c r="A5" s="369" t="s">
        <v>26</v>
      </c>
      <c r="B5" s="222">
        <v>2023</v>
      </c>
      <c r="C5" s="235">
        <v>42933.522888426989</v>
      </c>
      <c r="D5" s="235">
        <v>42196.851504335798</v>
      </c>
      <c r="E5" s="235">
        <v>42057.703109520007</v>
      </c>
      <c r="F5" s="235">
        <v>42256.542312891012</v>
      </c>
      <c r="G5" s="235">
        <v>42749.1691138112</v>
      </c>
      <c r="H5" s="235">
        <v>42728.25160665522</v>
      </c>
      <c r="I5" s="235">
        <v>42209.750470756</v>
      </c>
      <c r="J5" s="235">
        <v>42890.325300198994</v>
      </c>
      <c r="K5" s="235">
        <v>42455.483770784194</v>
      </c>
      <c r="L5" s="235">
        <v>42513.367804204994</v>
      </c>
      <c r="M5" s="235">
        <v>42756.064716928006</v>
      </c>
      <c r="N5" s="235">
        <v>42882.970255876986</v>
      </c>
      <c r="O5" s="224">
        <f>SUM(C5:N5)</f>
        <v>510630.00285438937</v>
      </c>
      <c r="P5" s="30"/>
      <c r="Q5" s="68"/>
    </row>
    <row r="6" spans="1:17" ht="12.95" customHeight="1" x14ac:dyDescent="0.25">
      <c r="A6" s="370"/>
      <c r="B6" s="230" t="s">
        <v>108</v>
      </c>
      <c r="C6" s="237">
        <v>42476.779790500004</v>
      </c>
      <c r="D6" s="237">
        <v>41940.477799999986</v>
      </c>
      <c r="E6" s="237">
        <v>42001.227616050397</v>
      </c>
      <c r="F6" s="237">
        <v>41643.885800000004</v>
      </c>
      <c r="G6" s="226">
        <v>42712.702700000009</v>
      </c>
      <c r="H6" s="226">
        <v>42335.928000000007</v>
      </c>
      <c r="I6" s="226">
        <v>42329.661000000022</v>
      </c>
      <c r="J6" s="226">
        <v>42920.089900000014</v>
      </c>
      <c r="K6" s="226">
        <v>42314.230100000001</v>
      </c>
      <c r="L6" s="226">
        <v>42557.230835317096</v>
      </c>
      <c r="M6" s="226">
        <v>42517.345977196797</v>
      </c>
      <c r="N6" s="226">
        <v>42842.255136072999</v>
      </c>
      <c r="O6" s="227">
        <f>SUM(C6:N6)</f>
        <v>508591.81465513736</v>
      </c>
      <c r="P6" s="30"/>
      <c r="Q6" s="68"/>
    </row>
    <row r="7" spans="1:17" ht="11.1" customHeight="1" x14ac:dyDescent="0.25">
      <c r="A7" s="69" t="s">
        <v>3</v>
      </c>
      <c r="B7" s="70">
        <v>2023</v>
      </c>
      <c r="C7" s="108">
        <v>138.76623598</v>
      </c>
      <c r="D7" s="108">
        <v>139.97359915999999</v>
      </c>
      <c r="E7" s="108">
        <v>138.37030163200001</v>
      </c>
      <c r="F7" s="108">
        <v>130.85385511000001</v>
      </c>
      <c r="G7" s="108">
        <v>131.37831061</v>
      </c>
      <c r="H7" s="108">
        <v>130.082404182</v>
      </c>
      <c r="I7" s="108">
        <v>129.33331999999999</v>
      </c>
      <c r="J7" s="108">
        <v>96.434873682000003</v>
      </c>
      <c r="K7" s="108">
        <v>67.825780992000006</v>
      </c>
      <c r="L7" s="108">
        <v>67.462999999999994</v>
      </c>
      <c r="M7" s="108">
        <v>67.301440704000001</v>
      </c>
      <c r="N7" s="108">
        <v>58.766235979999998</v>
      </c>
      <c r="O7" s="242">
        <f>SUM(C7:N7)</f>
        <v>1296.5493580319999</v>
      </c>
      <c r="P7" s="30"/>
      <c r="Q7" s="68"/>
    </row>
    <row r="8" spans="1:17" ht="11.1" customHeight="1" x14ac:dyDescent="0.25">
      <c r="A8" s="69"/>
      <c r="B8" s="70">
        <v>2024</v>
      </c>
      <c r="C8" s="108">
        <v>132.423</v>
      </c>
      <c r="D8" s="2">
        <v>131.68799999999999</v>
      </c>
      <c r="E8" s="108">
        <v>132.04499999999999</v>
      </c>
      <c r="F8" s="108">
        <v>125.491</v>
      </c>
      <c r="G8" s="108">
        <v>129.786</v>
      </c>
      <c r="H8" s="108">
        <v>127.482</v>
      </c>
      <c r="I8" s="108">
        <v>127.21899999999999</v>
      </c>
      <c r="J8" s="108">
        <v>93.218999999999994</v>
      </c>
      <c r="K8" s="108">
        <v>65.241</v>
      </c>
      <c r="L8" s="108">
        <v>65.358653278000006</v>
      </c>
      <c r="M8" s="108">
        <v>64.477999999999994</v>
      </c>
      <c r="N8" s="108">
        <v>55.993000000000002</v>
      </c>
      <c r="O8" s="242">
        <f t="shared" ref="O8:O58" si="0">SUM(C8:N8)</f>
        <v>1250.4236532780001</v>
      </c>
      <c r="P8" s="30"/>
      <c r="Q8" s="30"/>
    </row>
    <row r="9" spans="1:17" ht="11.1" customHeight="1" x14ac:dyDescent="0.25">
      <c r="A9" s="69" t="s">
        <v>4</v>
      </c>
      <c r="B9" s="70">
        <v>2023</v>
      </c>
      <c r="C9" s="108">
        <v>109.19065103</v>
      </c>
      <c r="D9" s="108">
        <v>108.290671932</v>
      </c>
      <c r="E9" s="108">
        <v>100.44568649</v>
      </c>
      <c r="F9" s="108">
        <v>101.89978367000001</v>
      </c>
      <c r="G9" s="108">
        <v>101.052120668</v>
      </c>
      <c r="H9" s="108">
        <v>100.093923742</v>
      </c>
      <c r="I9" s="108">
        <v>94.892761484000005</v>
      </c>
      <c r="J9" s="108">
        <v>91.892761484000005</v>
      </c>
      <c r="K9" s="108">
        <v>102.368713863</v>
      </c>
      <c r="L9" s="108">
        <v>102.19065103</v>
      </c>
      <c r="M9" s="108">
        <v>103.703840031</v>
      </c>
      <c r="N9" s="108">
        <v>109.193</v>
      </c>
      <c r="O9" s="242">
        <f t="shared" si="0"/>
        <v>1225.2145654240001</v>
      </c>
      <c r="P9" s="30"/>
      <c r="Q9" s="110"/>
    </row>
    <row r="10" spans="1:17" ht="11.1" customHeight="1" x14ac:dyDescent="0.25">
      <c r="A10" s="69"/>
      <c r="B10" s="70">
        <v>2024</v>
      </c>
      <c r="C10" s="108">
        <v>106.197</v>
      </c>
      <c r="D10" s="2">
        <v>102.27500000000001</v>
      </c>
      <c r="E10" s="108">
        <v>97.409284721999995</v>
      </c>
      <c r="F10" s="108">
        <v>99.356999999999999</v>
      </c>
      <c r="G10" s="108">
        <v>100.254</v>
      </c>
      <c r="H10" s="108">
        <v>99.619</v>
      </c>
      <c r="I10" s="108">
        <v>91.302000000000007</v>
      </c>
      <c r="J10" s="108">
        <v>88.405000000000001</v>
      </c>
      <c r="K10" s="108">
        <v>98.930999999999997</v>
      </c>
      <c r="L10" s="108">
        <v>99.127056644000007</v>
      </c>
      <c r="M10" s="108">
        <v>101.667</v>
      </c>
      <c r="N10" s="108">
        <v>104.18899999999999</v>
      </c>
      <c r="O10" s="242">
        <f t="shared" si="0"/>
        <v>1188.7323413660001</v>
      </c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08">
        <v>37.335070000000002</v>
      </c>
      <c r="D11" s="108">
        <v>37.326532736000004</v>
      </c>
      <c r="E11" s="108">
        <v>39.770790359999999</v>
      </c>
      <c r="F11" s="108">
        <v>43.478937560000006</v>
      </c>
      <c r="G11" s="108">
        <v>43.519466743999999</v>
      </c>
      <c r="H11" s="108">
        <v>42.135119259999996</v>
      </c>
      <c r="I11" s="108">
        <v>37.06632956</v>
      </c>
      <c r="J11" s="108">
        <v>34.020354507999997</v>
      </c>
      <c r="K11" s="108">
        <v>21.448741139999999</v>
      </c>
      <c r="L11" s="108">
        <v>32.210596899999999</v>
      </c>
      <c r="M11" s="108">
        <v>35.829450792000003</v>
      </c>
      <c r="N11" s="108">
        <v>36.076204099999998</v>
      </c>
      <c r="O11" s="242">
        <f t="shared" si="0"/>
        <v>440.21759365999998</v>
      </c>
      <c r="P11" s="30"/>
      <c r="Q11" s="30"/>
    </row>
    <row r="12" spans="1:17" ht="11.1" customHeight="1" x14ac:dyDescent="0.25">
      <c r="A12" s="73"/>
      <c r="B12" s="70">
        <v>2024</v>
      </c>
      <c r="C12" s="108">
        <v>34.92</v>
      </c>
      <c r="D12" s="2">
        <v>35.097000000000001</v>
      </c>
      <c r="E12" s="108">
        <v>36.991121769999999</v>
      </c>
      <c r="F12" s="108">
        <v>39.379000000000005</v>
      </c>
      <c r="G12" s="108">
        <v>40.121000000000002</v>
      </c>
      <c r="H12" s="108">
        <v>39.165999999999997</v>
      </c>
      <c r="I12" s="108">
        <v>34.802</v>
      </c>
      <c r="J12" s="108">
        <v>32.268999999999998</v>
      </c>
      <c r="K12" s="108">
        <v>20.465</v>
      </c>
      <c r="L12" s="108">
        <v>30.545724679999999</v>
      </c>
      <c r="M12" s="108">
        <v>34.78</v>
      </c>
      <c r="N12" s="108">
        <v>34.343000000000004</v>
      </c>
      <c r="O12" s="242">
        <f t="shared" si="0"/>
        <v>412.87884645000003</v>
      </c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08">
        <v>1497.167745814</v>
      </c>
      <c r="D13" s="108">
        <v>1469.3296948740001</v>
      </c>
      <c r="E13" s="108">
        <v>1405.6936242300001</v>
      </c>
      <c r="F13" s="108">
        <v>1438.311977674</v>
      </c>
      <c r="G13" s="108">
        <v>1445.8015918680001</v>
      </c>
      <c r="H13" s="108">
        <v>1500.3138853360001</v>
      </c>
      <c r="I13" s="108">
        <v>1456.8487236359999</v>
      </c>
      <c r="J13" s="108">
        <v>1450.8487236359999</v>
      </c>
      <c r="K13" s="108">
        <v>1451.1274675289999</v>
      </c>
      <c r="L13" s="108">
        <v>1480.167745814</v>
      </c>
      <c r="M13" s="108">
        <v>1630.140280052</v>
      </c>
      <c r="N13" s="108">
        <v>1544.1669999999999</v>
      </c>
      <c r="O13" s="242">
        <f t="shared" si="0"/>
        <v>17769.918460463003</v>
      </c>
      <c r="P13" s="30"/>
      <c r="Q13" s="30"/>
    </row>
    <row r="14" spans="1:17" ht="11.1" customHeight="1" x14ac:dyDescent="0.25">
      <c r="A14" s="69"/>
      <c r="B14" s="70">
        <v>2024</v>
      </c>
      <c r="C14" s="108">
        <v>1439.5719999999999</v>
      </c>
      <c r="D14" s="2">
        <v>1390.078</v>
      </c>
      <c r="E14" s="108">
        <v>1388.308352836</v>
      </c>
      <c r="F14" s="108">
        <v>1429.7619999999999</v>
      </c>
      <c r="G14" s="108">
        <v>1444.9939999999999</v>
      </c>
      <c r="H14" s="108">
        <v>1480.278</v>
      </c>
      <c r="I14" s="108">
        <v>1440.443</v>
      </c>
      <c r="J14" s="108">
        <v>1438.443</v>
      </c>
      <c r="K14" s="108">
        <v>1439.6379999999999</v>
      </c>
      <c r="L14" s="108">
        <v>1461.617990086</v>
      </c>
      <c r="M14" s="108">
        <v>1620.942</v>
      </c>
      <c r="N14" s="108">
        <v>1538.1980000000001</v>
      </c>
      <c r="O14" s="242">
        <f t="shared" si="0"/>
        <v>17512.274342921999</v>
      </c>
      <c r="P14" s="30"/>
      <c r="Q14" s="30"/>
    </row>
    <row r="15" spans="1:17" ht="11.1" customHeight="1" x14ac:dyDescent="0.25">
      <c r="A15" s="69" t="s">
        <v>152</v>
      </c>
      <c r="B15" s="70">
        <v>2023</v>
      </c>
      <c r="C15" s="108">
        <v>42.025521253999997</v>
      </c>
      <c r="D15" s="108">
        <v>40.185274096000001</v>
      </c>
      <c r="E15" s="108">
        <v>61.719810215999999</v>
      </c>
      <c r="F15" s="108">
        <v>70.947798379999995</v>
      </c>
      <c r="G15" s="108">
        <v>77.271904300000003</v>
      </c>
      <c r="H15" s="108">
        <v>75.114165331999999</v>
      </c>
      <c r="I15" s="108">
        <v>74.143802043999997</v>
      </c>
      <c r="J15" s="108">
        <v>74.343802044</v>
      </c>
      <c r="K15" s="108">
        <v>51.264576441999999</v>
      </c>
      <c r="L15" s="108">
        <v>52.025521253999997</v>
      </c>
      <c r="M15" s="108">
        <v>53.804472095999998</v>
      </c>
      <c r="N15" s="108">
        <v>53.025521253999997</v>
      </c>
      <c r="O15" s="242">
        <f t="shared" si="0"/>
        <v>725.87216871199996</v>
      </c>
      <c r="P15" s="30"/>
      <c r="Q15" s="30"/>
    </row>
    <row r="16" spans="1:17" ht="11.1" customHeight="1" x14ac:dyDescent="0.25">
      <c r="A16" s="69"/>
      <c r="B16" s="70">
        <v>2024</v>
      </c>
      <c r="C16" s="108">
        <v>40.771999999999998</v>
      </c>
      <c r="D16" s="2">
        <v>38.49</v>
      </c>
      <c r="E16" s="108">
        <v>58.738999999999997</v>
      </c>
      <c r="F16" s="108">
        <v>65.423000000000002</v>
      </c>
      <c r="G16" s="108">
        <v>75.932000000000002</v>
      </c>
      <c r="H16" s="108">
        <v>72.673000000000002</v>
      </c>
      <c r="I16" s="108">
        <v>71.412999999999997</v>
      </c>
      <c r="J16" s="108">
        <v>72.412999999999997</v>
      </c>
      <c r="K16" s="108">
        <v>49.4011</v>
      </c>
      <c r="L16" s="108">
        <v>49.910157194</v>
      </c>
      <c r="M16" s="108">
        <v>51.563000000000002</v>
      </c>
      <c r="N16" s="108">
        <v>50.363</v>
      </c>
      <c r="O16" s="242">
        <f t="shared" si="0"/>
        <v>697.09225719400001</v>
      </c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108">
        <v>168.593015503</v>
      </c>
      <c r="D17" s="108">
        <v>162.7120602562</v>
      </c>
      <c r="E17" s="108">
        <v>171.63694658999998</v>
      </c>
      <c r="F17" s="108">
        <v>176.08767641899999</v>
      </c>
      <c r="G17" s="108">
        <v>189.0812087768</v>
      </c>
      <c r="H17" s="108">
        <v>188.79232212080001</v>
      </c>
      <c r="I17" s="108">
        <v>178.72744837600001</v>
      </c>
      <c r="J17" s="108">
        <v>171.55187108699999</v>
      </c>
      <c r="K17" s="108">
        <v>176.29923283580001</v>
      </c>
      <c r="L17" s="108">
        <v>170.593015503</v>
      </c>
      <c r="M17" s="108">
        <v>163.81762491500001</v>
      </c>
      <c r="N17" s="108">
        <v>169.59216457899998</v>
      </c>
      <c r="O17" s="242">
        <f t="shared" si="0"/>
        <v>2087.4845869616001</v>
      </c>
      <c r="P17" s="30"/>
      <c r="Q17" s="30"/>
    </row>
    <row r="18" spans="1:17" ht="11.1" customHeight="1" x14ac:dyDescent="0.25">
      <c r="A18" s="73"/>
      <c r="B18" s="70">
        <v>2024</v>
      </c>
      <c r="C18" s="108">
        <v>161.66999999999999</v>
      </c>
      <c r="D18" s="2">
        <v>154.18199999999999</v>
      </c>
      <c r="E18" s="108">
        <v>164.36616310440002</v>
      </c>
      <c r="F18" s="108">
        <v>167.471</v>
      </c>
      <c r="G18" s="108">
        <v>181.697</v>
      </c>
      <c r="H18" s="108">
        <v>181.39599999999999</v>
      </c>
      <c r="I18" s="108">
        <v>170.08600000000001</v>
      </c>
      <c r="J18" s="108">
        <v>162.64509999999999</v>
      </c>
      <c r="K18" s="108">
        <v>169.29399999999998</v>
      </c>
      <c r="L18" s="108">
        <v>166.152605104</v>
      </c>
      <c r="M18" s="108">
        <v>160.60999999999999</v>
      </c>
      <c r="N18" s="108">
        <v>164.74700000000001</v>
      </c>
      <c r="O18" s="242">
        <f t="shared" si="0"/>
        <v>2004.3168682084001</v>
      </c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108">
        <v>6.2347400000000004</v>
      </c>
      <c r="D19" s="108">
        <v>6.01654</v>
      </c>
      <c r="E19" s="108">
        <v>5.9325999999999999</v>
      </c>
      <c r="F19" s="108">
        <v>5.7831999999999999</v>
      </c>
      <c r="G19" s="108">
        <v>5.8970000000000002</v>
      </c>
      <c r="H19" s="108">
        <v>5.8430999999999997</v>
      </c>
      <c r="I19" s="108">
        <v>5.7420999999999998</v>
      </c>
      <c r="J19" s="108">
        <v>5.6147999999999998</v>
      </c>
      <c r="K19" s="108">
        <v>5.5045999999999999</v>
      </c>
      <c r="L19" s="108">
        <v>5.48604</v>
      </c>
      <c r="M19" s="108">
        <v>5.3648999999999996</v>
      </c>
      <c r="N19" s="108">
        <v>5.4329999999999998</v>
      </c>
      <c r="O19" s="242">
        <f t="shared" si="0"/>
        <v>68.852620000000002</v>
      </c>
      <c r="P19" s="30"/>
      <c r="Q19" s="30"/>
    </row>
    <row r="20" spans="1:17" ht="11.1" customHeight="1" x14ac:dyDescent="0.25">
      <c r="A20" s="73"/>
      <c r="B20" s="70">
        <v>2024</v>
      </c>
      <c r="C20" s="108">
        <v>6.0640000000000001</v>
      </c>
      <c r="D20" s="2">
        <v>5.9874000000000001</v>
      </c>
      <c r="E20" s="108">
        <v>6.0490000000000004</v>
      </c>
      <c r="F20" s="108">
        <v>6.0129000000000001</v>
      </c>
      <c r="G20" s="108">
        <v>5.891</v>
      </c>
      <c r="H20" s="108">
        <v>5.617</v>
      </c>
      <c r="I20" s="108">
        <v>5.6890000000000001</v>
      </c>
      <c r="J20" s="108">
        <v>5.5007000000000001</v>
      </c>
      <c r="K20" s="108">
        <v>5.4379999999999997</v>
      </c>
      <c r="L20" s="108">
        <v>5.375</v>
      </c>
      <c r="M20" s="108">
        <v>5.1280000000000001</v>
      </c>
      <c r="N20" s="108">
        <v>5.3750999999999998</v>
      </c>
      <c r="O20" s="242">
        <f t="shared" si="0"/>
        <v>68.127099999999999</v>
      </c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108">
        <v>44.829503219999999</v>
      </c>
      <c r="D21" s="108">
        <v>46.115094300000003</v>
      </c>
      <c r="E21" s="108">
        <v>65.308987360000003</v>
      </c>
      <c r="F21" s="108">
        <v>72.75496794</v>
      </c>
      <c r="G21" s="108">
        <v>81.474313120000005</v>
      </c>
      <c r="H21" s="108">
        <v>84.837012520000002</v>
      </c>
      <c r="I21" s="108">
        <v>79.559403295999999</v>
      </c>
      <c r="J21" s="108">
        <v>68.940329599999998</v>
      </c>
      <c r="K21" s="108">
        <v>51.799817769999997</v>
      </c>
      <c r="L21" s="108">
        <v>49.829503219999999</v>
      </c>
      <c r="M21" s="108">
        <v>51.957821903999999</v>
      </c>
      <c r="N21" s="108">
        <v>51.829503219999999</v>
      </c>
      <c r="O21" s="242">
        <f t="shared" si="0"/>
        <v>749.23625747000006</v>
      </c>
      <c r="P21" s="30"/>
      <c r="Q21" s="30"/>
    </row>
    <row r="22" spans="1:17" ht="11.1" customHeight="1" x14ac:dyDescent="0.25">
      <c r="A22" s="69"/>
      <c r="B22" s="70">
        <v>2024</v>
      </c>
      <c r="C22" s="108">
        <v>42.553790499999998</v>
      </c>
      <c r="D22" s="2">
        <v>43.750999999999998</v>
      </c>
      <c r="E22" s="108">
        <v>60.875999999999998</v>
      </c>
      <c r="F22" s="108">
        <v>67.051000000000002</v>
      </c>
      <c r="G22" s="108">
        <v>75.811000000000007</v>
      </c>
      <c r="H22" s="108">
        <v>82.07</v>
      </c>
      <c r="I22" s="108">
        <v>76.582999999999998</v>
      </c>
      <c r="J22" s="108">
        <v>66.036000000000001</v>
      </c>
      <c r="K22" s="108">
        <v>50.058999999999997</v>
      </c>
      <c r="L22" s="108">
        <v>47.15172012</v>
      </c>
      <c r="M22" s="108">
        <v>50.343000000000004</v>
      </c>
      <c r="N22" s="108">
        <v>48.953000000000003</v>
      </c>
      <c r="O22" s="242">
        <f t="shared" si="0"/>
        <v>711.23851061999994</v>
      </c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108">
        <v>48.797850924000002</v>
      </c>
      <c r="D23" s="108">
        <v>48.065249309599999</v>
      </c>
      <c r="E23" s="108">
        <v>47.349829720000002</v>
      </c>
      <c r="F23" s="108">
        <v>45.719285051999996</v>
      </c>
      <c r="G23" s="108">
        <v>46.563448854400001</v>
      </c>
      <c r="H23" s="108">
        <v>47.284068064000003</v>
      </c>
      <c r="I23" s="108">
        <v>47.474961516000008</v>
      </c>
      <c r="J23" s="108">
        <v>45.532801196000001</v>
      </c>
      <c r="K23" s="108">
        <v>43.304319186400001</v>
      </c>
      <c r="L23" s="108">
        <v>44.797850924000002</v>
      </c>
      <c r="M23" s="108">
        <v>44.339866252</v>
      </c>
      <c r="N23" s="108">
        <v>45.797850924000002</v>
      </c>
      <c r="O23" s="242">
        <f t="shared" si="0"/>
        <v>555.02738192239997</v>
      </c>
      <c r="P23" s="30"/>
      <c r="Q23" s="30"/>
    </row>
    <row r="24" spans="1:17" ht="11.1" customHeight="1" x14ac:dyDescent="0.25">
      <c r="A24" s="69"/>
      <c r="B24" s="70">
        <v>2024</v>
      </c>
      <c r="C24" s="108">
        <v>44.834000000000003</v>
      </c>
      <c r="D24" s="2">
        <v>45.052</v>
      </c>
      <c r="E24" s="108">
        <v>43.783000000000001</v>
      </c>
      <c r="F24" s="108">
        <v>43.218000000000004</v>
      </c>
      <c r="G24" s="108">
        <v>44.781999999999996</v>
      </c>
      <c r="H24" s="108">
        <v>44.872</v>
      </c>
      <c r="I24" s="108">
        <v>45.712000000000003</v>
      </c>
      <c r="J24" s="108">
        <v>43.712000000000003</v>
      </c>
      <c r="K24" s="108">
        <v>42.012</v>
      </c>
      <c r="L24" s="108">
        <v>41.786699630000001</v>
      </c>
      <c r="M24" s="108">
        <v>41.929000000000002</v>
      </c>
      <c r="N24" s="108">
        <v>42.021999999999998</v>
      </c>
      <c r="O24" s="242">
        <f t="shared" si="0"/>
        <v>523.71469963000004</v>
      </c>
      <c r="P24" s="30"/>
      <c r="Q24" s="30"/>
    </row>
    <row r="25" spans="1:17" ht="11.1" customHeight="1" x14ac:dyDescent="0.25">
      <c r="A25" s="69" t="s">
        <v>41</v>
      </c>
      <c r="B25" s="70">
        <v>2023</v>
      </c>
      <c r="C25" s="108">
        <v>90.915002549999997</v>
      </c>
      <c r="D25" s="108">
        <v>86.967993100000001</v>
      </c>
      <c r="E25" s="108">
        <v>90.910332548</v>
      </c>
      <c r="F25" s="108">
        <v>90.833307379999994</v>
      </c>
      <c r="G25" s="108">
        <v>89.620490160000003</v>
      </c>
      <c r="H25" s="108">
        <v>88.517649723999995</v>
      </c>
      <c r="I25" s="108">
        <v>94.112391979999998</v>
      </c>
      <c r="J25" s="108">
        <v>96.112391979999998</v>
      </c>
      <c r="K25" s="108">
        <v>109.842577006</v>
      </c>
      <c r="L25" s="108">
        <v>107.91500255</v>
      </c>
      <c r="M25" s="108">
        <v>105.6325032</v>
      </c>
      <c r="N25" s="108">
        <v>108.91500255</v>
      </c>
      <c r="O25" s="242">
        <f t="shared" si="0"/>
        <v>1160.2946447280001</v>
      </c>
      <c r="P25" s="30"/>
      <c r="Q25" s="30"/>
    </row>
    <row r="26" spans="1:17" ht="11.1" customHeight="1" x14ac:dyDescent="0.25">
      <c r="A26" s="69"/>
      <c r="B26" s="70">
        <v>2024</v>
      </c>
      <c r="C26" s="108">
        <v>86.813000000000002</v>
      </c>
      <c r="D26" s="2">
        <v>82.105000000000004</v>
      </c>
      <c r="E26" s="108">
        <v>85.300280779999994</v>
      </c>
      <c r="F26" s="108">
        <v>83.525999999999996</v>
      </c>
      <c r="G26" s="108">
        <v>85.201999999999998</v>
      </c>
      <c r="H26" s="108">
        <v>85.236000000000004</v>
      </c>
      <c r="I26" s="108">
        <v>91.629000000000005</v>
      </c>
      <c r="J26" s="108">
        <v>94.629000000000005</v>
      </c>
      <c r="K26" s="108">
        <v>105.94499999999999</v>
      </c>
      <c r="L26" s="108">
        <v>105.148489325</v>
      </c>
      <c r="M26" s="108">
        <v>104.508</v>
      </c>
      <c r="N26" s="108">
        <v>105.137</v>
      </c>
      <c r="O26" s="242">
        <f t="shared" si="0"/>
        <v>1115.178770105</v>
      </c>
      <c r="P26" s="30"/>
      <c r="Q26" s="30"/>
    </row>
    <row r="27" spans="1:17" ht="11.1" customHeight="1" x14ac:dyDescent="0.25">
      <c r="A27" s="69" t="s">
        <v>40</v>
      </c>
      <c r="B27" s="70">
        <v>2023</v>
      </c>
      <c r="C27" s="111">
        <v>17736.530481877999</v>
      </c>
      <c r="D27" s="111">
        <v>17977.188140491999</v>
      </c>
      <c r="E27" s="111">
        <v>17905.947172045999</v>
      </c>
      <c r="F27" s="111">
        <v>18109.603762814</v>
      </c>
      <c r="G27" s="111">
        <v>18446.888055336</v>
      </c>
      <c r="H27" s="111">
        <v>18488.923089508</v>
      </c>
      <c r="I27" s="111">
        <v>17984.964058112</v>
      </c>
      <c r="J27" s="111">
        <v>17884.964058112</v>
      </c>
      <c r="K27" s="111">
        <v>17997.32142099</v>
      </c>
      <c r="L27" s="111">
        <v>17656.530481877999</v>
      </c>
      <c r="M27" s="111">
        <v>17230.945134330999</v>
      </c>
      <c r="N27" s="111">
        <v>17036.530481877999</v>
      </c>
      <c r="O27" s="242">
        <f t="shared" si="0"/>
        <v>214456.33633737499</v>
      </c>
      <c r="P27" s="30"/>
      <c r="Q27" s="30"/>
    </row>
    <row r="28" spans="1:17" ht="11.1" customHeight="1" x14ac:dyDescent="0.25">
      <c r="A28" s="69"/>
      <c r="B28" s="70">
        <v>2024</v>
      </c>
      <c r="C28" s="111">
        <v>17692.274000000001</v>
      </c>
      <c r="D28" s="2">
        <v>17126.368999999999</v>
      </c>
      <c r="E28" s="108">
        <v>17977.939663555</v>
      </c>
      <c r="F28" s="108">
        <v>17622.8452</v>
      </c>
      <c r="G28" s="108">
        <v>18259.587</v>
      </c>
      <c r="H28" s="108">
        <v>18350.282999999999</v>
      </c>
      <c r="I28" s="108">
        <v>18472.287</v>
      </c>
      <c r="J28" s="108">
        <v>17970.422999999999</v>
      </c>
      <c r="K28" s="108">
        <v>17997.848000000002</v>
      </c>
      <c r="L28" s="108">
        <v>17840.8967384721</v>
      </c>
      <c r="M28" s="108">
        <v>17267.417977196801</v>
      </c>
      <c r="N28" s="108">
        <v>17128.405500000001</v>
      </c>
      <c r="O28" s="242">
        <f t="shared" si="0"/>
        <v>213706.57607922389</v>
      </c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108">
        <v>86.917993964000004</v>
      </c>
      <c r="D29" s="108">
        <v>82.006869895999998</v>
      </c>
      <c r="E29" s="108">
        <v>95.819687676000001</v>
      </c>
      <c r="F29" s="108">
        <v>84.168069246000016</v>
      </c>
      <c r="G29" s="108">
        <v>85.858545866</v>
      </c>
      <c r="H29" s="108">
        <v>90.058037658399996</v>
      </c>
      <c r="I29" s="108">
        <v>87.307792325999998</v>
      </c>
      <c r="J29" s="108">
        <v>81.307792325999998</v>
      </c>
      <c r="K29" s="108">
        <v>75.796143721000007</v>
      </c>
      <c r="L29" s="108">
        <v>73.917993964000004</v>
      </c>
      <c r="M29" s="108">
        <v>64.785937042</v>
      </c>
      <c r="N29" s="108">
        <v>69.917993964000004</v>
      </c>
      <c r="O29" s="242">
        <f t="shared" si="0"/>
        <v>977.86285764939998</v>
      </c>
      <c r="P29" s="30"/>
      <c r="Q29" s="30"/>
    </row>
    <row r="30" spans="1:17" ht="11.1" customHeight="1" x14ac:dyDescent="0.25">
      <c r="A30" s="69"/>
      <c r="B30" s="70">
        <v>2024</v>
      </c>
      <c r="C30" s="108">
        <v>84.186000000000007</v>
      </c>
      <c r="D30" s="2">
        <v>77.274000000000001</v>
      </c>
      <c r="E30" s="108">
        <v>89.779818635999987</v>
      </c>
      <c r="F30" s="108">
        <v>80.631</v>
      </c>
      <c r="G30" s="108">
        <v>86.564999999999998</v>
      </c>
      <c r="H30" s="108">
        <v>87.382999999999996</v>
      </c>
      <c r="I30" s="108">
        <v>85.519000000000005</v>
      </c>
      <c r="J30" s="108">
        <v>80.519000000000005</v>
      </c>
      <c r="K30" s="108">
        <v>75.075000000000003</v>
      </c>
      <c r="L30" s="108">
        <v>72.093153459999996</v>
      </c>
      <c r="M30" s="108">
        <v>61.728000000000002</v>
      </c>
      <c r="N30" s="108">
        <v>65.975999999999999</v>
      </c>
      <c r="O30" s="242">
        <f t="shared" si="0"/>
        <v>946.72897209600001</v>
      </c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108">
        <v>7050.8226162179999</v>
      </c>
      <c r="D31" s="108">
        <v>7107.1752401800004</v>
      </c>
      <c r="E31" s="108">
        <v>7007.1793631460014</v>
      </c>
      <c r="F31" s="108">
        <v>6547.193439486</v>
      </c>
      <c r="G31" s="108">
        <v>6918.5035688520002</v>
      </c>
      <c r="H31" s="108">
        <v>6852.9713715260004</v>
      </c>
      <c r="I31" s="108">
        <v>6797.4677805379997</v>
      </c>
      <c r="J31" s="108">
        <v>7277.4677805379997</v>
      </c>
      <c r="K31" s="108">
        <v>6989.1738842200002</v>
      </c>
      <c r="L31" s="108">
        <v>7280.8226162179999</v>
      </c>
      <c r="M31" s="108">
        <v>7962.2111910009999</v>
      </c>
      <c r="N31" s="108">
        <v>7905.8220000000001</v>
      </c>
      <c r="O31" s="242">
        <f t="shared" si="0"/>
        <v>85696.810851923001</v>
      </c>
      <c r="P31" s="30"/>
      <c r="Q31" s="30"/>
    </row>
    <row r="32" spans="1:17" ht="11.1" customHeight="1" x14ac:dyDescent="0.25">
      <c r="A32" s="69"/>
      <c r="B32" s="70">
        <v>2024</v>
      </c>
      <c r="C32" s="108">
        <v>6990.4340000000002</v>
      </c>
      <c r="D32" s="2">
        <v>6826.2790000000005</v>
      </c>
      <c r="E32" s="108">
        <v>6752.9647975939997</v>
      </c>
      <c r="F32" s="108">
        <v>6493.4250000000002</v>
      </c>
      <c r="G32" s="108">
        <v>6874.3909999999996</v>
      </c>
      <c r="H32" s="108">
        <v>6821.9790000000003</v>
      </c>
      <c r="I32" s="108">
        <v>6736.085</v>
      </c>
      <c r="J32" s="108">
        <v>7186.085</v>
      </c>
      <c r="K32" s="108">
        <v>6896.085</v>
      </c>
      <c r="L32" s="108">
        <v>7220.0302276379998</v>
      </c>
      <c r="M32" s="108">
        <v>7713.3890000000001</v>
      </c>
      <c r="N32" s="108">
        <v>7889.5039999999999</v>
      </c>
      <c r="O32" s="242">
        <f t="shared" si="0"/>
        <v>84400.651025231986</v>
      </c>
      <c r="P32" s="30"/>
      <c r="Q32" s="30"/>
    </row>
    <row r="33" spans="1:17" ht="11.1" customHeight="1" x14ac:dyDescent="0.25">
      <c r="A33" s="69" t="s">
        <v>106</v>
      </c>
      <c r="B33" s="70">
        <v>2023</v>
      </c>
      <c r="C33" s="108">
        <v>605.23736555200003</v>
      </c>
      <c r="D33" s="108">
        <v>607.17524017999995</v>
      </c>
      <c r="E33" s="108">
        <v>594.20839907799996</v>
      </c>
      <c r="F33" s="108">
        <v>552.25866204800002</v>
      </c>
      <c r="G33" s="108">
        <v>563.07964367</v>
      </c>
      <c r="H33" s="108">
        <v>605.67883579800002</v>
      </c>
      <c r="I33" s="108">
        <v>582.21109079799999</v>
      </c>
      <c r="J33" s="108">
        <v>542.21109079799999</v>
      </c>
      <c r="K33" s="108">
        <v>561.25190469799998</v>
      </c>
      <c r="L33" s="108">
        <v>575.23736555200003</v>
      </c>
      <c r="M33" s="108">
        <v>562.15842868200002</v>
      </c>
      <c r="N33" s="108">
        <v>665.23699999999997</v>
      </c>
      <c r="O33" s="242">
        <f t="shared" si="0"/>
        <v>7015.9450268539995</v>
      </c>
      <c r="P33" s="30"/>
      <c r="Q33" s="30"/>
    </row>
    <row r="34" spans="1:17" ht="11.1" customHeight="1" x14ac:dyDescent="0.25">
      <c r="A34" s="69"/>
      <c r="B34" s="70">
        <v>2024</v>
      </c>
      <c r="C34" s="108">
        <v>594.149</v>
      </c>
      <c r="D34" s="2">
        <v>585.31799999999998</v>
      </c>
      <c r="E34" s="108">
        <v>576.67656035799996</v>
      </c>
      <c r="F34" s="108">
        <v>541.93799999999999</v>
      </c>
      <c r="G34" s="108">
        <v>558.52099999999996</v>
      </c>
      <c r="H34" s="108">
        <v>597.94299999999998</v>
      </c>
      <c r="I34" s="108">
        <v>563.68600000000004</v>
      </c>
      <c r="J34" s="108">
        <v>533.68600000000004</v>
      </c>
      <c r="K34" s="108">
        <v>545.68600000000004</v>
      </c>
      <c r="L34" s="108">
        <v>566.00782749799998</v>
      </c>
      <c r="M34" s="108">
        <v>548.73699999999997</v>
      </c>
      <c r="N34" s="108">
        <v>655.98099999999999</v>
      </c>
      <c r="O34" s="242">
        <f t="shared" si="0"/>
        <v>6868.3293878559998</v>
      </c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08">
        <v>8816.214860438</v>
      </c>
      <c r="D35" s="108">
        <v>7999.2660910499999</v>
      </c>
      <c r="E35" s="108">
        <v>7992.3564584099986</v>
      </c>
      <c r="F35" s="108">
        <v>8330.4518158020019</v>
      </c>
      <c r="G35" s="108">
        <v>8265.9926835199985</v>
      </c>
      <c r="H35" s="108">
        <v>8363.5473874760009</v>
      </c>
      <c r="I35" s="108">
        <v>8270.1042697420016</v>
      </c>
      <c r="J35" s="108">
        <v>8228.7605697420004</v>
      </c>
      <c r="K35" s="108">
        <v>8357.5335800739995</v>
      </c>
      <c r="L35" s="108">
        <v>8415.6528104380013</v>
      </c>
      <c r="M35" s="108">
        <v>8362.5771448979995</v>
      </c>
      <c r="N35" s="108">
        <v>8405.4288504379983</v>
      </c>
      <c r="O35" s="242">
        <f t="shared" si="0"/>
        <v>99807.886522027969</v>
      </c>
      <c r="P35" s="30"/>
      <c r="Q35" s="30"/>
    </row>
    <row r="36" spans="1:17" ht="11.1" customHeight="1" x14ac:dyDescent="0.25">
      <c r="A36" s="69"/>
      <c r="B36" s="70">
        <v>2024</v>
      </c>
      <c r="C36" s="108">
        <v>8605.4135000000006</v>
      </c>
      <c r="D36" s="2">
        <v>9113.3528999999999</v>
      </c>
      <c r="E36" s="108">
        <v>8236.9376194549986</v>
      </c>
      <c r="F36" s="108">
        <v>8341.8256000000001</v>
      </c>
      <c r="G36" s="108">
        <v>8452.9979999999996</v>
      </c>
      <c r="H36" s="108">
        <v>8129.982</v>
      </c>
      <c r="I36" s="108">
        <v>7991.1654999999992</v>
      </c>
      <c r="J36" s="108">
        <v>8248.6683000000012</v>
      </c>
      <c r="K36" s="108">
        <v>8066.8946500000002</v>
      </c>
      <c r="L36" s="108">
        <v>8221.5347349830008</v>
      </c>
      <c r="M36" s="108">
        <v>8118.0553000000009</v>
      </c>
      <c r="N36" s="108">
        <v>7978.5472898859998</v>
      </c>
      <c r="O36" s="242">
        <f t="shared" si="0"/>
        <v>99505.375394324015</v>
      </c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08">
        <v>3279.0502500000002</v>
      </c>
      <c r="D37" s="108">
        <v>3210.9723600000007</v>
      </c>
      <c r="E37" s="108">
        <v>3171.3827500000002</v>
      </c>
      <c r="F37" s="108">
        <v>3331.3666999999996</v>
      </c>
      <c r="G37" s="108">
        <v>3301.4047</v>
      </c>
      <c r="H37" s="108">
        <v>3206.8427500000003</v>
      </c>
      <c r="I37" s="108">
        <v>3353.1406499999998</v>
      </c>
      <c r="J37" s="108">
        <v>3494.6116500000003</v>
      </c>
      <c r="K37" s="108">
        <v>3277.6475</v>
      </c>
      <c r="L37" s="108">
        <v>3319.3609999999999</v>
      </c>
      <c r="M37" s="108">
        <v>3283.2710499999998</v>
      </c>
      <c r="N37" s="108">
        <v>3590.6379999999999</v>
      </c>
      <c r="O37" s="242">
        <f t="shared" si="0"/>
        <v>39819.689359999997</v>
      </c>
      <c r="P37" s="30"/>
      <c r="Q37" s="30"/>
    </row>
    <row r="38" spans="1:17" ht="11.1" customHeight="1" x14ac:dyDescent="0.25">
      <c r="A38" s="69"/>
      <c r="B38" s="70">
        <v>2024</v>
      </c>
      <c r="C38" s="108">
        <v>3314.7044999999998</v>
      </c>
      <c r="D38" s="2">
        <v>3261.5066999999999</v>
      </c>
      <c r="E38" s="108">
        <v>3252.1745500000002</v>
      </c>
      <c r="F38" s="108">
        <v>3403.7175000000007</v>
      </c>
      <c r="G38" s="108">
        <v>3394.2069999999999</v>
      </c>
      <c r="H38" s="108">
        <v>3314.7750000000001</v>
      </c>
      <c r="I38" s="108">
        <v>3441.5175000000004</v>
      </c>
      <c r="J38" s="108">
        <v>3612.8599999999997</v>
      </c>
      <c r="K38" s="108">
        <v>3608.2753499999999</v>
      </c>
      <c r="L38" s="108">
        <v>3533.6692499999999</v>
      </c>
      <c r="M38" s="108">
        <v>3584.6057000000001</v>
      </c>
      <c r="N38" s="108">
        <v>3993.88175</v>
      </c>
      <c r="O38" s="242">
        <f t="shared" si="0"/>
        <v>41715.894800000002</v>
      </c>
      <c r="P38" s="30"/>
      <c r="Q38" s="30"/>
    </row>
    <row r="39" spans="1:17" ht="11.1" customHeight="1" x14ac:dyDescent="0.25">
      <c r="A39" s="69" t="s">
        <v>63</v>
      </c>
      <c r="B39" s="70">
        <v>2023</v>
      </c>
      <c r="C39" s="108">
        <v>417.684634082</v>
      </c>
      <c r="D39" s="108">
        <v>416.60083755599999</v>
      </c>
      <c r="E39" s="108">
        <v>390.49452070000001</v>
      </c>
      <c r="F39" s="108">
        <v>369.69887439600001</v>
      </c>
      <c r="G39" s="108">
        <v>378.51870678</v>
      </c>
      <c r="H39" s="108">
        <v>345.20879902399997</v>
      </c>
      <c r="I39" s="108">
        <v>353.09110543399999</v>
      </c>
      <c r="J39" s="108">
        <v>385.69681975200001</v>
      </c>
      <c r="K39" s="108">
        <v>391.34767042599998</v>
      </c>
      <c r="L39" s="108">
        <v>401.684634082</v>
      </c>
      <c r="M39" s="108">
        <v>391.01021032400001</v>
      </c>
      <c r="N39" s="108">
        <v>402.684634082</v>
      </c>
      <c r="O39" s="242">
        <f t="shared" si="0"/>
        <v>4643.7214466380001</v>
      </c>
      <c r="P39" s="30"/>
      <c r="Q39" s="30"/>
    </row>
    <row r="40" spans="1:17" ht="11.1" customHeight="1" x14ac:dyDescent="0.25">
      <c r="A40" s="69"/>
      <c r="B40" s="70">
        <v>2024</v>
      </c>
      <c r="C40" s="108">
        <v>402.38499999999999</v>
      </c>
      <c r="D40" s="2">
        <v>399.75099999999998</v>
      </c>
      <c r="E40" s="108">
        <v>378.88806628600003</v>
      </c>
      <c r="F40" s="108">
        <v>356.041</v>
      </c>
      <c r="G40" s="108">
        <v>366.017</v>
      </c>
      <c r="H40" s="108">
        <v>340.74900000000002</v>
      </c>
      <c r="I40" s="108">
        <v>348.34100000000001</v>
      </c>
      <c r="J40" s="108">
        <v>378.34100000000001</v>
      </c>
      <c r="K40" s="108">
        <v>384.98099999999999</v>
      </c>
      <c r="L40" s="108">
        <v>395.07537770800002</v>
      </c>
      <c r="M40" s="108">
        <v>384.71300000000002</v>
      </c>
      <c r="N40" s="108">
        <v>390.85300000000001</v>
      </c>
      <c r="O40" s="242">
        <f t="shared" si="0"/>
        <v>4526.1354439939996</v>
      </c>
      <c r="P40" s="30"/>
      <c r="Q40" s="30"/>
    </row>
    <row r="41" spans="1:17" ht="11.1" customHeight="1" x14ac:dyDescent="0.25">
      <c r="A41" s="69" t="s">
        <v>64</v>
      </c>
      <c r="B41" s="70">
        <v>2023</v>
      </c>
      <c r="C41" s="108">
        <v>258.75684241599998</v>
      </c>
      <c r="D41" s="108">
        <v>264.11680336000001</v>
      </c>
      <c r="E41" s="108">
        <v>276.95992011999999</v>
      </c>
      <c r="F41" s="108">
        <v>283.46723258399999</v>
      </c>
      <c r="G41" s="108">
        <v>282.02799168400003</v>
      </c>
      <c r="H41" s="108">
        <v>320.03419029999998</v>
      </c>
      <c r="I41" s="108">
        <v>285.27578673599999</v>
      </c>
      <c r="J41" s="108">
        <v>284.27578673599999</v>
      </c>
      <c r="K41" s="108">
        <v>253.88482909999999</v>
      </c>
      <c r="L41" s="108">
        <v>220.75684241600001</v>
      </c>
      <c r="M41" s="108">
        <v>216.07222611</v>
      </c>
      <c r="N41" s="108">
        <v>205.75684241600001</v>
      </c>
      <c r="O41" s="242">
        <f t="shared" si="0"/>
        <v>3151.3852939779999</v>
      </c>
      <c r="P41" s="30"/>
      <c r="Q41" s="30"/>
    </row>
    <row r="42" spans="1:17" ht="11.1" customHeight="1" x14ac:dyDescent="0.25">
      <c r="A42" s="69"/>
      <c r="B42" s="70">
        <v>2024</v>
      </c>
      <c r="C42" s="108">
        <v>250.49600000000001</v>
      </c>
      <c r="D42" s="2">
        <v>251.99199999999999</v>
      </c>
      <c r="E42" s="108">
        <v>265.29340905999999</v>
      </c>
      <c r="F42" s="108">
        <v>269.85599999999999</v>
      </c>
      <c r="G42" s="108">
        <v>270.54599999999999</v>
      </c>
      <c r="H42" s="108">
        <v>310.096</v>
      </c>
      <c r="I42" s="108">
        <v>265.49299999999999</v>
      </c>
      <c r="J42" s="108">
        <v>274.49299999999999</v>
      </c>
      <c r="K42" s="108">
        <v>249.53800000000001</v>
      </c>
      <c r="L42" s="108">
        <v>210.98323834000001</v>
      </c>
      <c r="M42" s="108">
        <v>214.50299999999999</v>
      </c>
      <c r="N42" s="108">
        <v>200.06100000000001</v>
      </c>
      <c r="O42" s="242">
        <f t="shared" si="0"/>
        <v>3033.3506474000001</v>
      </c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08">
        <v>26.821319299999999</v>
      </c>
      <c r="D43" s="108">
        <v>24.404757279999998</v>
      </c>
      <c r="E43" s="108">
        <v>28.693253720000001</v>
      </c>
      <c r="F43" s="108">
        <v>24.799552800000001</v>
      </c>
      <c r="G43" s="108">
        <v>26.181269520000001</v>
      </c>
      <c r="H43" s="108">
        <v>22.134308879999999</v>
      </c>
      <c r="I43" s="108">
        <v>22.653912800000001</v>
      </c>
      <c r="J43" s="108">
        <v>23.579128000000001</v>
      </c>
      <c r="K43" s="108">
        <v>27.8512372</v>
      </c>
      <c r="L43" s="108">
        <v>31.821319299999999</v>
      </c>
      <c r="M43" s="108">
        <v>26.528343119999999</v>
      </c>
      <c r="N43" s="108">
        <v>23.821319299999999</v>
      </c>
      <c r="O43" s="242">
        <f t="shared" si="0"/>
        <v>309.28972121999993</v>
      </c>
      <c r="P43" s="30"/>
      <c r="Q43" s="30"/>
    </row>
    <row r="44" spans="1:17" ht="11.1" customHeight="1" x14ac:dyDescent="0.25">
      <c r="A44" s="69"/>
      <c r="B44" s="70">
        <v>2024</v>
      </c>
      <c r="C44" s="108">
        <v>25.843</v>
      </c>
      <c r="D44" s="2">
        <v>22.803999999999998</v>
      </c>
      <c r="E44" s="108">
        <v>27.129594560000001</v>
      </c>
      <c r="F44" s="108">
        <v>23.3931</v>
      </c>
      <c r="G44" s="108">
        <v>25.036999999999999</v>
      </c>
      <c r="H44" s="108">
        <v>21.616</v>
      </c>
      <c r="I44" s="108">
        <v>22.087</v>
      </c>
      <c r="J44" s="108">
        <v>23.085999999999999</v>
      </c>
      <c r="K44" s="108">
        <v>26.573</v>
      </c>
      <c r="L44" s="108">
        <v>29.74559575</v>
      </c>
      <c r="M44" s="108">
        <v>24.966999999999999</v>
      </c>
      <c r="N44" s="108">
        <v>22.455500000000001</v>
      </c>
      <c r="O44" s="242">
        <f t="shared" si="0"/>
        <v>294.73679031000006</v>
      </c>
      <c r="P44" s="30"/>
      <c r="Q44" s="30"/>
    </row>
    <row r="45" spans="1:17" ht="11.1" customHeight="1" x14ac:dyDescent="0.25">
      <c r="A45" s="69" t="s">
        <v>42</v>
      </c>
      <c r="B45" s="70">
        <v>2023</v>
      </c>
      <c r="C45" s="108">
        <v>10.021963412</v>
      </c>
      <c r="D45" s="108">
        <v>9.5604304800000008</v>
      </c>
      <c r="E45" s="108">
        <v>10.52188456</v>
      </c>
      <c r="F45" s="108">
        <v>11.28300308</v>
      </c>
      <c r="G45" s="108">
        <v>11.8392836</v>
      </c>
      <c r="H45" s="108">
        <v>12.013997359999999</v>
      </c>
      <c r="I45" s="108">
        <v>13.396720739999999</v>
      </c>
      <c r="J45" s="108">
        <v>13.409940000000001</v>
      </c>
      <c r="K45" s="108">
        <v>12.79953413</v>
      </c>
      <c r="L45" s="108">
        <v>12.8963412</v>
      </c>
      <c r="M45" s="108">
        <v>11.92490052</v>
      </c>
      <c r="N45" s="108">
        <v>13.309240000000001</v>
      </c>
      <c r="O45" s="242">
        <f t="shared" si="0"/>
        <v>142.97723908200001</v>
      </c>
      <c r="P45" s="30"/>
      <c r="Q45" s="30"/>
    </row>
    <row r="46" spans="1:17" ht="11.1" customHeight="1" x14ac:dyDescent="0.25">
      <c r="A46" s="69"/>
      <c r="B46" s="70">
        <v>2024</v>
      </c>
      <c r="C46" s="108">
        <v>9.5359999999999996</v>
      </c>
      <c r="D46" s="2">
        <v>8.9429999999999996</v>
      </c>
      <c r="E46" s="108">
        <v>9.8620000000000001</v>
      </c>
      <c r="F46" s="108">
        <v>10.8285</v>
      </c>
      <c r="G46" s="108">
        <v>11.1557</v>
      </c>
      <c r="H46" s="108">
        <v>11.276999999999999</v>
      </c>
      <c r="I46" s="108">
        <v>12.734</v>
      </c>
      <c r="J46" s="108">
        <v>12.866</v>
      </c>
      <c r="K46" s="108">
        <v>11.962</v>
      </c>
      <c r="L46" s="108">
        <v>11.949572</v>
      </c>
      <c r="M46" s="108">
        <v>11.159000000000001</v>
      </c>
      <c r="N46" s="108">
        <v>12.737</v>
      </c>
      <c r="O46" s="242">
        <f t="shared" si="0"/>
        <v>135.009772</v>
      </c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08">
        <v>434.83478951799998</v>
      </c>
      <c r="D47" s="108">
        <v>417.37013875600002</v>
      </c>
      <c r="E47" s="108">
        <v>367.59018071000003</v>
      </c>
      <c r="F47" s="108">
        <v>331.06172394200001</v>
      </c>
      <c r="G47" s="108">
        <v>325.63448711000001</v>
      </c>
      <c r="H47" s="108">
        <v>325.75049314</v>
      </c>
      <c r="I47" s="108">
        <v>349.96358826800002</v>
      </c>
      <c r="J47" s="108">
        <v>524.96358826799997</v>
      </c>
      <c r="K47" s="108">
        <v>368.65993635400002</v>
      </c>
      <c r="L47" s="108">
        <v>390.834</v>
      </c>
      <c r="M47" s="108">
        <v>425.32507718400001</v>
      </c>
      <c r="N47" s="108">
        <v>394.83478951799998</v>
      </c>
      <c r="O47" s="242">
        <f t="shared" si="0"/>
        <v>4656.822792768</v>
      </c>
      <c r="P47" s="30"/>
      <c r="Q47" s="30"/>
    </row>
    <row r="48" spans="1:17" ht="11.1" customHeight="1" x14ac:dyDescent="0.25">
      <c r="A48" s="69"/>
      <c r="B48" s="70">
        <v>2024</v>
      </c>
      <c r="C48" s="108">
        <v>426.02699999999999</v>
      </c>
      <c r="D48" s="2">
        <v>400.904</v>
      </c>
      <c r="E48" s="108">
        <v>358.428</v>
      </c>
      <c r="F48" s="108">
        <v>327.94200000000001</v>
      </c>
      <c r="G48" s="108">
        <v>323.459</v>
      </c>
      <c r="H48" s="108">
        <v>320.56099999999998</v>
      </c>
      <c r="I48" s="108">
        <v>345.33600000000001</v>
      </c>
      <c r="J48" s="108">
        <v>508.33600000000001</v>
      </c>
      <c r="K48" s="108">
        <v>361.33600000000001</v>
      </c>
      <c r="L48" s="108">
        <v>385.57780915799998</v>
      </c>
      <c r="M48" s="108">
        <v>421.608</v>
      </c>
      <c r="N48" s="108">
        <v>391.42099999999999</v>
      </c>
      <c r="O48" s="242">
        <f t="shared" si="0"/>
        <v>4570.9358091580007</v>
      </c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08">
        <v>110.16213954</v>
      </c>
      <c r="D49" s="108">
        <v>113.25976654599999</v>
      </c>
      <c r="E49" s="108">
        <v>125.37009422200001</v>
      </c>
      <c r="F49" s="108">
        <v>134.59998221000001</v>
      </c>
      <c r="G49" s="108">
        <v>135.65372786399999</v>
      </c>
      <c r="H49" s="108">
        <v>145.00821764400001</v>
      </c>
      <c r="I49" s="108">
        <v>142.37019616000001</v>
      </c>
      <c r="J49" s="108">
        <v>135.62959616000001</v>
      </c>
      <c r="K49" s="108">
        <v>127.441581144</v>
      </c>
      <c r="L49" s="108">
        <v>122.16213954</v>
      </c>
      <c r="M49" s="108">
        <v>120.73722892000001</v>
      </c>
      <c r="N49" s="108">
        <v>113.16213954</v>
      </c>
      <c r="O49" s="242">
        <f t="shared" si="0"/>
        <v>1525.5568094899998</v>
      </c>
      <c r="P49" s="30"/>
      <c r="Q49" s="30"/>
    </row>
    <row r="50" spans="1:17" ht="11.1" customHeight="1" x14ac:dyDescent="0.25">
      <c r="A50" s="69"/>
      <c r="B50" s="70">
        <v>2024</v>
      </c>
      <c r="C50" s="108">
        <v>102.883</v>
      </c>
      <c r="D50" s="2">
        <v>105.904</v>
      </c>
      <c r="E50" s="108">
        <v>122.288715657</v>
      </c>
      <c r="F50" s="108">
        <v>129.62200000000001</v>
      </c>
      <c r="G50" s="108">
        <v>130.19200000000001</v>
      </c>
      <c r="H50" s="108">
        <v>142.345</v>
      </c>
      <c r="I50" s="108">
        <v>140.72399999999999</v>
      </c>
      <c r="J50" s="108">
        <v>132.72399999999999</v>
      </c>
      <c r="K50" s="108">
        <v>124.23399999999999</v>
      </c>
      <c r="L50" s="108">
        <v>118.65112369000001</v>
      </c>
      <c r="M50" s="108">
        <v>117.334</v>
      </c>
      <c r="N50" s="108">
        <v>110.922</v>
      </c>
      <c r="O50" s="242">
        <f t="shared" si="0"/>
        <v>1477.8238393470001</v>
      </c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08">
        <v>1200.5588145459999</v>
      </c>
      <c r="D51" s="108">
        <v>1106.929301832</v>
      </c>
      <c r="E51" s="108">
        <v>1255.873281892</v>
      </c>
      <c r="F51" s="108">
        <v>1230.1048355200001</v>
      </c>
      <c r="G51" s="108">
        <v>1109.061413294</v>
      </c>
      <c r="H51" s="108">
        <v>997.82484137400002</v>
      </c>
      <c r="I51" s="108">
        <v>1061.0911054339999</v>
      </c>
      <c r="J51" s="108">
        <v>1151.0911054339999</v>
      </c>
      <c r="K51" s="108">
        <v>1209.4481370230001</v>
      </c>
      <c r="L51" s="108">
        <v>1201.5588145459999</v>
      </c>
      <c r="M51" s="108">
        <v>1210.4900742459999</v>
      </c>
      <c r="N51" s="108">
        <v>1241.5588145459999</v>
      </c>
      <c r="O51" s="242">
        <f t="shared" si="0"/>
        <v>13975.590539687</v>
      </c>
      <c r="P51" s="30"/>
      <c r="Q51" s="30"/>
    </row>
    <row r="52" spans="1:17" ht="11.1" customHeight="1" x14ac:dyDescent="0.25">
      <c r="A52" s="69"/>
      <c r="B52" s="70">
        <v>2024</v>
      </c>
      <c r="C52" s="108">
        <v>1190.414</v>
      </c>
      <c r="D52" s="2">
        <v>1050.1220000000001</v>
      </c>
      <c r="E52" s="108">
        <v>1185.5693335589999</v>
      </c>
      <c r="F52" s="108">
        <v>1203.982</v>
      </c>
      <c r="G52" s="108">
        <v>1105.056</v>
      </c>
      <c r="H52" s="108">
        <v>990.41300000000001</v>
      </c>
      <c r="I52" s="108">
        <v>1050.694</v>
      </c>
      <c r="J52" s="108">
        <v>1145.694</v>
      </c>
      <c r="K52" s="108">
        <v>1201.617</v>
      </c>
      <c r="L52" s="108">
        <v>1191.6497393249999</v>
      </c>
      <c r="M52" s="108">
        <v>1205.1479999999999</v>
      </c>
      <c r="N52" s="108">
        <v>1230.174</v>
      </c>
      <c r="O52" s="242">
        <f t="shared" si="0"/>
        <v>13750.533072883998</v>
      </c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08">
        <v>408.73905028799999</v>
      </c>
      <c r="D53" s="108">
        <v>416.81698016400009</v>
      </c>
      <c r="E53" s="108">
        <v>419.42587892400002</v>
      </c>
      <c r="F53" s="108">
        <v>448.04806917000002</v>
      </c>
      <c r="G53" s="108">
        <v>410.23973129400002</v>
      </c>
      <c r="H53" s="108">
        <v>414.07555260599997</v>
      </c>
      <c r="I53" s="108">
        <v>425.32400068599998</v>
      </c>
      <c r="J53" s="108">
        <v>435.32400068599998</v>
      </c>
      <c r="K53" s="108">
        <v>410.24403883999997</v>
      </c>
      <c r="L53" s="108">
        <v>418.73905028799999</v>
      </c>
      <c r="M53" s="108">
        <v>372.15663519399999</v>
      </c>
      <c r="N53" s="108">
        <v>372.73899999999998</v>
      </c>
      <c r="O53" s="242">
        <f t="shared" si="0"/>
        <v>4951.8719881400002</v>
      </c>
      <c r="P53" s="30"/>
      <c r="Q53" s="30"/>
    </row>
    <row r="54" spans="1:17" ht="11.1" customHeight="1" x14ac:dyDescent="0.25">
      <c r="A54" s="69"/>
      <c r="B54" s="70">
        <v>2024</v>
      </c>
      <c r="C54" s="108">
        <v>394.53899999999999</v>
      </c>
      <c r="D54" s="2">
        <v>395.38400000000001</v>
      </c>
      <c r="E54" s="108">
        <v>419.71234871799999</v>
      </c>
      <c r="F54" s="108">
        <v>435.56900000000002</v>
      </c>
      <c r="G54" s="108">
        <v>406.84100000000001</v>
      </c>
      <c r="H54" s="108">
        <v>410.548</v>
      </c>
      <c r="I54" s="108">
        <v>420.42500000000001</v>
      </c>
      <c r="J54" s="108">
        <v>431.42500000000001</v>
      </c>
      <c r="K54" s="108">
        <v>408.24599999999998</v>
      </c>
      <c r="L54" s="108">
        <v>410.85866980999998</v>
      </c>
      <c r="M54" s="108">
        <v>359.846</v>
      </c>
      <c r="N54" s="108">
        <v>371.01299618700006</v>
      </c>
      <c r="O54" s="242">
        <f t="shared" si="0"/>
        <v>4864.4070147150005</v>
      </c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08">
        <v>7.0219634119999998</v>
      </c>
      <c r="D55" s="108">
        <v>6.1243048</v>
      </c>
      <c r="E55" s="108">
        <v>6.5218845600000002</v>
      </c>
      <c r="F55" s="108">
        <v>6.628300308</v>
      </c>
      <c r="G55" s="108">
        <v>6.8392835999999999</v>
      </c>
      <c r="H55" s="108">
        <v>9.9273600000000002</v>
      </c>
      <c r="I55" s="108">
        <v>8.1242073999999995</v>
      </c>
      <c r="J55" s="108">
        <v>8.3767207399999997</v>
      </c>
      <c r="K55" s="108">
        <v>8.6442621899999992</v>
      </c>
      <c r="L55" s="108">
        <v>8.4209999999999994</v>
      </c>
      <c r="M55" s="108">
        <v>7.597988</v>
      </c>
      <c r="N55" s="108">
        <v>8.4412000000000003</v>
      </c>
      <c r="O55" s="242">
        <f t="shared" si="0"/>
        <v>92.66847500999998</v>
      </c>
      <c r="P55" s="30"/>
      <c r="Q55" s="30"/>
    </row>
    <row r="56" spans="1:17" ht="11.1" customHeight="1" x14ac:dyDescent="0.25">
      <c r="A56" s="76"/>
      <c r="B56" s="70">
        <v>2024</v>
      </c>
      <c r="C56" s="108">
        <v>6.859</v>
      </c>
      <c r="D56" s="2">
        <v>5.8148</v>
      </c>
      <c r="E56" s="108">
        <v>6.0986000000000002</v>
      </c>
      <c r="F56" s="108">
        <v>6.3710000000000004</v>
      </c>
      <c r="G56" s="108">
        <v>6.7619999999999996</v>
      </c>
      <c r="H56" s="108">
        <v>9.4429999999999996</v>
      </c>
      <c r="I56" s="108">
        <v>7.976</v>
      </c>
      <c r="J56" s="108">
        <v>7.8979999999999997</v>
      </c>
      <c r="K56" s="108">
        <v>8.2769999999999992</v>
      </c>
      <c r="L56" s="108">
        <v>8.2518562800000002</v>
      </c>
      <c r="M56" s="108">
        <v>7.4189999999999996</v>
      </c>
      <c r="N56" s="108">
        <v>8.1679999999999993</v>
      </c>
      <c r="O56" s="242">
        <f t="shared" si="0"/>
        <v>89.338256279999996</v>
      </c>
      <c r="P56" s="30"/>
      <c r="Q56" s="30"/>
    </row>
    <row r="57" spans="1:17" ht="11.1" customHeight="1" x14ac:dyDescent="0.25">
      <c r="A57" s="69" t="s">
        <v>155</v>
      </c>
      <c r="B57" s="70">
        <v>2023</v>
      </c>
      <c r="C57" s="108">
        <v>300.29246758800002</v>
      </c>
      <c r="D57" s="108">
        <v>292.90153199999997</v>
      </c>
      <c r="E57" s="108">
        <v>282.21947060999997</v>
      </c>
      <c r="F57" s="108">
        <v>285.1375003</v>
      </c>
      <c r="G57" s="108">
        <v>269.78616671999998</v>
      </c>
      <c r="H57" s="108">
        <v>265.23872408</v>
      </c>
      <c r="I57" s="108">
        <v>275.36296369000002</v>
      </c>
      <c r="J57" s="108">
        <v>283.36296369000002</v>
      </c>
      <c r="K57" s="108">
        <v>305.65228390999999</v>
      </c>
      <c r="L57" s="108">
        <v>270.29246758800002</v>
      </c>
      <c r="M57" s="108">
        <v>246.38094741</v>
      </c>
      <c r="N57" s="108">
        <v>250.29246758799999</v>
      </c>
      <c r="O57" s="242">
        <f t="shared" si="0"/>
        <v>3326.9199551739994</v>
      </c>
      <c r="P57" s="30"/>
      <c r="Q57" s="30"/>
    </row>
    <row r="58" spans="1:17" ht="11.1" customHeight="1" x14ac:dyDescent="0.25">
      <c r="A58" s="77"/>
      <c r="B58" s="78">
        <v>2024</v>
      </c>
      <c r="C58" s="108">
        <v>290.81799999999998</v>
      </c>
      <c r="D58" s="109">
        <v>280.05399999999997</v>
      </c>
      <c r="E58" s="109">
        <v>267.6173354</v>
      </c>
      <c r="F58" s="109">
        <v>269.20800000000003</v>
      </c>
      <c r="G58" s="109">
        <v>256.89800000000002</v>
      </c>
      <c r="H58" s="109">
        <v>258.12599999999998</v>
      </c>
      <c r="I58" s="109">
        <v>270.71300000000002</v>
      </c>
      <c r="J58" s="109">
        <v>275.71379999999999</v>
      </c>
      <c r="K58" s="109">
        <v>301.178</v>
      </c>
      <c r="L58" s="109">
        <v>268.08182514399999</v>
      </c>
      <c r="M58" s="109">
        <v>240.768</v>
      </c>
      <c r="N58" s="109">
        <v>242.83500000000001</v>
      </c>
      <c r="O58" s="243">
        <f t="shared" si="0"/>
        <v>3222.0109605439998</v>
      </c>
      <c r="P58" s="30"/>
      <c r="Q58" s="30"/>
    </row>
    <row r="59" spans="1:17" ht="9" customHeight="1" x14ac:dyDescent="0.3">
      <c r="A59" s="4" t="s">
        <v>161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312" t="s">
        <v>186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  <c r="Q60" s="90"/>
    </row>
    <row r="61" spans="1:17" ht="9" customHeight="1" x14ac:dyDescent="0.3">
      <c r="A61" s="170" t="s">
        <v>179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  <c r="Q61" s="90"/>
    </row>
    <row r="62" spans="1:17" ht="9" customHeight="1" x14ac:dyDescent="0.3">
      <c r="A62" s="269" t="s">
        <v>180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"/>
    </row>
    <row r="63" spans="1:17" ht="9" customHeight="1" x14ac:dyDescent="0.3">
      <c r="A63" s="29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7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GS12801 EGS8705 EGS4609 EGS13057:EGS14337 EGS8961:EGS10497 EGS2817:EGS4353 EGS4865:EGS6401 O5 O7:O58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P66"/>
  <sheetViews>
    <sheetView showGridLines="0" zoomScaleNormal="100" workbookViewId="0">
      <selection sqref="A1:O64"/>
    </sheetView>
  </sheetViews>
  <sheetFormatPr baseColWidth="10" defaultColWidth="5.109375" defaultRowHeight="12" customHeight="1" x14ac:dyDescent="0.25"/>
  <cols>
    <col min="1" max="1" width="8" style="31" customWidth="1"/>
    <col min="2" max="2" width="3.6640625" style="31" customWidth="1"/>
    <col min="3" max="14" width="4.88671875" style="31" customWidth="1"/>
    <col min="15" max="15" width="6.33203125" style="31" customWidth="1"/>
    <col min="16" max="16384" width="5.109375" style="31"/>
  </cols>
  <sheetData>
    <row r="1" spans="1:16" ht="20.25" customHeight="1" x14ac:dyDescent="0.25">
      <c r="A1" s="29" t="s">
        <v>231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14</v>
      </c>
      <c r="P4" s="68"/>
    </row>
    <row r="5" spans="1:16" ht="12.95" customHeight="1" x14ac:dyDescent="0.25">
      <c r="A5" s="369" t="s">
        <v>26</v>
      </c>
      <c r="B5" s="328">
        <v>2023</v>
      </c>
      <c r="C5" s="319">
        <v>28616644.479825005</v>
      </c>
      <c r="D5" s="319">
        <v>27544935.803714991</v>
      </c>
      <c r="E5" s="319">
        <v>27714391.673975006</v>
      </c>
      <c r="F5" s="319">
        <v>27922911.680900004</v>
      </c>
      <c r="G5" s="319">
        <v>28011840.055405002</v>
      </c>
      <c r="H5" s="319">
        <v>28146639.495734993</v>
      </c>
      <c r="I5" s="319">
        <v>28517563.401874997</v>
      </c>
      <c r="J5" s="319">
        <v>28491125.563425001</v>
      </c>
      <c r="K5" s="319">
        <v>28496514.632040005</v>
      </c>
      <c r="L5" s="319">
        <v>28563911.398420002</v>
      </c>
      <c r="M5" s="319">
        <v>28562020.627325002</v>
      </c>
      <c r="N5" s="319">
        <v>28544821.855339997</v>
      </c>
      <c r="O5" s="320">
        <f>AVERAGE(C5:N5)</f>
        <v>28261110.055664998</v>
      </c>
      <c r="P5" s="30"/>
    </row>
    <row r="6" spans="1:16" ht="12.95" customHeight="1" x14ac:dyDescent="0.25">
      <c r="A6" s="370"/>
      <c r="B6" s="329" t="s">
        <v>251</v>
      </c>
      <c r="C6" s="321">
        <v>28298223.749170002</v>
      </c>
      <c r="D6" s="321">
        <v>27913482.654999997</v>
      </c>
      <c r="E6" s="321">
        <v>27694283.059620004</v>
      </c>
      <c r="F6" s="321">
        <v>27704549.638139993</v>
      </c>
      <c r="G6" s="322">
        <v>27518723</v>
      </c>
      <c r="H6" s="322">
        <v>27559664</v>
      </c>
      <c r="I6" s="322">
        <v>27570450</v>
      </c>
      <c r="J6" s="322">
        <v>27683592</v>
      </c>
      <c r="K6" s="322">
        <v>27668462.5</v>
      </c>
      <c r="L6" s="322">
        <v>27640314.149324596</v>
      </c>
      <c r="M6" s="322">
        <v>27654800</v>
      </c>
      <c r="N6" s="322">
        <v>27694430.753382202</v>
      </c>
      <c r="O6" s="323">
        <f>AVERAGE(C6:N6)</f>
        <v>27716747.95871973</v>
      </c>
      <c r="P6" s="30"/>
    </row>
    <row r="7" spans="1:16" ht="11.1" customHeight="1" x14ac:dyDescent="0.25">
      <c r="A7" s="69" t="s">
        <v>3</v>
      </c>
      <c r="B7" s="330">
        <v>2023</v>
      </c>
      <c r="C7" s="324">
        <v>146855.77650000001</v>
      </c>
      <c r="D7" s="324">
        <v>147281.65150000001</v>
      </c>
      <c r="E7" s="324">
        <v>141695.8916</v>
      </c>
      <c r="F7" s="324">
        <v>131486.45250000001</v>
      </c>
      <c r="G7" s="324">
        <v>147920.20799999998</v>
      </c>
      <c r="H7" s="324">
        <v>145323.64064999999</v>
      </c>
      <c r="I7" s="324">
        <v>143794.83910000001</v>
      </c>
      <c r="J7" s="324">
        <v>122481.29135</v>
      </c>
      <c r="K7" s="324">
        <v>115129.0392</v>
      </c>
      <c r="L7" s="324">
        <v>114561.3287</v>
      </c>
      <c r="M7" s="324">
        <v>112863.42200000001</v>
      </c>
      <c r="N7" s="324">
        <v>112401.5462</v>
      </c>
      <c r="O7" s="320">
        <f>AVERAGE(C7:N7)</f>
        <v>131816.25727500001</v>
      </c>
      <c r="P7" s="30"/>
    </row>
    <row r="8" spans="1:16" ht="11.1" customHeight="1" x14ac:dyDescent="0.25">
      <c r="A8" s="69"/>
      <c r="B8" s="330">
        <v>2024</v>
      </c>
      <c r="C8" s="324">
        <v>139522.43789999999</v>
      </c>
      <c r="D8" s="325">
        <v>140688.1</v>
      </c>
      <c r="E8" s="324">
        <v>141454.99395</v>
      </c>
      <c r="F8" s="324">
        <v>137591.7488</v>
      </c>
      <c r="G8" s="324">
        <v>143410</v>
      </c>
      <c r="H8" s="324">
        <v>141778</v>
      </c>
      <c r="I8" s="324">
        <v>141043</v>
      </c>
      <c r="J8" s="324">
        <v>131043</v>
      </c>
      <c r="K8" s="324">
        <v>117880</v>
      </c>
      <c r="L8" s="324">
        <v>118081.3334</v>
      </c>
      <c r="M8" s="324">
        <v>112205</v>
      </c>
      <c r="N8" s="324">
        <v>106647.74545</v>
      </c>
      <c r="O8" s="320">
        <f t="shared" ref="O8:O58" si="0">AVERAGE(C8:N8)</f>
        <v>130945.446625</v>
      </c>
      <c r="P8" s="30"/>
    </row>
    <row r="9" spans="1:16" ht="11.1" customHeight="1" x14ac:dyDescent="0.25">
      <c r="A9" s="69" t="s">
        <v>4</v>
      </c>
      <c r="B9" s="330">
        <v>2023</v>
      </c>
      <c r="C9" s="324">
        <v>201047.20775</v>
      </c>
      <c r="D9" s="324">
        <v>200085.05609999999</v>
      </c>
      <c r="E9" s="324">
        <v>205688.8725</v>
      </c>
      <c r="F9" s="324">
        <v>206499.33725000001</v>
      </c>
      <c r="G9" s="324">
        <v>205037.19495</v>
      </c>
      <c r="H9" s="324">
        <v>204848.36060000001</v>
      </c>
      <c r="I9" s="324">
        <v>197650.4627</v>
      </c>
      <c r="J9" s="324">
        <v>187650.4627</v>
      </c>
      <c r="K9" s="324">
        <v>188785.77369999999</v>
      </c>
      <c r="L9" s="324">
        <v>185983.3616</v>
      </c>
      <c r="M9" s="324">
        <v>183140.41365</v>
      </c>
      <c r="N9" s="324">
        <v>179355.69889999999</v>
      </c>
      <c r="O9" s="320">
        <f t="shared" si="0"/>
        <v>195481.0168666667</v>
      </c>
      <c r="P9" s="30"/>
    </row>
    <row r="10" spans="1:16" ht="11.1" customHeight="1" x14ac:dyDescent="0.25">
      <c r="A10" s="69"/>
      <c r="B10" s="330">
        <v>2024</v>
      </c>
      <c r="C10" s="324">
        <v>197680.52544999999</v>
      </c>
      <c r="D10" s="325">
        <v>195977.60000000001</v>
      </c>
      <c r="E10" s="324">
        <v>185397.36254999999</v>
      </c>
      <c r="F10" s="324">
        <v>193547.05974999999</v>
      </c>
      <c r="G10" s="324">
        <v>190196</v>
      </c>
      <c r="H10" s="324">
        <v>190358</v>
      </c>
      <c r="I10" s="324">
        <v>180145</v>
      </c>
      <c r="J10" s="324">
        <v>175145</v>
      </c>
      <c r="K10" s="324">
        <v>180929</v>
      </c>
      <c r="L10" s="324">
        <v>181230</v>
      </c>
      <c r="M10" s="324">
        <v>182934</v>
      </c>
      <c r="N10" s="324">
        <v>180064.19824999999</v>
      </c>
      <c r="O10" s="320">
        <f t="shared" si="0"/>
        <v>186133.64549999998</v>
      </c>
      <c r="P10" s="30"/>
    </row>
    <row r="11" spans="1:16" ht="11.1" customHeight="1" x14ac:dyDescent="0.25">
      <c r="A11" s="73" t="s">
        <v>33</v>
      </c>
      <c r="B11" s="330">
        <v>2023</v>
      </c>
      <c r="C11" s="324">
        <v>90425.353999999992</v>
      </c>
      <c r="D11" s="324">
        <v>95504.556299999997</v>
      </c>
      <c r="E11" s="324">
        <v>98255.694499999998</v>
      </c>
      <c r="F11" s="324">
        <v>99212.382500000007</v>
      </c>
      <c r="G11" s="324">
        <v>97673.661099999998</v>
      </c>
      <c r="H11" s="324">
        <v>95220.304999999993</v>
      </c>
      <c r="I11" s="324">
        <v>90806.869399999996</v>
      </c>
      <c r="J11" s="324">
        <v>87678.734400000001</v>
      </c>
      <c r="K11" s="324">
        <v>65505.883499999996</v>
      </c>
      <c r="L11" s="324">
        <v>87210.679000000004</v>
      </c>
      <c r="M11" s="324">
        <v>90012.50529999999</v>
      </c>
      <c r="N11" s="324">
        <v>88833.448999999993</v>
      </c>
      <c r="O11" s="320">
        <f t="shared" si="0"/>
        <v>90528.339499999987</v>
      </c>
      <c r="P11" s="30"/>
    </row>
    <row r="12" spans="1:16" ht="11.1" customHeight="1" x14ac:dyDescent="0.25">
      <c r="A12" s="73"/>
      <c r="B12" s="330">
        <v>2024</v>
      </c>
      <c r="C12" s="324">
        <v>87909.558499999999</v>
      </c>
      <c r="D12" s="325">
        <v>89283.799999999988</v>
      </c>
      <c r="E12" s="324">
        <v>91875.134250000003</v>
      </c>
      <c r="F12" s="324">
        <v>94864.705499999996</v>
      </c>
      <c r="G12" s="324">
        <v>95384</v>
      </c>
      <c r="H12" s="324">
        <v>93070</v>
      </c>
      <c r="I12" s="324">
        <v>88254</v>
      </c>
      <c r="J12" s="324">
        <v>87006</v>
      </c>
      <c r="K12" s="324">
        <v>58819</v>
      </c>
      <c r="L12" s="324">
        <v>79418.296750000009</v>
      </c>
      <c r="M12" s="324">
        <v>83098</v>
      </c>
      <c r="N12" s="324">
        <v>83077.416249999995</v>
      </c>
      <c r="O12" s="320">
        <f t="shared" si="0"/>
        <v>86004.992604166662</v>
      </c>
      <c r="P12" s="30"/>
    </row>
    <row r="13" spans="1:16" ht="11.1" customHeight="1" x14ac:dyDescent="0.25">
      <c r="A13" s="69" t="s">
        <v>20</v>
      </c>
      <c r="B13" s="330">
        <v>2023</v>
      </c>
      <c r="C13" s="324">
        <v>1123461.4514500001</v>
      </c>
      <c r="D13" s="324">
        <v>1100914.1738499999</v>
      </c>
      <c r="E13" s="324">
        <v>1101869.17505</v>
      </c>
      <c r="F13" s="324">
        <v>1160394.2023</v>
      </c>
      <c r="G13" s="324">
        <v>1162588.4994000001</v>
      </c>
      <c r="H13" s="324">
        <v>1163664.6316</v>
      </c>
      <c r="I13" s="324">
        <v>1164445.3355</v>
      </c>
      <c r="J13" s="324">
        <v>1100445.3355</v>
      </c>
      <c r="K13" s="324">
        <v>1116292.21615</v>
      </c>
      <c r="L13" s="324">
        <v>1119263.77575</v>
      </c>
      <c r="M13" s="324">
        <v>1195169.7297</v>
      </c>
      <c r="N13" s="324">
        <v>1127330.06965</v>
      </c>
      <c r="O13" s="320">
        <f t="shared" si="0"/>
        <v>1136319.8829916667</v>
      </c>
      <c r="P13" s="30"/>
    </row>
    <row r="14" spans="1:16" ht="11.1" customHeight="1" x14ac:dyDescent="0.25">
      <c r="A14" s="69"/>
      <c r="B14" s="330">
        <v>2024</v>
      </c>
      <c r="C14" s="324">
        <v>1090142.46655</v>
      </c>
      <c r="D14" s="325">
        <v>1065432.6000000001</v>
      </c>
      <c r="E14" s="324">
        <v>1064928.5721499999</v>
      </c>
      <c r="F14" s="324">
        <v>1098954.6949</v>
      </c>
      <c r="G14" s="324">
        <v>1090776</v>
      </c>
      <c r="H14" s="324">
        <v>1099678</v>
      </c>
      <c r="I14" s="324">
        <v>1005142</v>
      </c>
      <c r="J14" s="324">
        <v>1009367</v>
      </c>
      <c r="K14" s="324">
        <v>1019829</v>
      </c>
      <c r="L14" s="324">
        <v>1020377</v>
      </c>
      <c r="M14" s="324">
        <v>1037307</v>
      </c>
      <c r="N14" s="324">
        <v>1102529.8134000001</v>
      </c>
      <c r="O14" s="320">
        <f t="shared" si="0"/>
        <v>1058705.3455833334</v>
      </c>
      <c r="P14" s="30"/>
    </row>
    <row r="15" spans="1:16" ht="11.1" customHeight="1" x14ac:dyDescent="0.25">
      <c r="A15" s="69" t="s">
        <v>152</v>
      </c>
      <c r="B15" s="330">
        <v>2023</v>
      </c>
      <c r="C15" s="324">
        <v>88878.929350000006</v>
      </c>
      <c r="D15" s="324">
        <v>83672.545400000003</v>
      </c>
      <c r="E15" s="324">
        <v>109517.8299</v>
      </c>
      <c r="F15" s="324">
        <v>117818.567</v>
      </c>
      <c r="G15" s="324">
        <v>118767.713</v>
      </c>
      <c r="H15" s="324">
        <v>111083.83259999999</v>
      </c>
      <c r="I15" s="324">
        <v>110703.9327</v>
      </c>
      <c r="J15" s="324">
        <v>112703.9327</v>
      </c>
      <c r="K15" s="324">
        <v>119498.3269</v>
      </c>
      <c r="L15" s="324">
        <v>120741.2196</v>
      </c>
      <c r="M15" s="324">
        <v>120960.3624</v>
      </c>
      <c r="N15" s="324">
        <v>120533.8854</v>
      </c>
      <c r="O15" s="320">
        <f t="shared" si="0"/>
        <v>111240.08974583332</v>
      </c>
      <c r="P15" s="30"/>
    </row>
    <row r="16" spans="1:16" ht="11.1" customHeight="1" x14ac:dyDescent="0.25">
      <c r="A16" s="69"/>
      <c r="B16" s="330">
        <v>2024</v>
      </c>
      <c r="C16" s="324">
        <v>87142.21</v>
      </c>
      <c r="D16" s="325">
        <v>82115.199999999997</v>
      </c>
      <c r="E16" s="324">
        <v>102427.0855</v>
      </c>
      <c r="F16" s="324">
        <v>105975.0825</v>
      </c>
      <c r="G16" s="324">
        <v>109140</v>
      </c>
      <c r="H16" s="324">
        <v>108566</v>
      </c>
      <c r="I16" s="324">
        <v>107215</v>
      </c>
      <c r="J16" s="324">
        <v>108215</v>
      </c>
      <c r="K16" s="324">
        <v>105375</v>
      </c>
      <c r="L16" s="324">
        <v>104978.783</v>
      </c>
      <c r="M16" s="324">
        <v>106459</v>
      </c>
      <c r="N16" s="324">
        <v>108255.7847</v>
      </c>
      <c r="O16" s="320">
        <f t="shared" si="0"/>
        <v>102988.67880833334</v>
      </c>
      <c r="P16" s="30"/>
    </row>
    <row r="17" spans="1:16" ht="11.1" customHeight="1" x14ac:dyDescent="0.25">
      <c r="A17" s="73" t="s">
        <v>0</v>
      </c>
      <c r="B17" s="330">
        <v>2023</v>
      </c>
      <c r="C17" s="324">
        <v>380742.37857500004</v>
      </c>
      <c r="D17" s="324">
        <v>359460.14313500002</v>
      </c>
      <c r="E17" s="324">
        <v>376792.010175</v>
      </c>
      <c r="F17" s="324">
        <v>381910.59814999998</v>
      </c>
      <c r="G17" s="324">
        <v>387760.03164499998</v>
      </c>
      <c r="H17" s="324">
        <v>385257.77436499996</v>
      </c>
      <c r="I17" s="324">
        <v>380318.50717500004</v>
      </c>
      <c r="J17" s="324">
        <v>358086.25357499998</v>
      </c>
      <c r="K17" s="324">
        <v>370772.55596000003</v>
      </c>
      <c r="L17" s="324">
        <v>347675.80293000001</v>
      </c>
      <c r="M17" s="324">
        <v>344224.25162499998</v>
      </c>
      <c r="N17" s="324">
        <v>348260.51636999997</v>
      </c>
      <c r="O17" s="320">
        <f t="shared" si="0"/>
        <v>368438.40197333327</v>
      </c>
      <c r="P17" s="30"/>
    </row>
    <row r="18" spans="1:16" ht="11.1" customHeight="1" x14ac:dyDescent="0.25">
      <c r="A18" s="73"/>
      <c r="B18" s="330">
        <v>2024</v>
      </c>
      <c r="C18" s="324">
        <v>366964.28107999999</v>
      </c>
      <c r="D18" s="325">
        <v>345000.01</v>
      </c>
      <c r="E18" s="324">
        <v>348255.09786000004</v>
      </c>
      <c r="F18" s="324">
        <v>361809.05131000001</v>
      </c>
      <c r="G18" s="324">
        <v>367174</v>
      </c>
      <c r="H18" s="324">
        <v>372648</v>
      </c>
      <c r="I18" s="324">
        <v>364560</v>
      </c>
      <c r="J18" s="324">
        <v>350778</v>
      </c>
      <c r="K18" s="324">
        <v>347128.5</v>
      </c>
      <c r="L18" s="324">
        <v>346694.77350000001</v>
      </c>
      <c r="M18" s="324">
        <v>340005</v>
      </c>
      <c r="N18" s="324">
        <v>337076.86735000001</v>
      </c>
      <c r="O18" s="320">
        <f t="shared" si="0"/>
        <v>354007.79842499999</v>
      </c>
      <c r="P18" s="30"/>
    </row>
    <row r="19" spans="1:16" ht="11.1" customHeight="1" x14ac:dyDescent="0.25">
      <c r="A19" s="74" t="s">
        <v>16</v>
      </c>
      <c r="B19" s="330">
        <v>2023</v>
      </c>
      <c r="C19" s="324">
        <v>13580.4</v>
      </c>
      <c r="D19" s="324">
        <v>12487.3</v>
      </c>
      <c r="E19" s="324">
        <v>11890</v>
      </c>
      <c r="F19" s="324">
        <v>11070.46</v>
      </c>
      <c r="G19" s="324">
        <v>11094</v>
      </c>
      <c r="H19" s="324">
        <v>10987</v>
      </c>
      <c r="I19" s="324">
        <v>10648</v>
      </c>
      <c r="J19" s="324">
        <v>10169.700000000001</v>
      </c>
      <c r="K19" s="324">
        <v>10049</v>
      </c>
      <c r="L19" s="324">
        <v>10128.4</v>
      </c>
      <c r="M19" s="324">
        <v>10009</v>
      </c>
      <c r="N19" s="324">
        <v>10128</v>
      </c>
      <c r="O19" s="320">
        <f t="shared" si="0"/>
        <v>11020.105000000001</v>
      </c>
      <c r="P19" s="30"/>
    </row>
    <row r="20" spans="1:16" ht="11.1" customHeight="1" x14ac:dyDescent="0.25">
      <c r="A20" s="73"/>
      <c r="B20" s="330">
        <v>2024</v>
      </c>
      <c r="C20" s="324">
        <v>13264</v>
      </c>
      <c r="D20" s="325">
        <v>11948</v>
      </c>
      <c r="E20" s="324">
        <v>11997</v>
      </c>
      <c r="F20" s="324">
        <v>11689</v>
      </c>
      <c r="G20" s="324">
        <v>10428</v>
      </c>
      <c r="H20" s="324">
        <v>9847</v>
      </c>
      <c r="I20" s="324">
        <v>9873</v>
      </c>
      <c r="J20" s="324">
        <v>9957</v>
      </c>
      <c r="K20" s="324">
        <v>9738</v>
      </c>
      <c r="L20" s="324">
        <v>9673</v>
      </c>
      <c r="M20" s="324">
        <v>9678</v>
      </c>
      <c r="N20" s="324">
        <v>9597</v>
      </c>
      <c r="O20" s="320">
        <f t="shared" si="0"/>
        <v>10640.75</v>
      </c>
      <c r="P20" s="30"/>
    </row>
    <row r="21" spans="1:16" ht="11.1" customHeight="1" x14ac:dyDescent="0.25">
      <c r="A21" s="69" t="s">
        <v>34</v>
      </c>
      <c r="B21" s="330">
        <v>2023</v>
      </c>
      <c r="C21" s="324">
        <v>202452.78049999999</v>
      </c>
      <c r="D21" s="324">
        <v>208028.04749999999</v>
      </c>
      <c r="E21" s="324">
        <v>234576.91649999999</v>
      </c>
      <c r="F21" s="324">
        <v>249128.88149999999</v>
      </c>
      <c r="G21" s="324">
        <v>258189.68400000001</v>
      </c>
      <c r="H21" s="324">
        <v>259354.13649999999</v>
      </c>
      <c r="I21" s="324">
        <v>249445.44080000001</v>
      </c>
      <c r="J21" s="324">
        <v>242445.44080000001</v>
      </c>
      <c r="K21" s="324">
        <v>213621.71275000001</v>
      </c>
      <c r="L21" s="324">
        <v>203723.06925</v>
      </c>
      <c r="M21" s="324">
        <v>204377.90710000001</v>
      </c>
      <c r="N21" s="324">
        <v>203857.00125</v>
      </c>
      <c r="O21" s="320">
        <f t="shared" si="0"/>
        <v>227433.41820416669</v>
      </c>
      <c r="P21" s="30"/>
    </row>
    <row r="22" spans="1:16" ht="11.1" customHeight="1" x14ac:dyDescent="0.25">
      <c r="A22" s="69"/>
      <c r="B22" s="330">
        <v>2024</v>
      </c>
      <c r="C22" s="324">
        <v>199042.87075</v>
      </c>
      <c r="D22" s="325">
        <v>198827.3</v>
      </c>
      <c r="E22" s="324">
        <v>227564.9295</v>
      </c>
      <c r="F22" s="324">
        <v>228100.09815000001</v>
      </c>
      <c r="G22" s="324">
        <v>229931</v>
      </c>
      <c r="H22" s="324">
        <v>230573</v>
      </c>
      <c r="I22" s="324">
        <v>229911</v>
      </c>
      <c r="J22" s="324">
        <v>230599</v>
      </c>
      <c r="K22" s="324">
        <v>218357</v>
      </c>
      <c r="L22" s="324">
        <v>207682.6525</v>
      </c>
      <c r="M22" s="324">
        <v>208067</v>
      </c>
      <c r="N22" s="324">
        <v>202428.46549999999</v>
      </c>
      <c r="O22" s="320">
        <f t="shared" si="0"/>
        <v>217590.3597</v>
      </c>
      <c r="P22" s="30"/>
    </row>
    <row r="23" spans="1:16" ht="11.1" customHeight="1" x14ac:dyDescent="0.25">
      <c r="A23" s="69" t="s">
        <v>19</v>
      </c>
      <c r="B23" s="330">
        <v>2023</v>
      </c>
      <c r="C23" s="324">
        <v>130151.50109999999</v>
      </c>
      <c r="D23" s="324">
        <v>125218.50558</v>
      </c>
      <c r="E23" s="324">
        <v>130705.23390000001</v>
      </c>
      <c r="F23" s="324">
        <v>128434.03019999999</v>
      </c>
      <c r="G23" s="324">
        <v>129003.08666</v>
      </c>
      <c r="H23" s="324">
        <v>131310.08442</v>
      </c>
      <c r="I23" s="324">
        <v>105790.30989999999</v>
      </c>
      <c r="J23" s="324">
        <v>105433.0971</v>
      </c>
      <c r="K23" s="324">
        <v>103524.44768</v>
      </c>
      <c r="L23" s="324">
        <v>104124.01844</v>
      </c>
      <c r="M23" s="324">
        <v>103727.28449999999</v>
      </c>
      <c r="N23" s="324">
        <v>102191.90196</v>
      </c>
      <c r="O23" s="320">
        <f t="shared" si="0"/>
        <v>116634.45845333334</v>
      </c>
      <c r="P23" s="30"/>
    </row>
    <row r="24" spans="1:16" ht="11.1" customHeight="1" x14ac:dyDescent="0.25">
      <c r="A24" s="69"/>
      <c r="B24" s="330">
        <v>2024</v>
      </c>
      <c r="C24" s="324">
        <v>123523.82064000001</v>
      </c>
      <c r="D24" s="325">
        <v>121821.3</v>
      </c>
      <c r="E24" s="324">
        <v>120966.37406</v>
      </c>
      <c r="F24" s="324">
        <v>126850.59933</v>
      </c>
      <c r="G24" s="324">
        <v>121723</v>
      </c>
      <c r="H24" s="324">
        <v>120923</v>
      </c>
      <c r="I24" s="324">
        <v>121242</v>
      </c>
      <c r="J24" s="324">
        <v>119242</v>
      </c>
      <c r="K24" s="324">
        <v>102595</v>
      </c>
      <c r="L24" s="324">
        <v>101799.58349999999</v>
      </c>
      <c r="M24" s="324">
        <v>101231</v>
      </c>
      <c r="N24" s="324">
        <v>102323.899</v>
      </c>
      <c r="O24" s="320">
        <f t="shared" si="0"/>
        <v>115353.46471083333</v>
      </c>
      <c r="P24" s="30"/>
    </row>
    <row r="25" spans="1:16" ht="11.1" customHeight="1" x14ac:dyDescent="0.25">
      <c r="A25" s="69" t="s">
        <v>41</v>
      </c>
      <c r="B25" s="330">
        <v>2023</v>
      </c>
      <c r="C25" s="324">
        <v>160904.35475</v>
      </c>
      <c r="D25" s="324">
        <v>157140.016</v>
      </c>
      <c r="E25" s="324">
        <v>166879.2077</v>
      </c>
      <c r="F25" s="324">
        <v>165057.20550000001</v>
      </c>
      <c r="G25" s="324">
        <v>161569.46249999999</v>
      </c>
      <c r="H25" s="324">
        <v>160731.21919999999</v>
      </c>
      <c r="I25" s="324">
        <v>171710.12049999999</v>
      </c>
      <c r="J25" s="324">
        <v>161710.12049999999</v>
      </c>
      <c r="K25" s="324">
        <v>163148.85089999999</v>
      </c>
      <c r="L25" s="324">
        <v>160345.51699999999</v>
      </c>
      <c r="M25" s="324">
        <v>164330.76999999999</v>
      </c>
      <c r="N25" s="324">
        <v>163261.73499999999</v>
      </c>
      <c r="O25" s="320">
        <f t="shared" si="0"/>
        <v>163065.7149625</v>
      </c>
      <c r="P25" s="30"/>
    </row>
    <row r="26" spans="1:16" ht="11.1" customHeight="1" x14ac:dyDescent="0.25">
      <c r="A26" s="69"/>
      <c r="B26" s="330">
        <v>2024</v>
      </c>
      <c r="C26" s="324">
        <v>155228.51149999999</v>
      </c>
      <c r="D26" s="325">
        <v>152758.20000000001</v>
      </c>
      <c r="E26" s="324">
        <v>151073.18575</v>
      </c>
      <c r="F26" s="324">
        <v>148165.94375000001</v>
      </c>
      <c r="G26" s="324">
        <v>147687</v>
      </c>
      <c r="H26" s="324">
        <v>148381</v>
      </c>
      <c r="I26" s="324">
        <v>153821</v>
      </c>
      <c r="J26" s="324">
        <v>154069</v>
      </c>
      <c r="K26" s="324">
        <v>158713</v>
      </c>
      <c r="L26" s="324">
        <v>157521.94875000001</v>
      </c>
      <c r="M26" s="324">
        <v>163881</v>
      </c>
      <c r="N26" s="324">
        <v>164095.95775</v>
      </c>
      <c r="O26" s="320">
        <f t="shared" si="0"/>
        <v>154616.31229166666</v>
      </c>
      <c r="P26" s="30"/>
    </row>
    <row r="27" spans="1:16" ht="11.1" customHeight="1" x14ac:dyDescent="0.25">
      <c r="A27" s="69" t="s">
        <v>40</v>
      </c>
      <c r="B27" s="330">
        <v>2023</v>
      </c>
      <c r="C27" s="326">
        <v>10184853.18595</v>
      </c>
      <c r="D27" s="326">
        <v>9760901.6447999999</v>
      </c>
      <c r="E27" s="326">
        <v>9963870.5556000005</v>
      </c>
      <c r="F27" s="326">
        <v>9989064.1001999993</v>
      </c>
      <c r="G27" s="326">
        <v>9995621.9063000008</v>
      </c>
      <c r="H27" s="326">
        <v>9999595.8573499992</v>
      </c>
      <c r="I27" s="326">
        <v>10388061.933499999</v>
      </c>
      <c r="J27" s="326">
        <v>10338061.933499999</v>
      </c>
      <c r="K27" s="326">
        <v>10441720.05865</v>
      </c>
      <c r="L27" s="326">
        <v>10396341.658199999</v>
      </c>
      <c r="M27" s="326">
        <v>10387417.42825</v>
      </c>
      <c r="N27" s="326">
        <v>10335560.20465</v>
      </c>
      <c r="O27" s="320">
        <f t="shared" si="0"/>
        <v>10181755.872245831</v>
      </c>
      <c r="P27" s="30"/>
    </row>
    <row r="28" spans="1:16" ht="11.1" customHeight="1" x14ac:dyDescent="0.25">
      <c r="A28" s="69"/>
      <c r="B28" s="330">
        <v>2024</v>
      </c>
      <c r="C28" s="326">
        <v>10115394.61245</v>
      </c>
      <c r="D28" s="325">
        <v>9984062.5</v>
      </c>
      <c r="E28" s="324">
        <v>9894079.6176500004</v>
      </c>
      <c r="F28" s="324">
        <v>9890976.2397000007</v>
      </c>
      <c r="G28" s="324">
        <v>9916113</v>
      </c>
      <c r="H28" s="324">
        <v>9968370</v>
      </c>
      <c r="I28" s="324">
        <v>10065370</v>
      </c>
      <c r="J28" s="324">
        <v>10083956</v>
      </c>
      <c r="K28" s="324">
        <v>10088757</v>
      </c>
      <c r="L28" s="324">
        <v>10135827.3552246</v>
      </c>
      <c r="M28" s="324">
        <v>10129781</v>
      </c>
      <c r="N28" s="324">
        <v>10077391.644282199</v>
      </c>
      <c r="O28" s="320">
        <f t="shared" si="0"/>
        <v>10029173.247442232</v>
      </c>
      <c r="P28" s="30"/>
    </row>
    <row r="29" spans="1:16" ht="11.1" customHeight="1" x14ac:dyDescent="0.25">
      <c r="A29" s="69" t="s">
        <v>18</v>
      </c>
      <c r="B29" s="330">
        <v>2023</v>
      </c>
      <c r="C29" s="324">
        <v>150537.51930000001</v>
      </c>
      <c r="D29" s="324">
        <v>135760.43830000001</v>
      </c>
      <c r="E29" s="324">
        <v>136230.50365</v>
      </c>
      <c r="F29" s="324">
        <v>134448.69774999999</v>
      </c>
      <c r="G29" s="324">
        <v>135869.49494999999</v>
      </c>
      <c r="H29" s="324">
        <v>136405.75695000001</v>
      </c>
      <c r="I29" s="324">
        <v>129900.4991</v>
      </c>
      <c r="J29" s="324">
        <v>125900.4991</v>
      </c>
      <c r="K29" s="324">
        <v>129096.7059</v>
      </c>
      <c r="L29" s="324">
        <v>128616.26850000001</v>
      </c>
      <c r="M29" s="324">
        <v>125051.54829999999</v>
      </c>
      <c r="N29" s="324">
        <v>127861.20699999999</v>
      </c>
      <c r="O29" s="320">
        <f t="shared" si="0"/>
        <v>132973.26156666665</v>
      </c>
      <c r="P29" s="30"/>
    </row>
    <row r="30" spans="1:16" ht="11.1" customHeight="1" x14ac:dyDescent="0.25">
      <c r="A30" s="69"/>
      <c r="B30" s="330">
        <v>2024</v>
      </c>
      <c r="C30" s="324">
        <v>147044.99650000001</v>
      </c>
      <c r="D30" s="325">
        <v>134604.1</v>
      </c>
      <c r="E30" s="324">
        <v>134472.26879999999</v>
      </c>
      <c r="F30" s="324">
        <v>130079.3461</v>
      </c>
      <c r="G30" s="324">
        <v>133061</v>
      </c>
      <c r="H30" s="324">
        <v>134587</v>
      </c>
      <c r="I30" s="324">
        <v>129646</v>
      </c>
      <c r="J30" s="324">
        <v>127646</v>
      </c>
      <c r="K30" s="324">
        <v>118743</v>
      </c>
      <c r="L30" s="324">
        <v>116858</v>
      </c>
      <c r="M30" s="324">
        <v>122037</v>
      </c>
      <c r="N30" s="324">
        <v>127349.91409999999</v>
      </c>
      <c r="O30" s="320">
        <f t="shared" si="0"/>
        <v>129677.38545833332</v>
      </c>
      <c r="P30" s="30"/>
    </row>
    <row r="31" spans="1:16" ht="11.1" customHeight="1" x14ac:dyDescent="0.25">
      <c r="A31" s="69" t="s">
        <v>32</v>
      </c>
      <c r="B31" s="330">
        <v>2023</v>
      </c>
      <c r="C31" s="324">
        <v>4720076.8979000002</v>
      </c>
      <c r="D31" s="324">
        <v>4719983.3828499997</v>
      </c>
      <c r="E31" s="324">
        <v>4749656</v>
      </c>
      <c r="F31" s="324">
        <v>4727265.9577500001</v>
      </c>
      <c r="G31" s="324">
        <v>4793950.0689500002</v>
      </c>
      <c r="H31" s="324">
        <v>4809999.4123999998</v>
      </c>
      <c r="I31" s="324">
        <v>4800333.8137999997</v>
      </c>
      <c r="J31" s="324">
        <v>4897333.8137999997</v>
      </c>
      <c r="K31" s="324">
        <v>4810600.8687499985</v>
      </c>
      <c r="L31" s="324">
        <v>4799404.4255999997</v>
      </c>
      <c r="M31" s="324">
        <v>4801786.9476500005</v>
      </c>
      <c r="N31" s="324">
        <v>4809139.8290999997</v>
      </c>
      <c r="O31" s="320">
        <f t="shared" si="0"/>
        <v>4786627.6182124997</v>
      </c>
      <c r="P31" s="30"/>
    </row>
    <row r="32" spans="1:16" ht="11.1" customHeight="1" x14ac:dyDescent="0.25">
      <c r="A32" s="69"/>
      <c r="B32" s="330">
        <v>2024</v>
      </c>
      <c r="C32" s="324">
        <v>4697183.0152000003</v>
      </c>
      <c r="D32" s="325">
        <v>4669344.0999999996</v>
      </c>
      <c r="E32" s="324">
        <v>4536660</v>
      </c>
      <c r="F32" s="324">
        <v>4373083.3986999998</v>
      </c>
      <c r="G32" s="324">
        <v>4412830</v>
      </c>
      <c r="H32" s="324">
        <v>4447415</v>
      </c>
      <c r="I32" s="324">
        <v>4443066</v>
      </c>
      <c r="J32" s="324">
        <v>4503066</v>
      </c>
      <c r="K32" s="324">
        <v>4440134</v>
      </c>
      <c r="L32" s="324">
        <v>4448561.0994499996</v>
      </c>
      <c r="M32" s="324">
        <v>4707583</v>
      </c>
      <c r="N32" s="324">
        <v>4714835.8197499998</v>
      </c>
      <c r="O32" s="320">
        <f t="shared" si="0"/>
        <v>4532813.4527583336</v>
      </c>
      <c r="P32" s="30"/>
    </row>
    <row r="33" spans="1:16" ht="11.1" customHeight="1" x14ac:dyDescent="0.25">
      <c r="A33" s="69" t="s">
        <v>101</v>
      </c>
      <c r="B33" s="330">
        <v>2023</v>
      </c>
      <c r="C33" s="324">
        <v>475046.80359999998</v>
      </c>
      <c r="D33" s="324">
        <v>486983.38284999999</v>
      </c>
      <c r="E33" s="324">
        <v>463972.00890000002</v>
      </c>
      <c r="F33" s="324">
        <v>454719.19469999999</v>
      </c>
      <c r="G33" s="324">
        <v>421326.17924999999</v>
      </c>
      <c r="H33" s="324">
        <v>428463.69884999999</v>
      </c>
      <c r="I33" s="324">
        <v>408535.04239999998</v>
      </c>
      <c r="J33" s="324">
        <v>407535.04239999998</v>
      </c>
      <c r="K33" s="324">
        <v>409387.53755000001</v>
      </c>
      <c r="L33" s="324">
        <v>366594.4939</v>
      </c>
      <c r="M33" s="324">
        <v>360701.56904999999</v>
      </c>
      <c r="N33" s="324">
        <v>370325.10525000002</v>
      </c>
      <c r="O33" s="320">
        <f t="shared" si="0"/>
        <v>421132.50489166664</v>
      </c>
      <c r="P33" s="30"/>
    </row>
    <row r="34" spans="1:16" ht="11.1" customHeight="1" x14ac:dyDescent="0.25">
      <c r="A34" s="69"/>
      <c r="B34" s="330">
        <v>2024</v>
      </c>
      <c r="C34" s="324">
        <v>465864.55599999998</v>
      </c>
      <c r="D34" s="325">
        <v>456367.4</v>
      </c>
      <c r="E34" s="324">
        <v>466259.3</v>
      </c>
      <c r="F34" s="324">
        <v>449992.978</v>
      </c>
      <c r="G34" s="324">
        <v>458255</v>
      </c>
      <c r="H34" s="324">
        <v>464536</v>
      </c>
      <c r="I34" s="324">
        <v>439647</v>
      </c>
      <c r="J34" s="324">
        <v>419647</v>
      </c>
      <c r="K34" s="324">
        <v>420705</v>
      </c>
      <c r="L34" s="324">
        <v>400806.17875000002</v>
      </c>
      <c r="M34" s="324">
        <v>372062</v>
      </c>
      <c r="N34" s="324">
        <v>392960.77850000001</v>
      </c>
      <c r="O34" s="320">
        <f t="shared" si="0"/>
        <v>433925.26593749999</v>
      </c>
      <c r="P34" s="30"/>
    </row>
    <row r="35" spans="1:16" ht="11.1" customHeight="1" x14ac:dyDescent="0.25">
      <c r="A35" s="69" t="s">
        <v>17</v>
      </c>
      <c r="B35" s="330">
        <v>2023</v>
      </c>
      <c r="C35" s="324">
        <v>5775885.5011</v>
      </c>
      <c r="D35" s="324">
        <v>5155719.7</v>
      </c>
      <c r="E35" s="324">
        <v>5028953.0809500003</v>
      </c>
      <c r="F35" s="324">
        <v>5029847.7307500001</v>
      </c>
      <c r="G35" s="324">
        <v>5128332.3510999996</v>
      </c>
      <c r="H35" s="324">
        <v>5267142.3927499996</v>
      </c>
      <c r="I35" s="324">
        <v>5231086.3507000003</v>
      </c>
      <c r="J35" s="324">
        <v>5136152.3</v>
      </c>
      <c r="K35" s="324">
        <v>5242198.4713000003</v>
      </c>
      <c r="L35" s="324">
        <v>5476797.6769999992</v>
      </c>
      <c r="M35" s="324">
        <v>5470454.96055</v>
      </c>
      <c r="N35" s="324">
        <v>5492724.6679999987</v>
      </c>
      <c r="O35" s="320">
        <f t="shared" si="0"/>
        <v>5286274.598683333</v>
      </c>
      <c r="P35" s="30"/>
    </row>
    <row r="36" spans="1:16" ht="11.1" customHeight="1" x14ac:dyDescent="0.25">
      <c r="A36" s="69"/>
      <c r="B36" s="330">
        <v>2024</v>
      </c>
      <c r="C36" s="324">
        <v>5664040.39035</v>
      </c>
      <c r="D36" s="325">
        <v>5574874.7999999998</v>
      </c>
      <c r="E36" s="324">
        <v>5554815.9741000002</v>
      </c>
      <c r="F36" s="324">
        <v>5520236.8852500003</v>
      </c>
      <c r="G36" s="324">
        <v>5334450</v>
      </c>
      <c r="H36" s="324">
        <v>5306953</v>
      </c>
      <c r="I36" s="324">
        <v>5225057</v>
      </c>
      <c r="J36" s="324">
        <v>5106473</v>
      </c>
      <c r="K36" s="324">
        <v>5222928</v>
      </c>
      <c r="L36" s="324">
        <v>5209978</v>
      </c>
      <c r="M36" s="324">
        <v>4947342</v>
      </c>
      <c r="N36" s="324">
        <v>4699643.8063499993</v>
      </c>
      <c r="O36" s="320">
        <f t="shared" si="0"/>
        <v>5280566.0713374997</v>
      </c>
      <c r="P36" s="30"/>
    </row>
    <row r="37" spans="1:16" ht="11.1" customHeight="1" x14ac:dyDescent="0.25">
      <c r="A37" s="69" t="s">
        <v>10</v>
      </c>
      <c r="B37" s="330">
        <v>2023</v>
      </c>
      <c r="C37" s="324">
        <v>2169084</v>
      </c>
      <c r="D37" s="324">
        <v>2115688</v>
      </c>
      <c r="E37" s="324">
        <v>2083625</v>
      </c>
      <c r="F37" s="324">
        <v>2201034</v>
      </c>
      <c r="G37" s="324">
        <v>2172374</v>
      </c>
      <c r="H37" s="324">
        <v>2116041</v>
      </c>
      <c r="I37" s="324">
        <v>2207755</v>
      </c>
      <c r="J37" s="324">
        <v>2313367</v>
      </c>
      <c r="K37" s="324">
        <v>2262200</v>
      </c>
      <c r="L37" s="324">
        <v>2192840</v>
      </c>
      <c r="M37" s="324">
        <v>2195575</v>
      </c>
      <c r="N37" s="324">
        <v>2296780</v>
      </c>
      <c r="O37" s="320">
        <f t="shared" si="0"/>
        <v>2193863.5833333335</v>
      </c>
      <c r="P37" s="30"/>
    </row>
    <row r="38" spans="1:16" ht="11.1" customHeight="1" x14ac:dyDescent="0.25">
      <c r="A38" s="69"/>
      <c r="B38" s="330">
        <v>2024</v>
      </c>
      <c r="C38" s="324">
        <v>2213327</v>
      </c>
      <c r="D38" s="325">
        <v>2150009</v>
      </c>
      <c r="E38" s="324">
        <v>2124605</v>
      </c>
      <c r="F38" s="324">
        <v>2244855</v>
      </c>
      <c r="G38" s="324">
        <v>2234760</v>
      </c>
      <c r="H38" s="324">
        <v>2190902</v>
      </c>
      <c r="I38" s="324">
        <v>2273720</v>
      </c>
      <c r="J38" s="324">
        <v>2392990</v>
      </c>
      <c r="K38" s="324">
        <v>2386370</v>
      </c>
      <c r="L38" s="324">
        <v>2335605</v>
      </c>
      <c r="M38" s="324">
        <v>2365498</v>
      </c>
      <c r="N38" s="324">
        <v>2648125</v>
      </c>
      <c r="O38" s="320">
        <f t="shared" si="0"/>
        <v>2296730.5</v>
      </c>
      <c r="P38" s="30"/>
    </row>
    <row r="39" spans="1:16" ht="11.1" customHeight="1" x14ac:dyDescent="0.25">
      <c r="A39" s="69" t="s">
        <v>63</v>
      </c>
      <c r="B39" s="330">
        <v>2023</v>
      </c>
      <c r="C39" s="324">
        <v>310379.27114999999</v>
      </c>
      <c r="D39" s="324">
        <v>321634.97039999999</v>
      </c>
      <c r="E39" s="324">
        <v>327563.99449999997</v>
      </c>
      <c r="F39" s="324">
        <v>365015.07789999997</v>
      </c>
      <c r="G39" s="324">
        <v>357926.14799999999</v>
      </c>
      <c r="H39" s="324">
        <v>367359.49719999998</v>
      </c>
      <c r="I39" s="324">
        <v>368499.00445000001</v>
      </c>
      <c r="J39" s="324">
        <v>375025.0036</v>
      </c>
      <c r="K39" s="324">
        <v>363201.65039999993</v>
      </c>
      <c r="L39" s="324">
        <v>373878.37349999999</v>
      </c>
      <c r="M39" s="324">
        <v>365497.03950000001</v>
      </c>
      <c r="N39" s="324">
        <v>357193.68650000001</v>
      </c>
      <c r="O39" s="320">
        <f t="shared" si="0"/>
        <v>354431.14309166657</v>
      </c>
      <c r="P39" s="30"/>
    </row>
    <row r="40" spans="1:16" ht="11.1" customHeight="1" x14ac:dyDescent="0.25">
      <c r="A40" s="69"/>
      <c r="B40" s="330">
        <v>2024</v>
      </c>
      <c r="C40" s="324">
        <v>305716.1067</v>
      </c>
      <c r="D40" s="325">
        <v>303585.8</v>
      </c>
      <c r="E40" s="324">
        <v>301872.02380000002</v>
      </c>
      <c r="F40" s="324">
        <v>300701.30780000001</v>
      </c>
      <c r="G40" s="324">
        <v>302919</v>
      </c>
      <c r="H40" s="324">
        <v>305365</v>
      </c>
      <c r="I40" s="324">
        <v>349664</v>
      </c>
      <c r="J40" s="324">
        <v>352664</v>
      </c>
      <c r="K40" s="324">
        <v>360285</v>
      </c>
      <c r="L40" s="324">
        <v>364928.8873</v>
      </c>
      <c r="M40" s="324">
        <v>355318</v>
      </c>
      <c r="N40" s="324">
        <v>354053.82735000004</v>
      </c>
      <c r="O40" s="320">
        <f t="shared" si="0"/>
        <v>329756.07941250002</v>
      </c>
      <c r="P40" s="30"/>
    </row>
    <row r="41" spans="1:16" ht="11.1" customHeight="1" x14ac:dyDescent="0.25">
      <c r="A41" s="69" t="s">
        <v>64</v>
      </c>
      <c r="B41" s="330">
        <v>2023</v>
      </c>
      <c r="C41" s="324">
        <v>181753.76629999999</v>
      </c>
      <c r="D41" s="324">
        <v>182688.26699999999</v>
      </c>
      <c r="E41" s="324">
        <v>194924.15900000001</v>
      </c>
      <c r="F41" s="324">
        <v>201237.60159999999</v>
      </c>
      <c r="G41" s="324">
        <v>204150.62719999999</v>
      </c>
      <c r="H41" s="324">
        <v>213998.31099999999</v>
      </c>
      <c r="I41" s="324">
        <v>203337.93890000001</v>
      </c>
      <c r="J41" s="324">
        <v>201337.93890000001</v>
      </c>
      <c r="K41" s="324">
        <v>200992.15</v>
      </c>
      <c r="L41" s="324">
        <v>199131.0515</v>
      </c>
      <c r="M41" s="324">
        <v>198703.71799999999</v>
      </c>
      <c r="N41" s="324">
        <v>197238.36350000001</v>
      </c>
      <c r="O41" s="320">
        <f t="shared" si="0"/>
        <v>198291.15774166666</v>
      </c>
      <c r="P41" s="30"/>
    </row>
    <row r="42" spans="1:16" ht="11.1" customHeight="1" x14ac:dyDescent="0.25">
      <c r="A42" s="69"/>
      <c r="B42" s="330">
        <v>2024</v>
      </c>
      <c r="C42" s="324">
        <v>170965.11619999999</v>
      </c>
      <c r="D42" s="325">
        <v>173542.39999999999</v>
      </c>
      <c r="E42" s="324">
        <v>179812.00349999999</v>
      </c>
      <c r="F42" s="324">
        <v>189968.7409</v>
      </c>
      <c r="G42" s="324">
        <v>187051</v>
      </c>
      <c r="H42" s="324">
        <v>198964</v>
      </c>
      <c r="I42" s="324">
        <v>186575</v>
      </c>
      <c r="J42" s="324">
        <v>199575</v>
      </c>
      <c r="K42" s="324">
        <v>198955</v>
      </c>
      <c r="L42" s="324">
        <v>176333.98675000001</v>
      </c>
      <c r="M42" s="324">
        <v>178875</v>
      </c>
      <c r="N42" s="324">
        <v>190494.8285</v>
      </c>
      <c r="O42" s="320">
        <f t="shared" si="0"/>
        <v>185926.00632083332</v>
      </c>
      <c r="P42" s="30"/>
    </row>
    <row r="43" spans="1:16" ht="11.1" customHeight="1" x14ac:dyDescent="0.25">
      <c r="A43" s="69" t="s">
        <v>21</v>
      </c>
      <c r="B43" s="330">
        <v>2023</v>
      </c>
      <c r="C43" s="324">
        <v>34171.887499999997</v>
      </c>
      <c r="D43" s="324">
        <v>29913.944</v>
      </c>
      <c r="E43" s="324">
        <v>35031.213000000003</v>
      </c>
      <c r="F43" s="324">
        <v>33003.663999999997</v>
      </c>
      <c r="G43" s="324">
        <v>34840.408000000003</v>
      </c>
      <c r="H43" s="324">
        <v>31614.673999999999</v>
      </c>
      <c r="I43" s="324">
        <v>32322.664000000001</v>
      </c>
      <c r="J43" s="324">
        <v>33322.663999999997</v>
      </c>
      <c r="K43" s="324">
        <v>35874.601999999999</v>
      </c>
      <c r="L43" s="324">
        <v>36804.92</v>
      </c>
      <c r="M43" s="324">
        <v>34562.498</v>
      </c>
      <c r="N43" s="324">
        <v>32512.91</v>
      </c>
      <c r="O43" s="320">
        <f t="shared" si="0"/>
        <v>33664.670708333331</v>
      </c>
      <c r="P43" s="30"/>
    </row>
    <row r="44" spans="1:16" ht="11.1" customHeight="1" x14ac:dyDescent="0.25">
      <c r="A44" s="69"/>
      <c r="B44" s="330">
        <v>2024</v>
      </c>
      <c r="C44" s="324">
        <v>31727.95</v>
      </c>
      <c r="D44" s="325">
        <v>28075.5</v>
      </c>
      <c r="E44" s="324">
        <v>29049.454000000002</v>
      </c>
      <c r="F44" s="324">
        <v>31080.241999999998</v>
      </c>
      <c r="G44" s="324">
        <v>31586</v>
      </c>
      <c r="H44" s="324">
        <v>30204</v>
      </c>
      <c r="I44" s="324">
        <v>31065</v>
      </c>
      <c r="J44" s="324">
        <v>33065</v>
      </c>
      <c r="K44" s="324">
        <v>34566</v>
      </c>
      <c r="L44" s="324">
        <v>35174.394500000002</v>
      </c>
      <c r="M44" s="324">
        <v>34386</v>
      </c>
      <c r="N44" s="324">
        <v>31894.11275</v>
      </c>
      <c r="O44" s="320">
        <f t="shared" si="0"/>
        <v>31822.804437499999</v>
      </c>
      <c r="P44" s="30"/>
    </row>
    <row r="45" spans="1:16" ht="11.1" customHeight="1" x14ac:dyDescent="0.25">
      <c r="A45" s="69" t="s">
        <v>42</v>
      </c>
      <c r="B45" s="330">
        <v>2023</v>
      </c>
      <c r="C45" s="324">
        <v>26245.3531</v>
      </c>
      <c r="D45" s="324">
        <v>26178.764200000001</v>
      </c>
      <c r="E45" s="324">
        <v>27154.603500000001</v>
      </c>
      <c r="F45" s="324">
        <v>28125.171699999999</v>
      </c>
      <c r="G45" s="324">
        <v>27204.346000000001</v>
      </c>
      <c r="H45" s="324">
        <v>28259.604500000001</v>
      </c>
      <c r="I45" s="324">
        <v>28545.944</v>
      </c>
      <c r="J45" s="324">
        <v>27978.288499999999</v>
      </c>
      <c r="K45" s="324">
        <v>28646.737499999999</v>
      </c>
      <c r="L45" s="324">
        <v>28385.515500000001</v>
      </c>
      <c r="M45" s="324">
        <v>28239.364000000001</v>
      </c>
      <c r="N45" s="324">
        <v>28191.901959999999</v>
      </c>
      <c r="O45" s="320">
        <f t="shared" si="0"/>
        <v>27762.966204999993</v>
      </c>
      <c r="P45" s="30"/>
    </row>
    <row r="46" spans="1:16" ht="11.1" customHeight="1" x14ac:dyDescent="0.25">
      <c r="A46" s="69"/>
      <c r="B46" s="330">
        <v>2024</v>
      </c>
      <c r="C46" s="324">
        <v>24953.0245</v>
      </c>
      <c r="D46" s="325">
        <v>24515.445</v>
      </c>
      <c r="E46" s="324">
        <v>25994.006000000001</v>
      </c>
      <c r="F46" s="324">
        <v>27949.117999999999</v>
      </c>
      <c r="G46" s="324">
        <v>27902</v>
      </c>
      <c r="H46" s="324">
        <v>27190</v>
      </c>
      <c r="I46" s="324">
        <v>28160</v>
      </c>
      <c r="J46" s="324">
        <v>27708</v>
      </c>
      <c r="K46" s="324">
        <v>27089</v>
      </c>
      <c r="L46" s="324">
        <v>27140</v>
      </c>
      <c r="M46" s="324">
        <v>26859</v>
      </c>
      <c r="N46" s="324">
        <v>27014.165300000001</v>
      </c>
      <c r="O46" s="320">
        <f t="shared" si="0"/>
        <v>26872.813233333334</v>
      </c>
      <c r="P46" s="30"/>
    </row>
    <row r="47" spans="1:16" ht="11.1" customHeight="1" x14ac:dyDescent="0.25">
      <c r="A47" s="69" t="s">
        <v>31</v>
      </c>
      <c r="B47" s="330">
        <v>2023</v>
      </c>
      <c r="C47" s="324">
        <v>339289.78840000002</v>
      </c>
      <c r="D47" s="324">
        <v>414555.24690000003</v>
      </c>
      <c r="E47" s="324">
        <v>368094.68424999999</v>
      </c>
      <c r="F47" s="324">
        <v>346322.68054999999</v>
      </c>
      <c r="G47" s="324">
        <v>306332.97324999998</v>
      </c>
      <c r="H47" s="324">
        <v>302346.9265</v>
      </c>
      <c r="I47" s="324">
        <v>330843.43089999998</v>
      </c>
      <c r="J47" s="324">
        <v>440843.43089999998</v>
      </c>
      <c r="K47" s="324">
        <v>348726.80944999994</v>
      </c>
      <c r="L47" s="324">
        <v>389650.04430000001</v>
      </c>
      <c r="M47" s="324">
        <v>396102.08415000001</v>
      </c>
      <c r="N47" s="324">
        <v>372298.22665000003</v>
      </c>
      <c r="O47" s="320">
        <f t="shared" si="0"/>
        <v>362950.52718333335</v>
      </c>
      <c r="P47" s="30"/>
    </row>
    <row r="48" spans="1:16" ht="11.1" customHeight="1" x14ac:dyDescent="0.25">
      <c r="A48" s="69"/>
      <c r="B48" s="330">
        <v>2024</v>
      </c>
      <c r="C48" s="324">
        <v>330365.23</v>
      </c>
      <c r="D48" s="325">
        <v>341195.6</v>
      </c>
      <c r="E48" s="324">
        <v>312247</v>
      </c>
      <c r="F48" s="324">
        <v>319506</v>
      </c>
      <c r="G48" s="324">
        <v>318067</v>
      </c>
      <c r="H48" s="324">
        <v>315453</v>
      </c>
      <c r="I48" s="324">
        <v>316660</v>
      </c>
      <c r="J48" s="324">
        <v>386660</v>
      </c>
      <c r="K48" s="324">
        <v>316914</v>
      </c>
      <c r="L48" s="324">
        <v>365806</v>
      </c>
      <c r="M48" s="324">
        <v>382318</v>
      </c>
      <c r="N48" s="324">
        <v>381746</v>
      </c>
      <c r="O48" s="320">
        <f t="shared" si="0"/>
        <v>340578.15250000003</v>
      </c>
      <c r="P48" s="30"/>
    </row>
    <row r="49" spans="1:16" ht="11.1" customHeight="1" x14ac:dyDescent="0.25">
      <c r="A49" s="69" t="s">
        <v>35</v>
      </c>
      <c r="B49" s="330">
        <v>2023</v>
      </c>
      <c r="C49" s="324">
        <v>317654.74050000001</v>
      </c>
      <c r="D49" s="324">
        <v>318362.29554999998</v>
      </c>
      <c r="E49" s="324">
        <v>333161.88955000002</v>
      </c>
      <c r="F49" s="324">
        <v>335200.36674999999</v>
      </c>
      <c r="G49" s="324">
        <v>339613.47210000001</v>
      </c>
      <c r="H49" s="324">
        <v>347095.08319999999</v>
      </c>
      <c r="I49" s="324">
        <v>333107.571</v>
      </c>
      <c r="J49" s="324">
        <v>319242.571</v>
      </c>
      <c r="K49" s="324">
        <v>307789.22529999999</v>
      </c>
      <c r="L49" s="324">
        <v>303788.5099</v>
      </c>
      <c r="M49" s="324">
        <v>304662.54499999998</v>
      </c>
      <c r="N49" s="324">
        <v>301406.46159999998</v>
      </c>
      <c r="O49" s="320">
        <f t="shared" si="0"/>
        <v>321757.06095416669</v>
      </c>
      <c r="P49" s="30"/>
    </row>
    <row r="50" spans="1:16" ht="11.1" customHeight="1" x14ac:dyDescent="0.25">
      <c r="A50" s="69"/>
      <c r="B50" s="330">
        <v>2024</v>
      </c>
      <c r="C50" s="324">
        <v>305464.4719</v>
      </c>
      <c r="D50" s="325">
        <v>312697.40000000002</v>
      </c>
      <c r="E50" s="324">
        <v>331589</v>
      </c>
      <c r="F50" s="324">
        <v>339792.05534999998</v>
      </c>
      <c r="G50" s="324">
        <v>338424</v>
      </c>
      <c r="H50" s="324">
        <v>342236</v>
      </c>
      <c r="I50" s="324">
        <v>340124</v>
      </c>
      <c r="J50" s="324">
        <v>326124</v>
      </c>
      <c r="K50" s="324">
        <v>320601</v>
      </c>
      <c r="L50" s="324">
        <v>315275</v>
      </c>
      <c r="M50" s="324">
        <v>313879</v>
      </c>
      <c r="N50" s="324">
        <v>300554.27799999999</v>
      </c>
      <c r="O50" s="320">
        <f t="shared" si="0"/>
        <v>323896.6837708333</v>
      </c>
      <c r="P50" s="30"/>
    </row>
    <row r="51" spans="1:16" ht="11.1" customHeight="1" x14ac:dyDescent="0.25">
      <c r="A51" s="69" t="s">
        <v>36</v>
      </c>
      <c r="B51" s="330">
        <v>2023</v>
      </c>
      <c r="C51" s="324">
        <v>822293.45904999995</v>
      </c>
      <c r="D51" s="324">
        <v>820833.41570000001</v>
      </c>
      <c r="E51" s="324">
        <v>864214.93680000002</v>
      </c>
      <c r="F51" s="324">
        <v>860219.06339999998</v>
      </c>
      <c r="G51" s="324">
        <v>871937.72935000004</v>
      </c>
      <c r="H51" s="324">
        <v>888005.66845</v>
      </c>
      <c r="I51" s="324">
        <v>886099.00445000001</v>
      </c>
      <c r="J51" s="324">
        <v>840499.00445000001</v>
      </c>
      <c r="K51" s="324">
        <v>894382.16850000003</v>
      </c>
      <c r="L51" s="324">
        <v>890565.44125000003</v>
      </c>
      <c r="M51" s="324">
        <v>876151.05815000006</v>
      </c>
      <c r="N51" s="324">
        <v>875409.98430000001</v>
      </c>
      <c r="O51" s="320">
        <f t="shared" si="0"/>
        <v>865884.24448749993</v>
      </c>
      <c r="P51" s="30"/>
    </row>
    <row r="52" spans="1:16" ht="11.1" customHeight="1" x14ac:dyDescent="0.25">
      <c r="A52" s="69"/>
      <c r="B52" s="330">
        <v>2024</v>
      </c>
      <c r="C52" s="324">
        <v>812263.09554999997</v>
      </c>
      <c r="D52" s="325">
        <v>809270.5</v>
      </c>
      <c r="E52" s="324">
        <v>814009.52800000005</v>
      </c>
      <c r="F52" s="324">
        <v>820561.8456</v>
      </c>
      <c r="G52" s="324">
        <v>799020</v>
      </c>
      <c r="H52" s="324">
        <v>790294</v>
      </c>
      <c r="I52" s="324">
        <v>798766</v>
      </c>
      <c r="J52" s="324">
        <v>808766</v>
      </c>
      <c r="K52" s="324">
        <v>870752</v>
      </c>
      <c r="L52" s="324">
        <v>860412</v>
      </c>
      <c r="M52" s="324">
        <v>870689</v>
      </c>
      <c r="N52" s="324">
        <v>876351.64974999998</v>
      </c>
      <c r="O52" s="320">
        <f t="shared" si="0"/>
        <v>827596.30157499993</v>
      </c>
      <c r="P52" s="30"/>
    </row>
    <row r="53" spans="1:16" ht="11.1" customHeight="1" x14ac:dyDescent="0.25">
      <c r="A53" s="69" t="s">
        <v>22</v>
      </c>
      <c r="B53" s="330">
        <v>2023</v>
      </c>
      <c r="C53" s="324">
        <v>295740.09519999998</v>
      </c>
      <c r="D53" s="324">
        <v>296613.54859999998</v>
      </c>
      <c r="E53" s="324">
        <v>319860.1532</v>
      </c>
      <c r="F53" s="324">
        <v>324910.16375000001</v>
      </c>
      <c r="G53" s="324">
        <v>310019.31370000006</v>
      </c>
      <c r="H53" s="324">
        <v>311030.68214999995</v>
      </c>
      <c r="I53" s="324">
        <v>311885.76065000001</v>
      </c>
      <c r="J53" s="324">
        <v>312495.76065000001</v>
      </c>
      <c r="K53" s="324">
        <v>310339.17274999997</v>
      </c>
      <c r="L53" s="324">
        <v>312781.48499999999</v>
      </c>
      <c r="M53" s="324">
        <v>278779.6447</v>
      </c>
      <c r="N53" s="324">
        <v>277841.10359999997</v>
      </c>
      <c r="O53" s="320">
        <f t="shared" si="0"/>
        <v>305191.40699583333</v>
      </c>
      <c r="P53" s="30"/>
    </row>
    <row r="54" spans="1:16" ht="11.1" customHeight="1" x14ac:dyDescent="0.25">
      <c r="A54" s="69"/>
      <c r="B54" s="330">
        <v>2024</v>
      </c>
      <c r="C54" s="324">
        <v>285569.3847</v>
      </c>
      <c r="D54" s="325">
        <v>283642.8</v>
      </c>
      <c r="E54" s="324">
        <v>305986.76545000001</v>
      </c>
      <c r="F54" s="324">
        <v>321084.47025000001</v>
      </c>
      <c r="G54" s="324">
        <v>304034</v>
      </c>
      <c r="H54" s="324">
        <v>305376</v>
      </c>
      <c r="I54" s="324">
        <v>306678</v>
      </c>
      <c r="J54" s="324">
        <v>308678</v>
      </c>
      <c r="K54" s="324">
        <v>302465</v>
      </c>
      <c r="L54" s="324">
        <v>305133.22570000001</v>
      </c>
      <c r="M54" s="324">
        <v>295238</v>
      </c>
      <c r="N54" s="324">
        <v>272751.33635</v>
      </c>
      <c r="O54" s="320">
        <f t="shared" si="0"/>
        <v>299719.74853749998</v>
      </c>
      <c r="P54" s="30"/>
    </row>
    <row r="55" spans="1:16" ht="11.1" customHeight="1" x14ac:dyDescent="0.25">
      <c r="A55" s="76" t="s">
        <v>30</v>
      </c>
      <c r="B55" s="330">
        <v>2023</v>
      </c>
      <c r="C55" s="324">
        <v>8245.3531000000003</v>
      </c>
      <c r="D55" s="324">
        <v>10578.7642</v>
      </c>
      <c r="E55" s="324">
        <v>5154.6034999999993</v>
      </c>
      <c r="F55" s="324">
        <v>5125.171699999999</v>
      </c>
      <c r="G55" s="324">
        <v>12304.346</v>
      </c>
      <c r="H55" s="324">
        <v>13259.604499999999</v>
      </c>
      <c r="I55" s="324">
        <v>12845.944</v>
      </c>
      <c r="J55" s="324">
        <v>13145.944</v>
      </c>
      <c r="K55" s="324">
        <v>13200.409</v>
      </c>
      <c r="L55" s="324">
        <v>12379.844999999999</v>
      </c>
      <c r="M55" s="324">
        <v>8229.14</v>
      </c>
      <c r="N55" s="324">
        <v>9158.8109999999997</v>
      </c>
      <c r="O55" s="320">
        <f t="shared" si="0"/>
        <v>10302.328</v>
      </c>
      <c r="P55" s="30"/>
    </row>
    <row r="56" spans="1:16" ht="11.1" customHeight="1" x14ac:dyDescent="0.25">
      <c r="A56" s="76"/>
      <c r="B56" s="330">
        <v>2024</v>
      </c>
      <c r="C56" s="324">
        <v>8048.7640000000001</v>
      </c>
      <c r="D56" s="325">
        <v>8601</v>
      </c>
      <c r="E56" s="324">
        <v>7656</v>
      </c>
      <c r="F56" s="324">
        <v>6763.72</v>
      </c>
      <c r="G56" s="324">
        <v>8603</v>
      </c>
      <c r="H56" s="324">
        <v>9752</v>
      </c>
      <c r="I56" s="324">
        <v>9846</v>
      </c>
      <c r="J56" s="324">
        <v>10806</v>
      </c>
      <c r="K56" s="324">
        <v>10939</v>
      </c>
      <c r="L56" s="324">
        <v>9939</v>
      </c>
      <c r="M56" s="324">
        <v>8262</v>
      </c>
      <c r="N56" s="324">
        <v>9037.5128999999997</v>
      </c>
      <c r="O56" s="320">
        <f t="shared" si="0"/>
        <v>9021.1664083333326</v>
      </c>
      <c r="P56" s="30"/>
    </row>
    <row r="57" spans="1:16" ht="11.1" customHeight="1" x14ac:dyDescent="0.25">
      <c r="A57" s="69" t="s">
        <v>155</v>
      </c>
      <c r="B57" s="330">
        <v>2023</v>
      </c>
      <c r="C57" s="324">
        <v>266886.72369999997</v>
      </c>
      <c r="D57" s="324">
        <v>258748.04300000001</v>
      </c>
      <c r="E57" s="324">
        <v>235053.45574999999</v>
      </c>
      <c r="F57" s="324">
        <v>236360.9215</v>
      </c>
      <c r="G57" s="324">
        <v>220433.15</v>
      </c>
      <c r="H57" s="324">
        <v>218240.34099999999</v>
      </c>
      <c r="I57" s="324">
        <v>219089.68225000001</v>
      </c>
      <c r="J57" s="324">
        <v>220080</v>
      </c>
      <c r="K57" s="324">
        <v>231830.25825000001</v>
      </c>
      <c r="L57" s="324">
        <v>202194.51699999999</v>
      </c>
      <c r="M57" s="324">
        <v>201290.43575</v>
      </c>
      <c r="N57" s="324">
        <v>205025.58850000001</v>
      </c>
      <c r="O57" s="320">
        <f t="shared" si="0"/>
        <v>226269.42639166667</v>
      </c>
      <c r="P57" s="30"/>
    </row>
    <row r="58" spans="1:16" ht="11.1" customHeight="1" x14ac:dyDescent="0.25">
      <c r="A58" s="77"/>
      <c r="B58" s="331">
        <v>2024</v>
      </c>
      <c r="C58" s="324">
        <v>259875.35274999999</v>
      </c>
      <c r="D58" s="327">
        <v>255242.2</v>
      </c>
      <c r="E58" s="327">
        <v>229235.38274999999</v>
      </c>
      <c r="F58" s="327">
        <v>230370.30650000001</v>
      </c>
      <c r="G58" s="327">
        <v>205799</v>
      </c>
      <c r="H58" s="327">
        <v>206245</v>
      </c>
      <c r="I58" s="327">
        <v>225200</v>
      </c>
      <c r="J58" s="327">
        <v>220347</v>
      </c>
      <c r="K58" s="327">
        <v>228896</v>
      </c>
      <c r="L58" s="327">
        <v>205078.65025000001</v>
      </c>
      <c r="M58" s="327">
        <v>199808</v>
      </c>
      <c r="N58" s="327">
        <v>194128.93184999999</v>
      </c>
      <c r="O58" s="323">
        <f t="shared" si="0"/>
        <v>221685.48534166664</v>
      </c>
      <c r="P58" s="30"/>
    </row>
    <row r="59" spans="1:16" ht="9" customHeight="1" x14ac:dyDescent="0.3">
      <c r="A59" s="4" t="s">
        <v>161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312" t="s">
        <v>186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70" t="s">
        <v>179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269" t="s">
        <v>180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9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rintOptions horizontalCentered="1" verticalCentered="1"/>
  <pageMargins left="0" right="0" top="0" bottom="0" header="0" footer="0"/>
  <pageSetup paperSize="9" scale="98" orientation="portrait" r:id="rId1"/>
  <headerFooter scaleWithDoc="0" alignWithMargins="0"/>
  <ignoredErrors>
    <ignoredError sqref="O5:O58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Z65"/>
  <sheetViews>
    <sheetView showGridLines="0" zoomScaleNormal="100" workbookViewId="0">
      <selection sqref="A1:O64"/>
    </sheetView>
  </sheetViews>
  <sheetFormatPr baseColWidth="10" defaultColWidth="5.109375" defaultRowHeight="12" customHeight="1" x14ac:dyDescent="0.25"/>
  <cols>
    <col min="1" max="1" width="7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384" width="5.109375" style="31"/>
  </cols>
  <sheetData>
    <row r="1" spans="1:17" ht="20.25" customHeight="1" x14ac:dyDescent="0.25">
      <c r="A1" s="29" t="s">
        <v>230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5.75" customHeight="1" x14ac:dyDescent="0.25">
      <c r="A2" s="32" t="s">
        <v>80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176</v>
      </c>
      <c r="P4" s="68"/>
      <c r="Q4" s="68"/>
    </row>
    <row r="5" spans="1:17" ht="12.95" customHeight="1" x14ac:dyDescent="0.25">
      <c r="A5" s="369" t="s">
        <v>26</v>
      </c>
      <c r="B5" s="222">
        <v>2023</v>
      </c>
      <c r="C5" s="238">
        <f>'C 31'!C5/'C 32'!C5*1000</f>
        <v>1.5002989927311536</v>
      </c>
      <c r="D5" s="238">
        <f>'C 31'!D5/'C 32'!D5*1000</f>
        <v>1.5319277490799126</v>
      </c>
      <c r="E5" s="238">
        <f>'C 31'!E5/'C 32'!E5*1000</f>
        <v>1.5175401864950182</v>
      </c>
      <c r="F5" s="238">
        <f>'C 31'!F5/'C 32'!F5*1000</f>
        <v>1.5133286526775638</v>
      </c>
      <c r="G5" s="238">
        <f>'C 31'!G5/'C 32'!G5*1000</f>
        <v>1.5261107099446887</v>
      </c>
      <c r="H5" s="238">
        <f>'C 31'!H5/'C 32'!H5*1000</f>
        <v>1.5180587228940687</v>
      </c>
      <c r="I5" s="238">
        <f>'C 31'!I5/'C 32'!I5*1000</f>
        <v>1.48013173060854</v>
      </c>
      <c r="J5" s="238">
        <f>'C 31'!J5/'C 32'!J5*1000</f>
        <v>1.5053924494741169</v>
      </c>
      <c r="K5" s="238">
        <f>'C 31'!K5/'C 32'!K5*1000</f>
        <v>1.4898482961509072</v>
      </c>
      <c r="L5" s="238">
        <f>'C 31'!L5/'C 32'!L5*1000</f>
        <v>1.4883594620923171</v>
      </c>
      <c r="M5" s="238">
        <f>'C 31'!M5/'C 32'!M5*1000</f>
        <v>1.4969551795654017</v>
      </c>
      <c r="N5" s="238">
        <f>'C 31'!N5/'C 32'!N5*1000</f>
        <v>1.5023029561438548</v>
      </c>
      <c r="O5" s="238">
        <v>17.801140927001413</v>
      </c>
      <c r="P5" s="30"/>
      <c r="Q5" s="68"/>
    </row>
    <row r="6" spans="1:17" ht="12.95" customHeight="1" x14ac:dyDescent="0.25">
      <c r="A6" s="370"/>
      <c r="B6" s="230" t="s">
        <v>108</v>
      </c>
      <c r="C6" s="239">
        <f>'C 31'!C6/'C 32'!C6*1000</f>
        <v>1.5010404952270497</v>
      </c>
      <c r="D6" s="239">
        <f>'C 31'!D6/'C 32'!D6*1000</f>
        <v>1.5025168417129564</v>
      </c>
      <c r="E6" s="239">
        <f>'C 31'!E6/'C 32'!E6*1000</f>
        <v>1.5166028138598326</v>
      </c>
      <c r="F6" s="239">
        <f>'C 31'!F6/'C 32'!F6*1000</f>
        <v>1.5031424926204238</v>
      </c>
      <c r="G6" s="239">
        <f>'C 31'!G6/'C 32'!G6*1000</f>
        <v>1.5521324408839758</v>
      </c>
      <c r="H6" s="239">
        <f>'C 31'!H6/'C 32'!H6*1000</f>
        <v>1.5361554480490041</v>
      </c>
      <c r="I6" s="239">
        <f>'C 31'!I6/'C 32'!I6*1000</f>
        <v>1.5353271709384513</v>
      </c>
      <c r="J6" s="239">
        <f>'C 31'!J6/'C 32'!J6*1000</f>
        <v>1.5503800915719324</v>
      </c>
      <c r="K6" s="239">
        <f>'C 31'!K6/'C 32'!K6*1000</f>
        <v>1.5293307353091992</v>
      </c>
      <c r="L6" s="239">
        <f>'C 31'!L6/'C 32'!L6*1000</f>
        <v>1.5396797086098604</v>
      </c>
      <c r="M6" s="239">
        <f>'C 31'!M6/'C 32'!M6*1000</f>
        <v>1.5374309695675543</v>
      </c>
      <c r="N6" s="239">
        <f>'C 31'!N6/'C 32'!N6*1000</f>
        <v>1.5469628358705607</v>
      </c>
      <c r="O6" s="239">
        <f>'C 31'!O6/'C 32'!O6*1000</f>
        <v>18.349620792908848</v>
      </c>
      <c r="P6" s="30"/>
      <c r="Q6" s="68"/>
    </row>
    <row r="7" spans="1:17" ht="11.1" customHeight="1" x14ac:dyDescent="0.25">
      <c r="A7" s="69" t="s">
        <v>3</v>
      </c>
      <c r="B7" s="70">
        <v>2023</v>
      </c>
      <c r="C7" s="159">
        <f>'C 31'!C7/'C 32'!C7*1000</f>
        <v>0.94491506760716348</v>
      </c>
      <c r="D7" s="159">
        <f>'C 31'!D7/'C 32'!D7*1000</f>
        <v>0.95038042916024734</v>
      </c>
      <c r="E7" s="159">
        <f>'C 31'!E7/'C 32'!E7*1000</f>
        <v>0.97653008897824678</v>
      </c>
      <c r="F7" s="159">
        <f>'C 31'!F7/'C 32'!F7*1000</f>
        <v>0.99518887780473053</v>
      </c>
      <c r="G7" s="159">
        <f>'C 31'!G7/'C 32'!G7*1000</f>
        <v>0.88817013162934444</v>
      </c>
      <c r="H7" s="159">
        <f>'C 31'!H7/'C 32'!H7*1000</f>
        <v>0.89512211227416716</v>
      </c>
      <c r="I7" s="159">
        <f>'C 31'!I7/'C 32'!I7*1000</f>
        <v>0.89942949837064068</v>
      </c>
      <c r="J7" s="159">
        <f>'C 31'!J7/'C 32'!J7*1000</f>
        <v>0.78734370465142878</v>
      </c>
      <c r="K7" s="159">
        <f>'C 31'!K7/'C 32'!K7*1000</f>
        <v>0.58912835079057968</v>
      </c>
      <c r="L7" s="159">
        <f>'C 31'!L7/'C 32'!L7*1000</f>
        <v>0.58888108898129421</v>
      </c>
      <c r="M7" s="159">
        <f>'C 31'!M7/'C 32'!M7*1000</f>
        <v>0.59630870224721699</v>
      </c>
      <c r="N7" s="159">
        <f>'C 31'!N7/'C 32'!N7*1000</f>
        <v>0.5228240888736102</v>
      </c>
      <c r="O7" s="332">
        <v>9.8360352875676789</v>
      </c>
      <c r="P7" s="30"/>
      <c r="Q7" s="68"/>
    </row>
    <row r="8" spans="1:17" ht="11.1" customHeight="1" x14ac:dyDescent="0.25">
      <c r="A8" s="69"/>
      <c r="B8" s="70">
        <v>2024</v>
      </c>
      <c r="C8" s="159">
        <f>'C 31'!C8/'C 32'!C8*1000</f>
        <v>0.9491161564630316</v>
      </c>
      <c r="D8" s="159">
        <f>'C 31'!D8/'C 32'!D8*1000</f>
        <v>0.93602799383885327</v>
      </c>
      <c r="E8" s="159">
        <f>'C 31'!E8/'C 32'!E8*1000</f>
        <v>0.9334771174404336</v>
      </c>
      <c r="F8" s="159">
        <f>'C 31'!F8/'C 32'!F8*1000</f>
        <v>0.91205323789009063</v>
      </c>
      <c r="G8" s="159">
        <f>'C 31'!G8/'C 32'!G8*1000</f>
        <v>0.90499965134927829</v>
      </c>
      <c r="H8" s="159">
        <f>'C 31'!H8/'C 32'!H8*1000</f>
        <v>0.8991663022471752</v>
      </c>
      <c r="I8" s="159">
        <f>'C 31'!I8/'C 32'!I8*1000</f>
        <v>0.90198733719503976</v>
      </c>
      <c r="J8" s="159">
        <f>'C 31'!J8/'C 32'!J8*1000</f>
        <v>0.71136191936997772</v>
      </c>
      <c r="K8" s="159">
        <f>'C 31'!K8/'C 32'!K8*1000</f>
        <v>0.5534526637258228</v>
      </c>
      <c r="L8" s="159">
        <f>'C 31'!L8/'C 32'!L8*1000</f>
        <v>0.55350537969111391</v>
      </c>
      <c r="M8" s="159">
        <f>'C 31'!M8/'C 32'!M8*1000</f>
        <v>0.57464462367987168</v>
      </c>
      <c r="N8" s="159">
        <f>'C 31'!N8/'C 32'!N8*1000</f>
        <v>0.52502750774278095</v>
      </c>
      <c r="O8" s="333">
        <f>'C 31'!O8/'C 32'!O8*1000</f>
        <v>9.5491953749178347</v>
      </c>
      <c r="P8" s="30"/>
      <c r="Q8" s="30"/>
    </row>
    <row r="9" spans="1:17" ht="11.1" customHeight="1" x14ac:dyDescent="0.25">
      <c r="A9" s="69" t="s">
        <v>4</v>
      </c>
      <c r="B9" s="70">
        <v>2023</v>
      </c>
      <c r="C9" s="159">
        <f>'C 31'!C9/'C 32'!C9*1000</f>
        <v>0.54310951269603003</v>
      </c>
      <c r="D9" s="159">
        <f>'C 31'!D9/'C 32'!D9*1000</f>
        <v>0.5412231879919992</v>
      </c>
      <c r="E9" s="159">
        <f>'C 31'!E9/'C 32'!E9*1000</f>
        <v>0.48833797020303082</v>
      </c>
      <c r="F9" s="159">
        <f>'C 31'!F9/'C 32'!F9*1000</f>
        <v>0.49346300587218955</v>
      </c>
      <c r="G9" s="159">
        <f>'C 31'!G9/'C 32'!G9*1000</f>
        <v>0.49284775229510136</v>
      </c>
      <c r="H9" s="159">
        <f>'C 31'!H9/'C 32'!H9*1000</f>
        <v>0.48862448031717365</v>
      </c>
      <c r="I9" s="159">
        <f>'C 31'!I9/'C 32'!I9*1000</f>
        <v>0.48010391773294853</v>
      </c>
      <c r="J9" s="159">
        <f>'C 31'!J9/'C 32'!J9*1000</f>
        <v>0.48970175805487109</v>
      </c>
      <c r="K9" s="159">
        <f>'C 31'!K9/'C 32'!K9*1000</f>
        <v>0.54224802990544407</v>
      </c>
      <c r="L9" s="159">
        <f>'C 31'!L9/'C 32'!L9*1000</f>
        <v>0.54946125368883536</v>
      </c>
      <c r="M9" s="159">
        <f>'C 31'!M9/'C 32'!M9*1000</f>
        <v>0.56625317134637798</v>
      </c>
      <c r="N9" s="159">
        <f>'C 31'!N9/'C 32'!N9*1000</f>
        <v>0.60880697223276248</v>
      </c>
      <c r="O9" s="333">
        <f>'C 31'!O9/'C 32'!O9*1000</f>
        <v>6.2676907715274055</v>
      </c>
      <c r="P9" s="30"/>
      <c r="Q9" s="110"/>
    </row>
    <row r="10" spans="1:17" ht="11.1" customHeight="1" x14ac:dyDescent="0.25">
      <c r="A10" s="69"/>
      <c r="B10" s="70">
        <v>2024</v>
      </c>
      <c r="C10" s="159">
        <f>'C 31'!C10/'C 32'!C10*1000</f>
        <v>0.53721528591778644</v>
      </c>
      <c r="D10" s="159">
        <f>'C 31'!D10/'C 32'!D10*1000</f>
        <v>0.52187086687458162</v>
      </c>
      <c r="E10" s="159">
        <f>'C 31'!E10/'C 32'!E10*1000</f>
        <v>0.52540814703191696</v>
      </c>
      <c r="F10" s="159">
        <f>'C 31'!F10/'C 32'!F10*1000</f>
        <v>0.51334802051933526</v>
      </c>
      <c r="G10" s="159">
        <f>'C 31'!G10/'C 32'!G10*1000</f>
        <v>0.5271088771582999</v>
      </c>
      <c r="H10" s="159">
        <f>'C 31'!H10/'C 32'!H10*1000</f>
        <v>0.52332447283539441</v>
      </c>
      <c r="I10" s="159">
        <f>'C 31'!I10/'C 32'!I10*1000</f>
        <v>0.50682505759249497</v>
      </c>
      <c r="J10" s="159">
        <f>'C 31'!J10/'C 32'!J10*1000</f>
        <v>0.50475320448771022</v>
      </c>
      <c r="K10" s="159">
        <f>'C 31'!K10/'C 32'!K10*1000</f>
        <v>0.54679459898634275</v>
      </c>
      <c r="L10" s="159">
        <f>'C 31'!L10/'C 32'!L10*1000</f>
        <v>0.54696825384318271</v>
      </c>
      <c r="M10" s="159">
        <f>'C 31'!M10/'C 32'!M10*1000</f>
        <v>0.55575781429367976</v>
      </c>
      <c r="N10" s="159">
        <f>'C 31'!N10/'C 32'!N10*1000</f>
        <v>0.57862140843425547</v>
      </c>
      <c r="O10" s="333">
        <f>'C 31'!O10/'C 32'!O10*1000</f>
        <v>6.3864452779226317</v>
      </c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59">
        <f>'C 31'!C11/'C 32'!C11*1000</f>
        <v>0.41288276294721504</v>
      </c>
      <c r="D11" s="159">
        <f>'C 31'!D11/'C 32'!D11*1000</f>
        <v>0.39083509920458115</v>
      </c>
      <c r="E11" s="159">
        <f>'C 31'!E11/'C 32'!E11*1000</f>
        <v>0.4047682993070697</v>
      </c>
      <c r="F11" s="159">
        <f>'C 31'!F11/'C 32'!F11*1000</f>
        <v>0.43824103871308606</v>
      </c>
      <c r="G11" s="159">
        <f>'C 31'!G11/'C 32'!G11*1000</f>
        <v>0.44555990073356633</v>
      </c>
      <c r="H11" s="159">
        <f>'C 31'!H11/'C 32'!H11*1000</f>
        <v>0.44250141038720681</v>
      </c>
      <c r="I11" s="159">
        <f>'C 31'!I11/'C 32'!I11*1000</f>
        <v>0.4081886073698297</v>
      </c>
      <c r="J11" s="159">
        <f>'C 31'!J11/'C 32'!J11*1000</f>
        <v>0.38801146869656455</v>
      </c>
      <c r="K11" s="159">
        <f>'C 31'!K11/'C 32'!K11*1000</f>
        <v>0.32743228537632046</v>
      </c>
      <c r="L11" s="159">
        <f>'C 31'!L11/'C 32'!L11*1000</f>
        <v>0.36934234739761623</v>
      </c>
      <c r="M11" s="159">
        <f>'C 31'!M11/'C 32'!M11*1000</f>
        <v>0.3980497006786457</v>
      </c>
      <c r="N11" s="159">
        <f>'C 31'!N11/'C 32'!N11*1000</f>
        <v>0.40611058679034295</v>
      </c>
      <c r="O11" s="333">
        <f>'C 31'!O11/'C 32'!O11*1000</f>
        <v>4.8627600604559866</v>
      </c>
      <c r="P11" s="30"/>
      <c r="Q11" s="30"/>
    </row>
    <row r="12" spans="1:17" ht="11.1" customHeight="1" x14ac:dyDescent="0.25">
      <c r="A12" s="73"/>
      <c r="B12" s="70">
        <v>2024</v>
      </c>
      <c r="C12" s="159">
        <f>'C 31'!C12/'C 32'!C12*1000</f>
        <v>0.39722642902364252</v>
      </c>
      <c r="D12" s="159">
        <f>'C 31'!D12/'C 32'!D12*1000</f>
        <v>0.39309482795311135</v>
      </c>
      <c r="E12" s="159">
        <f>'C 31'!E12/'C 32'!E12*1000</f>
        <v>0.4026238663156021</v>
      </c>
      <c r="F12" s="159">
        <f>'C 31'!F12/'C 32'!F12*1000</f>
        <v>0.41510696515049011</v>
      </c>
      <c r="G12" s="159">
        <f>'C 31'!G12/'C 32'!G12*1000</f>
        <v>0.42062610081355362</v>
      </c>
      <c r="H12" s="159">
        <f>'C 31'!H12/'C 32'!H12*1000</f>
        <v>0.42082303642419677</v>
      </c>
      <c r="I12" s="159">
        <f>'C 31'!I12/'C 32'!I12*1000</f>
        <v>0.39433906678450831</v>
      </c>
      <c r="J12" s="159">
        <f>'C 31'!J12/'C 32'!J12*1000</f>
        <v>0.37088246787577867</v>
      </c>
      <c r="K12" s="159">
        <f>'C 31'!K12/'C 32'!K12*1000</f>
        <v>0.3479317907478876</v>
      </c>
      <c r="L12" s="159">
        <f>'C 31'!L12/'C 32'!L12*1000</f>
        <v>0.38461822942582807</v>
      </c>
      <c r="M12" s="159">
        <f>'C 31'!M12/'C 32'!M12*1000</f>
        <v>0.41854196250210601</v>
      </c>
      <c r="N12" s="159">
        <f>'C 31'!N12/'C 32'!N12*1000</f>
        <v>0.41338550896495901</v>
      </c>
      <c r="O12" s="333">
        <f>'C 31'!O12/'C 32'!O12*1000</f>
        <v>4.8006381251638803</v>
      </c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59">
        <f>'C 31'!C13/'C 32'!C13*1000</f>
        <v>1.3326382884625676</v>
      </c>
      <c r="D13" s="159">
        <f>'C 31'!D13/'C 32'!D13*1000</f>
        <v>1.334645088395598</v>
      </c>
      <c r="E13" s="159">
        <f>'C 31'!E13/'C 32'!E13*1000</f>
        <v>1.2757355011462348</v>
      </c>
      <c r="F13" s="159">
        <f>'C 31'!F13/'C 32'!F13*1000</f>
        <v>1.2395028989486014</v>
      </c>
      <c r="G13" s="159">
        <f>'C 31'!G13/'C 32'!G13*1000</f>
        <v>1.2436056202294823</v>
      </c>
      <c r="H13" s="159">
        <f>'C 31'!H13/'C 32'!H13*1000</f>
        <v>1.2893009245053006</v>
      </c>
      <c r="I13" s="159">
        <f>'C 31'!I13/'C 32'!I13*1000</f>
        <v>1.2511095877338416</v>
      </c>
      <c r="J13" s="159">
        <f>'C 31'!J13/'C 32'!J13*1000</f>
        <v>1.3184196223402502</v>
      </c>
      <c r="K13" s="159">
        <f>'C 31'!K13/'C 32'!K13*1000</f>
        <v>1.2999530468230076</v>
      </c>
      <c r="L13" s="159">
        <f>'C 31'!L13/'C 32'!L13*1000</f>
        <v>1.3224476462862065</v>
      </c>
      <c r="M13" s="159">
        <f>'C 31'!M13/'C 32'!M13*1000</f>
        <v>1.3639404007171283</v>
      </c>
      <c r="N13" s="159">
        <f>'C 31'!N13/'C 32'!N13*1000</f>
        <v>1.3697558874477771</v>
      </c>
      <c r="O13" s="333">
        <f>'C 31'!O13/'C 32'!O13*1000</f>
        <v>15.638130359629834</v>
      </c>
      <c r="P13" s="30"/>
      <c r="Q13" s="30"/>
    </row>
    <row r="14" spans="1:17" ht="11.1" customHeight="1" x14ac:dyDescent="0.25">
      <c r="A14" s="69"/>
      <c r="B14" s="70">
        <v>2024</v>
      </c>
      <c r="C14" s="159">
        <f>'C 31'!C14/'C 32'!C14*1000</f>
        <v>1.3205356585693317</v>
      </c>
      <c r="D14" s="159">
        <f>'C 31'!D14/'C 32'!D14*1000</f>
        <v>1.3047075901375647</v>
      </c>
      <c r="E14" s="159">
        <f>'C 31'!E14/'C 32'!E14*1000</f>
        <v>1.3036633527759744</v>
      </c>
      <c r="F14" s="159">
        <f>'C 31'!F14/'C 32'!F14*1000</f>
        <v>1.3010199661871429</v>
      </c>
      <c r="G14" s="159">
        <f>'C 31'!G14/'C 32'!G14*1000</f>
        <v>1.3247394515464219</v>
      </c>
      <c r="H14" s="159">
        <f>'C 31'!H14/'C 32'!H14*1000</f>
        <v>1.3461013132935278</v>
      </c>
      <c r="I14" s="159">
        <f>'C 31'!I14/'C 32'!I14*1000</f>
        <v>1.4330741328090957</v>
      </c>
      <c r="J14" s="159">
        <f>'C 31'!J14/'C 32'!J14*1000</f>
        <v>1.4250941431610109</v>
      </c>
      <c r="K14" s="159">
        <f>'C 31'!K14/'C 32'!K14*1000</f>
        <v>1.4116464622990716</v>
      </c>
      <c r="L14" s="159">
        <f>'C 31'!L14/'C 32'!L14*1000</f>
        <v>1.4324293766774436</v>
      </c>
      <c r="M14" s="159">
        <f>'C 31'!M14/'C 32'!M14*1000</f>
        <v>1.5626444244567905</v>
      </c>
      <c r="N14" s="159">
        <f>'C 31'!N14/'C 32'!N14*1000</f>
        <v>1.395153202484819</v>
      </c>
      <c r="O14" s="333">
        <f>'C 31'!O14/'C 32'!O14*1000</f>
        <v>16.541216511259755</v>
      </c>
      <c r="P14" s="30"/>
      <c r="Q14" s="30"/>
    </row>
    <row r="15" spans="1:17" ht="11.1" customHeight="1" x14ac:dyDescent="0.25">
      <c r="A15" s="69" t="s">
        <v>100</v>
      </c>
      <c r="B15" s="70">
        <v>2023</v>
      </c>
      <c r="C15" s="159">
        <f>'C 31'!C15/'C 32'!C15*1000</f>
        <v>0.47284009338710598</v>
      </c>
      <c r="D15" s="159">
        <f>'C 31'!D15/'C 32'!D15*1000</f>
        <v>0.48026833537682717</v>
      </c>
      <c r="E15" s="159">
        <f>'C 31'!E15/'C 32'!E15*1000</f>
        <v>0.56355947038355259</v>
      </c>
      <c r="F15" s="159">
        <f>'C 31'!F15/'C 32'!F15*1000</f>
        <v>0.60217841878861078</v>
      </c>
      <c r="G15" s="159">
        <f>'C 31'!G15/'C 32'!G15*1000</f>
        <v>0.6506137261395275</v>
      </c>
      <c r="H15" s="159">
        <f>'C 31'!H15/'C 32'!H15*1000</f>
        <v>0.67619349795462502</v>
      </c>
      <c r="I15" s="159">
        <f>'C 31'!I15/'C 32'!I15*1000</f>
        <v>0.66974858287035366</v>
      </c>
      <c r="J15" s="159">
        <f>'C 31'!J15/'C 32'!J15*1000</f>
        <v>0.65963804689842909</v>
      </c>
      <c r="K15" s="159">
        <f>'C 31'!K15/'C 32'!K15*1000</f>
        <v>0.42899827781605537</v>
      </c>
      <c r="L15" s="159">
        <f>'C 31'!L15/'C 32'!L15*1000</f>
        <v>0.43088451008159273</v>
      </c>
      <c r="M15" s="159">
        <f>'C 31'!M15/'C 32'!M15*1000</f>
        <v>0.44481077130106217</v>
      </c>
      <c r="N15" s="159">
        <f>'C 31'!N15/'C 32'!N15*1000</f>
        <v>0.43992211051714752</v>
      </c>
      <c r="O15" s="333">
        <f>'C 31'!O15/'C 32'!O15*1000</f>
        <v>6.5252749289442988</v>
      </c>
      <c r="P15" s="30"/>
      <c r="Q15" s="30"/>
    </row>
    <row r="16" spans="1:17" ht="11.1" customHeight="1" x14ac:dyDescent="0.25">
      <c r="A16" s="69"/>
      <c r="B16" s="70">
        <v>2024</v>
      </c>
      <c r="C16" s="159">
        <f>'C 31'!C16/'C 32'!C16*1000</f>
        <v>0.46787888441204317</v>
      </c>
      <c r="D16" s="159">
        <f>'C 31'!D16/'C 32'!D16*1000</f>
        <v>0.46873173298000864</v>
      </c>
      <c r="E16" s="159">
        <f>'C 31'!E16/'C 32'!E16*1000</f>
        <v>0.57347135978012376</v>
      </c>
      <c r="F16" s="159">
        <f>'C 31'!F16/'C 32'!F16*1000</f>
        <v>0.61734323254714141</v>
      </c>
      <c r="G16" s="159">
        <f>'C 31'!G16/'C 32'!G16*1000</f>
        <v>0.69573025471870997</v>
      </c>
      <c r="H16" s="159">
        <f>'C 31'!H16/'C 32'!H16*1000</f>
        <v>0.66939004844979089</v>
      </c>
      <c r="I16" s="159">
        <f>'C 31'!I16/'C 32'!I16*1000</f>
        <v>0.66607284428484814</v>
      </c>
      <c r="J16" s="159">
        <f>'C 31'!J16/'C 32'!J16*1000</f>
        <v>0.66915861941505328</v>
      </c>
      <c r="K16" s="159">
        <f>'C 31'!K16/'C 32'!K16*1000</f>
        <v>0.46881233689205221</v>
      </c>
      <c r="L16" s="159">
        <f>'C 31'!L16/'C 32'!L16*1000</f>
        <v>0.47543089915607045</v>
      </c>
      <c r="M16" s="159">
        <f>'C 31'!M16/'C 32'!M16*1000</f>
        <v>0.48434608628673947</v>
      </c>
      <c r="N16" s="159">
        <f>'C 31'!N16/'C 32'!N16*1000</f>
        <v>0.46522225246038051</v>
      </c>
      <c r="O16" s="333">
        <f>'C 31'!O16/'C 32'!O16*1000</f>
        <v>6.7686299626323079</v>
      </c>
      <c r="P16" s="30"/>
    </row>
    <row r="17" spans="1:26" ht="11.1" customHeight="1" x14ac:dyDescent="0.25">
      <c r="A17" s="73" t="s">
        <v>0</v>
      </c>
      <c r="B17" s="70">
        <v>2023</v>
      </c>
      <c r="C17" s="159">
        <f>'C 31'!C17/'C 32'!C17*1000</f>
        <v>0.44280076237898991</v>
      </c>
      <c r="D17" s="159">
        <f>'C 31'!D17/'C 32'!D17*1000</f>
        <v>0.45265675030650432</v>
      </c>
      <c r="E17" s="159">
        <f>'C 31'!E17/'C 32'!E17*1000</f>
        <v>0.45552172539508912</v>
      </c>
      <c r="F17" s="159">
        <f>'C 31'!F17/'C 32'!F17*1000</f>
        <v>0.4610704109076319</v>
      </c>
      <c r="G17" s="159">
        <f>'C 31'!G17/'C 32'!G17*1000</f>
        <v>0.48762428653272505</v>
      </c>
      <c r="H17" s="159">
        <f>'C 31'!H17/'C 32'!H17*1000</f>
        <v>0.49004156355306888</v>
      </c>
      <c r="I17" s="159">
        <f>'C 31'!I17/'C 32'!I17*1000</f>
        <v>0.46994149641463606</v>
      </c>
      <c r="J17" s="159">
        <f>'C 31'!J17/'C 32'!J17*1000</f>
        <v>0.47907974510132662</v>
      </c>
      <c r="K17" s="159">
        <f>'C 31'!K17/'C 32'!K17*1000</f>
        <v>0.47549159181786821</v>
      </c>
      <c r="L17" s="159">
        <f>'C 31'!L17/'C 32'!L17*1000</f>
        <v>0.49066692034747861</v>
      </c>
      <c r="M17" s="159">
        <f>'C 31'!M17/'C 32'!M17*1000</f>
        <v>0.47590378696926888</v>
      </c>
      <c r="N17" s="159">
        <f>'C 31'!N17/'C 32'!N17*1000</f>
        <v>0.48696925608075931</v>
      </c>
      <c r="O17" s="333">
        <f>'C 31'!O17/'C 32'!O17*1000</f>
        <v>5.6657627863468134</v>
      </c>
      <c r="P17" s="30"/>
    </row>
    <row r="18" spans="1:26" ht="11.1" customHeight="1" x14ac:dyDescent="0.25">
      <c r="A18" s="73"/>
      <c r="B18" s="70">
        <v>2024</v>
      </c>
      <c r="C18" s="159">
        <f>'C 31'!C18/'C 32'!C18*1000</f>
        <v>0.44056058950531796</v>
      </c>
      <c r="D18" s="159">
        <f>'C 31'!D18/'C 32'!D18*1000</f>
        <v>0.44690433487233805</v>
      </c>
      <c r="E18" s="159">
        <f>'C 31'!E18/'C 32'!E18*1000</f>
        <v>0.47197058740680914</v>
      </c>
      <c r="F18" s="159">
        <f>'C 31'!F18/'C 32'!F18*1000</f>
        <v>0.46287122832786709</v>
      </c>
      <c r="G18" s="159">
        <f>'C 31'!G18/'C 32'!G18*1000</f>
        <v>0.49485257670750105</v>
      </c>
      <c r="H18" s="159">
        <f>'C 31'!H18/'C 32'!H18*1000</f>
        <v>0.48677572400764257</v>
      </c>
      <c r="I18" s="159">
        <f>'C 31'!I18/'C 32'!I18*1000</f>
        <v>0.46655145929339481</v>
      </c>
      <c r="J18" s="159">
        <f>'C 31'!J18/'C 32'!J18*1000</f>
        <v>0.46366961439999083</v>
      </c>
      <c r="K18" s="159">
        <f>'C 31'!K18/'C 32'!K18*1000</f>
        <v>0.48769835954120733</v>
      </c>
      <c r="L18" s="159">
        <f>'C 31'!L18/'C 32'!L18*1000</f>
        <v>0.47924750473343952</v>
      </c>
      <c r="M18" s="159">
        <f>'C 31'!M18/'C 32'!M18*1000</f>
        <v>0.47237540624402574</v>
      </c>
      <c r="N18" s="159">
        <f>'C 31'!N18/'C 32'!N18*1000</f>
        <v>0.4887520205560022</v>
      </c>
      <c r="O18" s="333">
        <f>'C 31'!O18/'C 32'!O18*1000</f>
        <v>5.6617873310297542</v>
      </c>
      <c r="P18" s="30"/>
    </row>
    <row r="19" spans="1:26" ht="11.1" customHeight="1" x14ac:dyDescent="0.25">
      <c r="A19" s="74" t="s">
        <v>16</v>
      </c>
      <c r="B19" s="70">
        <v>2023</v>
      </c>
      <c r="C19" s="159">
        <f>'C 31'!C19/'C 32'!C19*1000</f>
        <v>0.45909840652705375</v>
      </c>
      <c r="D19" s="159">
        <f>'C 31'!D19/'C 32'!D19*1000</f>
        <v>0.4818127217252729</v>
      </c>
      <c r="E19" s="159">
        <f>'C 31'!E19/'C 32'!E19*1000</f>
        <v>0.49895710681244743</v>
      </c>
      <c r="F19" s="159">
        <f>'C 31'!F19/'C 32'!F19*1000</f>
        <v>0.52239924989566833</v>
      </c>
      <c r="G19" s="159">
        <f>'C 31'!G19/'C 32'!G19*1000</f>
        <v>0.53154858482062373</v>
      </c>
      <c r="H19" s="159">
        <f>'C 31'!H19/'C 32'!H19*1000</f>
        <v>0.53181942295440066</v>
      </c>
      <c r="I19" s="159">
        <f>'C 31'!I19/'C 32'!I19*1000</f>
        <v>0.53926558978211869</v>
      </c>
      <c r="J19" s="159">
        <f>'C 31'!J19/'C 32'!J19*1000</f>
        <v>0.55211068173102451</v>
      </c>
      <c r="K19" s="159">
        <f>'C 31'!K19/'C 32'!K19*1000</f>
        <v>0.54777589809931337</v>
      </c>
      <c r="L19" s="159">
        <f>'C 31'!L19/'C 32'!L19*1000</f>
        <v>0.54164922396429849</v>
      </c>
      <c r="M19" s="159">
        <f>'C 31'!M19/'C 32'!M19*1000</f>
        <v>0.53600759316615043</v>
      </c>
      <c r="N19" s="159">
        <f>'C 31'!N19/'C 32'!N19*1000</f>
        <v>0.53643364928909953</v>
      </c>
      <c r="O19" s="333">
        <f>'C 31'!O19/'C 32'!O19*1000</f>
        <v>6.247909616106198</v>
      </c>
      <c r="P19" s="30"/>
    </row>
    <row r="20" spans="1:26" ht="11.1" customHeight="1" x14ac:dyDescent="0.25">
      <c r="A20" s="73"/>
      <c r="B20" s="70">
        <v>2024</v>
      </c>
      <c r="C20" s="159">
        <f>'C 31'!C20/'C 32'!C20*1000</f>
        <v>0.45717732207478889</v>
      </c>
      <c r="D20" s="159">
        <f>'C 31'!D20/'C 32'!D20*1000</f>
        <v>0.50112152661533316</v>
      </c>
      <c r="E20" s="159">
        <f>'C 31'!E20/'C 32'!E20*1000</f>
        <v>0.50420938567975326</v>
      </c>
      <c r="F20" s="159">
        <f>'C 31'!F20/'C 32'!F20*1000</f>
        <v>0.51440670716057835</v>
      </c>
      <c r="G20" s="159">
        <f>'C 31'!G20/'C 32'!G20*1000</f>
        <v>0.56492136555427697</v>
      </c>
      <c r="H20" s="159">
        <f>'C 31'!H20/'C 32'!H20*1000</f>
        <v>0.57042754138316232</v>
      </c>
      <c r="I20" s="159">
        <f>'C 31'!I20/'C 32'!I20*1000</f>
        <v>0.57621796819609028</v>
      </c>
      <c r="J20" s="159">
        <f>'C 31'!J20/'C 32'!J20*1000</f>
        <v>0.5524455157175856</v>
      </c>
      <c r="K20" s="159">
        <f>'C 31'!K20/'C 32'!K20*1000</f>
        <v>0.55843088929965079</v>
      </c>
      <c r="L20" s="159">
        <f>'C 31'!L20/'C 32'!L20*1000</f>
        <v>0.55567042282642398</v>
      </c>
      <c r="M20" s="159">
        <f>'C 31'!M20/'C 32'!M20*1000</f>
        <v>0.52986154164083488</v>
      </c>
      <c r="N20" s="159">
        <f>'C 31'!N20/'C 32'!N20*1000</f>
        <v>0.56008127539856201</v>
      </c>
      <c r="O20" s="333">
        <f>'C 31'!O20/'C 32'!O20*1000</f>
        <v>6.4024716302892184</v>
      </c>
      <c r="P20" s="30"/>
      <c r="Q20" s="30"/>
    </row>
    <row r="21" spans="1:26" ht="11.1" customHeight="1" x14ac:dyDescent="0.25">
      <c r="A21" s="69" t="s">
        <v>34</v>
      </c>
      <c r="B21" s="70">
        <v>2023</v>
      </c>
      <c r="C21" s="159">
        <f>'C 31'!C21/'C 32'!C21*1000</f>
        <v>0.2214318969059553</v>
      </c>
      <c r="D21" s="159">
        <f>'C 31'!D21/'C 32'!D21*1000</f>
        <v>0.2216772923372268</v>
      </c>
      <c r="E21" s="159">
        <f>'C 31'!E21/'C 32'!E21*1000</f>
        <v>0.27841182472018727</v>
      </c>
      <c r="F21" s="159">
        <f>'C 31'!F21/'C 32'!F21*1000</f>
        <v>0.29203746872680436</v>
      </c>
      <c r="G21" s="159">
        <f>'C 31'!G21/'C 32'!G21*1000</f>
        <v>0.31555990873748463</v>
      </c>
      <c r="H21" s="159">
        <f>'C 31'!H21/'C 32'!H21*1000</f>
        <v>0.32710876974965847</v>
      </c>
      <c r="I21" s="159">
        <f>'C 31'!I21/'C 32'!I21*1000</f>
        <v>0.31894510896187922</v>
      </c>
      <c r="J21" s="159">
        <f>'C 31'!J21/'C 32'!J21*1000</f>
        <v>0.28435399474833101</v>
      </c>
      <c r="K21" s="159">
        <f>'C 31'!K21/'C 32'!K21*1000</f>
        <v>0.2424838613227531</v>
      </c>
      <c r="L21" s="159">
        <f>'C 31'!L21/'C 32'!L21*1000</f>
        <v>0.2445943083591158</v>
      </c>
      <c r="M21" s="159">
        <f>'C 31'!M21/'C 32'!M21*1000</f>
        <v>0.25422425858670511</v>
      </c>
      <c r="N21" s="159">
        <f>'C 31'!N21/'C 32'!N21*1000</f>
        <v>0.25424441104398909</v>
      </c>
      <c r="O21" s="333">
        <f>'C 31'!O21/'C 32'!O21*1000</f>
        <v>3.294310323373022</v>
      </c>
      <c r="P21" s="30"/>
      <c r="Q21" s="30"/>
    </row>
    <row r="22" spans="1:26" ht="11.1" customHeight="1" x14ac:dyDescent="0.25">
      <c r="A22" s="69"/>
      <c r="B22" s="70">
        <v>2024</v>
      </c>
      <c r="C22" s="159">
        <f>'C 31'!C22/'C 32'!C22*1000</f>
        <v>0.2137920857936581</v>
      </c>
      <c r="D22" s="159">
        <f>'C 31'!D22/'C 32'!D22*1000</f>
        <v>0.22004523523681105</v>
      </c>
      <c r="E22" s="159">
        <f>'C 31'!E22/'C 32'!E22*1000</f>
        <v>0.26751046452436777</v>
      </c>
      <c r="F22" s="159">
        <f>'C 31'!F22/'C 32'!F22*1000</f>
        <v>0.29395427947561364</v>
      </c>
      <c r="G22" s="159">
        <f>'C 31'!G22/'C 32'!G22*1000</f>
        <v>0.32971195706538053</v>
      </c>
      <c r="H22" s="159">
        <f>'C 31'!H22/'C 32'!H22*1000</f>
        <v>0.35593933374679598</v>
      </c>
      <c r="I22" s="159">
        <f>'C 31'!I22/'C 32'!I22*1000</f>
        <v>0.3330984598388072</v>
      </c>
      <c r="J22" s="159">
        <f>'C 31'!J22/'C 32'!J22*1000</f>
        <v>0.28636724357000681</v>
      </c>
      <c r="K22" s="159">
        <f>'C 31'!K22/'C 32'!K22*1000</f>
        <v>0.2292530122688991</v>
      </c>
      <c r="L22" s="159">
        <f>'C 31'!L22/'C 32'!L22*1000</f>
        <v>0.22703735508193204</v>
      </c>
      <c r="M22" s="159">
        <f>'C 31'!M22/'C 32'!M22*1000</f>
        <v>0.24195571618757422</v>
      </c>
      <c r="N22" s="159">
        <f>'C 31'!N22/'C 32'!N22*1000</f>
        <v>0.24182863748478103</v>
      </c>
      <c r="O22" s="333">
        <f>'C 31'!O22/'C 32'!O22*1000</f>
        <v>3.2687041448004002</v>
      </c>
      <c r="P22" s="30"/>
      <c r="Q22" s="30"/>
    </row>
    <row r="23" spans="1:26" ht="11.1" customHeight="1" x14ac:dyDescent="0.25">
      <c r="A23" s="69" t="s">
        <v>19</v>
      </c>
      <c r="B23" s="70">
        <v>2023</v>
      </c>
      <c r="C23" s="159">
        <f>'C 31'!C23/'C 32'!C23*1000</f>
        <v>0.3749311418737068</v>
      </c>
      <c r="D23" s="159">
        <f>'C 31'!D23/'C 32'!D23*1000</f>
        <v>0.38385100578358139</v>
      </c>
      <c r="E23" s="159">
        <f>'C 31'!E23/'C 32'!E23*1000</f>
        <v>0.36226422085152632</v>
      </c>
      <c r="F23" s="159">
        <f>'C 31'!F23/'C 32'!F23*1000</f>
        <v>0.35597485324415207</v>
      </c>
      <c r="G23" s="159">
        <f>'C 31'!G23/'C 32'!G23*1000</f>
        <v>0.36094833123739462</v>
      </c>
      <c r="H23" s="159">
        <f>'C 31'!H23/'C 32'!H23*1000</f>
        <v>0.36009471985990216</v>
      </c>
      <c r="I23" s="159">
        <f>'C 31'!I23/'C 32'!I23*1000</f>
        <v>0.44876474566410179</v>
      </c>
      <c r="J23" s="159">
        <f>'C 31'!J23/'C 32'!J23*1000</f>
        <v>0.43186439977964003</v>
      </c>
      <c r="K23" s="159">
        <f>'C 31'!K23/'C 32'!K23*1000</f>
        <v>0.41830041267407803</v>
      </c>
      <c r="L23" s="159">
        <f>'C 31'!L23/'C 32'!L23*1000</f>
        <v>0.43023551717622321</v>
      </c>
      <c r="M23" s="159">
        <f>'C 31'!M23/'C 32'!M23*1000</f>
        <v>0.42746579615703717</v>
      </c>
      <c r="N23" s="159">
        <f>'C 31'!N23/'C 32'!N23*1000</f>
        <v>0.44815538262441007</v>
      </c>
      <c r="O23" s="333">
        <f>'C 31'!O23/'C 32'!O23*1000</f>
        <v>4.7586912931436318</v>
      </c>
      <c r="P23" s="30"/>
      <c r="Q23" s="30"/>
    </row>
    <row r="24" spans="1:26" ht="11.1" customHeight="1" x14ac:dyDescent="0.25">
      <c r="A24" s="69"/>
      <c r="B24" s="70">
        <v>2024</v>
      </c>
      <c r="C24" s="159">
        <f>'C 31'!C24/'C 32'!C24*1000</f>
        <v>0.36295833279529949</v>
      </c>
      <c r="D24" s="159">
        <f>'C 31'!D24/'C 32'!D24*1000</f>
        <v>0.36982038444836818</v>
      </c>
      <c r="E24" s="159">
        <f>'C 31'!E24/'C 32'!E24*1000</f>
        <v>0.36194355944143108</v>
      </c>
      <c r="F24" s="159">
        <f>'C 31'!F24/'C 32'!F24*1000</f>
        <v>0.34070000637181858</v>
      </c>
      <c r="G24" s="159">
        <f>'C 31'!G24/'C 32'!G24*1000</f>
        <v>0.36790088972503138</v>
      </c>
      <c r="H24" s="159">
        <f>'C 31'!H24/'C 32'!H24*1000</f>
        <v>0.37107911646254227</v>
      </c>
      <c r="I24" s="159">
        <f>'C 31'!I24/'C 32'!I24*1000</f>
        <v>0.37703106184325569</v>
      </c>
      <c r="J24" s="159">
        <f>'C 31'!J24/'C 32'!J24*1000</f>
        <v>0.36658224451116217</v>
      </c>
      <c r="K24" s="159">
        <f>'C 31'!K24/'C 32'!K24*1000</f>
        <v>0.40949364004093763</v>
      </c>
      <c r="L24" s="159">
        <f>'C 31'!L24/'C 32'!L24*1000</f>
        <v>0.41048006478336924</v>
      </c>
      <c r="M24" s="159">
        <f>'C 31'!M24/'C 32'!M24*1000</f>
        <v>0.41419130503501894</v>
      </c>
      <c r="N24" s="159">
        <f>'C 31'!N24/'C 32'!N24*1000</f>
        <v>0.41067629762622704</v>
      </c>
      <c r="O24" s="333">
        <f>'C 31'!O24/'C 32'!O24*1000</f>
        <v>4.5400864286377676</v>
      </c>
      <c r="P24" s="30"/>
      <c r="Q24" s="30"/>
    </row>
    <row r="25" spans="1:26" ht="11.1" customHeight="1" x14ac:dyDescent="0.25">
      <c r="A25" s="69" t="s">
        <v>41</v>
      </c>
      <c r="B25" s="70">
        <v>2023</v>
      </c>
      <c r="C25" s="159">
        <f>'C 31'!C25/'C 32'!C25*1000</f>
        <v>0.56502512123588133</v>
      </c>
      <c r="D25" s="159">
        <f>'C 31'!D25/'C 32'!D25*1000</f>
        <v>0.55344268960746446</v>
      </c>
      <c r="E25" s="159">
        <f>'C 31'!E25/'C 32'!E25*1000</f>
        <v>0.54476728288062215</v>
      </c>
      <c r="F25" s="159">
        <f>'C 31'!F25/'C 32'!F25*1000</f>
        <v>0.55031409931388897</v>
      </c>
      <c r="G25" s="159">
        <f>'C 31'!G25/'C 32'!G25*1000</f>
        <v>0.5546870601243723</v>
      </c>
      <c r="H25" s="159">
        <f>'C 31'!H25/'C 32'!H25*1000</f>
        <v>0.5507184613205498</v>
      </c>
      <c r="I25" s="159">
        <f>'C 31'!I25/'C 32'!I25*1000</f>
        <v>0.54808878886087553</v>
      </c>
      <c r="J25" s="159">
        <f>'C 31'!J25/'C 32'!J25*1000</f>
        <v>0.59434988782906761</v>
      </c>
      <c r="K25" s="159">
        <f>'C 31'!K25/'C 32'!K25*1000</f>
        <v>0.67326601689230781</v>
      </c>
      <c r="L25" s="159">
        <f>'C 31'!L25/'C 32'!L25*1000</f>
        <v>0.67301540179635955</v>
      </c>
      <c r="M25" s="159">
        <f>'C 31'!M25/'C 32'!M25*1000</f>
        <v>0.64280416382154115</v>
      </c>
      <c r="N25" s="159">
        <f>'C 31'!N25/'C 32'!N25*1000</f>
        <v>0.66711898259564617</v>
      </c>
      <c r="O25" s="333">
        <f>'C 31'!O25/'C 32'!O25*1000</f>
        <v>7.115503372335696</v>
      </c>
      <c r="P25" s="30"/>
      <c r="Q25" s="30"/>
      <c r="T25" s="266"/>
      <c r="V25" s="266"/>
      <c r="Z25" s="265"/>
    </row>
    <row r="26" spans="1:26" ht="11.1" customHeight="1" x14ac:dyDescent="0.25">
      <c r="A26" s="69"/>
      <c r="B26" s="70">
        <v>2024</v>
      </c>
      <c r="C26" s="159">
        <f>'C 31'!C26/'C 32'!C26*1000</f>
        <v>0.55925937291487859</v>
      </c>
      <c r="D26" s="159">
        <f>'C 31'!D26/'C 32'!D26*1000</f>
        <v>0.53748342151190576</v>
      </c>
      <c r="E26" s="159">
        <f>'C 31'!E26/'C 32'!E26*1000</f>
        <v>0.56462886088307696</v>
      </c>
      <c r="F26" s="159">
        <f>'C 31'!F26/'C 32'!F26*1000</f>
        <v>0.56373278424179041</v>
      </c>
      <c r="G26" s="159">
        <f>'C 31'!G26/'C 32'!G26*1000</f>
        <v>0.57690927434371331</v>
      </c>
      <c r="H26" s="159">
        <f>'C 31'!H26/'C 32'!H26*1000</f>
        <v>0.57444012373551878</v>
      </c>
      <c r="I26" s="159">
        <f>'C 31'!I26/'C 32'!I26*1000</f>
        <v>0.59568589464377431</v>
      </c>
      <c r="J26" s="159">
        <f>'C 31'!J26/'C 32'!J26*1000</f>
        <v>0.61419883299041345</v>
      </c>
      <c r="K26" s="159">
        <f>'C 31'!K26/'C 32'!K26*1000</f>
        <v>0.6675256595237945</v>
      </c>
      <c r="L26" s="159">
        <f>'C 31'!L26/'C 32'!L26*1000</f>
        <v>0.66751643284885387</v>
      </c>
      <c r="M26" s="159">
        <f>'C 31'!M26/'C 32'!M26*1000</f>
        <v>0.63770662859025762</v>
      </c>
      <c r="N26" s="159">
        <f>'C 31'!N26/'C 32'!N26*1000</f>
        <v>0.64070438688182729</v>
      </c>
      <c r="O26" s="333">
        <f>'C 31'!O26/'C 32'!O26*1000</f>
        <v>7.212555736042507</v>
      </c>
      <c r="P26" s="30"/>
      <c r="Q26" s="30"/>
    </row>
    <row r="27" spans="1:26" ht="11.1" customHeight="1" x14ac:dyDescent="0.25">
      <c r="A27" s="69" t="s">
        <v>40</v>
      </c>
      <c r="B27" s="70">
        <v>2023</v>
      </c>
      <c r="C27" s="159">
        <f>'C 31'!C27/'C 32'!C27*1000</f>
        <v>1.7414615761320482</v>
      </c>
      <c r="D27" s="159">
        <f>'C 31'!D27/'C 32'!D27*1000</f>
        <v>1.8417548700605055</v>
      </c>
      <c r="E27" s="159">
        <f>'C 31'!E27/'C 32'!E27*1000</f>
        <v>1.7970874944759601</v>
      </c>
      <c r="F27" s="159">
        <f>'C 31'!F27/'C 32'!F27*1000</f>
        <v>1.8129429925723886</v>
      </c>
      <c r="G27" s="159">
        <f>'C 31'!G27/'C 32'!G27*1000</f>
        <v>1.8454967813167651</v>
      </c>
      <c r="H27" s="159">
        <f>'C 31'!H27/'C 32'!H27*1000</f>
        <v>1.8489670335944721</v>
      </c>
      <c r="I27" s="159">
        <f>'C 31'!I27/'C 32'!I27*1000</f>
        <v>1.7313108232550183</v>
      </c>
      <c r="J27" s="159">
        <f>'C 31'!J27/'C 32'!J27*1000</f>
        <v>1.7300113090014118</v>
      </c>
      <c r="K27" s="159">
        <f>'C 31'!K27/'C 32'!K27*1000</f>
        <v>1.7235973881602853</v>
      </c>
      <c r="L27" s="159">
        <f>'C 31'!L27/'C 32'!L27*1000</f>
        <v>1.6983407300732183</v>
      </c>
      <c r="M27" s="159">
        <f>'C 31'!M27/'C 32'!M27*1000</f>
        <v>1.6588286023308443</v>
      </c>
      <c r="N27" s="159">
        <f>'C 31'!N27/'C 32'!N27*1000</f>
        <v>1.6483412746425889</v>
      </c>
      <c r="O27" s="333">
        <f>'C 31'!O27/'C 32'!O27*1000</f>
        <v>21.062804788116715</v>
      </c>
      <c r="P27" s="30"/>
      <c r="Q27" s="30"/>
      <c r="T27" s="266"/>
      <c r="V27" s="266"/>
      <c r="Z27" s="265"/>
    </row>
    <row r="28" spans="1:26" ht="11.1" customHeight="1" x14ac:dyDescent="0.25">
      <c r="A28" s="69"/>
      <c r="B28" s="70">
        <v>2024</v>
      </c>
      <c r="C28" s="159">
        <f>'C 31'!C28/'C 32'!C28*1000</f>
        <v>1.7490443702734442</v>
      </c>
      <c r="D28" s="159">
        <f>'C 31'!D28/'C 32'!D28*1000</f>
        <v>1.7153707721681428</v>
      </c>
      <c r="E28" s="159">
        <f>'C 31'!E28/'C 32'!E28*1000</f>
        <v>1.8170401248322523</v>
      </c>
      <c r="F28" s="159">
        <f>'C 31'!F28/'C 32'!F28*1000</f>
        <v>1.7817093856990716</v>
      </c>
      <c r="G28" s="159">
        <f>'C 31'!G28/'C 32'!G28*1000</f>
        <v>1.8414056999955526</v>
      </c>
      <c r="H28" s="159">
        <f>'C 31'!H28/'C 32'!H28*1000</f>
        <v>1.8408509114328622</v>
      </c>
      <c r="I28" s="159">
        <f>'C 31'!I28/'C 32'!I28*1000</f>
        <v>1.8352317897901418</v>
      </c>
      <c r="J28" s="159">
        <f>'C 31'!J28/'C 32'!J28*1000</f>
        <v>1.7820806635808406</v>
      </c>
      <c r="K28" s="159">
        <f>'C 31'!K28/'C 32'!K28*1000</f>
        <v>1.7839509862315053</v>
      </c>
      <c r="L28" s="159">
        <f>'C 31'!L28/'C 32'!L28*1000</f>
        <v>1.7601815928006956</v>
      </c>
      <c r="M28" s="159">
        <f>'C 31'!M28/'C 32'!M28*1000</f>
        <v>1.7046190808268018</v>
      </c>
      <c r="N28" s="159">
        <f>'C 31'!N28/'C 32'!N28*1000</f>
        <v>1.69968639749339</v>
      </c>
      <c r="O28" s="333">
        <f>'C 31'!O28/'C 32'!O28*1000</f>
        <v>21.308493811663496</v>
      </c>
      <c r="P28" s="30"/>
      <c r="Q28" s="30"/>
    </row>
    <row r="29" spans="1:26" ht="11.1" customHeight="1" x14ac:dyDescent="0.25">
      <c r="A29" s="69" t="s">
        <v>18</v>
      </c>
      <c r="B29" s="70">
        <v>2023</v>
      </c>
      <c r="C29" s="159">
        <f>'C 31'!C29/'C 32'!C29*1000</f>
        <v>0.57738425854344466</v>
      </c>
      <c r="D29" s="159">
        <f>'C 31'!D29/'C 32'!D29*1000</f>
        <v>0.60405572435456689</v>
      </c>
      <c r="E29" s="159">
        <f>'C 31'!E29/'C 32'!E29*1000</f>
        <v>0.70336440891518359</v>
      </c>
      <c r="F29" s="159">
        <f>'C 31'!F29/'C 32'!F29*1000</f>
        <v>0.62602368527589569</v>
      </c>
      <c r="G29" s="159">
        <f>'C 31'!G29/'C 32'!G29*1000</f>
        <v>0.63191922438216153</v>
      </c>
      <c r="H29" s="159">
        <f>'C 31'!H29/'C 32'!H29*1000</f>
        <v>0.66022167738426951</v>
      </c>
      <c r="I29" s="159">
        <f>'C 31'!I29/'C 32'!I29*1000</f>
        <v>0.67211283198218286</v>
      </c>
      <c r="J29" s="159">
        <f>'C 31'!J29/'C 32'!J29*1000</f>
        <v>0.64580992853268204</v>
      </c>
      <c r="K29" s="159">
        <f>'C 31'!K29/'C 32'!K29*1000</f>
        <v>0.58712686115874013</v>
      </c>
      <c r="L29" s="159">
        <f>'C 31'!L29/'C 32'!L29*1000</f>
        <v>0.57471729530078852</v>
      </c>
      <c r="M29" s="159">
        <f>'C 31'!M29/'C 32'!M29*1000</f>
        <v>0.51807384972617732</v>
      </c>
      <c r="N29" s="159">
        <f>'C 31'!N29/'C 32'!N29*1000</f>
        <v>0.54682726375326662</v>
      </c>
      <c r="O29" s="333">
        <f>'C 31'!O29/'C 32'!O29*1000</f>
        <v>7.3538307335504793</v>
      </c>
      <c r="P29" s="30"/>
      <c r="Q29" s="30"/>
    </row>
    <row r="30" spans="1:26" ht="11.1" customHeight="1" x14ac:dyDescent="0.25">
      <c r="A30" s="69"/>
      <c r="B30" s="70">
        <v>2024</v>
      </c>
      <c r="C30" s="159">
        <f>'C 31'!C30/'C 32'!C30*1000</f>
        <v>0.57251863037719886</v>
      </c>
      <c r="D30" s="159">
        <f>'C 31'!D30/'C 32'!D30*1000</f>
        <v>0.57408355317557191</v>
      </c>
      <c r="E30" s="159">
        <f>'C 31'!E30/'C 32'!E30*1000</f>
        <v>0.66764560036931575</v>
      </c>
      <c r="F30" s="159">
        <f>'C 31'!F30/'C 32'!F30*1000</f>
        <v>0.61986012704902427</v>
      </c>
      <c r="G30" s="159">
        <f>'C 31'!G30/'C 32'!G30*1000</f>
        <v>0.65056628163022978</v>
      </c>
      <c r="H30" s="159">
        <f>'C 31'!H30/'C 32'!H30*1000</f>
        <v>0.64926775988765628</v>
      </c>
      <c r="I30" s="159">
        <f>'C 31'!I30/'C 32'!I30*1000</f>
        <v>0.65963469756105086</v>
      </c>
      <c r="J30" s="159">
        <f>'C 31'!J30/'C 32'!J30*1000</f>
        <v>0.63079924165269585</v>
      </c>
      <c r="K30" s="159">
        <f>'C 31'!K30/'C 32'!K30*1000</f>
        <v>0.63224779565953371</v>
      </c>
      <c r="L30" s="159">
        <f>'C 31'!L30/'C 32'!L30*1000</f>
        <v>0.61692955090793955</v>
      </c>
      <c r="M30" s="159">
        <f>'C 31'!M30/'C 32'!M30*1000</f>
        <v>0.50581381056564811</v>
      </c>
      <c r="N30" s="159">
        <f>'C 31'!N30/'C 32'!N30*1000</f>
        <v>0.51806866511266847</v>
      </c>
      <c r="O30" s="333">
        <f>'C 31'!O30/'C 32'!O30*1000</f>
        <v>7.3006482105562949</v>
      </c>
      <c r="P30" s="30"/>
      <c r="Q30" s="30"/>
    </row>
    <row r="31" spans="1:26" ht="11.1" customHeight="1" x14ac:dyDescent="0.25">
      <c r="A31" s="69" t="s">
        <v>32</v>
      </c>
      <c r="B31" s="70">
        <v>2023</v>
      </c>
      <c r="C31" s="159">
        <f>'C 31'!C31/'C 32'!C31*1000</f>
        <v>1.4937940141091699</v>
      </c>
      <c r="D31" s="159">
        <f>'C 31'!D31/'C 32'!D31*1000</f>
        <v>1.5057627673020699</v>
      </c>
      <c r="E31" s="159">
        <f>'C 31'!E31/'C 32'!E31*1000</f>
        <v>1.4753024983590393</v>
      </c>
      <c r="F31" s="159">
        <f>'C 31'!F31/'C 32'!F31*1000</f>
        <v>1.3849852109023746</v>
      </c>
      <c r="G31" s="159">
        <f>'C 31'!G31/'C 32'!G31*1000</f>
        <v>1.4431738898705995</v>
      </c>
      <c r="H31" s="159">
        <f>'C 31'!H31/'C 32'!H31*1000</f>
        <v>1.4247343469230567</v>
      </c>
      <c r="I31" s="159">
        <f>'C 31'!I31/'C 32'!I31*1000</f>
        <v>1.4160406430479144</v>
      </c>
      <c r="J31" s="159">
        <f>'C 31'!J31/'C 32'!J31*1000</f>
        <v>1.4860060713098864</v>
      </c>
      <c r="K31" s="159">
        <f>'C 31'!K31/'C 32'!K31*1000</f>
        <v>1.4528692100860341</v>
      </c>
      <c r="L31" s="159">
        <f>'C 31'!L31/'C 32'!L31*1000</f>
        <v>1.5170262746315206</v>
      </c>
      <c r="M31" s="159">
        <f>'C 31'!M31/'C 32'!M31*1000</f>
        <v>1.6581766908458349</v>
      </c>
      <c r="N31" s="159">
        <f>'C 31'!N31/'C 32'!N31*1000</f>
        <v>1.6439160184451374</v>
      </c>
      <c r="O31" s="333">
        <f>'C 31'!O31/'C 32'!O31*1000</f>
        <v>17.903379516271062</v>
      </c>
      <c r="P31" s="30"/>
      <c r="Q31" s="30"/>
    </row>
    <row r="32" spans="1:26" ht="11.1" customHeight="1" x14ac:dyDescent="0.25">
      <c r="A32" s="69"/>
      <c r="B32" s="70">
        <v>2024</v>
      </c>
      <c r="C32" s="159">
        <f>'C 31'!C32/'C 32'!C32*1000</f>
        <v>1.4882183592547022</v>
      </c>
      <c r="D32" s="159">
        <f>'C 31'!D32/'C 32'!D32*1000</f>
        <v>1.4619353069310101</v>
      </c>
      <c r="E32" s="159">
        <f>'C 31'!E32/'C 32'!E32*1000</f>
        <v>1.4885322677022303</v>
      </c>
      <c r="F32" s="159">
        <f>'C 31'!F32/'C 32'!F32*1000</f>
        <v>1.4848619173213848</v>
      </c>
      <c r="G32" s="159">
        <f>'C 31'!G32/'C 32'!G32*1000</f>
        <v>1.5578191319402741</v>
      </c>
      <c r="H32" s="159">
        <f>'C 31'!H32/'C 32'!H32*1000</f>
        <v>1.5339200411924681</v>
      </c>
      <c r="I32" s="159">
        <f>'C 31'!I32/'C 32'!I32*1000</f>
        <v>1.5160893401088347</v>
      </c>
      <c r="J32" s="159">
        <f>'C 31'!J32/'C 32'!J32*1000</f>
        <v>1.5958204920825056</v>
      </c>
      <c r="K32" s="159">
        <f>'C 31'!K32/'C 32'!K32*1000</f>
        <v>1.5531254236921677</v>
      </c>
      <c r="L32" s="159">
        <f>'C 31'!L32/'C 32'!L32*1000</f>
        <v>1.6230034984864325</v>
      </c>
      <c r="M32" s="159">
        <f>'C 31'!M32/'C 32'!M32*1000</f>
        <v>1.6385030279869732</v>
      </c>
      <c r="N32" s="159">
        <f>'C 31'!N32/'C 32'!N32*1000</f>
        <v>1.6733358915599175</v>
      </c>
      <c r="O32" s="333">
        <f>'C 31'!O32/'C 32'!O32*1000</f>
        <v>18.619925991852153</v>
      </c>
      <c r="P32" s="30"/>
      <c r="Q32" s="30"/>
    </row>
    <row r="33" spans="1:17" ht="11.1" customHeight="1" x14ac:dyDescent="0.25">
      <c r="A33" s="69" t="s">
        <v>106</v>
      </c>
      <c r="B33" s="70">
        <v>2023</v>
      </c>
      <c r="C33" s="159">
        <f>'C 31'!C33/'C 32'!C33*1000</f>
        <v>1.2740583895426509</v>
      </c>
      <c r="D33" s="159">
        <f>'C 31'!D33/'C 32'!D33*1000</f>
        <v>1.2468089498795512</v>
      </c>
      <c r="E33" s="159">
        <f>'C 31'!E33/'C 32'!E33*1000</f>
        <v>1.2806988087207429</v>
      </c>
      <c r="F33" s="159">
        <f>'C 31'!F33/'C 32'!F33*1000</f>
        <v>1.2145048383373205</v>
      </c>
      <c r="G33" s="159">
        <f>'C 31'!G33/'C 32'!G33*1000</f>
        <v>1.3364458972673723</v>
      </c>
      <c r="H33" s="159">
        <f>'C 31'!H33/'C 32'!H33*1000</f>
        <v>1.4136059540718311</v>
      </c>
      <c r="I33" s="159">
        <f>'C 31'!I33/'C 32'!I33*1000</f>
        <v>1.4251190971959571</v>
      </c>
      <c r="J33" s="159">
        <f>'C 31'!J33/'C 32'!J33*1000</f>
        <v>1.3304649524244201</v>
      </c>
      <c r="K33" s="159">
        <f>'C 31'!K33/'C 32'!K33*1000</f>
        <v>1.370955032136151</v>
      </c>
      <c r="L33" s="159">
        <f>'C 31'!L33/'C 32'!L33*1000</f>
        <v>1.5691380397789438</v>
      </c>
      <c r="M33" s="159">
        <f>'C 31'!M33/'C 32'!M33*1000</f>
        <v>1.5585139542436377</v>
      </c>
      <c r="N33" s="159">
        <f>'C 31'!N33/'C 32'!N33*1000</f>
        <v>1.7963594435513901</v>
      </c>
      <c r="O33" s="333">
        <f>'C 31'!O33/'C 32'!O33*1000</f>
        <v>16.659709106659442</v>
      </c>
      <c r="P33" s="30"/>
      <c r="Q33" s="30"/>
    </row>
    <row r="34" spans="1:17" ht="11.1" customHeight="1" x14ac:dyDescent="0.25">
      <c r="A34" s="69"/>
      <c r="B34" s="70">
        <v>2024</v>
      </c>
      <c r="C34" s="159">
        <f>'C 31'!C34/'C 32'!C34*1000</f>
        <v>1.2753685429547896</v>
      </c>
      <c r="D34" s="159">
        <f>'C 31'!D34/'C 32'!D34*1000</f>
        <v>1.2825587454318603</v>
      </c>
      <c r="E34" s="159">
        <f>'C 31'!E34/'C 32'!E34*1000</f>
        <v>1.2368151377527483</v>
      </c>
      <c r="F34" s="159">
        <f>'C 31'!F34/'C 32'!F34*1000</f>
        <v>1.2043254594963924</v>
      </c>
      <c r="G34" s="159">
        <f>'C 31'!G34/'C 32'!G34*1000</f>
        <v>1.2187995766549191</v>
      </c>
      <c r="H34" s="159">
        <f>'C 31'!H34/'C 32'!H34*1000</f>
        <v>1.2871833399349029</v>
      </c>
      <c r="I34" s="159">
        <f>'C 31'!I34/'C 32'!I34*1000</f>
        <v>1.2821331659263</v>
      </c>
      <c r="J34" s="159">
        <f>'C 31'!J34/'C 32'!J34*1000</f>
        <v>1.2717498278314869</v>
      </c>
      <c r="K34" s="159">
        <f>'C 31'!K34/'C 32'!K34*1000</f>
        <v>1.2970751476687941</v>
      </c>
      <c r="L34" s="159">
        <f>'C 31'!L34/'C 32'!L34*1000</f>
        <v>1.4121734082623594</v>
      </c>
      <c r="M34" s="159">
        <f>'C 31'!M34/'C 32'!M34*1000</f>
        <v>1.4748536534233541</v>
      </c>
      <c r="N34" s="159">
        <f>'C 31'!N34/'C 32'!N34*1000</f>
        <v>1.6693294493765869</v>
      </c>
      <c r="O34" s="333">
        <f>'C 31'!O34/'C 32'!O34*1000</f>
        <v>15.828369369128355</v>
      </c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59">
        <f>'C 31'!C35/'C 32'!C35*1000</f>
        <v>1.5263832461289231</v>
      </c>
      <c r="D35" s="159">
        <f>'C 31'!D35/'C 32'!D35*1000</f>
        <v>1.5515323866520516</v>
      </c>
      <c r="E35" s="159">
        <f>'C 31'!E35/'C 32'!E35*1000</f>
        <v>1.5892684480763128</v>
      </c>
      <c r="F35" s="159">
        <f>'C 31'!F35/'C 32'!F35*1000</f>
        <v>1.6562035794590246</v>
      </c>
      <c r="G35" s="159">
        <f>'C 31'!G35/'C 32'!G35*1000</f>
        <v>1.6118285862941368</v>
      </c>
      <c r="H35" s="159">
        <f>'C 31'!H35/'C 32'!H35*1000</f>
        <v>1.5878718978602273</v>
      </c>
      <c r="I35" s="159">
        <f>'C 31'!I35/'C 32'!I35*1000</f>
        <v>1.5809534990060592</v>
      </c>
      <c r="J35" s="159">
        <f>'C 31'!J35/'C 32'!J35*1000</f>
        <v>1.6021254996161232</v>
      </c>
      <c r="K35" s="159">
        <f>'C 31'!K35/'C 32'!K35*1000</f>
        <v>1.5942802673019425</v>
      </c>
      <c r="L35" s="159">
        <f>'C 31'!L35/'C 32'!L35*1000</f>
        <v>1.5366010042291367</v>
      </c>
      <c r="M35" s="159">
        <f>'C 31'!M35/'C 32'!M35*1000</f>
        <v>1.5286803758013621</v>
      </c>
      <c r="N35" s="159">
        <f>'C 31'!N35/'C 32'!N35*1000</f>
        <v>1.5302840317860988</v>
      </c>
      <c r="O35" s="333">
        <f>'C 31'!O35/'C 32'!O35*1000</f>
        <v>18.880571687836156</v>
      </c>
      <c r="P35" s="30"/>
      <c r="Q35" s="30"/>
    </row>
    <row r="36" spans="1:17" ht="11.1" customHeight="1" x14ac:dyDescent="0.25">
      <c r="A36" s="69"/>
      <c r="B36" s="70">
        <v>2024</v>
      </c>
      <c r="C36" s="159">
        <f>'C 31'!C36/'C 32'!C36*1000</f>
        <v>1.5193065209530123</v>
      </c>
      <c r="D36" s="159">
        <f>'C 31'!D36/'C 32'!D36*1000</f>
        <v>1.6347188460626954</v>
      </c>
      <c r="E36" s="159">
        <f>'C 31'!E36/'C 32'!E36*1000</f>
        <v>1.4828461748977311</v>
      </c>
      <c r="F36" s="159">
        <f>'C 31'!F36/'C 32'!F36*1000</f>
        <v>1.5111354409969702</v>
      </c>
      <c r="G36" s="159">
        <f>'C 31'!G36/'C 32'!G36*1000</f>
        <v>1.5846053482552089</v>
      </c>
      <c r="H36" s="159">
        <f>'C 31'!H36/'C 32'!H36*1000</f>
        <v>1.5319491241019094</v>
      </c>
      <c r="I36" s="159">
        <f>'C 31'!I36/'C 32'!I36*1000</f>
        <v>1.5293929807847071</v>
      </c>
      <c r="J36" s="159">
        <f>'C 31'!J36/'C 32'!J36*1000</f>
        <v>1.615335731727163</v>
      </c>
      <c r="K36" s="159">
        <f>'C 31'!K36/'C 32'!K36*1000</f>
        <v>1.5445157677838943</v>
      </c>
      <c r="L36" s="159">
        <f>'C 31'!L36/'C 32'!L36*1000</f>
        <v>1.5780363631061398</v>
      </c>
      <c r="M36" s="159">
        <f>'C 31'!M36/'C 32'!M36*1000</f>
        <v>1.6408922811481399</v>
      </c>
      <c r="N36" s="159">
        <f>'C 31'!N36/'C 32'!N36*1000</f>
        <v>1.6976919142479814</v>
      </c>
      <c r="O36" s="333">
        <f>'C 31'!O36/'C 32'!O36*1000</f>
        <v>18.84369479522876</v>
      </c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59">
        <f>'C 31'!C37/'C 32'!C37*1000</f>
        <v>1.5117211919870324</v>
      </c>
      <c r="D37" s="159">
        <f>'C 31'!D37/'C 32'!D37*1000</f>
        <v>1.5176965412669547</v>
      </c>
      <c r="E37" s="159">
        <f>'C 31'!E37/'C 32'!E37*1000</f>
        <v>1.5220506329113923</v>
      </c>
      <c r="F37" s="159">
        <f>'C 31'!F37/'C 32'!F37*1000</f>
        <v>1.5135462241837243</v>
      </c>
      <c r="G37" s="159">
        <f>'C 31'!G37/'C 32'!G37*1000</f>
        <v>1.5197220644327358</v>
      </c>
      <c r="H37" s="159">
        <f>'C 31'!H37/'C 32'!H37*1000</f>
        <v>1.515491783949366</v>
      </c>
      <c r="I37" s="159">
        <f>'C 31'!I37/'C 32'!I37*1000</f>
        <v>1.5188010671473964</v>
      </c>
      <c r="J37" s="159">
        <f>'C 31'!J37/'C 32'!J37*1000</f>
        <v>1.5106170573021922</v>
      </c>
      <c r="K37" s="159">
        <f>'C 31'!K37/'C 32'!K37*1000</f>
        <v>1.4488760940677217</v>
      </c>
      <c r="L37" s="159">
        <f>'C 31'!L37/'C 32'!L37*1000</f>
        <v>1.5137269477025228</v>
      </c>
      <c r="M37" s="159">
        <f>'C 31'!M37/'C 32'!M37*1000</f>
        <v>1.4954037325074296</v>
      </c>
      <c r="N37" s="159">
        <f>'C 31'!N37/'C 32'!N37*1000</f>
        <v>1.5633356263986973</v>
      </c>
      <c r="O37" s="333">
        <f>'C 31'!O37/'C 32'!O37*1000</f>
        <v>18.150485591952066</v>
      </c>
      <c r="P37" s="30"/>
      <c r="Q37" s="30"/>
    </row>
    <row r="38" spans="1:17" ht="11.1" customHeight="1" x14ac:dyDescent="0.25">
      <c r="A38" s="69"/>
      <c r="B38" s="70">
        <v>2024</v>
      </c>
      <c r="C38" s="159">
        <f>'C 31'!C38/'C 32'!C38*1000</f>
        <v>1.4976117401540756</v>
      </c>
      <c r="D38" s="159">
        <f>'C 31'!D38/'C 32'!D38*1000</f>
        <v>1.516973510343445</v>
      </c>
      <c r="E38" s="159">
        <f>'C 31'!E38/'C 32'!E38*1000</f>
        <v>1.5307196161168783</v>
      </c>
      <c r="F38" s="159">
        <f>'C 31'!F38/'C 32'!F38*1000</f>
        <v>1.5162304469553716</v>
      </c>
      <c r="G38" s="159">
        <f>'C 31'!G38/'C 32'!G38*1000</f>
        <v>1.5188239453006138</v>
      </c>
      <c r="H38" s="159">
        <f>'C 31'!H38/'C 32'!H38*1000</f>
        <v>1.5129727390818943</v>
      </c>
      <c r="I38" s="159">
        <f>'C 31'!I38/'C 32'!I38*1000</f>
        <v>1.5136065566560528</v>
      </c>
      <c r="J38" s="159">
        <f>'C 31'!J38/'C 32'!J38*1000</f>
        <v>1.5097681143673813</v>
      </c>
      <c r="K38" s="159">
        <f>'C 31'!K38/'C 32'!K38*1000</f>
        <v>1.5120351621919483</v>
      </c>
      <c r="L38" s="159">
        <f>'C 31'!L38/'C 32'!L38*1000</f>
        <v>1.5129567071486831</v>
      </c>
      <c r="M38" s="159">
        <f>'C 31'!M38/'C 32'!M38*1000</f>
        <v>1.5153704209430743</v>
      </c>
      <c r="N38" s="159">
        <f>'C 31'!N38/'C 32'!N38*1000</f>
        <v>1.5081923058767996</v>
      </c>
      <c r="O38" s="333">
        <f>'C 31'!O38/'C 32'!O38*1000</f>
        <v>18.163164898972695</v>
      </c>
      <c r="P38" s="30"/>
      <c r="Q38" s="30"/>
    </row>
    <row r="39" spans="1:17" ht="11.1" customHeight="1" x14ac:dyDescent="0.25">
      <c r="A39" s="69" t="s">
        <v>63</v>
      </c>
      <c r="B39" s="70">
        <v>2023</v>
      </c>
      <c r="C39" s="159">
        <f>'C 31'!C39/'C 32'!C39*1000</f>
        <v>1.3457233549599437</v>
      </c>
      <c r="D39" s="159">
        <f>'C 31'!D39/'C 32'!D39*1000</f>
        <v>1.2952597692903109</v>
      </c>
      <c r="E39" s="159">
        <f>'C 31'!E39/'C 32'!E39*1000</f>
        <v>1.1921167382760074</v>
      </c>
      <c r="F39" s="159">
        <f>'C 31'!F39/'C 32'!F39*1000</f>
        <v>1.0128317890947047</v>
      </c>
      <c r="G39" s="159">
        <f>'C 31'!G39/'C 32'!G39*1000</f>
        <v>1.0575329824184847</v>
      </c>
      <c r="H39" s="159">
        <f>'C 31'!H39/'C 32'!H39*1000</f>
        <v>0.93970293855247577</v>
      </c>
      <c r="I39" s="159">
        <f>'C 31'!I39/'C 32'!I39*1000</f>
        <v>0.95818740666885394</v>
      </c>
      <c r="J39" s="159">
        <f>'C 31'!J39/'C 32'!J39*1000</f>
        <v>1.0284562790468834</v>
      </c>
      <c r="K39" s="159">
        <f>'C 31'!K39/'C 32'!K39*1000</f>
        <v>1.0774941963920108</v>
      </c>
      <c r="L39" s="159">
        <f>'C 31'!L39/'C 32'!L39*1000</f>
        <v>1.0743724765936482</v>
      </c>
      <c r="M39" s="159">
        <f>'C 31'!M39/'C 32'!M39*1000</f>
        <v>1.0698040423498423</v>
      </c>
      <c r="N39" s="159">
        <f>'C 31'!N39/'C 32'!N39*1000</f>
        <v>1.1273565275684121</v>
      </c>
      <c r="O39" s="333">
        <f>'C 31'!O39/'C 32'!O39*1000</f>
        <v>13.101900149437471</v>
      </c>
      <c r="P39" s="30"/>
      <c r="Q39" s="30"/>
    </row>
    <row r="40" spans="1:17" ht="11.1" customHeight="1" x14ac:dyDescent="0.25">
      <c r="A40" s="69"/>
      <c r="B40" s="70">
        <v>2024</v>
      </c>
      <c r="C40" s="159">
        <f>'C 31'!C40/'C 32'!C40*1000</f>
        <v>1.3162047768548271</v>
      </c>
      <c r="D40" s="159">
        <f>'C 31'!D40/'C 32'!D40*1000</f>
        <v>1.3167644863494932</v>
      </c>
      <c r="E40" s="159">
        <f>'C 31'!E40/'C 32'!E40*1000</f>
        <v>1.2551281218991845</v>
      </c>
      <c r="F40" s="159">
        <f>'C 31'!F40/'C 32'!F40*1000</f>
        <v>1.1840354224092935</v>
      </c>
      <c r="G40" s="159">
        <f>'C 31'!G40/'C 32'!G40*1000</f>
        <v>1.2082999085564128</v>
      </c>
      <c r="H40" s="159">
        <f>'C 31'!H40/'C 32'!H40*1000</f>
        <v>1.1158744453359097</v>
      </c>
      <c r="I40" s="159">
        <f>'C 31'!I40/'C 32'!I40*1000</f>
        <v>0.99621636771300448</v>
      </c>
      <c r="J40" s="159">
        <f>'C 31'!J40/'C 32'!J40*1000</f>
        <v>1.0728086790826397</v>
      </c>
      <c r="K40" s="159">
        <f>'C 31'!K40/'C 32'!K40*1000</f>
        <v>1.0685457346267537</v>
      </c>
      <c r="L40" s="159">
        <f>'C 31'!L40/'C 32'!L40*1000</f>
        <v>1.0826092191030559</v>
      </c>
      <c r="M40" s="159">
        <f>'C 31'!M40/'C 32'!M40*1000</f>
        <v>1.0827287106197829</v>
      </c>
      <c r="N40" s="159">
        <f>'C 31'!N40/'C 32'!N40*1000</f>
        <v>1.1039366610592298</v>
      </c>
      <c r="O40" s="333">
        <f>'C 31'!O40/'C 32'!O40*1000</f>
        <v>13.725707353319619</v>
      </c>
      <c r="P40" s="30"/>
      <c r="Q40" s="30"/>
    </row>
    <row r="41" spans="1:17" ht="11.1" customHeight="1" x14ac:dyDescent="0.25">
      <c r="A41" s="69" t="s">
        <v>64</v>
      </c>
      <c r="B41" s="70">
        <v>2023</v>
      </c>
      <c r="C41" s="159">
        <f>'C 31'!C41/'C 32'!C41*1000</f>
        <v>1.4236670176556336</v>
      </c>
      <c r="D41" s="159">
        <f>'C 31'!D41/'C 32'!D41*1000</f>
        <v>1.4457239520477798</v>
      </c>
      <c r="E41" s="159">
        <f>'C 31'!E41/'C 32'!E41*1000</f>
        <v>1.4208598951554279</v>
      </c>
      <c r="F41" s="159">
        <f>'C 31'!F41/'C 32'!F41*1000</f>
        <v>1.4086196134828115</v>
      </c>
      <c r="G41" s="159">
        <f>'C 31'!G41/'C 32'!G41*1000</f>
        <v>1.3814701211165323</v>
      </c>
      <c r="H41" s="159">
        <f>'C 31'!H41/'C 32'!H41*1000</f>
        <v>1.4954986738189722</v>
      </c>
      <c r="I41" s="159">
        <f>'C 31'!I41/'C 32'!I41*1000</f>
        <v>1.4029638948799237</v>
      </c>
      <c r="J41" s="159">
        <f>'C 31'!J41/'C 32'!J41*1000</f>
        <v>1.4119335297119204</v>
      </c>
      <c r="K41" s="159">
        <f>'C 31'!K41/'C 32'!K41*1000</f>
        <v>1.2631579347750646</v>
      </c>
      <c r="L41" s="159">
        <f>'C 31'!L41/'C 32'!L41*1000</f>
        <v>1.1086007970786014</v>
      </c>
      <c r="M41" s="159">
        <f>'C 31'!M41/'C 32'!M41*1000</f>
        <v>1.0874090746002045</v>
      </c>
      <c r="N41" s="159">
        <f>'C 31'!N41/'C 32'!N41*1000</f>
        <v>1.0431887527600583</v>
      </c>
      <c r="O41" s="333">
        <f>'C 31'!O41/'C 32'!O41*1000</f>
        <v>15.892717203676924</v>
      </c>
      <c r="P41" s="30"/>
      <c r="Q41" s="30"/>
    </row>
    <row r="42" spans="1:17" ht="11.1" customHeight="1" x14ac:dyDescent="0.25">
      <c r="A42" s="69"/>
      <c r="B42" s="70">
        <v>2024</v>
      </c>
      <c r="C42" s="159">
        <f>'C 31'!C42/'C 32'!C42*1000</f>
        <v>1.4651877854834578</v>
      </c>
      <c r="D42" s="159">
        <f>'C 31'!D42/'C 32'!D42*1000</f>
        <v>1.4520486059890838</v>
      </c>
      <c r="E42" s="159">
        <f>'C 31'!E42/'C 32'!E42*1000</f>
        <v>1.4753932101090237</v>
      </c>
      <c r="F42" s="159">
        <f>'C 31'!F42/'C 32'!F42*1000</f>
        <v>1.4205284444247215</v>
      </c>
      <c r="G42" s="159">
        <f>'C 31'!G42/'C 32'!G42*1000</f>
        <v>1.4463755874066431</v>
      </c>
      <c r="H42" s="159">
        <f>'C 31'!H42/'C 32'!H42*1000</f>
        <v>1.5585533061257313</v>
      </c>
      <c r="I42" s="159">
        <f>'C 31'!I42/'C 32'!I42*1000</f>
        <v>1.4229827147259815</v>
      </c>
      <c r="J42" s="159">
        <f>'C 31'!J42/'C 32'!J42*1000</f>
        <v>1.3753876988600777</v>
      </c>
      <c r="K42" s="159">
        <f>'C 31'!K42/'C 32'!K42*1000</f>
        <v>1.2542434218793195</v>
      </c>
      <c r="L42" s="159">
        <f>'C 31'!L42/'C 32'!L42*1000</f>
        <v>1.1964978631097616</v>
      </c>
      <c r="M42" s="159">
        <f>'C 31'!M42/'C 32'!M42*1000</f>
        <v>1.1991781970649895</v>
      </c>
      <c r="N42" s="159">
        <f>'C 31'!N42/'C 32'!N42*1000</f>
        <v>1.0502174866127665</v>
      </c>
      <c r="O42" s="333">
        <f>'C 31'!O42/'C 32'!O42*1000</f>
        <v>16.314827104744346</v>
      </c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59">
        <f>'C 31'!C43/'C 32'!C43*1000</f>
        <v>0.78489428773871506</v>
      </c>
      <c r="D43" s="159">
        <f>'C 31'!D43/'C 32'!D43*1000</f>
        <v>0.81583215105303397</v>
      </c>
      <c r="E43" s="159">
        <f>'C 31'!E43/'C 32'!E43*1000</f>
        <v>0.8190767964557778</v>
      </c>
      <c r="F43" s="159">
        <f>'C 31'!F43/'C 32'!F43*1000</f>
        <v>0.75141816981290332</v>
      </c>
      <c r="G43" s="159">
        <f>'C 31'!G43/'C 32'!G43*1000</f>
        <v>0.75146277047042609</v>
      </c>
      <c r="H43" s="159">
        <f>'C 31'!H43/'C 32'!H43*1000</f>
        <v>0.70012769639819783</v>
      </c>
      <c r="I43" s="159">
        <f>'C 31'!I43/'C 32'!I43*1000</f>
        <v>0.70086775025721881</v>
      </c>
      <c r="J43" s="159">
        <f>'C 31'!J43/'C 32'!J43*1000</f>
        <v>0.70760032871321454</v>
      </c>
      <c r="K43" s="159">
        <f>'C 31'!K43/'C 32'!K43*1000</f>
        <v>0.7763497195035084</v>
      </c>
      <c r="L43" s="159">
        <f>'C 31'!L43/'C 32'!L43*1000</f>
        <v>0.86459417110538483</v>
      </c>
      <c r="M43" s="159">
        <f>'C 31'!M43/'C 32'!M43*1000</f>
        <v>0.76754704246203498</v>
      </c>
      <c r="N43" s="159">
        <f>'C 31'!N43/'C 32'!N43*1000</f>
        <v>0.73267263065656074</v>
      </c>
      <c r="O43" s="333">
        <f>'C 31'!O43/'C 32'!O43*1000</f>
        <v>9.1873680838778728</v>
      </c>
      <c r="P43" s="30"/>
      <c r="Q43" s="30"/>
    </row>
    <row r="44" spans="1:17" ht="11.1" customHeight="1" x14ac:dyDescent="0.25">
      <c r="A44" s="69"/>
      <c r="B44" s="70">
        <v>2024</v>
      </c>
      <c r="C44" s="159">
        <f>'C 31'!C44/'C 32'!C44*1000</f>
        <v>0.81451842933438812</v>
      </c>
      <c r="D44" s="159">
        <f>'C 31'!D44/'C 32'!D44*1000</f>
        <v>0.81223842852308947</v>
      </c>
      <c r="E44" s="159">
        <f>'C 31'!E44/'C 32'!E44*1000</f>
        <v>0.93391065319162281</v>
      </c>
      <c r="F44" s="159">
        <f>'C 31'!F44/'C 32'!F44*1000</f>
        <v>0.75266788463230117</v>
      </c>
      <c r="G44" s="159">
        <f>'C 31'!G44/'C 32'!G44*1000</f>
        <v>0.79266130564173998</v>
      </c>
      <c r="H44" s="159">
        <f>'C 31'!H44/'C 32'!H44*1000</f>
        <v>0.71566679909945696</v>
      </c>
      <c r="I44" s="159">
        <f>'C 31'!I44/'C 32'!I44*1000</f>
        <v>0.71099307902784481</v>
      </c>
      <c r="J44" s="159">
        <f>'C 31'!J44/'C 32'!J44*1000</f>
        <v>0.69820051413881745</v>
      </c>
      <c r="K44" s="159">
        <f>'C 31'!K44/'C 32'!K44*1000</f>
        <v>0.76876121043800272</v>
      </c>
      <c r="L44" s="159">
        <f>'C 31'!L44/'C 32'!L44*1000</f>
        <v>0.84566049175345426</v>
      </c>
      <c r="M44" s="159">
        <f>'C 31'!M44/'C 32'!M44*1000</f>
        <v>0.72608038155063104</v>
      </c>
      <c r="N44" s="159">
        <f>'C 31'!N44/'C 32'!N44*1000</f>
        <v>0.70406410662732732</v>
      </c>
      <c r="O44" s="333">
        <f>'C 31'!O44/'C 32'!O44*1000</f>
        <v>9.2618106895281098</v>
      </c>
      <c r="P44" s="30"/>
      <c r="Q44" s="30"/>
    </row>
    <row r="45" spans="1:17" ht="11.1" customHeight="1" x14ac:dyDescent="0.25">
      <c r="A45" s="69" t="s">
        <v>42</v>
      </c>
      <c r="B45" s="70">
        <v>2023</v>
      </c>
      <c r="C45" s="159">
        <f>'C 31'!C45/'C 32'!C45*1000</f>
        <v>0.38185668044984317</v>
      </c>
      <c r="D45" s="159">
        <f>'C 31'!D45/'C 32'!D45*1000</f>
        <v>0.36519792939652973</v>
      </c>
      <c r="E45" s="159">
        <f>'C 31'!E45/'C 32'!E45*1000</f>
        <v>0.3874806921780316</v>
      </c>
      <c r="F45" s="159">
        <f>'C 31'!F45/'C 32'!F45*1000</f>
        <v>0.40117099374010223</v>
      </c>
      <c r="G45" s="159">
        <f>'C 31'!G45/'C 32'!G45*1000</f>
        <v>0.43519824369238652</v>
      </c>
      <c r="H45" s="159">
        <f>'C 31'!H45/'C 32'!H45*1000</f>
        <v>0.42512970625615082</v>
      </c>
      <c r="I45" s="159">
        <f>'C 31'!I45/'C 32'!I45*1000</f>
        <v>0.46930382614076449</v>
      </c>
      <c r="J45" s="159">
        <f>'C 31'!J45/'C 32'!J45*1000</f>
        <v>0.47929808143911307</v>
      </c>
      <c r="K45" s="159">
        <f>'C 31'!K45/'C 32'!K45*1000</f>
        <v>0.44680599771614482</v>
      </c>
      <c r="L45" s="159">
        <f>'C 31'!L45/'C 32'!L45*1000</f>
        <v>0.45432823652612542</v>
      </c>
      <c r="M45" s="159">
        <f>'C 31'!M45/'C 32'!M45*1000</f>
        <v>0.42227935869943811</v>
      </c>
      <c r="N45" s="159">
        <f>'C 31'!N45/'C 32'!N45*1000</f>
        <v>0.47209443402874268</v>
      </c>
      <c r="O45" s="333">
        <f>'C 31'!O45/'C 32'!O45*1000</f>
        <v>5.149926633424724</v>
      </c>
      <c r="P45" s="30"/>
      <c r="Q45" s="30"/>
    </row>
    <row r="46" spans="1:17" ht="11.1" customHeight="1" x14ac:dyDescent="0.25">
      <c r="A46" s="69"/>
      <c r="B46" s="70">
        <v>2024</v>
      </c>
      <c r="C46" s="159">
        <f>'C 31'!C46/'C 32'!C46*1000</f>
        <v>0.38215808268051832</v>
      </c>
      <c r="D46" s="159">
        <f>'C 31'!D46/'C 32'!D46*1000</f>
        <v>0.36479044129119415</v>
      </c>
      <c r="E46" s="159">
        <f>'C 31'!E46/'C 32'!E46*1000</f>
        <v>0.37939515748361369</v>
      </c>
      <c r="F46" s="159">
        <f>'C 31'!F46/'C 32'!F46*1000</f>
        <v>0.38743619744995172</v>
      </c>
      <c r="G46" s="159">
        <f>'C 31'!G46/'C 32'!G46*1000</f>
        <v>0.39981721740377035</v>
      </c>
      <c r="H46" s="159">
        <f>'C 31'!H46/'C 32'!H46*1000</f>
        <v>0.41474806914306728</v>
      </c>
      <c r="I46" s="159">
        <f>'C 31'!I46/'C 32'!I46*1000</f>
        <v>0.45220170454545455</v>
      </c>
      <c r="J46" s="159">
        <f>'C 31'!J46/'C 32'!J46*1000</f>
        <v>0.46434242817958715</v>
      </c>
      <c r="K46" s="159">
        <f>'C 31'!K46/'C 32'!K46*1000</f>
        <v>0.44158145372660484</v>
      </c>
      <c r="L46" s="159">
        <f>'C 31'!L46/'C 32'!L46*1000</f>
        <v>0.44029373618275608</v>
      </c>
      <c r="M46" s="159">
        <f>'C 31'!M46/'C 32'!M46*1000</f>
        <v>0.41546595182248036</v>
      </c>
      <c r="N46" s="159">
        <f>'C 31'!N46/'C 32'!N46*1000</f>
        <v>0.47149337610664577</v>
      </c>
      <c r="O46" s="333">
        <f>'C 31'!O46/'C 32'!O46*1000</f>
        <v>5.0240282186954799</v>
      </c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59">
        <f>'C 31'!C47/'C 32'!C47*1000</f>
        <v>1.2816029376202704</v>
      </c>
      <c r="D47" s="159">
        <f>'C 31'!D47/'C 32'!D47*1000</f>
        <v>1.0067901489054825</v>
      </c>
      <c r="E47" s="159">
        <f>'C 31'!E47/'C 32'!E47*1000</f>
        <v>0.99862941910984693</v>
      </c>
      <c r="F47" s="159">
        <f>'C 31'!F47/'C 32'!F47*1000</f>
        <v>0.95593428480120379</v>
      </c>
      <c r="G47" s="159">
        <f>'C 31'!G47/'C 32'!G47*1000</f>
        <v>1.0630082803533134</v>
      </c>
      <c r="H47" s="159">
        <f>'C 31'!H47/'C 32'!H47*1000</f>
        <v>1.077406332225441</v>
      </c>
      <c r="I47" s="159">
        <f>'C 31'!I47/'C 32'!I47*1000</f>
        <v>1.0577921626431788</v>
      </c>
      <c r="J47" s="159">
        <f>'C 31'!J47/'C 32'!J47*1000</f>
        <v>1.1908164020869387</v>
      </c>
      <c r="K47" s="159">
        <f>'C 31'!K47/'C 32'!K47*1000</f>
        <v>1.0571597203422298</v>
      </c>
      <c r="L47" s="159">
        <f>'C 31'!L47/'C 32'!L47*1000</f>
        <v>1.0030385103692905</v>
      </c>
      <c r="M47" s="159">
        <f>'C 31'!M47/'C 32'!M47*1000</f>
        <v>1.0737764182602321</v>
      </c>
      <c r="N47" s="159">
        <f>'C 31'!N47/'C 32'!N47*1000</f>
        <v>1.0605336293723115</v>
      </c>
      <c r="O47" s="333">
        <f>'C 31'!O47/'C 32'!O47*1000</f>
        <v>12.830461575320287</v>
      </c>
      <c r="P47" s="30"/>
      <c r="Q47" s="30"/>
    </row>
    <row r="48" spans="1:17" ht="11.1" customHeight="1" x14ac:dyDescent="0.25">
      <c r="A48" s="69"/>
      <c r="B48" s="70">
        <v>2024</v>
      </c>
      <c r="C48" s="159">
        <f>'C 31'!C48/'C 32'!C48*1000</f>
        <v>1.2895636747244861</v>
      </c>
      <c r="D48" s="159">
        <f>'C 31'!D48/'C 32'!D48*1000</f>
        <v>1.1749975673777739</v>
      </c>
      <c r="E48" s="159">
        <f>'C 31'!E48/'C 32'!E48*1000</f>
        <v>1.1478989389809988</v>
      </c>
      <c r="F48" s="159">
        <f>'C 31'!F48/'C 32'!F48*1000</f>
        <v>1.0264032600326756</v>
      </c>
      <c r="G48" s="159">
        <f>'C 31'!G48/'C 32'!G48*1000</f>
        <v>1.0169524031100368</v>
      </c>
      <c r="H48" s="159">
        <f>'C 31'!H48/'C 32'!H48*1000</f>
        <v>1.0161925865342856</v>
      </c>
      <c r="I48" s="159">
        <f>'C 31'!I48/'C 32'!I48*1000</f>
        <v>1.0905576959514938</v>
      </c>
      <c r="J48" s="159">
        <f>'C 31'!J48/'C 32'!J48*1000</f>
        <v>1.3146847359437233</v>
      </c>
      <c r="K48" s="159">
        <f>'C 31'!K48/'C 32'!K48*1000</f>
        <v>1.1401705194469163</v>
      </c>
      <c r="L48" s="159">
        <f>'C 31'!L48/'C 32'!L48*1000</f>
        <v>1.054049985943369</v>
      </c>
      <c r="M48" s="159">
        <f>'C 31'!M48/'C 32'!M48*1000</f>
        <v>1.1027678529391762</v>
      </c>
      <c r="N48" s="159">
        <f>'C 31'!N48/'C 32'!N48*1000</f>
        <v>1.0253440769516904</v>
      </c>
      <c r="O48" s="333">
        <f>'C 31'!O48/'C 32'!O48*1000</f>
        <v>13.421106948890388</v>
      </c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59">
        <f>'C 31'!C49/'C 32'!C49*1000</f>
        <v>0.34679834894514971</v>
      </c>
      <c r="D49" s="159">
        <f>'C 31'!D49/'C 32'!D49*1000</f>
        <v>0.35575747545837166</v>
      </c>
      <c r="E49" s="159">
        <f>'C 31'!E49/'C 32'!E49*1000</f>
        <v>0.37630382752161934</v>
      </c>
      <c r="F49" s="159">
        <f>'C 31'!F49/'C 32'!F49*1000</f>
        <v>0.40155082023041977</v>
      </c>
      <c r="G49" s="159">
        <f>'C 31'!G49/'C 32'!G49*1000</f>
        <v>0.39943564966720879</v>
      </c>
      <c r="H49" s="159">
        <f>'C 31'!H49/'C 32'!H49*1000</f>
        <v>0.41777664006967419</v>
      </c>
      <c r="I49" s="159">
        <f>'C 31'!I49/'C 32'!I49*1000</f>
        <v>0.42740006098510441</v>
      </c>
      <c r="J49" s="159">
        <f>'C 31'!J49/'C 32'!J49*1000</f>
        <v>0.42484808882208885</v>
      </c>
      <c r="K49" s="159">
        <f>'C 31'!K49/'C 32'!K49*1000</f>
        <v>0.41405471884138756</v>
      </c>
      <c r="L49" s="159">
        <f>'C 31'!L49/'C 32'!L49*1000</f>
        <v>0.40212890072838131</v>
      </c>
      <c r="M49" s="159">
        <f>'C 31'!M49/'C 32'!M49*1000</f>
        <v>0.39629823521627844</v>
      </c>
      <c r="N49" s="159">
        <f>'C 31'!N49/'C 32'!N49*1000</f>
        <v>0.37544695936273187</v>
      </c>
      <c r="O49" s="333">
        <f>'C 31'!O49/'C 32'!O49*1000</f>
        <v>4.7413312545992907</v>
      </c>
      <c r="P49" s="30"/>
      <c r="Q49" s="30"/>
    </row>
    <row r="50" spans="1:17" ht="11.1" customHeight="1" x14ac:dyDescent="0.25">
      <c r="A50" s="69"/>
      <c r="B50" s="70">
        <v>2024</v>
      </c>
      <c r="C50" s="159">
        <f>'C 31'!C50/'C 32'!C50*1000</f>
        <v>0.33680839987728861</v>
      </c>
      <c r="D50" s="159">
        <f>'C 31'!D50/'C 32'!D50*1000</f>
        <v>0.33867886333560809</v>
      </c>
      <c r="E50" s="159">
        <f>'C 31'!E50/'C 32'!E50*1000</f>
        <v>0.36879605673589899</v>
      </c>
      <c r="F50" s="159">
        <f>'C 31'!F50/'C 32'!F50*1000</f>
        <v>0.38147448699612463</v>
      </c>
      <c r="G50" s="159">
        <f>'C 31'!G50/'C 32'!G50*1000</f>
        <v>0.38470084863957638</v>
      </c>
      <c r="H50" s="159">
        <f>'C 31'!H50/'C 32'!H50*1000</f>
        <v>0.41592643672787194</v>
      </c>
      <c r="I50" s="159">
        <f>'C 31'!I50/'C 32'!I50*1000</f>
        <v>0.41374322305982525</v>
      </c>
      <c r="J50" s="159">
        <f>'C 31'!J50/'C 32'!J50*1000</f>
        <v>0.40697403441635693</v>
      </c>
      <c r="K50" s="159">
        <f>'C 31'!K50/'C 32'!K50*1000</f>
        <v>0.3875034700453211</v>
      </c>
      <c r="L50" s="159">
        <f>'C 31'!L50/'C 32'!L50*1000</f>
        <v>0.37634168167472842</v>
      </c>
      <c r="M50" s="159">
        <f>'C 31'!M50/'C 32'!M50*1000</f>
        <v>0.37381921058751938</v>
      </c>
      <c r="N50" s="159">
        <f>'C 31'!N50/'C 32'!N50*1000</f>
        <v>0.36905813065818344</v>
      </c>
      <c r="O50" s="333">
        <f>'C 31'!O50/'C 32'!O50*1000</f>
        <v>4.5626396113169383</v>
      </c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59">
        <f>'C 31'!C51/'C 32'!C51*1000</f>
        <v>1.4600126041778465</v>
      </c>
      <c r="D51" s="159">
        <f>'C 31'!D51/'C 32'!D51*1000</f>
        <v>1.3485431765567437</v>
      </c>
      <c r="E51" s="159">
        <f>'C 31'!E51/'C 32'!E51*1000</f>
        <v>1.4531955285825371</v>
      </c>
      <c r="F51" s="159">
        <f>'C 31'!F51/'C 32'!F51*1000</f>
        <v>1.4299902058180778</v>
      </c>
      <c r="G51" s="159">
        <f>'C 31'!G51/'C 32'!G51*1000</f>
        <v>1.271950250530812</v>
      </c>
      <c r="H51" s="159">
        <f>'C 31'!H51/'C 32'!H51*1000</f>
        <v>1.1236694503489912</v>
      </c>
      <c r="I51" s="159">
        <f>'C 31'!I51/'C 32'!I51*1000</f>
        <v>1.1974859469485775</v>
      </c>
      <c r="J51" s="159">
        <f>'C 31'!J51/'C 32'!J51*1000</f>
        <v>1.3695329790274327</v>
      </c>
      <c r="K51" s="159">
        <f>'C 31'!K51/'C 32'!K51*1000</f>
        <v>1.352272193721626</v>
      </c>
      <c r="L51" s="159">
        <f>'C 31'!L51/'C 32'!L51*1000</f>
        <v>1.3492088945866672</v>
      </c>
      <c r="M51" s="159">
        <f>'C 31'!M51/'C 32'!M51*1000</f>
        <v>1.3815997401201106</v>
      </c>
      <c r="N51" s="159">
        <f>'C 31'!N51/'C 32'!N51*1000</f>
        <v>1.4182598288946657</v>
      </c>
      <c r="O51" s="333">
        <f>'C 31'!O51/'C 32'!O51*1000</f>
        <v>16.140252728537497</v>
      </c>
      <c r="P51" s="30"/>
      <c r="Q51" s="30"/>
    </row>
    <row r="52" spans="1:17" ht="11.1" customHeight="1" x14ac:dyDescent="0.25">
      <c r="A52" s="69"/>
      <c r="B52" s="70">
        <v>2024</v>
      </c>
      <c r="C52" s="159">
        <f>'C 31'!C52/'C 32'!C52*1000</f>
        <v>1.4655522410432131</v>
      </c>
      <c r="D52" s="159">
        <f>'C 31'!D52/'C 32'!D52*1000</f>
        <v>1.2976155685892419</v>
      </c>
      <c r="E52" s="159">
        <f>'C 31'!E52/'C 32'!E52*1000</f>
        <v>1.4564563346966128</v>
      </c>
      <c r="F52" s="159">
        <f>'C 31'!F52/'C 32'!F52*1000</f>
        <v>1.4672653943830898</v>
      </c>
      <c r="G52" s="159">
        <f>'C 31'!G52/'C 32'!G52*1000</f>
        <v>1.3830141923856725</v>
      </c>
      <c r="H52" s="159">
        <f>'C 31'!H52/'C 32'!H52*1000</f>
        <v>1.2532209532148797</v>
      </c>
      <c r="I52" s="159">
        <f>'C 31'!I52/'C 32'!I52*1000</f>
        <v>1.3153964990998614</v>
      </c>
      <c r="J52" s="159">
        <f>'C 31'!J52/'C 32'!J52*1000</f>
        <v>1.4165951585501864</v>
      </c>
      <c r="K52" s="159">
        <f>'C 31'!K52/'C 32'!K52*1000</f>
        <v>1.3799761585388262</v>
      </c>
      <c r="L52" s="159">
        <f>'C 31'!L52/'C 32'!L52*1000</f>
        <v>1.3849757317715232</v>
      </c>
      <c r="M52" s="159">
        <f>'C 31'!M52/'C 32'!M52*1000</f>
        <v>1.384131417762255</v>
      </c>
      <c r="N52" s="159">
        <f>'C 31'!N52/'C 32'!N52*1000</f>
        <v>1.4037447186308558</v>
      </c>
      <c r="O52" s="333">
        <f>'C 31'!O52/'C 32'!O52*1000</f>
        <v>16.615024797374438</v>
      </c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59">
        <f>'C 31'!C53/'C 32'!C53*1000</f>
        <v>1.3820887222328857</v>
      </c>
      <c r="D53" s="159">
        <f>'C 31'!D53/'C 32'!D53*1000</f>
        <v>1.4052526667488854</v>
      </c>
      <c r="E53" s="159">
        <f>'C 31'!E53/'C 32'!E53*1000</f>
        <v>1.3112789283938853</v>
      </c>
      <c r="F53" s="159">
        <f>'C 31'!F53/'C 32'!F53*1000</f>
        <v>1.3789906231272828</v>
      </c>
      <c r="G53" s="159">
        <f>'C 31'!G53/'C 32'!G53*1000</f>
        <v>1.3232715291118327</v>
      </c>
      <c r="H53" s="159">
        <f>'C 31'!H53/'C 32'!H53*1000</f>
        <v>1.3313013036003465</v>
      </c>
      <c r="I53" s="159">
        <f>'C 31'!I53/'C 32'!I53*1000</f>
        <v>1.3637172784021423</v>
      </c>
      <c r="J53" s="159">
        <f>'C 31'!J53/'C 32'!J53*1000</f>
        <v>1.3930557002773853</v>
      </c>
      <c r="K53" s="159">
        <f>'C 31'!K53/'C 32'!K53*1000</f>
        <v>1.3219215454005233</v>
      </c>
      <c r="L53" s="159">
        <f>'C 31'!L53/'C 32'!L53*1000</f>
        <v>1.3387590710108688</v>
      </c>
      <c r="M53" s="159">
        <f>'C 31'!M53/'C 32'!M53*1000</f>
        <v>1.3349490978600131</v>
      </c>
      <c r="N53" s="159">
        <f>'C 31'!N53/'C 32'!N53*1000</f>
        <v>1.3415545618355369</v>
      </c>
      <c r="O53" s="333">
        <f>'C 31'!O53/'C 32'!O53*1000</f>
        <v>16.2254633473596</v>
      </c>
      <c r="P53" s="30"/>
      <c r="Q53" s="30"/>
    </row>
    <row r="54" spans="1:17" ht="11.1" customHeight="1" x14ac:dyDescent="0.25">
      <c r="A54" s="69"/>
      <c r="B54" s="70">
        <v>2024</v>
      </c>
      <c r="C54" s="159">
        <f>'C 31'!C54/'C 32'!C54*1000</f>
        <v>1.3815871768413694</v>
      </c>
      <c r="D54" s="159">
        <f>'C 31'!D54/'C 32'!D54*1000</f>
        <v>1.3939504193302281</v>
      </c>
      <c r="E54" s="159">
        <f>'C 31'!E54/'C 32'!E54*1000</f>
        <v>1.3716683076169951</v>
      </c>
      <c r="F54" s="159">
        <f>'C 31'!F54/'C 32'!F54*1000</f>
        <v>1.3565557987306611</v>
      </c>
      <c r="G54" s="159">
        <f>'C 31'!G54/'C 32'!G54*1000</f>
        <v>1.3381431024161772</v>
      </c>
      <c r="H54" s="159">
        <f>'C 31'!H54/'C 32'!H54*1000</f>
        <v>1.3444016556638374</v>
      </c>
      <c r="I54" s="159">
        <f>'C 31'!I54/'C 32'!I54*1000</f>
        <v>1.370900423245228</v>
      </c>
      <c r="J54" s="159">
        <f>'C 31'!J54/'C 32'!J54*1000</f>
        <v>1.3976538658407791</v>
      </c>
      <c r="K54" s="159">
        <f>'C 31'!K54/'C 32'!K54*1000</f>
        <v>1.3497297207941414</v>
      </c>
      <c r="L54" s="159">
        <f>'C 31'!L54/'C 32'!L54*1000</f>
        <v>1.3464894518368407</v>
      </c>
      <c r="M54" s="159">
        <f>'C 31'!M54/'C 32'!M54*1000</f>
        <v>1.2188336189785869</v>
      </c>
      <c r="N54" s="159">
        <f>'C 31'!N54/'C 32'!N54*1000</f>
        <v>1.3602609657278038</v>
      </c>
      <c r="O54" s="333">
        <f>'C 31'!O54/'C 32'!O54*1000</f>
        <v>16.229851514460286</v>
      </c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59">
        <f>'C 31'!C55/'C 32'!C55*1000</f>
        <v>0.85162676805193449</v>
      </c>
      <c r="D55" s="159">
        <f>'C 31'!D55/'C 32'!D55*1000</f>
        <v>0.57892440782449806</v>
      </c>
      <c r="E55" s="159">
        <f>'C 31'!E55/'C 32'!E55*1000</f>
        <v>1.2652543614654359</v>
      </c>
      <c r="F55" s="159">
        <f>'C 31'!F55/'C 32'!F55*1000</f>
        <v>1.2932835612122031</v>
      </c>
      <c r="G55" s="159">
        <f>'C 31'!G55/'C 32'!G55*1000</f>
        <v>0.55584291924170526</v>
      </c>
      <c r="H55" s="159">
        <f>'C 31'!H55/'C 32'!H55*1000</f>
        <v>0.74869201415472098</v>
      </c>
      <c r="I55" s="159">
        <f>'C 31'!I55/'C 32'!I55*1000</f>
        <v>0.63243366155107006</v>
      </c>
      <c r="J55" s="159">
        <f>'C 31'!J55/'C 32'!J55*1000</f>
        <v>0.63720952561489685</v>
      </c>
      <c r="K55" s="159">
        <f>'C 31'!K55/'C 32'!K55*1000</f>
        <v>0.65484805735943474</v>
      </c>
      <c r="L55" s="159">
        <f>'C 31'!L55/'C 32'!L55*1000</f>
        <v>0.68021853262298515</v>
      </c>
      <c r="M55" s="159">
        <f>'C 31'!M55/'C 32'!M55*1000</f>
        <v>0.92330279956350236</v>
      </c>
      <c r="N55" s="159">
        <f>'C 31'!N55/'C 32'!N55*1000</f>
        <v>0.92164801741186719</v>
      </c>
      <c r="O55" s="333">
        <f>'C 31'!O55/'C 32'!O55*1000</f>
        <v>8.9949062978775274</v>
      </c>
      <c r="P55" s="30"/>
      <c r="Q55" s="30"/>
    </row>
    <row r="56" spans="1:17" ht="11.1" customHeight="1" x14ac:dyDescent="0.25">
      <c r="A56" s="76"/>
      <c r="B56" s="70">
        <v>2024</v>
      </c>
      <c r="C56" s="159">
        <f>'C 31'!C56/'C 32'!C56*1000</f>
        <v>0.85218053355769907</v>
      </c>
      <c r="D56" s="159">
        <f>'C 31'!D56/'C 32'!D56*1000</f>
        <v>0.6760609231484711</v>
      </c>
      <c r="E56" s="159">
        <f>'C 31'!E56/'C 32'!E56*1000</f>
        <v>0.79657784743991644</v>
      </c>
      <c r="F56" s="159">
        <f>'C 31'!F56/'C 32'!F56*1000</f>
        <v>0.94193727711969155</v>
      </c>
      <c r="G56" s="159">
        <f>'C 31'!G56/'C 32'!G56*1000</f>
        <v>0.78600488201790064</v>
      </c>
      <c r="H56" s="159">
        <f>'C 31'!H56/'C 32'!H56*1000</f>
        <v>0.96831419196062352</v>
      </c>
      <c r="I56" s="159">
        <f>'C 31'!I56/'C 32'!I56*1000</f>
        <v>0.81007515742433478</v>
      </c>
      <c r="J56" s="159">
        <f>'C 31'!J56/'C 32'!J56*1000</f>
        <v>0.73089024615954101</v>
      </c>
      <c r="K56" s="159">
        <f>'C 31'!K56/'C 32'!K56*1000</f>
        <v>0.75665051650059412</v>
      </c>
      <c r="L56" s="159">
        <f>'C 31'!L56/'C 32'!L56*1000</f>
        <v>0.83025015393902812</v>
      </c>
      <c r="M56" s="159">
        <f>'C 31'!M56/'C 32'!M56*1000</f>
        <v>0.89796659404502532</v>
      </c>
      <c r="N56" s="159">
        <f>'C 31'!N56/'C 32'!N56*1000</f>
        <v>0.90378847481368452</v>
      </c>
      <c r="O56" s="333">
        <f>'C 31'!O56/'C 32'!O56*1000</f>
        <v>9.9031823864232766</v>
      </c>
      <c r="P56" s="30"/>
      <c r="Q56" s="30"/>
    </row>
    <row r="57" spans="1:17" ht="11.1" customHeight="1" x14ac:dyDescent="0.25">
      <c r="A57" s="69" t="s">
        <v>102</v>
      </c>
      <c r="B57" s="70">
        <v>2023</v>
      </c>
      <c r="C57" s="159">
        <f>'C 31'!C57/'C 32'!C57*1000</f>
        <v>1.1251682490042123</v>
      </c>
      <c r="D57" s="159">
        <f>'C 31'!D57/'C 32'!D57*1000</f>
        <v>1.1319951587034804</v>
      </c>
      <c r="E57" s="159">
        <f>'C 31'!E57/'C 32'!E57*1000</f>
        <v>1.2006608016440532</v>
      </c>
      <c r="F57" s="159">
        <f>'C 31'!F57/'C 32'!F57*1000</f>
        <v>1.2063648190676055</v>
      </c>
      <c r="G57" s="159">
        <f>'C 31'!G57/'C 32'!G57*1000</f>
        <v>1.2238910831696592</v>
      </c>
      <c r="H57" s="159">
        <f>'C 31'!H57/'C 32'!H57*1000</f>
        <v>1.2153514921423259</v>
      </c>
      <c r="I57" s="159">
        <f>'C 31'!I57/'C 32'!I57*1000</f>
        <v>1.2568504407057717</v>
      </c>
      <c r="J57" s="159">
        <f>'C 31'!J57/'C 32'!J57*1000</f>
        <v>1.2875452730370776</v>
      </c>
      <c r="K57" s="159">
        <f>'C 31'!K57/'C 32'!K57*1000</f>
        <v>1.3184313653327866</v>
      </c>
      <c r="L57" s="159">
        <f>'C 31'!L57/'C 32'!L57*1000</f>
        <v>1.3367942494108287</v>
      </c>
      <c r="M57" s="159">
        <f>'C 31'!M57/'C 32'!M57*1000</f>
        <v>1.2240072236517079</v>
      </c>
      <c r="N57" s="159">
        <f>'C 31'!N57/'C 32'!N57*1000</f>
        <v>1.2207864853318051</v>
      </c>
      <c r="O57" s="333">
        <f>'C 31'!O57/'C 32'!O57*1000</f>
        <v>14.703356119421917</v>
      </c>
      <c r="P57" s="30"/>
      <c r="Q57" s="30"/>
    </row>
    <row r="58" spans="1:17" ht="11.1" customHeight="1" x14ac:dyDescent="0.25">
      <c r="A58" s="77"/>
      <c r="B58" s="78">
        <v>2024</v>
      </c>
      <c r="C58" s="159">
        <f>'C 31'!C58/'C 32'!C58*1000</f>
        <v>1.1190672640655031</v>
      </c>
      <c r="D58" s="159">
        <f>'C 31'!D58/'C 32'!D58*1000</f>
        <v>1.0972088471263763</v>
      </c>
      <c r="E58" s="159">
        <f>'C 31'!E58/'C 32'!E58*1000</f>
        <v>1.1674346786676413</v>
      </c>
      <c r="F58" s="159">
        <f>'C 31'!F58/'C 32'!F58*1000</f>
        <v>1.168588105342474</v>
      </c>
      <c r="G58" s="159">
        <f>'C 31'!G58/'C 32'!G58*1000</f>
        <v>1.2482956671315217</v>
      </c>
      <c r="H58" s="159">
        <f>'C 31'!H58/'C 32'!H58*1000</f>
        <v>1.2515503406143178</v>
      </c>
      <c r="I58" s="159">
        <f>'C 31'!I58/'C 32'!I58*1000</f>
        <v>1.2021003552397871</v>
      </c>
      <c r="J58" s="159">
        <f>'C 31'!J58/'C 32'!J58*1000</f>
        <v>1.2512709499108223</v>
      </c>
      <c r="K58" s="159">
        <f>'C 31'!K58/'C 32'!K58*1000</f>
        <v>1.315785334824549</v>
      </c>
      <c r="L58" s="159">
        <f>'C 31'!L58/'C 32'!L58*1000</f>
        <v>1.3072146945437584</v>
      </c>
      <c r="M58" s="159">
        <f>'C 31'!M58/'C 32'!M58*1000</f>
        <v>1.2049967969250481</v>
      </c>
      <c r="N58" s="159">
        <f>'C 31'!N58/'C 32'!N58*1000</f>
        <v>1.2508954625456565</v>
      </c>
      <c r="O58" s="334">
        <f>'C 31'!O58/'C 32'!O58*1000</f>
        <v>14.534153896355299</v>
      </c>
      <c r="P58" s="30"/>
      <c r="Q58" s="30"/>
    </row>
    <row r="59" spans="1:17" ht="9" customHeight="1" x14ac:dyDescent="0.3">
      <c r="A59" s="4" t="s">
        <v>161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3"/>
      <c r="P59" s="83"/>
      <c r="Q59" s="84"/>
    </row>
    <row r="60" spans="1:17" ht="9" customHeight="1" x14ac:dyDescent="0.3">
      <c r="A60" s="306" t="s">
        <v>177</v>
      </c>
      <c r="B60" s="85"/>
      <c r="C60" s="85"/>
      <c r="D60" s="85"/>
      <c r="E60" s="85"/>
      <c r="F60" s="85"/>
      <c r="G60" s="85"/>
      <c r="H60" s="85"/>
      <c r="I60" s="83"/>
      <c r="J60" s="86"/>
      <c r="K60" s="87"/>
      <c r="L60" s="83"/>
      <c r="M60" s="83"/>
      <c r="N60" s="83"/>
      <c r="O60" s="83"/>
      <c r="P60" s="83"/>
      <c r="Q60" s="84"/>
    </row>
    <row r="61" spans="1:17" ht="9" customHeight="1" x14ac:dyDescent="0.3">
      <c r="A61" s="312" t="s">
        <v>186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7"/>
    </row>
    <row r="62" spans="1:17" ht="9" customHeight="1" x14ac:dyDescent="0.3">
      <c r="A62" s="308" t="s">
        <v>179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7" ht="9" customHeight="1" x14ac:dyDescent="0.3">
      <c r="A63" s="309" t="s">
        <v>180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7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5 O7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5"/>
  <sheetViews>
    <sheetView showGridLines="0" zoomScaleNormal="100" workbookViewId="0">
      <selection sqref="A1:O66"/>
    </sheetView>
  </sheetViews>
  <sheetFormatPr baseColWidth="10" defaultColWidth="6.33203125" defaultRowHeight="12" customHeight="1" x14ac:dyDescent="0.25"/>
  <cols>
    <col min="1" max="1" width="7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384" width="6.33203125" style="31"/>
  </cols>
  <sheetData>
    <row r="1" spans="1:15" ht="20.25" customHeight="1" x14ac:dyDescent="0.25">
      <c r="A1" s="29" t="s">
        <v>229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14</v>
      </c>
    </row>
    <row r="5" spans="1:15" ht="12.95" customHeight="1" x14ac:dyDescent="0.25">
      <c r="A5" s="234" t="s">
        <v>26</v>
      </c>
      <c r="B5" s="222">
        <v>2023</v>
      </c>
      <c r="C5" s="235">
        <v>186201.11292793005</v>
      </c>
      <c r="D5" s="235">
        <v>178698.05479975961</v>
      </c>
      <c r="E5" s="235">
        <v>190816.92179877969</v>
      </c>
      <c r="F5" s="235">
        <v>192472.46489105214</v>
      </c>
      <c r="G5" s="235">
        <v>195054.67823820707</v>
      </c>
      <c r="H5" s="235">
        <v>189004.98696036995</v>
      </c>
      <c r="I5" s="235">
        <v>186979.13593920265</v>
      </c>
      <c r="J5" s="235">
        <v>183086.29038653671</v>
      </c>
      <c r="K5" s="235">
        <v>173059.13655032127</v>
      </c>
      <c r="L5" s="235">
        <v>176435.16983129206</v>
      </c>
      <c r="M5" s="235">
        <v>172219.63652149303</v>
      </c>
      <c r="N5" s="235">
        <v>177068.69885456035</v>
      </c>
      <c r="O5" s="224">
        <f>SUM(C5:N5)</f>
        <v>2201096.2876995043</v>
      </c>
    </row>
    <row r="6" spans="1:15" ht="12.95" customHeight="1" x14ac:dyDescent="0.25">
      <c r="A6" s="236"/>
      <c r="B6" s="230" t="s">
        <v>108</v>
      </c>
      <c r="C6" s="237">
        <v>185347.99253048134</v>
      </c>
      <c r="D6" s="237">
        <v>180951.02304001022</v>
      </c>
      <c r="E6" s="237">
        <v>191888.14279671104</v>
      </c>
      <c r="F6" s="237">
        <v>194146.22120437806</v>
      </c>
      <c r="G6" s="226">
        <v>196166.58900335757</v>
      </c>
      <c r="H6" s="226">
        <v>191180.38049291339</v>
      </c>
      <c r="I6" s="226">
        <v>189349.49300981403</v>
      </c>
      <c r="J6" s="226">
        <v>185274.86240357821</v>
      </c>
      <c r="K6" s="226">
        <v>176821.57761315699</v>
      </c>
      <c r="L6" s="226">
        <v>180182.31525712772</v>
      </c>
      <c r="M6" s="226">
        <v>176642.34290203493</v>
      </c>
      <c r="N6" s="226">
        <v>181920.5080871541</v>
      </c>
      <c r="O6" s="227">
        <f>SUM(C6:N6)</f>
        <v>2229871.4483407177</v>
      </c>
    </row>
    <row r="7" spans="1:15" ht="11.1" customHeight="1" x14ac:dyDescent="0.25">
      <c r="A7" s="69" t="s">
        <v>3</v>
      </c>
      <c r="B7" s="70">
        <v>2023</v>
      </c>
      <c r="C7" s="108">
        <v>9482.3526887999978</v>
      </c>
      <c r="D7" s="108">
        <v>8675.063119800001</v>
      </c>
      <c r="E7" s="108">
        <v>9393.0153821999975</v>
      </c>
      <c r="F7" s="108">
        <v>9080.5164939000024</v>
      </c>
      <c r="G7" s="108">
        <v>9457.068564899997</v>
      </c>
      <c r="H7" s="108">
        <v>9133.6417488000025</v>
      </c>
      <c r="I7" s="108">
        <v>9232.0220034000013</v>
      </c>
      <c r="J7" s="108">
        <v>9081.1947150000033</v>
      </c>
      <c r="K7" s="108">
        <v>8631.6456140999999</v>
      </c>
      <c r="L7" s="108">
        <v>8897.2945992000023</v>
      </c>
      <c r="M7" s="108">
        <v>8751.7613787659957</v>
      </c>
      <c r="N7" s="108">
        <v>9072.4790061000058</v>
      </c>
      <c r="O7" s="224">
        <f>SUM(C7:N7)</f>
        <v>108888.055314966</v>
      </c>
    </row>
    <row r="8" spans="1:15" ht="11.1" customHeight="1" x14ac:dyDescent="0.25">
      <c r="A8" s="69"/>
      <c r="B8" s="70">
        <v>2024</v>
      </c>
      <c r="C8" s="108">
        <v>9354.7635056999989</v>
      </c>
      <c r="D8" s="2">
        <v>8773.3494351000008</v>
      </c>
      <c r="E8" s="108">
        <v>9405.6832516499981</v>
      </c>
      <c r="F8" s="108">
        <v>8872.2809379000009</v>
      </c>
      <c r="G8" s="108">
        <v>9442.178669699997</v>
      </c>
      <c r="H8" s="108">
        <v>9125.895369599999</v>
      </c>
      <c r="I8" s="108">
        <v>9234.324032399998</v>
      </c>
      <c r="J8" s="108">
        <v>9058.0629365999994</v>
      </c>
      <c r="K8" s="108">
        <v>8701.6778784000016</v>
      </c>
      <c r="L8" s="108">
        <v>8686.9874235600018</v>
      </c>
      <c r="M8" s="108">
        <v>8466.0908009670038</v>
      </c>
      <c r="N8" s="108">
        <v>8201.5553681999972</v>
      </c>
      <c r="O8" s="224">
        <f t="shared" ref="O8:O58" si="0">SUM(C8:N8)</f>
        <v>107322.84960977701</v>
      </c>
    </row>
    <row r="9" spans="1:15" ht="11.1" customHeight="1" x14ac:dyDescent="0.25">
      <c r="A9" s="69" t="s">
        <v>4</v>
      </c>
      <c r="B9" s="70">
        <v>2023</v>
      </c>
      <c r="C9" s="108">
        <v>2157.4947495490001</v>
      </c>
      <c r="D9" s="108">
        <v>2001.1123</v>
      </c>
      <c r="E9" s="108">
        <v>1883.5594108416799</v>
      </c>
      <c r="F9" s="108">
        <v>1924.7046448799999</v>
      </c>
      <c r="G9" s="108">
        <v>1925.3</v>
      </c>
      <c r="H9" s="108">
        <v>1849.9860512348801</v>
      </c>
      <c r="I9" s="108">
        <v>1998.2112199999999</v>
      </c>
      <c r="J9" s="108">
        <v>1800.2112199999999</v>
      </c>
      <c r="K9" s="108">
        <v>1712.1563699999999</v>
      </c>
      <c r="L9" s="108">
        <v>1732.9204438849999</v>
      </c>
      <c r="M9" s="108">
        <v>1602.483285</v>
      </c>
      <c r="N9" s="108">
        <v>1662.4998499999999</v>
      </c>
      <c r="O9" s="224">
        <f t="shared" si="0"/>
        <v>22250.639545390557</v>
      </c>
    </row>
    <row r="10" spans="1:15" ht="11.1" customHeight="1" x14ac:dyDescent="0.25">
      <c r="A10" s="69"/>
      <c r="B10" s="70">
        <v>2024</v>
      </c>
      <c r="C10" s="108">
        <v>2158.059849719516</v>
      </c>
      <c r="D10" s="2">
        <v>2002.1248000000001</v>
      </c>
      <c r="E10" s="108">
        <v>2032.088876</v>
      </c>
      <c r="F10" s="108">
        <v>2053.8988389839997</v>
      </c>
      <c r="G10" s="108">
        <v>2095.5264000000002</v>
      </c>
      <c r="H10" s="108">
        <v>1982.4213331103001</v>
      </c>
      <c r="I10" s="108">
        <v>2001.060168</v>
      </c>
      <c r="J10" s="108">
        <v>1882.4213331103001</v>
      </c>
      <c r="K10" s="108">
        <v>1673.0102999999999</v>
      </c>
      <c r="L10" s="108">
        <v>1794.2044000000001</v>
      </c>
      <c r="M10" s="108">
        <v>1672.2850000000001</v>
      </c>
      <c r="N10" s="108">
        <v>1702.38822</v>
      </c>
      <c r="O10" s="224">
        <f t="shared" si="0"/>
        <v>23049.489518924114</v>
      </c>
    </row>
    <row r="11" spans="1:15" ht="11.1" customHeight="1" x14ac:dyDescent="0.25">
      <c r="A11" s="73" t="s">
        <v>33</v>
      </c>
      <c r="B11" s="70">
        <v>2023</v>
      </c>
      <c r="C11" s="108">
        <v>3440.2545799999998</v>
      </c>
      <c r="D11" s="108">
        <v>3390.7460000000001</v>
      </c>
      <c r="E11" s="108">
        <v>3399.9952000000003</v>
      </c>
      <c r="F11" s="108">
        <v>3418.5956999999999</v>
      </c>
      <c r="G11" s="108">
        <v>3104.4992000000002</v>
      </c>
      <c r="H11" s="108">
        <v>3027.1059</v>
      </c>
      <c r="I11" s="108">
        <v>2732.125</v>
      </c>
      <c r="J11" s="108">
        <v>2302.4180000000001</v>
      </c>
      <c r="K11" s="108">
        <v>2042.8780000000002</v>
      </c>
      <c r="L11" s="108">
        <v>1907.9299999999998</v>
      </c>
      <c r="M11" s="108">
        <v>1777.1170000000002</v>
      </c>
      <c r="N11" s="108">
        <v>1709.088</v>
      </c>
      <c r="O11" s="224">
        <f t="shared" si="0"/>
        <v>32252.752580000004</v>
      </c>
    </row>
    <row r="12" spans="1:15" ht="11.1" customHeight="1" x14ac:dyDescent="0.25">
      <c r="A12" s="73"/>
      <c r="B12" s="70">
        <v>2024</v>
      </c>
      <c r="C12" s="108">
        <v>3410.1210000000001</v>
      </c>
      <c r="D12" s="2">
        <v>3271.1170000000002</v>
      </c>
      <c r="E12" s="108">
        <v>3335.2219999999998</v>
      </c>
      <c r="F12" s="108">
        <v>3379.5940000000001</v>
      </c>
      <c r="G12" s="108">
        <v>3029.0468000000001</v>
      </c>
      <c r="H12" s="108">
        <v>2928.2309999999998</v>
      </c>
      <c r="I12" s="108">
        <v>2691.6059999999998</v>
      </c>
      <c r="J12" s="108">
        <v>2277.9470000000001</v>
      </c>
      <c r="K12" s="108">
        <v>2021.152</v>
      </c>
      <c r="L12" s="108">
        <v>1906.278</v>
      </c>
      <c r="M12" s="108">
        <v>1770.723</v>
      </c>
      <c r="N12" s="108">
        <v>1692.7950000000001</v>
      </c>
      <c r="O12" s="224">
        <f t="shared" si="0"/>
        <v>31713.832799999996</v>
      </c>
    </row>
    <row r="13" spans="1:15" ht="11.1" customHeight="1" x14ac:dyDescent="0.25">
      <c r="A13" s="69" t="s">
        <v>20</v>
      </c>
      <c r="B13" s="70">
        <v>2023</v>
      </c>
      <c r="C13" s="108">
        <v>30714.717120000005</v>
      </c>
      <c r="D13" s="108">
        <v>26348.898669999999</v>
      </c>
      <c r="E13" s="108">
        <v>29576.808779999999</v>
      </c>
      <c r="F13" s="108">
        <v>28620.749940000002</v>
      </c>
      <c r="G13" s="108">
        <v>29173.042030000004</v>
      </c>
      <c r="H13" s="108">
        <v>27221.933400000002</v>
      </c>
      <c r="I13" s="108">
        <v>28075.869820000004</v>
      </c>
      <c r="J13" s="108">
        <v>28158.601070000004</v>
      </c>
      <c r="K13" s="108">
        <v>26970.4002</v>
      </c>
      <c r="L13" s="108">
        <v>27554.92812</v>
      </c>
      <c r="M13" s="108">
        <v>26463.320099999997</v>
      </c>
      <c r="N13" s="108">
        <v>26994.466049999999</v>
      </c>
      <c r="O13" s="224">
        <f t="shared" si="0"/>
        <v>335873.73530000006</v>
      </c>
    </row>
    <row r="14" spans="1:15" ht="11.1" customHeight="1" x14ac:dyDescent="0.25">
      <c r="A14" s="69"/>
      <c r="B14" s="70">
        <v>2024</v>
      </c>
      <c r="C14" s="108">
        <v>28269.835614800002</v>
      </c>
      <c r="D14" s="2">
        <v>25331.52146</v>
      </c>
      <c r="E14" s="108">
        <v>27315.383740000001</v>
      </c>
      <c r="F14" s="108">
        <v>26974.962520000005</v>
      </c>
      <c r="G14" s="108">
        <v>26422.669039999997</v>
      </c>
      <c r="H14" s="108">
        <v>27669.948599999996</v>
      </c>
      <c r="I14" s="108">
        <v>28661.825929999999</v>
      </c>
      <c r="J14" s="108">
        <v>28754.532360000005</v>
      </c>
      <c r="K14" s="108">
        <v>27666.350699999999</v>
      </c>
      <c r="L14" s="108">
        <v>28761.90712</v>
      </c>
      <c r="M14" s="108">
        <v>27687.231960000001</v>
      </c>
      <c r="N14" s="108">
        <v>28513.735527999997</v>
      </c>
      <c r="O14" s="224">
        <f t="shared" si="0"/>
        <v>332029.90457280003</v>
      </c>
    </row>
    <row r="15" spans="1:15" ht="11.1" customHeight="1" x14ac:dyDescent="0.25">
      <c r="A15" s="69" t="s">
        <v>100</v>
      </c>
      <c r="B15" s="70">
        <v>2023</v>
      </c>
      <c r="C15" s="108">
        <v>2712.6790700000001</v>
      </c>
      <c r="D15" s="108">
        <v>3437.5250900000001</v>
      </c>
      <c r="E15" s="108">
        <v>5538.4655300000004</v>
      </c>
      <c r="F15" s="108">
        <v>6067.73927</v>
      </c>
      <c r="G15" s="108">
        <v>6169.5691900000002</v>
      </c>
      <c r="H15" s="108">
        <v>5334.8819100000001</v>
      </c>
      <c r="I15" s="108">
        <v>4405.5026100000005</v>
      </c>
      <c r="J15" s="108">
        <v>3376.8776600000001</v>
      </c>
      <c r="K15" s="108">
        <v>2443.6101100000001</v>
      </c>
      <c r="L15" s="108">
        <v>2283.6645000000003</v>
      </c>
      <c r="M15" s="108">
        <v>1993.8523700000001</v>
      </c>
      <c r="N15" s="108">
        <v>2351.0048700000002</v>
      </c>
      <c r="O15" s="224">
        <f t="shared" si="0"/>
        <v>46115.372179999998</v>
      </c>
    </row>
    <row r="16" spans="1:15" ht="11.1" customHeight="1" x14ac:dyDescent="0.25">
      <c r="A16" s="69"/>
      <c r="B16" s="70">
        <v>2024</v>
      </c>
      <c r="C16" s="108">
        <v>2603.4180000000001</v>
      </c>
      <c r="D16" s="2">
        <v>3304.6579999999999</v>
      </c>
      <c r="E16" s="108">
        <v>5394.143</v>
      </c>
      <c r="F16" s="108">
        <v>5909.348</v>
      </c>
      <c r="G16" s="108">
        <v>5989.3469999999998</v>
      </c>
      <c r="H16" s="108">
        <v>5280.4070000000002</v>
      </c>
      <c r="I16" s="108">
        <v>4308.3140000000003</v>
      </c>
      <c r="J16" s="108">
        <v>3355.0641000000001</v>
      </c>
      <c r="K16" s="108">
        <v>2485.2809999999999</v>
      </c>
      <c r="L16" s="108">
        <v>2310.3139999999999</v>
      </c>
      <c r="M16" s="108">
        <v>2020.4469999999999</v>
      </c>
      <c r="N16" s="108">
        <v>2380.4079999999999</v>
      </c>
      <c r="O16" s="224">
        <f t="shared" si="0"/>
        <v>45341.14910000001</v>
      </c>
    </row>
    <row r="17" spans="1:15" ht="11.1" customHeight="1" x14ac:dyDescent="0.25">
      <c r="A17" s="73" t="s">
        <v>0</v>
      </c>
      <c r="B17" s="70">
        <v>2023</v>
      </c>
      <c r="C17" s="108">
        <v>32576.75719</v>
      </c>
      <c r="D17" s="108">
        <v>31074.524170000001</v>
      </c>
      <c r="E17" s="108">
        <v>31806.6427096429</v>
      </c>
      <c r="F17" s="108">
        <v>32078.397499999999</v>
      </c>
      <c r="G17" s="108">
        <v>32738.059999999998</v>
      </c>
      <c r="H17" s="108">
        <v>33787.334999999999</v>
      </c>
      <c r="I17" s="108">
        <v>33637.212</v>
      </c>
      <c r="J17" s="108">
        <v>33691.432000000001</v>
      </c>
      <c r="K17" s="108">
        <v>32834.7912</v>
      </c>
      <c r="L17" s="108">
        <v>33654.445999999996</v>
      </c>
      <c r="M17" s="108">
        <v>32655.618000000002</v>
      </c>
      <c r="N17" s="108">
        <v>33057.46</v>
      </c>
      <c r="O17" s="224">
        <f t="shared" si="0"/>
        <v>393592.67576964293</v>
      </c>
    </row>
    <row r="18" spans="1:15" ht="11.1" customHeight="1" x14ac:dyDescent="0.25">
      <c r="A18" s="73"/>
      <c r="B18" s="70">
        <v>2024</v>
      </c>
      <c r="C18" s="108">
        <v>32512.603999999999</v>
      </c>
      <c r="D18" s="2">
        <v>31067.920999999998</v>
      </c>
      <c r="E18" s="108">
        <v>31876.147000000001</v>
      </c>
      <c r="F18" s="108">
        <v>32053.945000000003</v>
      </c>
      <c r="G18" s="108">
        <v>32678.324399999998</v>
      </c>
      <c r="H18" s="108">
        <v>31559.071</v>
      </c>
      <c r="I18" s="108">
        <v>32136.863000000001</v>
      </c>
      <c r="J18" s="108">
        <v>32320.089</v>
      </c>
      <c r="K18" s="108">
        <v>30878.400000000001</v>
      </c>
      <c r="L18" s="108">
        <v>32750.435000000001</v>
      </c>
      <c r="M18" s="108">
        <v>30714.529000000002</v>
      </c>
      <c r="N18" s="108">
        <v>31912.088000000003</v>
      </c>
      <c r="O18" s="224">
        <f t="shared" si="0"/>
        <v>382460.41639999999</v>
      </c>
    </row>
    <row r="19" spans="1:15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24">
        <f t="shared" si="0"/>
        <v>0</v>
      </c>
    </row>
    <row r="20" spans="1:15" ht="11.1" customHeight="1" x14ac:dyDescent="0.25">
      <c r="A20" s="73"/>
      <c r="B20" s="70">
        <v>2024</v>
      </c>
      <c r="C20" s="108">
        <v>0</v>
      </c>
      <c r="D20" s="2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224">
        <f t="shared" si="0"/>
        <v>0</v>
      </c>
    </row>
    <row r="21" spans="1:15" ht="11.1" customHeight="1" x14ac:dyDescent="0.25">
      <c r="A21" s="69" t="s">
        <v>34</v>
      </c>
      <c r="B21" s="70">
        <v>2023</v>
      </c>
      <c r="C21" s="108">
        <v>11997.797326200003</v>
      </c>
      <c r="D21" s="108">
        <v>11143.763148600003</v>
      </c>
      <c r="E21" s="108">
        <v>12494.485374299997</v>
      </c>
      <c r="F21" s="108">
        <v>12365.099989200009</v>
      </c>
      <c r="G21" s="108">
        <v>12941.724187799997</v>
      </c>
      <c r="H21" s="108">
        <v>11845.289453400002</v>
      </c>
      <c r="I21" s="108">
        <v>11717.9046657</v>
      </c>
      <c r="J21" s="108">
        <v>11415.264242399999</v>
      </c>
      <c r="K21" s="108">
        <v>10865.545911000005</v>
      </c>
      <c r="L21" s="108">
        <v>11218.497539400001</v>
      </c>
      <c r="M21" s="108">
        <v>10995.331828500006</v>
      </c>
      <c r="N21" s="108">
        <v>11381.291249400001</v>
      </c>
      <c r="O21" s="224">
        <f t="shared" si="0"/>
        <v>140381.99491590002</v>
      </c>
    </row>
    <row r="22" spans="1:15" ht="11.1" customHeight="1" x14ac:dyDescent="0.25">
      <c r="A22" s="69"/>
      <c r="B22" s="70">
        <v>2024</v>
      </c>
      <c r="C22" s="108">
        <v>11824.397000000001</v>
      </c>
      <c r="D22" s="2">
        <v>11009.706</v>
      </c>
      <c r="E22" s="108">
        <v>12301.74</v>
      </c>
      <c r="F22" s="108">
        <v>12201.906999999999</v>
      </c>
      <c r="G22" s="108">
        <v>12769.434999999999</v>
      </c>
      <c r="H22" s="108">
        <v>11725.359</v>
      </c>
      <c r="I22" s="108">
        <v>11638.647000000001</v>
      </c>
      <c r="J22" s="108">
        <v>10988.647000000001</v>
      </c>
      <c r="K22" s="108">
        <v>10139.406000000001</v>
      </c>
      <c r="L22" s="108">
        <v>10364.337</v>
      </c>
      <c r="M22" s="108">
        <v>10166.539000000001</v>
      </c>
      <c r="N22" s="108">
        <v>11586.370999999999</v>
      </c>
      <c r="O22" s="224">
        <f t="shared" si="0"/>
        <v>136716.49099999998</v>
      </c>
    </row>
    <row r="23" spans="1:15" ht="11.1" customHeight="1" x14ac:dyDescent="0.25">
      <c r="A23" s="69" t="s">
        <v>19</v>
      </c>
      <c r="B23" s="70">
        <v>2023</v>
      </c>
      <c r="C23" s="108">
        <v>1661.3427999999999</v>
      </c>
      <c r="D23" s="108">
        <v>1700.6321</v>
      </c>
      <c r="E23" s="108">
        <v>1698.34</v>
      </c>
      <c r="F23" s="108">
        <v>2008.6318000000001</v>
      </c>
      <c r="G23" s="108">
        <v>1998.7460000000001</v>
      </c>
      <c r="H23" s="108">
        <v>1901.3458000000001</v>
      </c>
      <c r="I23" s="108">
        <v>1710.6945000000001</v>
      </c>
      <c r="J23" s="108">
        <v>1884.329</v>
      </c>
      <c r="K23" s="108">
        <v>1896.318</v>
      </c>
      <c r="L23" s="108">
        <v>1900.6479999999999</v>
      </c>
      <c r="M23" s="108">
        <v>1701.4297999999999</v>
      </c>
      <c r="N23" s="108">
        <v>1720.346</v>
      </c>
      <c r="O23" s="224">
        <f t="shared" si="0"/>
        <v>21782.803799999998</v>
      </c>
    </row>
    <row r="24" spans="1:15" ht="11.1" customHeight="1" x14ac:dyDescent="0.25">
      <c r="A24" s="69"/>
      <c r="B24" s="70">
        <v>2024</v>
      </c>
      <c r="C24" s="108">
        <v>1624.347</v>
      </c>
      <c r="D24" s="2">
        <v>1645.3458000000001</v>
      </c>
      <c r="E24" s="108">
        <v>1656.085</v>
      </c>
      <c r="F24" s="108">
        <v>1950.348</v>
      </c>
      <c r="G24" s="108">
        <v>1960.6581000000001</v>
      </c>
      <c r="H24" s="108">
        <v>1870.066</v>
      </c>
      <c r="I24" s="108">
        <v>1701.2170000000001</v>
      </c>
      <c r="J24" s="108">
        <v>1853.2940000000001</v>
      </c>
      <c r="K24" s="108">
        <v>1859.3320000000001</v>
      </c>
      <c r="L24" s="108">
        <v>1863.4169999999999</v>
      </c>
      <c r="M24" s="108">
        <v>1670.3610000000001</v>
      </c>
      <c r="N24" s="108">
        <v>1714.328</v>
      </c>
      <c r="O24" s="224">
        <f t="shared" si="0"/>
        <v>21368.798900000005</v>
      </c>
    </row>
    <row r="25" spans="1:15" ht="11.1" customHeight="1" x14ac:dyDescent="0.25">
      <c r="A25" s="69" t="s">
        <v>41</v>
      </c>
      <c r="B25" s="70">
        <v>2023</v>
      </c>
      <c r="C25" s="108">
        <v>5780.5060916399989</v>
      </c>
      <c r="D25" s="108">
        <v>5515.5063293100002</v>
      </c>
      <c r="E25" s="108">
        <v>5627.964265470001</v>
      </c>
      <c r="F25" s="108">
        <v>5754.5526337200017</v>
      </c>
      <c r="G25" s="108">
        <v>5636.2603444200004</v>
      </c>
      <c r="H25" s="108">
        <v>5294.1763575000014</v>
      </c>
      <c r="I25" s="108">
        <v>5302.3174675739983</v>
      </c>
      <c r="J25" s="108">
        <v>5295.3062614649998</v>
      </c>
      <c r="K25" s="108">
        <v>4954.6444226400008</v>
      </c>
      <c r="L25" s="108">
        <v>4489.192515026366</v>
      </c>
      <c r="M25" s="108">
        <v>4777.6581001049999</v>
      </c>
      <c r="N25" s="108">
        <v>5101.5206857100002</v>
      </c>
      <c r="O25" s="224">
        <f t="shared" si="0"/>
        <v>63529.605474580363</v>
      </c>
    </row>
    <row r="26" spans="1:15" ht="11.1" customHeight="1" x14ac:dyDescent="0.25">
      <c r="A26" s="69"/>
      <c r="B26" s="70">
        <v>2024</v>
      </c>
      <c r="C26" s="108">
        <v>5442.0914243699972</v>
      </c>
      <c r="D26" s="2">
        <v>5431.7175319799999</v>
      </c>
      <c r="E26" s="108">
        <v>5485.8481438500021</v>
      </c>
      <c r="F26" s="108">
        <v>5679.1189629</v>
      </c>
      <c r="G26" s="108">
        <v>5610.3146999999999</v>
      </c>
      <c r="H26" s="108">
        <v>5164.5024445500021</v>
      </c>
      <c r="I26" s="108">
        <v>5121.2491777800024</v>
      </c>
      <c r="J26" s="108">
        <v>5364.6157439999997</v>
      </c>
      <c r="K26" s="108">
        <v>5120.1553527000015</v>
      </c>
      <c r="L26" s="108">
        <v>4996.24776432</v>
      </c>
      <c r="M26" s="108">
        <v>5042.0602060200017</v>
      </c>
      <c r="N26" s="108">
        <v>5102.1068570999996</v>
      </c>
      <c r="O26" s="224">
        <f t="shared" si="0"/>
        <v>63560.028309570007</v>
      </c>
    </row>
    <row r="27" spans="1:15" ht="11.1" customHeight="1" x14ac:dyDescent="0.25">
      <c r="A27" s="69" t="s">
        <v>40</v>
      </c>
      <c r="B27" s="70">
        <v>2023</v>
      </c>
      <c r="C27" s="108">
        <v>8377.8366867570003</v>
      </c>
      <c r="D27" s="108">
        <v>7785.255442509002</v>
      </c>
      <c r="E27" s="108">
        <v>8232.1974284670014</v>
      </c>
      <c r="F27" s="108">
        <v>8134.7528815560017</v>
      </c>
      <c r="G27" s="108">
        <v>8861.7880729350036</v>
      </c>
      <c r="H27" s="108">
        <v>8299.8623191770021</v>
      </c>
      <c r="I27" s="108">
        <v>7982.7397385310005</v>
      </c>
      <c r="J27" s="108">
        <v>8774.4111762960001</v>
      </c>
      <c r="K27" s="108">
        <v>8612.0414525520027</v>
      </c>
      <c r="L27" s="108">
        <v>8882.7821025569956</v>
      </c>
      <c r="M27" s="108">
        <v>8671.6419330780009</v>
      </c>
      <c r="N27" s="108">
        <v>8878.3542891360012</v>
      </c>
      <c r="O27" s="224">
        <f t="shared" si="0"/>
        <v>101493.66352355102</v>
      </c>
    </row>
    <row r="28" spans="1:15" ht="11.1" customHeight="1" x14ac:dyDescent="0.25">
      <c r="A28" s="69"/>
      <c r="B28" s="70">
        <v>2024</v>
      </c>
      <c r="C28" s="108">
        <v>8689.2746493780014</v>
      </c>
      <c r="D28" s="2">
        <v>7743.8233490760013</v>
      </c>
      <c r="E28" s="108">
        <v>8089.5801458430014</v>
      </c>
      <c r="F28" s="108">
        <v>8162.9052097140002</v>
      </c>
      <c r="G28" s="108">
        <v>8344.0268281259996</v>
      </c>
      <c r="H28" s="108">
        <v>7784.7675052680033</v>
      </c>
      <c r="I28" s="108">
        <v>8073.5301931950016</v>
      </c>
      <c r="J28" s="108">
        <v>8400.2172810930006</v>
      </c>
      <c r="K28" s="108">
        <v>8623.913914206003</v>
      </c>
      <c r="L28" s="108">
        <v>9513.6118683300047</v>
      </c>
      <c r="M28" s="108">
        <v>9514.5880987309029</v>
      </c>
      <c r="N28" s="108">
        <v>9515.6119364720889</v>
      </c>
      <c r="O28" s="224">
        <f t="shared" si="0"/>
        <v>102455.85097943201</v>
      </c>
    </row>
    <row r="29" spans="1:15" ht="11.1" customHeight="1" x14ac:dyDescent="0.25">
      <c r="A29" s="69" t="s">
        <v>18</v>
      </c>
      <c r="B29" s="70">
        <v>2023</v>
      </c>
      <c r="C29" s="108">
        <v>4963.5946701000021</v>
      </c>
      <c r="D29" s="108">
        <v>4750.8438339000022</v>
      </c>
      <c r="E29" s="108">
        <v>5239.9372509000013</v>
      </c>
      <c r="F29" s="108">
        <v>5161.269797099998</v>
      </c>
      <c r="G29" s="108">
        <v>5322.5418969000002</v>
      </c>
      <c r="H29" s="108">
        <v>5006.5249301999984</v>
      </c>
      <c r="I29" s="108">
        <v>5096.2163157000005</v>
      </c>
      <c r="J29" s="108">
        <v>5039.6359527000004</v>
      </c>
      <c r="K29" s="108">
        <v>5033.0023929000045</v>
      </c>
      <c r="L29" s="108">
        <v>5246.9651492999992</v>
      </c>
      <c r="M29" s="108">
        <v>5095.4028632999998</v>
      </c>
      <c r="N29" s="108">
        <v>5167.5255351000014</v>
      </c>
      <c r="O29" s="224">
        <f t="shared" si="0"/>
        <v>61123.460588100002</v>
      </c>
    </row>
    <row r="30" spans="1:15" ht="11.1" customHeight="1" x14ac:dyDescent="0.25">
      <c r="A30" s="69"/>
      <c r="B30" s="70">
        <v>2024</v>
      </c>
      <c r="C30" s="108">
        <v>5176.407444299999</v>
      </c>
      <c r="D30" s="2">
        <v>5035.6502424000009</v>
      </c>
      <c r="E30" s="108">
        <v>5380.0028117999991</v>
      </c>
      <c r="F30" s="108">
        <v>5233.5008604000004</v>
      </c>
      <c r="G30" s="108">
        <v>5398.7452506000009</v>
      </c>
      <c r="H30" s="108">
        <v>5077.9126043999995</v>
      </c>
      <c r="I30" s="108">
        <v>5152.1638788</v>
      </c>
      <c r="J30" s="108">
        <v>5116.5051398999985</v>
      </c>
      <c r="K30" s="108">
        <v>5121.6542523000007</v>
      </c>
      <c r="L30" s="108">
        <v>5276.7046800000007</v>
      </c>
      <c r="M30" s="108">
        <v>5256.5252795999986</v>
      </c>
      <c r="N30" s="108">
        <v>5473.8729476999988</v>
      </c>
      <c r="O30" s="224">
        <f t="shared" si="0"/>
        <v>62699.645392200007</v>
      </c>
    </row>
    <row r="31" spans="1:15" ht="11.1" customHeight="1" x14ac:dyDescent="0.25">
      <c r="A31" s="69" t="s">
        <v>32</v>
      </c>
      <c r="B31" s="70">
        <v>2023</v>
      </c>
      <c r="C31" s="108">
        <v>13441.468640000001</v>
      </c>
      <c r="D31" s="108">
        <v>13584.502479999999</v>
      </c>
      <c r="E31" s="108">
        <v>13717.40388</v>
      </c>
      <c r="F31" s="108">
        <v>14485.662530000001</v>
      </c>
      <c r="G31" s="108">
        <v>14504.419635000002</v>
      </c>
      <c r="H31" s="108">
        <v>14882.477530000002</v>
      </c>
      <c r="I31" s="108">
        <v>15029.85857</v>
      </c>
      <c r="J31" s="108">
        <v>14995.376849999999</v>
      </c>
      <c r="K31" s="108">
        <v>14875.818330000002</v>
      </c>
      <c r="L31" s="108">
        <v>14405.734629999997</v>
      </c>
      <c r="M31" s="108">
        <v>14551.73221</v>
      </c>
      <c r="N31" s="108">
        <v>14498.801460000001</v>
      </c>
      <c r="O31" s="224">
        <f t="shared" si="0"/>
        <v>172973.25674499996</v>
      </c>
    </row>
    <row r="32" spans="1:15" ht="11.1" customHeight="1" x14ac:dyDescent="0.25">
      <c r="A32" s="69"/>
      <c r="B32" s="70">
        <v>2024</v>
      </c>
      <c r="C32" s="108">
        <v>14659.35347</v>
      </c>
      <c r="D32" s="2">
        <v>14723.393880000001</v>
      </c>
      <c r="E32" s="108">
        <v>15080.181919999997</v>
      </c>
      <c r="F32" s="108">
        <v>15928.199720000001</v>
      </c>
      <c r="G32" s="108">
        <v>15997.883054999998</v>
      </c>
      <c r="H32" s="108">
        <v>16319.157349999998</v>
      </c>
      <c r="I32" s="108">
        <v>16532.258579999998</v>
      </c>
      <c r="J32" s="108">
        <v>16583.029900000001</v>
      </c>
      <c r="K32" s="108">
        <v>16468.618290000002</v>
      </c>
      <c r="L32" s="108">
        <v>15902.458919999997</v>
      </c>
      <c r="M32" s="108">
        <v>16061.01215</v>
      </c>
      <c r="N32" s="108">
        <v>16123.846019999999</v>
      </c>
      <c r="O32" s="224">
        <f t="shared" si="0"/>
        <v>190379.393255</v>
      </c>
    </row>
    <row r="33" spans="1:15" ht="11.1" customHeight="1" x14ac:dyDescent="0.25">
      <c r="A33" s="69" t="s">
        <v>106</v>
      </c>
      <c r="B33" s="70">
        <v>2023</v>
      </c>
      <c r="C33" s="108">
        <v>4110.3458000000001</v>
      </c>
      <c r="D33" s="108">
        <v>3648.6469999999999</v>
      </c>
      <c r="E33" s="108">
        <v>3436.51</v>
      </c>
      <c r="F33" s="108">
        <v>3455.6387</v>
      </c>
      <c r="G33" s="108">
        <v>3548.3890000000001</v>
      </c>
      <c r="H33" s="108">
        <v>3709.4580000000001</v>
      </c>
      <c r="I33" s="108">
        <v>3556.4569999999999</v>
      </c>
      <c r="J33" s="108">
        <v>3588.71</v>
      </c>
      <c r="K33" s="108">
        <v>3649.3400999999999</v>
      </c>
      <c r="L33" s="108">
        <v>4078.49</v>
      </c>
      <c r="M33" s="108">
        <v>4069.4580000000001</v>
      </c>
      <c r="N33" s="108">
        <v>4116.4319999999998</v>
      </c>
      <c r="O33" s="224">
        <f t="shared" si="0"/>
        <v>44967.875599999999</v>
      </c>
    </row>
    <row r="34" spans="1:15" ht="11.1" customHeight="1" x14ac:dyDescent="0.25">
      <c r="A34" s="69"/>
      <c r="B34" s="70">
        <v>2024</v>
      </c>
      <c r="C34" s="108">
        <v>4058.328</v>
      </c>
      <c r="D34" s="2">
        <v>3602.47</v>
      </c>
      <c r="E34" s="108">
        <v>3388.39</v>
      </c>
      <c r="F34" s="108">
        <v>3404.28</v>
      </c>
      <c r="G34" s="108">
        <v>3506.77</v>
      </c>
      <c r="H34" s="108">
        <v>3622.348</v>
      </c>
      <c r="I34" s="108">
        <v>3432.41</v>
      </c>
      <c r="J34" s="108">
        <v>3520.6410000000001</v>
      </c>
      <c r="K34" s="108">
        <v>3610.2370000000001</v>
      </c>
      <c r="L34" s="108">
        <v>4005.3719999999998</v>
      </c>
      <c r="M34" s="108">
        <v>4010.3069999999998</v>
      </c>
      <c r="N34" s="108">
        <v>4038.3470000000002</v>
      </c>
      <c r="O34" s="224">
        <f t="shared" si="0"/>
        <v>44199.900000000009</v>
      </c>
    </row>
    <row r="35" spans="1:15" ht="11.1" customHeight="1" x14ac:dyDescent="0.25">
      <c r="A35" s="69" t="s">
        <v>17</v>
      </c>
      <c r="B35" s="70">
        <v>2023</v>
      </c>
      <c r="C35" s="108">
        <v>22412.674650000001</v>
      </c>
      <c r="D35" s="108">
        <v>21313.319499999998</v>
      </c>
      <c r="E35" s="108">
        <v>21129.317600000002</v>
      </c>
      <c r="F35" s="108">
        <v>21443.876600000003</v>
      </c>
      <c r="G35" s="108">
        <v>22598.139799999997</v>
      </c>
      <c r="H35" s="108">
        <v>22505.5036</v>
      </c>
      <c r="I35" s="108">
        <v>23212.223480000001</v>
      </c>
      <c r="J35" s="108">
        <v>23629.577900000004</v>
      </c>
      <c r="K35" s="108">
        <v>21391.619974999994</v>
      </c>
      <c r="L35" s="108">
        <v>23272.97795</v>
      </c>
      <c r="M35" s="108">
        <v>21519.684541999999</v>
      </c>
      <c r="N35" s="108">
        <v>22408.63954</v>
      </c>
      <c r="O35" s="224">
        <f t="shared" si="0"/>
        <v>266837.55513699999</v>
      </c>
    </row>
    <row r="36" spans="1:15" ht="11.1" customHeight="1" x14ac:dyDescent="0.25">
      <c r="A36" s="69"/>
      <c r="B36" s="70">
        <v>2024</v>
      </c>
      <c r="C36" s="108">
        <v>23902.627236299995</v>
      </c>
      <c r="D36" s="2">
        <v>22405.715145000002</v>
      </c>
      <c r="E36" s="108">
        <v>22917.897219500006</v>
      </c>
      <c r="F36" s="108">
        <v>22772.765224000002</v>
      </c>
      <c r="G36" s="108">
        <v>24429.909790600002</v>
      </c>
      <c r="H36" s="108">
        <v>23928.634726000004</v>
      </c>
      <c r="I36" s="108">
        <v>24122.682080700004</v>
      </c>
      <c r="J36" s="108">
        <v>24403.119542100001</v>
      </c>
      <c r="K36" s="108">
        <v>23642.804473</v>
      </c>
      <c r="L36" s="108">
        <v>23542.143809000001</v>
      </c>
      <c r="M36" s="108">
        <v>23480.277815000001</v>
      </c>
      <c r="N36" s="108">
        <v>23603.638605</v>
      </c>
      <c r="O36" s="224">
        <f t="shared" si="0"/>
        <v>283152.21566620003</v>
      </c>
    </row>
    <row r="37" spans="1:15" ht="11.1" customHeight="1" x14ac:dyDescent="0.25">
      <c r="A37" s="69" t="s">
        <v>10</v>
      </c>
      <c r="B37" s="70">
        <v>2023</v>
      </c>
      <c r="C37" s="108">
        <v>7345.1655852300009</v>
      </c>
      <c r="D37" s="108">
        <v>6959.1371034599997</v>
      </c>
      <c r="E37" s="108">
        <v>7355.84121891</v>
      </c>
      <c r="F37" s="108">
        <v>7339.7413648799993</v>
      </c>
      <c r="G37" s="108">
        <v>7449.2754145199997</v>
      </c>
      <c r="H37" s="108">
        <v>7332.982690320001</v>
      </c>
      <c r="I37" s="108">
        <v>7492.2243592499999</v>
      </c>
      <c r="J37" s="108">
        <v>7412.8259338200005</v>
      </c>
      <c r="K37" s="108">
        <v>7171.4836829899996</v>
      </c>
      <c r="L37" s="108">
        <v>6967.3457902250002</v>
      </c>
      <c r="M37" s="108">
        <v>7168.2483515599997</v>
      </c>
      <c r="N37" s="108">
        <v>7380.3142130850001</v>
      </c>
      <c r="O37" s="224">
        <f t="shared" si="0"/>
        <v>87374.585708250001</v>
      </c>
    </row>
    <row r="38" spans="1:15" ht="11.1" customHeight="1" x14ac:dyDescent="0.25">
      <c r="A38" s="69"/>
      <c r="B38" s="70">
        <v>2024</v>
      </c>
      <c r="C38" s="108">
        <v>7531.0819377750004</v>
      </c>
      <c r="D38" s="2">
        <v>7196.0811289200001</v>
      </c>
      <c r="E38" s="108">
        <v>7354.7560857960007</v>
      </c>
      <c r="F38" s="108">
        <v>7738.9063802999999</v>
      </c>
      <c r="G38" s="108">
        <v>7652.7588807000002</v>
      </c>
      <c r="H38" s="108">
        <v>7656.7878443699992</v>
      </c>
      <c r="I38" s="108">
        <v>7825.0218786000005</v>
      </c>
      <c r="J38" s="108">
        <v>7785.0682555500007</v>
      </c>
      <c r="K38" s="108">
        <v>7789.2860268900004</v>
      </c>
      <c r="L38" s="108">
        <v>7758.9551947500004</v>
      </c>
      <c r="M38" s="108">
        <v>7875.4559274000003</v>
      </c>
      <c r="N38" s="108">
        <v>7798.6368067499998</v>
      </c>
      <c r="O38" s="224">
        <f t="shared" si="0"/>
        <v>91962.796347801021</v>
      </c>
    </row>
    <row r="39" spans="1:15" ht="11.1" customHeight="1" x14ac:dyDescent="0.25">
      <c r="A39" s="69" t="s">
        <v>63</v>
      </c>
      <c r="B39" s="70">
        <v>2023</v>
      </c>
      <c r="C39" s="108">
        <v>119.44846530000001</v>
      </c>
      <c r="D39" s="108">
        <v>110.77404840000003</v>
      </c>
      <c r="E39" s="108">
        <v>117.09791820000001</v>
      </c>
      <c r="F39" s="108">
        <v>116.78100210000002</v>
      </c>
      <c r="G39" s="108">
        <v>117.55109790000002</v>
      </c>
      <c r="H39" s="108">
        <v>111.93641820000002</v>
      </c>
      <c r="I39" s="108">
        <v>110.9897991</v>
      </c>
      <c r="J39" s="108">
        <v>112.72612770000003</v>
      </c>
      <c r="K39" s="108">
        <v>111.76815330000001</v>
      </c>
      <c r="L39" s="108">
        <v>116.44344000000002</v>
      </c>
      <c r="M39" s="108">
        <v>116.35672680000002</v>
      </c>
      <c r="N39" s="108">
        <v>116.45995680000001</v>
      </c>
      <c r="O39" s="224">
        <f t="shared" si="0"/>
        <v>1378.3331538000002</v>
      </c>
    </row>
    <row r="40" spans="1:15" ht="11.1" customHeight="1" x14ac:dyDescent="0.25">
      <c r="A40" s="69"/>
      <c r="B40" s="70">
        <v>2024</v>
      </c>
      <c r="C40" s="108">
        <v>115.42352760000001</v>
      </c>
      <c r="D40" s="2">
        <v>110.43442170000002</v>
      </c>
      <c r="E40" s="108">
        <v>107.25493770000001</v>
      </c>
      <c r="F40" s="108">
        <v>99.756310500000026</v>
      </c>
      <c r="G40" s="108">
        <v>100.97958600000001</v>
      </c>
      <c r="H40" s="108">
        <v>108.64338120000002</v>
      </c>
      <c r="I40" s="108">
        <v>110.78024220000002</v>
      </c>
      <c r="J40" s="108">
        <v>114.69059460000003</v>
      </c>
      <c r="K40" s="108">
        <v>114.62659200000002</v>
      </c>
      <c r="L40" s="108">
        <v>107.77108770000002</v>
      </c>
      <c r="M40" s="108">
        <v>111.19625910000002</v>
      </c>
      <c r="N40" s="108">
        <v>113.11427250000003</v>
      </c>
      <c r="O40" s="224">
        <f t="shared" si="0"/>
        <v>1314.6712127999999</v>
      </c>
    </row>
    <row r="41" spans="1:15" ht="11.1" customHeight="1" x14ac:dyDescent="0.25">
      <c r="A41" s="69" t="s">
        <v>64</v>
      </c>
      <c r="B41" s="70">
        <v>2023</v>
      </c>
      <c r="C41" s="108">
        <v>102.41000281800001</v>
      </c>
      <c r="D41" s="108">
        <v>105.65708182200002</v>
      </c>
      <c r="E41" s="108">
        <v>114.43999345200001</v>
      </c>
      <c r="F41" s="108">
        <v>111.67001253900001</v>
      </c>
      <c r="G41" s="108">
        <v>115.33999388400001</v>
      </c>
      <c r="H41" s="108">
        <v>117.449994438</v>
      </c>
      <c r="I41" s="108">
        <v>119.75999279400003</v>
      </c>
      <c r="J41" s="108">
        <v>120.29999924700002</v>
      </c>
      <c r="K41" s="108">
        <v>117.609990615</v>
      </c>
      <c r="L41" s="108">
        <v>111.138667083</v>
      </c>
      <c r="M41" s="108">
        <v>96.649995923999995</v>
      </c>
      <c r="N41" s="108">
        <v>110.04000051600001</v>
      </c>
      <c r="O41" s="224">
        <f t="shared" si="0"/>
        <v>1342.465725132</v>
      </c>
    </row>
    <row r="42" spans="1:15" ht="11.1" customHeight="1" x14ac:dyDescent="0.25">
      <c r="A42" s="69"/>
      <c r="B42" s="70">
        <v>2024</v>
      </c>
      <c r="C42" s="108">
        <v>121.92999062400001</v>
      </c>
      <c r="D42" s="2">
        <v>121.266892719</v>
      </c>
      <c r="E42" s="108">
        <v>117.069674472</v>
      </c>
      <c r="F42" s="108">
        <v>115.839998712</v>
      </c>
      <c r="G42" s="108">
        <v>117.04998851100001</v>
      </c>
      <c r="H42" s="108">
        <v>116.14999840200001</v>
      </c>
      <c r="I42" s="108">
        <v>111.389990841</v>
      </c>
      <c r="J42" s="108">
        <v>116.82999505800001</v>
      </c>
      <c r="K42" s="108">
        <v>115.82000306099999</v>
      </c>
      <c r="L42" s="108">
        <v>114.59999995200002</v>
      </c>
      <c r="M42" s="108">
        <v>94.480008417000008</v>
      </c>
      <c r="N42" s="108">
        <v>93.520021032000017</v>
      </c>
      <c r="O42" s="224">
        <f t="shared" si="0"/>
        <v>1355.9465618009999</v>
      </c>
    </row>
    <row r="43" spans="1:15" ht="11.1" customHeight="1" x14ac:dyDescent="0.25">
      <c r="A43" s="69" t="s">
        <v>21</v>
      </c>
      <c r="B43" s="70">
        <v>2023</v>
      </c>
      <c r="C43" s="108">
        <v>1534.6212</v>
      </c>
      <c r="D43" s="108">
        <v>1399.9309016</v>
      </c>
      <c r="E43" s="108">
        <v>1528.603605</v>
      </c>
      <c r="F43" s="108">
        <v>1483.018233</v>
      </c>
      <c r="G43" s="108">
        <v>1464.45721581519</v>
      </c>
      <c r="H43" s="108">
        <v>1464.44931</v>
      </c>
      <c r="I43" s="108">
        <v>1496.112468</v>
      </c>
      <c r="J43" s="108">
        <v>1489.12811168861</v>
      </c>
      <c r="K43" s="108">
        <v>1456.8242359999999</v>
      </c>
      <c r="L43" s="108">
        <v>1529.4498000000001</v>
      </c>
      <c r="M43" s="108">
        <v>1473.2262800000001</v>
      </c>
      <c r="N43" s="108">
        <v>1547.6911749913943</v>
      </c>
      <c r="O43" s="224">
        <f t="shared" si="0"/>
        <v>17867.512536095193</v>
      </c>
    </row>
    <row r="44" spans="1:15" ht="11.1" customHeight="1" x14ac:dyDescent="0.25">
      <c r="A44" s="69"/>
      <c r="B44" s="70">
        <v>2024</v>
      </c>
      <c r="C44" s="108">
        <v>1543.0183848884271</v>
      </c>
      <c r="D44" s="2">
        <v>1400.6572580000002</v>
      </c>
      <c r="E44" s="108">
        <v>1528.78224</v>
      </c>
      <c r="F44" s="108">
        <v>1485.826425</v>
      </c>
      <c r="G44" s="108">
        <v>1467.7901891705117</v>
      </c>
      <c r="H44" s="108">
        <v>1471.3944067131058</v>
      </c>
      <c r="I44" s="108">
        <v>1500.112468</v>
      </c>
      <c r="J44" s="108">
        <v>1493.3066542678832</v>
      </c>
      <c r="K44" s="108">
        <v>1461.1235999999999</v>
      </c>
      <c r="L44" s="108">
        <v>1530.1219799999999</v>
      </c>
      <c r="M44" s="108">
        <v>1542.8794</v>
      </c>
      <c r="N44" s="108">
        <v>1580.4739999999999</v>
      </c>
      <c r="O44" s="224">
        <f t="shared" si="0"/>
        <v>18005.487006039926</v>
      </c>
    </row>
    <row r="45" spans="1:15" ht="11.1" customHeight="1" x14ac:dyDescent="0.25">
      <c r="A45" s="69" t="s">
        <v>42</v>
      </c>
      <c r="B45" s="70">
        <v>2023</v>
      </c>
      <c r="C45" s="108">
        <v>3480.9702602850011</v>
      </c>
      <c r="D45" s="108">
        <v>3180.1244000000002</v>
      </c>
      <c r="E45" s="108">
        <v>3405.0601898493328</v>
      </c>
      <c r="F45" s="108">
        <v>3750.0116582999999</v>
      </c>
      <c r="G45" s="108">
        <v>3062.2776899999999</v>
      </c>
      <c r="H45" s="108">
        <v>2949.4302000000002</v>
      </c>
      <c r="I45" s="108">
        <v>3298.25263</v>
      </c>
      <c r="J45" s="108">
        <v>3212.38805</v>
      </c>
      <c r="K45" s="108">
        <v>3013.789569</v>
      </c>
      <c r="L45" s="108">
        <v>3440.2281499999999</v>
      </c>
      <c r="M45" s="108">
        <v>3135.1252500000001</v>
      </c>
      <c r="N45" s="108">
        <v>2928.4911499999998</v>
      </c>
      <c r="O45" s="224">
        <f t="shared" si="0"/>
        <v>38856.149197434337</v>
      </c>
    </row>
    <row r="46" spans="1:15" ht="11.1" customHeight="1" x14ac:dyDescent="0.25">
      <c r="A46" s="69"/>
      <c r="B46" s="70">
        <v>2024</v>
      </c>
      <c r="C46" s="108">
        <v>3407.7964930085973</v>
      </c>
      <c r="D46" s="2">
        <v>3248.0528799999997</v>
      </c>
      <c r="E46" s="108">
        <v>3520.6986999999999</v>
      </c>
      <c r="F46" s="108">
        <v>3750.0116582999999</v>
      </c>
      <c r="G46" s="108">
        <v>3248.0116582999999</v>
      </c>
      <c r="H46" s="108">
        <v>3481.6935099999996</v>
      </c>
      <c r="I46" s="108">
        <v>3499.2406299999998</v>
      </c>
      <c r="J46" s="108">
        <v>3207.7759368567145</v>
      </c>
      <c r="K46" s="108">
        <v>3095.6002899999999</v>
      </c>
      <c r="L46" s="108">
        <v>3573.3728200000005</v>
      </c>
      <c r="M46" s="108">
        <v>3284.1252500000001</v>
      </c>
      <c r="N46" s="108">
        <v>3018</v>
      </c>
      <c r="O46" s="224">
        <f t="shared" si="0"/>
        <v>40334.379826465309</v>
      </c>
    </row>
    <row r="47" spans="1:15" ht="11.1" customHeight="1" x14ac:dyDescent="0.25">
      <c r="A47" s="69" t="s">
        <v>31</v>
      </c>
      <c r="B47" s="70">
        <v>2023</v>
      </c>
      <c r="C47" s="108">
        <v>3044.4246952810604</v>
      </c>
      <c r="D47" s="108">
        <v>3185.491857958611</v>
      </c>
      <c r="E47" s="108">
        <v>3676.1274046467702</v>
      </c>
      <c r="F47" s="108">
        <v>4849.9999980871135</v>
      </c>
      <c r="G47" s="108">
        <v>5273.5090687678721</v>
      </c>
      <c r="H47" s="108">
        <v>4810.8710000000001</v>
      </c>
      <c r="I47" s="108">
        <v>4381.8209999999999</v>
      </c>
      <c r="J47" s="108">
        <v>3528.7514493100653</v>
      </c>
      <c r="K47" s="108">
        <v>2837.3427659843246</v>
      </c>
      <c r="L47" s="108">
        <v>2787.693861175665</v>
      </c>
      <c r="M47" s="108">
        <v>2870.614</v>
      </c>
      <c r="N47" s="108">
        <v>3138.9347843997298</v>
      </c>
      <c r="O47" s="224">
        <f t="shared" si="0"/>
        <v>44385.581885611209</v>
      </c>
    </row>
    <row r="48" spans="1:15" ht="11.1" customHeight="1" x14ac:dyDescent="0.25">
      <c r="A48" s="69"/>
      <c r="B48" s="70">
        <v>2024</v>
      </c>
      <c r="C48" s="108">
        <v>2957.41</v>
      </c>
      <c r="D48" s="2">
        <v>3218.7605551152556</v>
      </c>
      <c r="E48" s="108">
        <v>3704.2809999999999</v>
      </c>
      <c r="F48" s="108">
        <v>4881.9855181680414</v>
      </c>
      <c r="G48" s="108">
        <v>5305.9649301500358</v>
      </c>
      <c r="H48" s="108">
        <v>4834.3379999999997</v>
      </c>
      <c r="I48" s="108">
        <v>4412.1765190980377</v>
      </c>
      <c r="J48" s="108">
        <v>3558.3320624422699</v>
      </c>
      <c r="K48" s="108">
        <v>2871.2869999999998</v>
      </c>
      <c r="L48" s="108">
        <v>2822.7076125157109</v>
      </c>
      <c r="M48" s="108">
        <v>2901.3339999999998</v>
      </c>
      <c r="N48" s="108">
        <v>3172.4740000000002</v>
      </c>
      <c r="O48" s="224">
        <f t="shared" si="0"/>
        <v>44641.051197489345</v>
      </c>
    </row>
    <row r="49" spans="1:15" ht="11.1" customHeight="1" x14ac:dyDescent="0.25">
      <c r="A49" s="69" t="s">
        <v>35</v>
      </c>
      <c r="B49" s="70">
        <v>2023</v>
      </c>
      <c r="C49" s="108">
        <v>11562.472999999998</v>
      </c>
      <c r="D49" s="108">
        <v>14462.364</v>
      </c>
      <c r="E49" s="108">
        <v>15895.5345</v>
      </c>
      <c r="F49" s="108">
        <v>15315.128000000001</v>
      </c>
      <c r="G49" s="108">
        <v>14068.450999999999</v>
      </c>
      <c r="H49" s="108">
        <v>12877.439999999999</v>
      </c>
      <c r="I49" s="108">
        <v>10963.181</v>
      </c>
      <c r="J49" s="108">
        <v>9215.4010000000017</v>
      </c>
      <c r="K49" s="108">
        <v>7602.3</v>
      </c>
      <c r="L49" s="108">
        <v>7209.5460000000003</v>
      </c>
      <c r="M49" s="108">
        <v>7986.87</v>
      </c>
      <c r="N49" s="108">
        <v>8896.8450000000012</v>
      </c>
      <c r="O49" s="224">
        <f t="shared" si="0"/>
        <v>136055.53350000002</v>
      </c>
    </row>
    <row r="50" spans="1:15" ht="11.1" customHeight="1" x14ac:dyDescent="0.25">
      <c r="A50" s="69"/>
      <c r="B50" s="70">
        <v>2024</v>
      </c>
      <c r="C50" s="108">
        <v>10999.172</v>
      </c>
      <c r="D50" s="2">
        <v>15146.859499999999</v>
      </c>
      <c r="E50" s="108">
        <v>16570.334999999999</v>
      </c>
      <c r="F50" s="108">
        <v>16215.796999999999</v>
      </c>
      <c r="G50" s="108">
        <v>15115.321000000002</v>
      </c>
      <c r="H50" s="108">
        <v>13934.351999999997</v>
      </c>
      <c r="I50" s="108">
        <v>11554.288999999999</v>
      </c>
      <c r="J50" s="108">
        <v>10154.298000000001</v>
      </c>
      <c r="K50" s="108">
        <v>8508.7100000000009</v>
      </c>
      <c r="L50" s="108">
        <v>7844.3639999999996</v>
      </c>
      <c r="M50" s="108">
        <v>8549.7420000000002</v>
      </c>
      <c r="N50" s="108">
        <v>9724.0490000000009</v>
      </c>
      <c r="O50" s="224">
        <f t="shared" si="0"/>
        <v>144317.2885</v>
      </c>
    </row>
    <row r="51" spans="1:15" ht="11.1" customHeight="1" x14ac:dyDescent="0.25">
      <c r="A51" s="69" t="s">
        <v>36</v>
      </c>
      <c r="B51" s="70">
        <v>2023</v>
      </c>
      <c r="C51" s="108">
        <v>2776.934485799999</v>
      </c>
      <c r="D51" s="108">
        <v>2966.04736</v>
      </c>
      <c r="E51" s="108">
        <v>3168.63456</v>
      </c>
      <c r="F51" s="108">
        <v>3134.9713199999997</v>
      </c>
      <c r="G51" s="108">
        <v>3158.8998353649999</v>
      </c>
      <c r="H51" s="108">
        <v>3247.1320000000001</v>
      </c>
      <c r="I51" s="108">
        <v>3158.8827283536525</v>
      </c>
      <c r="J51" s="108">
        <v>2648.5842772000001</v>
      </c>
      <c r="K51" s="108">
        <v>2612.8644359999998</v>
      </c>
      <c r="L51" s="108">
        <v>2458.1975040000002</v>
      </c>
      <c r="M51" s="108">
        <v>2561.1124</v>
      </c>
      <c r="N51" s="108">
        <v>2554.9947677822224</v>
      </c>
      <c r="O51" s="224">
        <f t="shared" si="0"/>
        <v>34447.25567450087</v>
      </c>
    </row>
    <row r="52" spans="1:15" ht="11.1" customHeight="1" x14ac:dyDescent="0.25">
      <c r="A52" s="69"/>
      <c r="B52" s="70">
        <v>2024</v>
      </c>
      <c r="C52" s="108">
        <v>2657.0768813878481</v>
      </c>
      <c r="D52" s="2">
        <v>2966.04736</v>
      </c>
      <c r="E52" s="108">
        <v>2967.1022200000002</v>
      </c>
      <c r="F52" s="108">
        <v>3006.9946440000003</v>
      </c>
      <c r="G52" s="108">
        <v>3140.3700720000002</v>
      </c>
      <c r="H52" s="108">
        <v>3221.0279999999998</v>
      </c>
      <c r="I52" s="108">
        <v>3158.5447524000001</v>
      </c>
      <c r="J52" s="108">
        <v>2651.0464680000005</v>
      </c>
      <c r="K52" s="108">
        <v>2622.1235999999999</v>
      </c>
      <c r="L52" s="108">
        <v>2460.2120399999999</v>
      </c>
      <c r="M52" s="108">
        <v>2574.4881999999998</v>
      </c>
      <c r="N52" s="108">
        <v>2577.1122</v>
      </c>
      <c r="O52" s="224">
        <f t="shared" si="0"/>
        <v>34002.146437787851</v>
      </c>
    </row>
    <row r="53" spans="1:15" ht="11.1" customHeight="1" x14ac:dyDescent="0.25">
      <c r="A53" s="69" t="s">
        <v>22</v>
      </c>
      <c r="B53" s="70">
        <v>2023</v>
      </c>
      <c r="C53" s="108">
        <v>2043.98203764</v>
      </c>
      <c r="D53" s="108">
        <v>1568.761452</v>
      </c>
      <c r="E53" s="108">
        <v>1989.5</v>
      </c>
      <c r="F53" s="108">
        <v>2005.0292217900003</v>
      </c>
      <c r="G53" s="108">
        <v>1997.3009999999999</v>
      </c>
      <c r="H53" s="108">
        <v>1930.1</v>
      </c>
      <c r="I53" s="108">
        <v>1895.98784</v>
      </c>
      <c r="J53" s="108">
        <v>1975.2124260000001</v>
      </c>
      <c r="K53" s="108">
        <v>1921.52</v>
      </c>
      <c r="L53" s="108">
        <v>1994.07</v>
      </c>
      <c r="M53" s="108">
        <v>1904.24</v>
      </c>
      <c r="N53" s="108">
        <v>2002.9611299999999</v>
      </c>
      <c r="O53" s="224">
        <f t="shared" si="0"/>
        <v>23228.665107430003</v>
      </c>
    </row>
    <row r="54" spans="1:15" ht="11.1" customHeight="1" x14ac:dyDescent="0.25">
      <c r="A54" s="69"/>
      <c r="B54" s="70">
        <v>2024</v>
      </c>
      <c r="C54" s="108">
        <v>2001.28</v>
      </c>
      <c r="D54" s="2">
        <v>1846.7400000000002</v>
      </c>
      <c r="E54" s="108">
        <v>1990.06</v>
      </c>
      <c r="F54" s="108">
        <v>1938.88</v>
      </c>
      <c r="G54" s="108">
        <v>2006.953</v>
      </c>
      <c r="H54" s="108">
        <v>1944.02</v>
      </c>
      <c r="I54" s="108">
        <v>2002.08</v>
      </c>
      <c r="J54" s="108">
        <v>1976.1231</v>
      </c>
      <c r="K54" s="108">
        <v>1922.1220000000001</v>
      </c>
      <c r="L54" s="108">
        <v>2006.2800000000002</v>
      </c>
      <c r="M54" s="108">
        <v>1905.0193999999999</v>
      </c>
      <c r="N54" s="108">
        <v>2009.9499999999998</v>
      </c>
      <c r="O54" s="224">
        <f t="shared" si="0"/>
        <v>23549.507500000003</v>
      </c>
    </row>
    <row r="55" spans="1:15" ht="11.1" customHeight="1" x14ac:dyDescent="0.25">
      <c r="A55" s="76" t="s">
        <v>30</v>
      </c>
      <c r="B55" s="70">
        <v>2023</v>
      </c>
      <c r="C55" s="108">
        <v>24.77</v>
      </c>
      <c r="D55" s="108">
        <v>23.484000000000002</v>
      </c>
      <c r="E55" s="108">
        <v>25.645869999999999</v>
      </c>
      <c r="F55" s="108">
        <v>29.22</v>
      </c>
      <c r="G55" s="108">
        <v>31</v>
      </c>
      <c r="H55" s="108">
        <v>27.7</v>
      </c>
      <c r="I55" s="108">
        <v>26.68</v>
      </c>
      <c r="J55" s="108">
        <v>21.88</v>
      </c>
      <c r="K55" s="108">
        <v>24.145800000000001</v>
      </c>
      <c r="L55" s="108">
        <v>24.658000000000001</v>
      </c>
      <c r="M55" s="108">
        <v>25.840340000000001</v>
      </c>
      <c r="N55" s="108">
        <v>27.13485</v>
      </c>
      <c r="O55" s="224">
        <f t="shared" si="0"/>
        <v>312.15886</v>
      </c>
    </row>
    <row r="56" spans="1:15" ht="11.1" customHeight="1" x14ac:dyDescent="0.25">
      <c r="A56" s="76"/>
      <c r="B56" s="70">
        <v>2024</v>
      </c>
      <c r="C56" s="108">
        <v>23.170999999999999</v>
      </c>
      <c r="D56" s="2">
        <v>22.139399999999998</v>
      </c>
      <c r="E56" s="108">
        <v>24.251999999999999</v>
      </c>
      <c r="F56" s="108">
        <v>29.91</v>
      </c>
      <c r="G56" s="108">
        <v>31.264700000000001</v>
      </c>
      <c r="H56" s="108">
        <v>27.882999999999999</v>
      </c>
      <c r="I56" s="108">
        <v>27.24</v>
      </c>
      <c r="J56" s="108">
        <v>20.776</v>
      </c>
      <c r="K56" s="108">
        <v>23.071999999999999</v>
      </c>
      <c r="L56" s="108">
        <v>23.628</v>
      </c>
      <c r="M56" s="108">
        <v>24.838000000000001</v>
      </c>
      <c r="N56" s="108">
        <v>26.369</v>
      </c>
      <c r="O56" s="224">
        <f t="shared" si="0"/>
        <v>304.54310000000009</v>
      </c>
    </row>
    <row r="57" spans="1:15" ht="11.1" customHeight="1" x14ac:dyDescent="0.25">
      <c r="A57" s="69" t="s">
        <v>155</v>
      </c>
      <c r="B57" s="70">
        <v>2023</v>
      </c>
      <c r="C57" s="108">
        <v>336.09113252999998</v>
      </c>
      <c r="D57" s="108">
        <v>365.9434104</v>
      </c>
      <c r="E57" s="108">
        <v>365.79372690000002</v>
      </c>
      <c r="F57" s="108">
        <v>336.7056</v>
      </c>
      <c r="G57" s="108">
        <v>337.06799999999998</v>
      </c>
      <c r="H57" s="108">
        <v>335.97334710000001</v>
      </c>
      <c r="I57" s="108">
        <v>345.8897308</v>
      </c>
      <c r="J57" s="108">
        <v>315.74696370999999</v>
      </c>
      <c r="K57" s="108">
        <v>275.67583824000002</v>
      </c>
      <c r="L57" s="108">
        <v>269.92706944000003</v>
      </c>
      <c r="M57" s="108">
        <v>254.86176646000001</v>
      </c>
      <c r="N57" s="108">
        <v>244.92329154000004</v>
      </c>
      <c r="O57" s="224">
        <f t="shared" si="0"/>
        <v>3784.5998771200002</v>
      </c>
    </row>
    <row r="58" spans="1:15" ht="11.1" customHeight="1" x14ac:dyDescent="0.25">
      <c r="A58" s="77"/>
      <c r="B58" s="78">
        <v>2024</v>
      </c>
      <c r="C58" s="108">
        <v>305.00412062999999</v>
      </c>
      <c r="D58" s="109">
        <v>325.47000000000003</v>
      </c>
      <c r="E58" s="109">
        <v>345.15783010000001</v>
      </c>
      <c r="F58" s="109">
        <v>305.25899550000003</v>
      </c>
      <c r="G58" s="109">
        <v>305.2899645</v>
      </c>
      <c r="H58" s="109">
        <v>345.36841930000003</v>
      </c>
      <c r="I58" s="109">
        <v>340.46648779999998</v>
      </c>
      <c r="J58" s="109">
        <v>318.42899999999997</v>
      </c>
      <c r="K58" s="109">
        <v>285.8133406</v>
      </c>
      <c r="L58" s="109">
        <v>265.88353699999999</v>
      </c>
      <c r="M58" s="109">
        <v>245.80714680000003</v>
      </c>
      <c r="N58" s="109">
        <v>245.71630439999998</v>
      </c>
      <c r="O58" s="227">
        <f t="shared" si="0"/>
        <v>3633.66514663</v>
      </c>
    </row>
    <row r="59" spans="1:15" ht="9" customHeight="1" x14ac:dyDescent="0.3">
      <c r="A59" s="307" t="s">
        <v>161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312" t="s">
        <v>186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</row>
    <row r="61" spans="1:15" ht="9" customHeight="1" x14ac:dyDescent="0.25">
      <c r="A61" s="308" t="s">
        <v>179</v>
      </c>
      <c r="B61" s="7"/>
      <c r="C61" s="7"/>
      <c r="D61" s="7"/>
      <c r="E61" s="7"/>
    </row>
    <row r="62" spans="1:15" ht="9" customHeight="1" x14ac:dyDescent="0.25">
      <c r="A62" s="309" t="s">
        <v>180</v>
      </c>
    </row>
    <row r="63" spans="1:15" ht="9" customHeight="1" x14ac:dyDescent="0.25">
      <c r="A63" s="310"/>
    </row>
    <row r="64" spans="1:15" ht="16.5" x14ac:dyDescent="0.3">
      <c r="A64" s="92"/>
    </row>
    <row r="65" spans="1:1" ht="16.5" x14ac:dyDescent="0.3">
      <c r="A65" s="92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C11264 EGC7168 EGC1024:EGC2816 EGC3072 EGC11520:EGC13056 EGC7424:EGC8960 EGC4864 O5 O7 O8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AC66"/>
  <sheetViews>
    <sheetView showGridLines="0" zoomScaleNormal="100" workbookViewId="0">
      <selection activeCell="Y56" sqref="Y56"/>
    </sheetView>
  </sheetViews>
  <sheetFormatPr baseColWidth="10" defaultColWidth="6.33203125" defaultRowHeight="12" customHeight="1" x14ac:dyDescent="0.25"/>
  <cols>
    <col min="1" max="1" width="7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384" width="6.33203125" style="31"/>
  </cols>
  <sheetData>
    <row r="1" spans="1:29" ht="20.25" customHeight="1" x14ac:dyDescent="0.25">
      <c r="A1" s="29" t="s">
        <v>228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9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9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29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14</v>
      </c>
    </row>
    <row r="5" spans="1:29" ht="12.95" customHeight="1" x14ac:dyDescent="0.25">
      <c r="A5" s="234" t="s">
        <v>26</v>
      </c>
      <c r="B5" s="222">
        <v>2023</v>
      </c>
      <c r="C5" s="235">
        <v>932150.114824221</v>
      </c>
      <c r="D5" s="235">
        <v>959311.02</v>
      </c>
      <c r="E5" s="235">
        <v>968145.81938538898</v>
      </c>
      <c r="F5" s="235">
        <v>975376.72</v>
      </c>
      <c r="G5" s="235">
        <v>971427.41999999993</v>
      </c>
      <c r="H5" s="235">
        <v>961246.36</v>
      </c>
      <c r="I5" s="235">
        <v>935726.27</v>
      </c>
      <c r="J5" s="235">
        <v>920507.26</v>
      </c>
      <c r="K5" s="235">
        <v>895378.15938538895</v>
      </c>
      <c r="L5" s="235">
        <v>889843.81938538898</v>
      </c>
      <c r="M5" s="235">
        <v>890531.72</v>
      </c>
      <c r="N5" s="235">
        <v>901550.09938538901</v>
      </c>
      <c r="O5" s="224">
        <f>AVERAGE(C5:N5)</f>
        <v>933432.89853048138</v>
      </c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</row>
    <row r="6" spans="1:29" ht="12.95" customHeight="1" x14ac:dyDescent="0.25">
      <c r="A6" s="236"/>
      <c r="B6" s="230" t="s">
        <v>108</v>
      </c>
      <c r="C6" s="237">
        <v>920507.21000000008</v>
      </c>
      <c r="D6" s="237">
        <v>955923.72</v>
      </c>
      <c r="E6" s="237">
        <v>970159.6891642767</v>
      </c>
      <c r="F6" s="237">
        <v>971831.93210574647</v>
      </c>
      <c r="G6" s="226">
        <v>970582.58332562365</v>
      </c>
      <c r="H6" s="226">
        <v>962133.36</v>
      </c>
      <c r="I6" s="226">
        <v>938008.29210574646</v>
      </c>
      <c r="J6" s="226">
        <v>921774</v>
      </c>
      <c r="K6" s="226">
        <v>904776.66</v>
      </c>
      <c r="L6" s="226">
        <v>897564.72</v>
      </c>
      <c r="M6" s="226">
        <v>897597</v>
      </c>
      <c r="N6" s="226">
        <v>902615.72</v>
      </c>
      <c r="O6" s="227">
        <f>AVERAGE(C6:N6)</f>
        <v>934456.24055844964</v>
      </c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</row>
    <row r="7" spans="1:29" ht="11.1" customHeight="1" x14ac:dyDescent="0.25">
      <c r="A7" s="69" t="s">
        <v>3</v>
      </c>
      <c r="B7" s="70">
        <v>2023</v>
      </c>
      <c r="C7" s="108">
        <v>85047</v>
      </c>
      <c r="D7" s="108">
        <v>84436</v>
      </c>
      <c r="E7" s="108">
        <v>83563</v>
      </c>
      <c r="F7" s="108">
        <v>82814</v>
      </c>
      <c r="G7" s="108">
        <v>83942</v>
      </c>
      <c r="H7" s="108">
        <v>83773</v>
      </c>
      <c r="I7" s="108">
        <v>83487</v>
      </c>
      <c r="J7" s="108">
        <v>83147</v>
      </c>
      <c r="K7" s="108">
        <v>81946</v>
      </c>
      <c r="L7" s="108">
        <v>81725</v>
      </c>
      <c r="M7" s="108">
        <v>82071</v>
      </c>
      <c r="N7" s="108">
        <v>82069</v>
      </c>
      <c r="O7" s="224">
        <f>AVERAGE(C7:N7)</f>
        <v>83168.333333333328</v>
      </c>
      <c r="AC7" s="68"/>
    </row>
    <row r="8" spans="1:29" ht="11.1" customHeight="1" x14ac:dyDescent="0.25">
      <c r="A8" s="69"/>
      <c r="B8" s="70">
        <v>2024</v>
      </c>
      <c r="C8" s="108">
        <v>84043</v>
      </c>
      <c r="D8" s="2">
        <v>83584</v>
      </c>
      <c r="E8" s="108">
        <v>83609</v>
      </c>
      <c r="F8" s="108">
        <v>81727</v>
      </c>
      <c r="G8" s="108">
        <v>83213</v>
      </c>
      <c r="H8" s="108">
        <v>82978</v>
      </c>
      <c r="I8" s="108">
        <v>82979</v>
      </c>
      <c r="J8" s="108">
        <v>82479</v>
      </c>
      <c r="K8" s="108">
        <v>81546</v>
      </c>
      <c r="L8" s="108">
        <v>78414</v>
      </c>
      <c r="M8" s="108">
        <v>77336</v>
      </c>
      <c r="N8" s="108">
        <v>74924</v>
      </c>
      <c r="O8" s="224">
        <f t="shared" ref="O8:O58" si="0">AVERAGE(C8:N8)</f>
        <v>81402.666666666672</v>
      </c>
    </row>
    <row r="9" spans="1:29" ht="11.1" customHeight="1" x14ac:dyDescent="0.25">
      <c r="A9" s="69" t="s">
        <v>4</v>
      </c>
      <c r="B9" s="70">
        <v>2023</v>
      </c>
      <c r="C9" s="108">
        <v>18841</v>
      </c>
      <c r="D9" s="108">
        <v>18803</v>
      </c>
      <c r="E9" s="108">
        <v>18771</v>
      </c>
      <c r="F9" s="108">
        <v>19829</v>
      </c>
      <c r="G9" s="108">
        <v>19844</v>
      </c>
      <c r="H9" s="108">
        <v>19651</v>
      </c>
      <c r="I9" s="108">
        <v>20185</v>
      </c>
      <c r="J9" s="108">
        <v>19338</v>
      </c>
      <c r="K9" s="108">
        <v>18218</v>
      </c>
      <c r="L9" s="108">
        <v>18502</v>
      </c>
      <c r="M9" s="108">
        <v>17328</v>
      </c>
      <c r="N9" s="108">
        <v>17328</v>
      </c>
      <c r="O9" s="224">
        <f t="shared" si="0"/>
        <v>18886.5</v>
      </c>
      <c r="AC9" s="68"/>
    </row>
    <row r="10" spans="1:29" ht="11.1" customHeight="1" x14ac:dyDescent="0.25">
      <c r="A10" s="69"/>
      <c r="B10" s="70">
        <v>2024</v>
      </c>
      <c r="C10" s="108">
        <v>19680</v>
      </c>
      <c r="D10" s="2">
        <v>18998</v>
      </c>
      <c r="E10" s="108">
        <v>23484</v>
      </c>
      <c r="F10" s="108">
        <v>19832</v>
      </c>
      <c r="G10" s="108">
        <v>19978</v>
      </c>
      <c r="H10" s="108">
        <v>19813</v>
      </c>
      <c r="I10" s="108">
        <v>20028</v>
      </c>
      <c r="J10" s="108">
        <v>19713</v>
      </c>
      <c r="K10" s="108">
        <v>19724</v>
      </c>
      <c r="L10" s="108">
        <v>19938</v>
      </c>
      <c r="M10" s="108">
        <v>18454</v>
      </c>
      <c r="N10" s="108">
        <v>19602</v>
      </c>
      <c r="O10" s="224">
        <f t="shared" si="0"/>
        <v>19937</v>
      </c>
    </row>
    <row r="11" spans="1:29" ht="11.1" customHeight="1" x14ac:dyDescent="0.25">
      <c r="A11" s="73" t="s">
        <v>33</v>
      </c>
      <c r="B11" s="70">
        <v>2023</v>
      </c>
      <c r="C11" s="108">
        <v>29781</v>
      </c>
      <c r="D11" s="108">
        <v>29497</v>
      </c>
      <c r="E11" s="108">
        <v>29567</v>
      </c>
      <c r="F11" s="108">
        <v>29704</v>
      </c>
      <c r="G11" s="108">
        <v>29864.2</v>
      </c>
      <c r="H11" s="108">
        <v>29286</v>
      </c>
      <c r="I11" s="108">
        <v>28293</v>
      </c>
      <c r="J11" s="108">
        <v>28677.7</v>
      </c>
      <c r="K11" s="108">
        <v>27663</v>
      </c>
      <c r="L11" s="108">
        <v>27009</v>
      </c>
      <c r="M11" s="108">
        <v>27806</v>
      </c>
      <c r="N11" s="108">
        <v>27999</v>
      </c>
      <c r="O11" s="224">
        <f t="shared" si="0"/>
        <v>28762.241666666669</v>
      </c>
      <c r="AC11" s="68"/>
    </row>
    <row r="12" spans="1:29" ht="11.1" customHeight="1" x14ac:dyDescent="0.25">
      <c r="A12" s="73"/>
      <c r="B12" s="70">
        <v>2024</v>
      </c>
      <c r="C12" s="108">
        <v>29371</v>
      </c>
      <c r="D12" s="2">
        <v>28577</v>
      </c>
      <c r="E12" s="108">
        <v>28813</v>
      </c>
      <c r="F12" s="108">
        <v>29508</v>
      </c>
      <c r="G12" s="108">
        <v>29597</v>
      </c>
      <c r="H12" s="108">
        <v>28236</v>
      </c>
      <c r="I12" s="108">
        <v>28078</v>
      </c>
      <c r="J12" s="108">
        <v>27959</v>
      </c>
      <c r="K12" s="108">
        <v>27465</v>
      </c>
      <c r="L12" s="108">
        <v>26746</v>
      </c>
      <c r="M12" s="108">
        <v>28924</v>
      </c>
      <c r="N12" s="108">
        <v>27705</v>
      </c>
      <c r="O12" s="224">
        <f t="shared" si="0"/>
        <v>28414.916666666668</v>
      </c>
    </row>
    <row r="13" spans="1:29" ht="11.1" customHeight="1" x14ac:dyDescent="0.25">
      <c r="A13" s="69" t="s">
        <v>20</v>
      </c>
      <c r="B13" s="70">
        <v>2023</v>
      </c>
      <c r="C13" s="108">
        <v>75009</v>
      </c>
      <c r="D13" s="108">
        <v>74070</v>
      </c>
      <c r="E13" s="108">
        <v>73743</v>
      </c>
      <c r="F13" s="108">
        <v>73137</v>
      </c>
      <c r="G13" s="108">
        <v>71984</v>
      </c>
      <c r="H13" s="108">
        <v>71094</v>
      </c>
      <c r="I13" s="108">
        <v>70614</v>
      </c>
      <c r="J13" s="108">
        <v>70354</v>
      </c>
      <c r="K13" s="108">
        <v>69581</v>
      </c>
      <c r="L13" s="108">
        <v>69171</v>
      </c>
      <c r="M13" s="108">
        <v>68556</v>
      </c>
      <c r="N13" s="108">
        <v>67874</v>
      </c>
      <c r="O13" s="224">
        <f t="shared" si="0"/>
        <v>71265.583333333328</v>
      </c>
      <c r="AC13" s="68"/>
    </row>
    <row r="14" spans="1:29" ht="11.1" customHeight="1" x14ac:dyDescent="0.25">
      <c r="A14" s="69"/>
      <c r="B14" s="70">
        <v>2024</v>
      </c>
      <c r="C14" s="108">
        <v>65584</v>
      </c>
      <c r="D14" s="2">
        <v>65379</v>
      </c>
      <c r="E14" s="108">
        <v>65051</v>
      </c>
      <c r="F14" s="108">
        <v>64925</v>
      </c>
      <c r="G14" s="108">
        <v>65223</v>
      </c>
      <c r="H14" s="108">
        <v>64955</v>
      </c>
      <c r="I14" s="108">
        <v>64959</v>
      </c>
      <c r="J14" s="108">
        <v>64793</v>
      </c>
      <c r="K14" s="108">
        <v>64417</v>
      </c>
      <c r="L14" s="108">
        <v>64267</v>
      </c>
      <c r="M14" s="108">
        <v>64269</v>
      </c>
      <c r="N14" s="108">
        <v>64173</v>
      </c>
      <c r="O14" s="224">
        <f t="shared" si="0"/>
        <v>64832.916666666664</v>
      </c>
    </row>
    <row r="15" spans="1:29" ht="11.1" customHeight="1" x14ac:dyDescent="0.25">
      <c r="A15" s="69" t="s">
        <v>100</v>
      </c>
      <c r="B15" s="70">
        <v>2023</v>
      </c>
      <c r="C15" s="108">
        <v>19073</v>
      </c>
      <c r="D15" s="108">
        <v>29178</v>
      </c>
      <c r="E15" s="108">
        <v>40073</v>
      </c>
      <c r="F15" s="108">
        <v>45091</v>
      </c>
      <c r="G15" s="108">
        <v>45112</v>
      </c>
      <c r="H15" s="108">
        <v>40712</v>
      </c>
      <c r="I15" s="108">
        <v>32222</v>
      </c>
      <c r="J15" s="108">
        <v>24327</v>
      </c>
      <c r="K15" s="108">
        <v>17688</v>
      </c>
      <c r="L15" s="108">
        <v>15271</v>
      </c>
      <c r="M15" s="108">
        <v>13650</v>
      </c>
      <c r="N15" s="108">
        <v>15813</v>
      </c>
      <c r="O15" s="224">
        <f t="shared" si="0"/>
        <v>28184.166666666668</v>
      </c>
      <c r="AC15" s="68"/>
    </row>
    <row r="16" spans="1:29" ht="11.1" customHeight="1" x14ac:dyDescent="0.25">
      <c r="A16" s="69"/>
      <c r="B16" s="70">
        <v>2024</v>
      </c>
      <c r="C16" s="108">
        <v>18280.599999999999</v>
      </c>
      <c r="D16" s="2">
        <v>28697</v>
      </c>
      <c r="E16" s="108">
        <v>39827</v>
      </c>
      <c r="F16" s="108">
        <v>44982</v>
      </c>
      <c r="G16" s="108">
        <v>45089</v>
      </c>
      <c r="H16" s="108">
        <v>41809</v>
      </c>
      <c r="I16" s="108">
        <v>33419</v>
      </c>
      <c r="J16" s="108">
        <v>24749</v>
      </c>
      <c r="K16" s="108">
        <v>18607</v>
      </c>
      <c r="L16" s="108">
        <v>16890</v>
      </c>
      <c r="M16" s="108">
        <v>14706</v>
      </c>
      <c r="N16" s="108">
        <v>15907</v>
      </c>
      <c r="O16" s="224">
        <f t="shared" si="0"/>
        <v>28580.216666666664</v>
      </c>
    </row>
    <row r="17" spans="1:29" ht="11.1" customHeight="1" x14ac:dyDescent="0.25">
      <c r="A17" s="73" t="s">
        <v>0</v>
      </c>
      <c r="B17" s="70">
        <v>2023</v>
      </c>
      <c r="C17" s="108">
        <v>170344</v>
      </c>
      <c r="D17" s="108">
        <v>166534</v>
      </c>
      <c r="E17" s="108">
        <v>169023</v>
      </c>
      <c r="F17" s="108">
        <v>168837</v>
      </c>
      <c r="G17" s="108">
        <v>168568.80000000002</v>
      </c>
      <c r="H17" s="108">
        <v>171619</v>
      </c>
      <c r="I17" s="108">
        <v>170496.3</v>
      </c>
      <c r="J17" s="108">
        <v>169695.9</v>
      </c>
      <c r="K17" s="108">
        <v>167601.70000000001</v>
      </c>
      <c r="L17" s="108">
        <v>168015</v>
      </c>
      <c r="M17" s="108">
        <v>170512</v>
      </c>
      <c r="N17" s="108">
        <v>171687</v>
      </c>
      <c r="O17" s="224">
        <f t="shared" si="0"/>
        <v>169411.14166666666</v>
      </c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C17" s="68"/>
    </row>
    <row r="18" spans="1:29" ht="11.1" customHeight="1" x14ac:dyDescent="0.25">
      <c r="A18" s="73"/>
      <c r="B18" s="70">
        <v>2024</v>
      </c>
      <c r="C18" s="108">
        <v>170098</v>
      </c>
      <c r="D18" s="2">
        <v>169001</v>
      </c>
      <c r="E18" s="108">
        <v>168648</v>
      </c>
      <c r="F18" s="108">
        <v>168832</v>
      </c>
      <c r="G18" s="108">
        <v>169610</v>
      </c>
      <c r="H18" s="108">
        <v>169994</v>
      </c>
      <c r="I18" s="108">
        <v>170086</v>
      </c>
      <c r="J18" s="108">
        <v>170542</v>
      </c>
      <c r="K18" s="108">
        <v>170695</v>
      </c>
      <c r="L18" s="108">
        <v>171113</v>
      </c>
      <c r="M18" s="108">
        <v>172769</v>
      </c>
      <c r="N18" s="108">
        <v>174573</v>
      </c>
      <c r="O18" s="224">
        <f t="shared" si="0"/>
        <v>170496.75</v>
      </c>
    </row>
    <row r="19" spans="1:29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24">
        <f t="shared" si="0"/>
        <v>0</v>
      </c>
      <c r="AC19" s="68"/>
    </row>
    <row r="20" spans="1:29" ht="11.1" customHeight="1" x14ac:dyDescent="0.25">
      <c r="A20" s="73"/>
      <c r="B20" s="70">
        <v>2024</v>
      </c>
      <c r="C20" s="108">
        <v>0</v>
      </c>
      <c r="D20" s="2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224">
        <f t="shared" si="0"/>
        <v>0</v>
      </c>
    </row>
    <row r="21" spans="1:29" ht="11.1" customHeight="1" x14ac:dyDescent="0.25">
      <c r="A21" s="69" t="s">
        <v>34</v>
      </c>
      <c r="B21" s="70">
        <v>2023</v>
      </c>
      <c r="C21" s="108">
        <v>83456</v>
      </c>
      <c r="D21" s="108">
        <v>83456</v>
      </c>
      <c r="E21" s="108">
        <v>83456</v>
      </c>
      <c r="F21" s="108">
        <v>83456</v>
      </c>
      <c r="G21" s="108">
        <v>83456</v>
      </c>
      <c r="H21" s="108">
        <v>83456</v>
      </c>
      <c r="I21" s="108">
        <v>83456</v>
      </c>
      <c r="J21" s="108">
        <v>83456</v>
      </c>
      <c r="K21" s="108">
        <v>83456</v>
      </c>
      <c r="L21" s="108">
        <v>83456</v>
      </c>
      <c r="M21" s="108">
        <v>83456</v>
      </c>
      <c r="N21" s="108">
        <v>83177</v>
      </c>
      <c r="O21" s="224">
        <f t="shared" si="0"/>
        <v>83432.75</v>
      </c>
      <c r="AC21" s="68"/>
    </row>
    <row r="22" spans="1:29" ht="11.1" customHeight="1" x14ac:dyDescent="0.25">
      <c r="A22" s="69"/>
      <c r="B22" s="70">
        <v>2024</v>
      </c>
      <c r="C22" s="108">
        <v>81697.2</v>
      </c>
      <c r="D22" s="2">
        <v>81597</v>
      </c>
      <c r="E22" s="108">
        <v>82347.399999999994</v>
      </c>
      <c r="F22" s="108">
        <v>82143</v>
      </c>
      <c r="G22" s="108">
        <v>83127</v>
      </c>
      <c r="H22" s="108">
        <v>82190</v>
      </c>
      <c r="I22" s="108">
        <v>82237</v>
      </c>
      <c r="J22" s="108">
        <v>81364</v>
      </c>
      <c r="K22" s="108">
        <v>81307</v>
      </c>
      <c r="L22" s="108">
        <v>81396</v>
      </c>
      <c r="M22" s="108">
        <v>81667</v>
      </c>
      <c r="N22" s="108">
        <v>82569</v>
      </c>
      <c r="O22" s="224">
        <f t="shared" si="0"/>
        <v>81970.133333333331</v>
      </c>
    </row>
    <row r="23" spans="1:29" ht="11.1" customHeight="1" x14ac:dyDescent="0.25">
      <c r="A23" s="69" t="s">
        <v>19</v>
      </c>
      <c r="B23" s="70">
        <v>2023</v>
      </c>
      <c r="C23" s="108">
        <v>12006</v>
      </c>
      <c r="D23" s="108">
        <v>11687.3</v>
      </c>
      <c r="E23" s="108">
        <v>11608</v>
      </c>
      <c r="F23" s="108">
        <v>12639</v>
      </c>
      <c r="G23" s="108">
        <v>12582</v>
      </c>
      <c r="H23" s="108">
        <v>12439</v>
      </c>
      <c r="I23" s="108">
        <v>12228</v>
      </c>
      <c r="J23" s="108">
        <v>13289.7</v>
      </c>
      <c r="K23" s="108">
        <v>13387</v>
      </c>
      <c r="L23" s="108">
        <v>13648</v>
      </c>
      <c r="M23" s="108">
        <v>12690</v>
      </c>
      <c r="N23" s="108">
        <v>12730</v>
      </c>
      <c r="O23" s="224">
        <f t="shared" si="0"/>
        <v>12577.833333333334</v>
      </c>
      <c r="AC23" s="68"/>
    </row>
    <row r="24" spans="1:29" ht="11.1" customHeight="1" x14ac:dyDescent="0.25">
      <c r="A24" s="69"/>
      <c r="B24" s="70">
        <v>2024</v>
      </c>
      <c r="C24" s="108">
        <v>11987</v>
      </c>
      <c r="D24" s="2">
        <v>12038</v>
      </c>
      <c r="E24" s="108">
        <v>12128</v>
      </c>
      <c r="F24" s="108">
        <v>13278</v>
      </c>
      <c r="G24" s="108">
        <v>13068</v>
      </c>
      <c r="H24" s="108">
        <v>12309</v>
      </c>
      <c r="I24" s="108">
        <v>12297</v>
      </c>
      <c r="J24" s="108">
        <v>13499</v>
      </c>
      <c r="K24" s="108">
        <v>13583</v>
      </c>
      <c r="L24" s="108">
        <v>13679</v>
      </c>
      <c r="M24" s="108">
        <v>12473</v>
      </c>
      <c r="N24" s="108">
        <v>12574</v>
      </c>
      <c r="O24" s="224">
        <f t="shared" si="0"/>
        <v>12742.75</v>
      </c>
    </row>
    <row r="25" spans="1:29" ht="11.1" customHeight="1" x14ac:dyDescent="0.25">
      <c r="A25" s="69" t="s">
        <v>41</v>
      </c>
      <c r="B25" s="70">
        <v>2023</v>
      </c>
      <c r="C25" s="108">
        <v>43372</v>
      </c>
      <c r="D25" s="108">
        <v>43420</v>
      </c>
      <c r="E25" s="108">
        <v>43785</v>
      </c>
      <c r="F25" s="108">
        <v>44356</v>
      </c>
      <c r="G25" s="108">
        <v>42459</v>
      </c>
      <c r="H25" s="108">
        <v>40477</v>
      </c>
      <c r="I25" s="108">
        <v>41303</v>
      </c>
      <c r="J25" s="108">
        <v>41745</v>
      </c>
      <c r="K25" s="108">
        <v>39372</v>
      </c>
      <c r="L25" s="108">
        <v>36412</v>
      </c>
      <c r="M25" s="108">
        <v>37567</v>
      </c>
      <c r="N25" s="108">
        <v>40183</v>
      </c>
      <c r="O25" s="224">
        <f t="shared" si="0"/>
        <v>41204.25</v>
      </c>
      <c r="AC25" s="68"/>
    </row>
    <row r="26" spans="1:29" ht="11.1" customHeight="1" x14ac:dyDescent="0.25">
      <c r="A26" s="69"/>
      <c r="B26" s="70">
        <v>2024</v>
      </c>
      <c r="C26" s="108">
        <v>42663</v>
      </c>
      <c r="D26" s="2">
        <v>43255</v>
      </c>
      <c r="E26" s="108">
        <v>43296</v>
      </c>
      <c r="F26" s="108">
        <v>45140</v>
      </c>
      <c r="G26" s="108">
        <v>44089</v>
      </c>
      <c r="H26" s="108">
        <v>42754</v>
      </c>
      <c r="I26" s="108">
        <v>42427</v>
      </c>
      <c r="J26" s="108">
        <v>42552</v>
      </c>
      <c r="K26" s="108">
        <v>41065</v>
      </c>
      <c r="L26" s="108">
        <v>40322</v>
      </c>
      <c r="M26" s="108">
        <v>40962</v>
      </c>
      <c r="N26" s="108">
        <v>41087</v>
      </c>
      <c r="O26" s="224">
        <f t="shared" si="0"/>
        <v>42467.666666666664</v>
      </c>
    </row>
    <row r="27" spans="1:29" ht="11.1" customHeight="1" x14ac:dyDescent="0.25">
      <c r="A27" s="69" t="s">
        <v>40</v>
      </c>
      <c r="B27" s="70">
        <v>2023</v>
      </c>
      <c r="C27" s="108">
        <v>18403</v>
      </c>
      <c r="D27" s="108">
        <v>18049</v>
      </c>
      <c r="E27" s="108">
        <v>18662</v>
      </c>
      <c r="F27" s="108">
        <v>18976</v>
      </c>
      <c r="G27" s="108">
        <v>19979</v>
      </c>
      <c r="H27" s="108">
        <v>19571</v>
      </c>
      <c r="I27" s="108">
        <v>19274</v>
      </c>
      <c r="J27" s="108">
        <v>19722</v>
      </c>
      <c r="K27" s="108">
        <v>19503</v>
      </c>
      <c r="L27" s="108">
        <v>19515</v>
      </c>
      <c r="M27" s="108">
        <v>19493</v>
      </c>
      <c r="N27" s="108">
        <v>19468</v>
      </c>
      <c r="O27" s="224">
        <f t="shared" si="0"/>
        <v>19217.916666666668</v>
      </c>
      <c r="AC27" s="68"/>
    </row>
    <row r="28" spans="1:29" ht="11.1" customHeight="1" x14ac:dyDescent="0.25">
      <c r="A28" s="69"/>
      <c r="B28" s="70">
        <v>2024</v>
      </c>
      <c r="C28" s="108">
        <v>19194</v>
      </c>
      <c r="D28" s="2">
        <v>19087</v>
      </c>
      <c r="E28" s="108">
        <v>19095</v>
      </c>
      <c r="F28" s="108">
        <v>19263</v>
      </c>
      <c r="G28" s="108">
        <v>19268</v>
      </c>
      <c r="H28" s="108">
        <v>19317</v>
      </c>
      <c r="I28" s="108">
        <v>19444</v>
      </c>
      <c r="J28" s="108">
        <v>20243</v>
      </c>
      <c r="K28" s="108">
        <v>20337</v>
      </c>
      <c r="L28" s="108">
        <v>21503</v>
      </c>
      <c r="M28" s="108">
        <v>21504</v>
      </c>
      <c r="N28" s="108">
        <v>21505</v>
      </c>
      <c r="O28" s="224">
        <f t="shared" si="0"/>
        <v>19980</v>
      </c>
    </row>
    <row r="29" spans="1:29" ht="11.1" customHeight="1" x14ac:dyDescent="0.25">
      <c r="A29" s="69" t="s">
        <v>18</v>
      </c>
      <c r="B29" s="70">
        <v>2023</v>
      </c>
      <c r="C29" s="108">
        <v>40559</v>
      </c>
      <c r="D29" s="108">
        <v>41737</v>
      </c>
      <c r="E29" s="108">
        <v>42203</v>
      </c>
      <c r="F29" s="108">
        <v>41905</v>
      </c>
      <c r="G29" s="108">
        <v>42113</v>
      </c>
      <c r="H29" s="108">
        <v>41906</v>
      </c>
      <c r="I29" s="108">
        <v>41876</v>
      </c>
      <c r="J29" s="108">
        <v>41562</v>
      </c>
      <c r="K29" s="108">
        <v>41632</v>
      </c>
      <c r="L29" s="108">
        <v>42155</v>
      </c>
      <c r="M29" s="108">
        <v>41754</v>
      </c>
      <c r="N29" s="108">
        <v>42089</v>
      </c>
      <c r="O29" s="224">
        <f t="shared" si="0"/>
        <v>41790.916666666664</v>
      </c>
      <c r="AC29" s="68"/>
    </row>
    <row r="30" spans="1:29" ht="11.1" customHeight="1" x14ac:dyDescent="0.25">
      <c r="A30" s="69"/>
      <c r="B30" s="70">
        <v>2024</v>
      </c>
      <c r="C30" s="108">
        <v>41023</v>
      </c>
      <c r="D30" s="2">
        <v>42346</v>
      </c>
      <c r="E30" s="108">
        <v>42312</v>
      </c>
      <c r="F30" s="108">
        <v>41857</v>
      </c>
      <c r="G30" s="108">
        <v>41825</v>
      </c>
      <c r="H30" s="108">
        <v>41687</v>
      </c>
      <c r="I30" s="108">
        <v>41781</v>
      </c>
      <c r="J30" s="108">
        <v>41755</v>
      </c>
      <c r="K30" s="108">
        <v>41682</v>
      </c>
      <c r="L30" s="108">
        <v>41781</v>
      </c>
      <c r="M30" s="108">
        <v>42207</v>
      </c>
      <c r="N30" s="108">
        <v>42580</v>
      </c>
      <c r="O30" s="224">
        <f t="shared" si="0"/>
        <v>41903</v>
      </c>
    </row>
    <row r="31" spans="1:29" ht="11.1" customHeight="1" x14ac:dyDescent="0.25">
      <c r="A31" s="69" t="s">
        <v>32</v>
      </c>
      <c r="B31" s="70">
        <v>2023</v>
      </c>
      <c r="C31" s="108">
        <v>53535</v>
      </c>
      <c r="D31" s="108">
        <v>53535</v>
      </c>
      <c r="E31" s="108">
        <v>53535</v>
      </c>
      <c r="F31" s="108">
        <v>56974</v>
      </c>
      <c r="G31" s="108">
        <v>56974</v>
      </c>
      <c r="H31" s="108">
        <v>56974</v>
      </c>
      <c r="I31" s="108">
        <v>56224</v>
      </c>
      <c r="J31" s="108">
        <v>56224</v>
      </c>
      <c r="K31" s="108">
        <v>56224</v>
      </c>
      <c r="L31" s="108">
        <v>53399</v>
      </c>
      <c r="M31" s="108">
        <v>53399</v>
      </c>
      <c r="N31" s="108">
        <v>53399</v>
      </c>
      <c r="O31" s="224">
        <f t="shared" si="0"/>
        <v>55033</v>
      </c>
      <c r="AC31" s="68"/>
    </row>
    <row r="32" spans="1:29" ht="11.1" customHeight="1" x14ac:dyDescent="0.25">
      <c r="A32" s="69"/>
      <c r="B32" s="70">
        <v>2024</v>
      </c>
      <c r="C32" s="108">
        <v>56986</v>
      </c>
      <c r="D32" s="2">
        <v>56986</v>
      </c>
      <c r="E32" s="108">
        <v>56986</v>
      </c>
      <c r="F32" s="108">
        <v>60608</v>
      </c>
      <c r="G32" s="108">
        <v>60608</v>
      </c>
      <c r="H32" s="108">
        <v>60608</v>
      </c>
      <c r="I32" s="108">
        <v>59787</v>
      </c>
      <c r="J32" s="108">
        <v>59787</v>
      </c>
      <c r="K32" s="108">
        <v>59787</v>
      </c>
      <c r="L32" s="108">
        <v>56752</v>
      </c>
      <c r="M32" s="108">
        <v>56752</v>
      </c>
      <c r="N32" s="108">
        <v>56752</v>
      </c>
      <c r="O32" s="224">
        <f t="shared" si="0"/>
        <v>58533.25</v>
      </c>
    </row>
    <row r="33" spans="1:29" ht="11.1" customHeight="1" x14ac:dyDescent="0.25">
      <c r="A33" s="69" t="s">
        <v>106</v>
      </c>
      <c r="B33" s="70">
        <v>2023</v>
      </c>
      <c r="C33" s="108">
        <v>18157</v>
      </c>
      <c r="D33" s="108">
        <v>17890</v>
      </c>
      <c r="E33" s="108">
        <v>16967</v>
      </c>
      <c r="F33" s="108">
        <v>16534</v>
      </c>
      <c r="G33" s="108">
        <v>16875.7</v>
      </c>
      <c r="H33" s="108">
        <v>17069</v>
      </c>
      <c r="I33" s="108">
        <v>16690</v>
      </c>
      <c r="J33" s="108">
        <v>16923</v>
      </c>
      <c r="K33" s="108">
        <v>17660.400000000001</v>
      </c>
      <c r="L33" s="108">
        <v>18536</v>
      </c>
      <c r="M33" s="108">
        <v>18469</v>
      </c>
      <c r="N33" s="108">
        <v>18590</v>
      </c>
      <c r="O33" s="224">
        <f t="shared" si="0"/>
        <v>17530.091666666667</v>
      </c>
      <c r="AC33" s="68"/>
    </row>
    <row r="34" spans="1:29" ht="11.1" customHeight="1" x14ac:dyDescent="0.25">
      <c r="A34" s="69"/>
      <c r="B34" s="70">
        <v>2024</v>
      </c>
      <c r="C34" s="108">
        <v>18483</v>
      </c>
      <c r="D34" s="2">
        <v>18039</v>
      </c>
      <c r="E34" s="108">
        <v>17982</v>
      </c>
      <c r="F34" s="108">
        <v>17223</v>
      </c>
      <c r="G34" s="108">
        <v>17847</v>
      </c>
      <c r="H34" s="108">
        <v>17908</v>
      </c>
      <c r="I34" s="108">
        <v>17717</v>
      </c>
      <c r="J34" s="108">
        <v>17837</v>
      </c>
      <c r="K34" s="108">
        <v>18307</v>
      </c>
      <c r="L34" s="108">
        <v>19073</v>
      </c>
      <c r="M34" s="108">
        <v>19147</v>
      </c>
      <c r="N34" s="108">
        <v>18407</v>
      </c>
      <c r="O34" s="224">
        <f t="shared" si="0"/>
        <v>18164.166666666668</v>
      </c>
    </row>
    <row r="35" spans="1:29" ht="11.1" customHeight="1" x14ac:dyDescent="0.25">
      <c r="A35" s="69" t="s">
        <v>17</v>
      </c>
      <c r="B35" s="70">
        <v>2023</v>
      </c>
      <c r="C35" s="108">
        <v>62332.959999999992</v>
      </c>
      <c r="D35" s="108">
        <v>63344.72</v>
      </c>
      <c r="E35" s="108">
        <v>62350.720000000001</v>
      </c>
      <c r="F35" s="108">
        <v>62752.72</v>
      </c>
      <c r="G35" s="108">
        <v>64322.720000000001</v>
      </c>
      <c r="H35" s="108">
        <v>65216.36</v>
      </c>
      <c r="I35" s="108">
        <v>64951.97</v>
      </c>
      <c r="J35" s="108">
        <v>66884.959999999992</v>
      </c>
      <c r="K35" s="108">
        <v>63159.959999999992</v>
      </c>
      <c r="L35" s="108">
        <v>63712.72</v>
      </c>
      <c r="M35" s="108">
        <v>60773.72</v>
      </c>
      <c r="N35" s="108">
        <v>62927</v>
      </c>
      <c r="O35" s="224">
        <f t="shared" si="0"/>
        <v>63560.877499999981</v>
      </c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C35" s="68"/>
    </row>
    <row r="36" spans="1:29" ht="11.1" customHeight="1" x14ac:dyDescent="0.25">
      <c r="A36" s="69"/>
      <c r="B36" s="70">
        <v>2024</v>
      </c>
      <c r="C36" s="108">
        <v>64226.36</v>
      </c>
      <c r="D36" s="2">
        <v>64838.720000000001</v>
      </c>
      <c r="E36" s="108">
        <v>64538.720000000001</v>
      </c>
      <c r="F36" s="108">
        <v>65518.36</v>
      </c>
      <c r="G36" s="108">
        <v>64872.72</v>
      </c>
      <c r="H36" s="108">
        <v>65480.36</v>
      </c>
      <c r="I36" s="108">
        <v>66400.72</v>
      </c>
      <c r="J36" s="108">
        <v>67368</v>
      </c>
      <c r="K36" s="108">
        <v>65828.66</v>
      </c>
      <c r="L36" s="108">
        <v>65554.720000000001</v>
      </c>
      <c r="M36" s="108">
        <v>64914</v>
      </c>
      <c r="N36" s="108">
        <v>64407.72</v>
      </c>
      <c r="O36" s="224">
        <f t="shared" si="0"/>
        <v>65329.088333333326</v>
      </c>
    </row>
    <row r="37" spans="1:29" ht="11.1" customHeight="1" x14ac:dyDescent="0.25">
      <c r="A37" s="69" t="s">
        <v>10</v>
      </c>
      <c r="B37" s="70">
        <v>2023</v>
      </c>
      <c r="C37" s="108">
        <v>8891</v>
      </c>
      <c r="D37" s="108">
        <v>8477</v>
      </c>
      <c r="E37" s="108">
        <v>8947</v>
      </c>
      <c r="F37" s="108">
        <v>8983</v>
      </c>
      <c r="G37" s="108">
        <v>9032</v>
      </c>
      <c r="H37" s="108">
        <v>8998</v>
      </c>
      <c r="I37" s="108">
        <v>9108</v>
      </c>
      <c r="J37" s="108">
        <v>9034</v>
      </c>
      <c r="K37" s="108">
        <v>8283</v>
      </c>
      <c r="L37" s="108">
        <v>8143</v>
      </c>
      <c r="M37" s="108">
        <v>8285</v>
      </c>
      <c r="N37" s="108">
        <v>8941</v>
      </c>
      <c r="O37" s="224">
        <f t="shared" si="0"/>
        <v>8760.1666666666661</v>
      </c>
      <c r="AC37" s="68"/>
    </row>
    <row r="38" spans="1:29" ht="11.1" customHeight="1" x14ac:dyDescent="0.25">
      <c r="A38" s="69"/>
      <c r="B38" s="70">
        <v>2024</v>
      </c>
      <c r="C38" s="108">
        <v>9073</v>
      </c>
      <c r="D38" s="2">
        <v>8677</v>
      </c>
      <c r="E38" s="108">
        <v>9007</v>
      </c>
      <c r="F38" s="108">
        <v>9304</v>
      </c>
      <c r="G38" s="108">
        <v>9401</v>
      </c>
      <c r="H38" s="108">
        <v>9384</v>
      </c>
      <c r="I38" s="108">
        <v>9609</v>
      </c>
      <c r="J38" s="108">
        <v>9526</v>
      </c>
      <c r="K38" s="108">
        <v>9588</v>
      </c>
      <c r="L38" s="108">
        <v>9465</v>
      </c>
      <c r="M38" s="108">
        <v>9592</v>
      </c>
      <c r="N38" s="108">
        <v>9615</v>
      </c>
      <c r="O38" s="224">
        <f t="shared" si="0"/>
        <v>9353.4166666666661</v>
      </c>
    </row>
    <row r="39" spans="1:29" ht="11.1" customHeight="1" x14ac:dyDescent="0.25">
      <c r="A39" s="69" t="s">
        <v>63</v>
      </c>
      <c r="B39" s="70">
        <v>2023</v>
      </c>
      <c r="C39" s="108">
        <v>1197</v>
      </c>
      <c r="D39" s="108">
        <v>1190</v>
      </c>
      <c r="E39" s="108">
        <v>1166</v>
      </c>
      <c r="F39" s="108">
        <v>1185</v>
      </c>
      <c r="G39" s="108">
        <v>1185</v>
      </c>
      <c r="H39" s="108">
        <v>1155</v>
      </c>
      <c r="I39" s="108">
        <v>1139</v>
      </c>
      <c r="J39" s="108">
        <v>1151</v>
      </c>
      <c r="K39" s="108">
        <v>1141</v>
      </c>
      <c r="L39" s="108">
        <v>1175</v>
      </c>
      <c r="M39" s="108">
        <v>1182</v>
      </c>
      <c r="N39" s="108">
        <v>1181</v>
      </c>
      <c r="O39" s="224">
        <f t="shared" si="0"/>
        <v>1170.5833333333333</v>
      </c>
      <c r="AC39" s="68"/>
    </row>
    <row r="40" spans="1:29" ht="11.1" customHeight="1" x14ac:dyDescent="0.25">
      <c r="A40" s="69"/>
      <c r="B40" s="70">
        <v>2024</v>
      </c>
      <c r="C40" s="108">
        <v>1181</v>
      </c>
      <c r="D40" s="2">
        <v>1174</v>
      </c>
      <c r="E40" s="108">
        <v>1116</v>
      </c>
      <c r="F40" s="108">
        <v>1084</v>
      </c>
      <c r="G40" s="108">
        <v>1071</v>
      </c>
      <c r="H40" s="108">
        <v>1110</v>
      </c>
      <c r="I40" s="108">
        <v>1136</v>
      </c>
      <c r="J40" s="108">
        <v>1148</v>
      </c>
      <c r="K40" s="108">
        <v>1137</v>
      </c>
      <c r="L40" s="108">
        <v>1113</v>
      </c>
      <c r="M40" s="108">
        <v>1179</v>
      </c>
      <c r="N40" s="108">
        <v>1161</v>
      </c>
      <c r="O40" s="224">
        <f t="shared" si="0"/>
        <v>1134.1666666666667</v>
      </c>
    </row>
    <row r="41" spans="1:29" ht="11.1" customHeight="1" x14ac:dyDescent="0.25">
      <c r="A41" s="69" t="s">
        <v>64</v>
      </c>
      <c r="B41" s="70">
        <v>2023</v>
      </c>
      <c r="C41" s="108">
        <v>881</v>
      </c>
      <c r="D41" s="108">
        <v>898</v>
      </c>
      <c r="E41" s="108">
        <v>968</v>
      </c>
      <c r="F41" s="108">
        <v>971</v>
      </c>
      <c r="G41" s="108">
        <v>1011</v>
      </c>
      <c r="H41" s="108">
        <v>968</v>
      </c>
      <c r="I41" s="108">
        <v>1007</v>
      </c>
      <c r="J41" s="108">
        <v>997</v>
      </c>
      <c r="K41" s="108">
        <v>961</v>
      </c>
      <c r="L41" s="108">
        <v>975</v>
      </c>
      <c r="M41" s="108">
        <v>868</v>
      </c>
      <c r="N41" s="108">
        <v>915</v>
      </c>
      <c r="O41" s="224">
        <f t="shared" si="0"/>
        <v>951.66666666666663</v>
      </c>
      <c r="AC41" s="68"/>
    </row>
    <row r="42" spans="1:29" ht="11.1" customHeight="1" x14ac:dyDescent="0.25">
      <c r="A42" s="69"/>
      <c r="B42" s="70">
        <v>2024</v>
      </c>
      <c r="C42" s="108">
        <v>990</v>
      </c>
      <c r="D42" s="2">
        <v>967</v>
      </c>
      <c r="E42" s="108">
        <v>933</v>
      </c>
      <c r="F42" s="108">
        <v>916</v>
      </c>
      <c r="G42" s="108">
        <v>927</v>
      </c>
      <c r="H42" s="108">
        <v>901</v>
      </c>
      <c r="I42" s="108">
        <v>886</v>
      </c>
      <c r="J42" s="108">
        <v>922</v>
      </c>
      <c r="K42" s="108">
        <v>897</v>
      </c>
      <c r="L42" s="108">
        <v>909</v>
      </c>
      <c r="M42" s="108">
        <v>834</v>
      </c>
      <c r="N42" s="108">
        <v>844</v>
      </c>
      <c r="O42" s="224">
        <f t="shared" si="0"/>
        <v>910.5</v>
      </c>
    </row>
    <row r="43" spans="1:29" ht="11.1" customHeight="1" x14ac:dyDescent="0.25">
      <c r="A43" s="69" t="s">
        <v>21</v>
      </c>
      <c r="B43" s="70">
        <v>2023</v>
      </c>
      <c r="C43" s="108">
        <v>5781</v>
      </c>
      <c r="D43" s="108">
        <v>5782</v>
      </c>
      <c r="E43" s="108">
        <v>5703</v>
      </c>
      <c r="F43" s="108">
        <v>5701</v>
      </c>
      <c r="G43" s="108">
        <v>5712</v>
      </c>
      <c r="H43" s="108">
        <v>5698</v>
      </c>
      <c r="I43" s="108">
        <v>5669</v>
      </c>
      <c r="J43" s="108">
        <v>5702</v>
      </c>
      <c r="K43" s="108">
        <v>5728</v>
      </c>
      <c r="L43" s="108">
        <v>5777</v>
      </c>
      <c r="M43" s="108">
        <v>5714</v>
      </c>
      <c r="N43" s="108">
        <v>5801</v>
      </c>
      <c r="O43" s="224">
        <f t="shared" si="0"/>
        <v>5730.666666666667</v>
      </c>
      <c r="AC43" s="68"/>
    </row>
    <row r="44" spans="1:29" ht="11.1" customHeight="1" x14ac:dyDescent="0.25">
      <c r="A44" s="69"/>
      <c r="B44" s="70">
        <v>2024</v>
      </c>
      <c r="C44" s="108">
        <v>5802</v>
      </c>
      <c r="D44" s="2">
        <v>5785</v>
      </c>
      <c r="E44" s="108">
        <v>5737.250681137557</v>
      </c>
      <c r="F44" s="108">
        <v>5725</v>
      </c>
      <c r="G44" s="108">
        <v>5725</v>
      </c>
      <c r="H44" s="108">
        <v>5732</v>
      </c>
      <c r="I44" s="108">
        <v>5701</v>
      </c>
      <c r="J44" s="108">
        <v>5718</v>
      </c>
      <c r="K44" s="108">
        <v>5742</v>
      </c>
      <c r="L44" s="108">
        <v>5802</v>
      </c>
      <c r="M44" s="108">
        <v>5824</v>
      </c>
      <c r="N44" s="108">
        <v>5970</v>
      </c>
      <c r="O44" s="224">
        <f t="shared" si="0"/>
        <v>5771.9375567614625</v>
      </c>
    </row>
    <row r="45" spans="1:29" ht="11.1" customHeight="1" x14ac:dyDescent="0.25">
      <c r="A45" s="69" t="s">
        <v>42</v>
      </c>
      <c r="B45" s="70">
        <v>2023</v>
      </c>
      <c r="C45" s="108">
        <v>31412</v>
      </c>
      <c r="D45" s="108">
        <v>31415</v>
      </c>
      <c r="E45" s="108">
        <v>31403</v>
      </c>
      <c r="F45" s="108">
        <v>31411</v>
      </c>
      <c r="G45" s="108">
        <v>30419</v>
      </c>
      <c r="H45" s="108">
        <v>30183</v>
      </c>
      <c r="I45" s="108">
        <v>31302</v>
      </c>
      <c r="J45" s="108">
        <v>31343</v>
      </c>
      <c r="K45" s="108">
        <v>31312</v>
      </c>
      <c r="L45" s="108">
        <v>33043</v>
      </c>
      <c r="M45" s="108">
        <v>30402</v>
      </c>
      <c r="N45" s="108">
        <v>31698</v>
      </c>
      <c r="O45" s="224">
        <f t="shared" si="0"/>
        <v>31278.583333333332</v>
      </c>
      <c r="AC45" s="68"/>
    </row>
    <row r="46" spans="1:29" ht="11.1" customHeight="1" x14ac:dyDescent="0.25">
      <c r="A46" s="69"/>
      <c r="B46" s="70">
        <v>2024</v>
      </c>
      <c r="C46" s="108">
        <v>32512</v>
      </c>
      <c r="D46" s="2">
        <v>33539</v>
      </c>
      <c r="E46" s="108">
        <v>33542</v>
      </c>
      <c r="F46" s="108">
        <v>31411</v>
      </c>
      <c r="G46" s="108">
        <v>31980.86332562369</v>
      </c>
      <c r="H46" s="108">
        <v>32540</v>
      </c>
      <c r="I46" s="108">
        <v>33043</v>
      </c>
      <c r="J46" s="108">
        <v>32298</v>
      </c>
      <c r="K46" s="108">
        <v>33540</v>
      </c>
      <c r="L46" s="108">
        <v>33539</v>
      </c>
      <c r="M46" s="108">
        <v>30414</v>
      </c>
      <c r="N46" s="108">
        <v>31706</v>
      </c>
      <c r="O46" s="224">
        <f t="shared" si="0"/>
        <v>32505.405277135305</v>
      </c>
    </row>
    <row r="47" spans="1:29" ht="11.1" customHeight="1" x14ac:dyDescent="0.25">
      <c r="A47" s="69" t="s">
        <v>31</v>
      </c>
      <c r="B47" s="70">
        <v>2023</v>
      </c>
      <c r="C47" s="108">
        <v>25738.154824221001</v>
      </c>
      <c r="D47" s="108">
        <v>25611</v>
      </c>
      <c r="E47" s="108">
        <v>25611.099385389003</v>
      </c>
      <c r="F47" s="108">
        <v>25611</v>
      </c>
      <c r="G47" s="108">
        <v>25611</v>
      </c>
      <c r="H47" s="108">
        <v>24211</v>
      </c>
      <c r="I47" s="108">
        <v>23611</v>
      </c>
      <c r="J47" s="108">
        <v>22611</v>
      </c>
      <c r="K47" s="108">
        <v>25611.099385389003</v>
      </c>
      <c r="L47" s="108">
        <v>25611.099385389003</v>
      </c>
      <c r="M47" s="108">
        <v>25861</v>
      </c>
      <c r="N47" s="108">
        <v>25611.099385389003</v>
      </c>
      <c r="O47" s="224">
        <f t="shared" si="0"/>
        <v>25109.129363814751</v>
      </c>
      <c r="AC47" s="68"/>
    </row>
    <row r="48" spans="1:29" ht="11.1" customHeight="1" x14ac:dyDescent="0.25">
      <c r="A48" s="69"/>
      <c r="B48" s="70">
        <v>2024</v>
      </c>
      <c r="C48" s="108">
        <v>25569</v>
      </c>
      <c r="D48" s="2">
        <v>25929</v>
      </c>
      <c r="E48" s="108">
        <v>26078</v>
      </c>
      <c r="F48" s="108">
        <v>25928.572105746498</v>
      </c>
      <c r="G48" s="108">
        <v>25929</v>
      </c>
      <c r="H48" s="108">
        <v>25929</v>
      </c>
      <c r="I48" s="108">
        <v>25928.572105746498</v>
      </c>
      <c r="J48" s="108">
        <v>23929</v>
      </c>
      <c r="K48" s="108">
        <v>24806</v>
      </c>
      <c r="L48" s="108">
        <v>25929</v>
      </c>
      <c r="M48" s="108">
        <v>26147</v>
      </c>
      <c r="N48" s="108">
        <v>25939</v>
      </c>
      <c r="O48" s="224">
        <f t="shared" si="0"/>
        <v>25670.095350957748</v>
      </c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</row>
    <row r="49" spans="1:29" ht="11.1" customHeight="1" x14ac:dyDescent="0.25">
      <c r="A49" s="69" t="s">
        <v>35</v>
      </c>
      <c r="B49" s="70">
        <v>2023</v>
      </c>
      <c r="C49" s="108">
        <v>99370</v>
      </c>
      <c r="D49" s="108">
        <v>121100</v>
      </c>
      <c r="E49" s="108">
        <v>117885</v>
      </c>
      <c r="F49" s="108">
        <v>115350</v>
      </c>
      <c r="G49" s="108">
        <v>111020</v>
      </c>
      <c r="H49" s="108">
        <v>106465</v>
      </c>
      <c r="I49" s="108">
        <v>93300</v>
      </c>
      <c r="J49" s="108">
        <v>85010</v>
      </c>
      <c r="K49" s="108">
        <v>76110</v>
      </c>
      <c r="L49" s="108">
        <v>75530</v>
      </c>
      <c r="M49" s="108">
        <v>81770</v>
      </c>
      <c r="N49" s="108">
        <v>84110</v>
      </c>
      <c r="O49" s="224">
        <f t="shared" si="0"/>
        <v>97251.666666666672</v>
      </c>
      <c r="AC49" s="68"/>
    </row>
    <row r="50" spans="1:29" ht="11.1" customHeight="1" x14ac:dyDescent="0.25">
      <c r="A50" s="69"/>
      <c r="B50" s="70">
        <v>2024</v>
      </c>
      <c r="C50" s="108">
        <v>93510</v>
      </c>
      <c r="D50" s="2">
        <v>118470</v>
      </c>
      <c r="E50" s="108">
        <v>116620</v>
      </c>
      <c r="F50" s="108">
        <v>113670</v>
      </c>
      <c r="G50" s="108">
        <v>109280</v>
      </c>
      <c r="H50" s="108">
        <v>107410</v>
      </c>
      <c r="I50" s="108">
        <v>91220</v>
      </c>
      <c r="J50" s="108">
        <v>84750</v>
      </c>
      <c r="K50" s="108">
        <v>75680</v>
      </c>
      <c r="L50" s="108">
        <v>74180</v>
      </c>
      <c r="M50" s="108">
        <v>78405</v>
      </c>
      <c r="N50" s="108">
        <v>82400</v>
      </c>
      <c r="O50" s="224">
        <f t="shared" si="0"/>
        <v>95466.25</v>
      </c>
    </row>
    <row r="51" spans="1:29" ht="11.1" customHeight="1" x14ac:dyDescent="0.25">
      <c r="A51" s="69" t="s">
        <v>36</v>
      </c>
      <c r="B51" s="70">
        <v>2023</v>
      </c>
      <c r="C51" s="108">
        <v>20152</v>
      </c>
      <c r="D51" s="108">
        <v>20425</v>
      </c>
      <c r="E51" s="108">
        <v>20501</v>
      </c>
      <c r="F51" s="108">
        <v>20402</v>
      </c>
      <c r="G51" s="108">
        <v>20480</v>
      </c>
      <c r="H51" s="108">
        <v>21408</v>
      </c>
      <c r="I51" s="108">
        <v>20355</v>
      </c>
      <c r="J51" s="108">
        <v>20412</v>
      </c>
      <c r="K51" s="108">
        <v>20362</v>
      </c>
      <c r="L51" s="108">
        <v>20382</v>
      </c>
      <c r="M51" s="108">
        <v>20301</v>
      </c>
      <c r="N51" s="108">
        <v>20500</v>
      </c>
      <c r="O51" s="224">
        <f t="shared" si="0"/>
        <v>20473.333333333332</v>
      </c>
      <c r="AC51" s="68"/>
    </row>
    <row r="52" spans="1:29" ht="11.1" customHeight="1" x14ac:dyDescent="0.25">
      <c r="A52" s="69"/>
      <c r="B52" s="70">
        <v>2024</v>
      </c>
      <c r="C52" s="108">
        <v>20160</v>
      </c>
      <c r="D52" s="2">
        <v>20425</v>
      </c>
      <c r="E52" s="108">
        <v>20432.318483139195</v>
      </c>
      <c r="F52" s="108">
        <v>20511</v>
      </c>
      <c r="G52" s="108">
        <v>20418</v>
      </c>
      <c r="H52" s="108">
        <v>20490</v>
      </c>
      <c r="I52" s="108">
        <v>20348</v>
      </c>
      <c r="J52" s="108">
        <v>20397</v>
      </c>
      <c r="K52" s="108">
        <v>20404</v>
      </c>
      <c r="L52" s="108">
        <v>20404</v>
      </c>
      <c r="M52" s="108">
        <v>20412</v>
      </c>
      <c r="N52" s="108">
        <v>20450</v>
      </c>
      <c r="O52" s="224">
        <f t="shared" si="0"/>
        <v>20404.276540261602</v>
      </c>
    </row>
    <row r="53" spans="1:29" ht="11.1" customHeight="1" x14ac:dyDescent="0.25">
      <c r="A53" s="69" t="s">
        <v>22</v>
      </c>
      <c r="B53" s="70">
        <v>2023</v>
      </c>
      <c r="C53" s="108">
        <v>5430</v>
      </c>
      <c r="D53" s="108">
        <v>5421</v>
      </c>
      <c r="E53" s="108">
        <v>5396</v>
      </c>
      <c r="F53" s="108">
        <v>5411</v>
      </c>
      <c r="G53" s="108">
        <v>5396</v>
      </c>
      <c r="H53" s="108">
        <v>5389</v>
      </c>
      <c r="I53" s="108">
        <v>5395</v>
      </c>
      <c r="J53" s="108">
        <v>5420</v>
      </c>
      <c r="K53" s="108">
        <v>5398</v>
      </c>
      <c r="L53" s="108">
        <v>5398</v>
      </c>
      <c r="M53" s="108">
        <v>5310</v>
      </c>
      <c r="N53" s="108">
        <v>5440</v>
      </c>
      <c r="O53" s="224">
        <f t="shared" si="0"/>
        <v>5400.333333333333</v>
      </c>
      <c r="AC53" s="68"/>
    </row>
    <row r="54" spans="1:29" ht="11.1" customHeight="1" x14ac:dyDescent="0.25">
      <c r="A54" s="69"/>
      <c r="B54" s="70">
        <v>2024</v>
      </c>
      <c r="C54" s="108">
        <v>5396.05</v>
      </c>
      <c r="D54" s="2">
        <v>5396</v>
      </c>
      <c r="E54" s="108">
        <v>5396</v>
      </c>
      <c r="F54" s="108">
        <v>5396</v>
      </c>
      <c r="G54" s="108">
        <v>5396</v>
      </c>
      <c r="H54" s="108">
        <v>5396</v>
      </c>
      <c r="I54" s="108">
        <v>5396</v>
      </c>
      <c r="J54" s="108">
        <v>5425</v>
      </c>
      <c r="K54" s="108">
        <v>5528</v>
      </c>
      <c r="L54" s="108">
        <v>5596</v>
      </c>
      <c r="M54" s="108">
        <v>5595</v>
      </c>
      <c r="N54" s="108">
        <v>5602</v>
      </c>
      <c r="O54" s="224">
        <f t="shared" si="0"/>
        <v>5459.8375000000005</v>
      </c>
    </row>
    <row r="55" spans="1:29" ht="11.1" customHeight="1" x14ac:dyDescent="0.25">
      <c r="A55" s="76" t="s">
        <v>30</v>
      </c>
      <c r="B55" s="70">
        <v>2023</v>
      </c>
      <c r="C55" s="108">
        <v>329</v>
      </c>
      <c r="D55" s="108">
        <v>302</v>
      </c>
      <c r="E55" s="108">
        <v>323</v>
      </c>
      <c r="F55" s="108">
        <v>306</v>
      </c>
      <c r="G55" s="108">
        <v>307</v>
      </c>
      <c r="H55" s="108">
        <v>320</v>
      </c>
      <c r="I55" s="108">
        <v>328</v>
      </c>
      <c r="J55" s="108">
        <v>307</v>
      </c>
      <c r="K55" s="108">
        <v>306</v>
      </c>
      <c r="L55" s="108">
        <v>310</v>
      </c>
      <c r="M55" s="108">
        <v>340</v>
      </c>
      <c r="N55" s="108">
        <v>346</v>
      </c>
      <c r="O55" s="224">
        <f t="shared" si="0"/>
        <v>318.66666666666669</v>
      </c>
      <c r="AC55" s="68"/>
    </row>
    <row r="56" spans="1:29" ht="11.1" customHeight="1" x14ac:dyDescent="0.25">
      <c r="A56" s="76"/>
      <c r="B56" s="70">
        <v>2024</v>
      </c>
      <c r="C56" s="108">
        <v>324</v>
      </c>
      <c r="D56" s="2">
        <v>313</v>
      </c>
      <c r="E56" s="108">
        <v>337</v>
      </c>
      <c r="F56" s="108">
        <v>306</v>
      </c>
      <c r="G56" s="108">
        <v>322</v>
      </c>
      <c r="H56" s="108">
        <v>304</v>
      </c>
      <c r="I56" s="108">
        <v>302</v>
      </c>
      <c r="J56" s="108">
        <v>282</v>
      </c>
      <c r="K56" s="108">
        <v>309</v>
      </c>
      <c r="L56" s="108">
        <v>318</v>
      </c>
      <c r="M56" s="108">
        <v>341</v>
      </c>
      <c r="N56" s="108">
        <v>314</v>
      </c>
      <c r="O56" s="224">
        <f t="shared" si="0"/>
        <v>314.33333333333331</v>
      </c>
    </row>
    <row r="57" spans="1:29" ht="11.1" customHeight="1" x14ac:dyDescent="0.25">
      <c r="A57" s="69" t="s">
        <v>155</v>
      </c>
      <c r="B57" s="70">
        <v>2023</v>
      </c>
      <c r="C57" s="108">
        <v>3053</v>
      </c>
      <c r="D57" s="108">
        <v>3053</v>
      </c>
      <c r="E57" s="108">
        <v>2936</v>
      </c>
      <c r="F57" s="108">
        <v>3041</v>
      </c>
      <c r="G57" s="108">
        <v>3178</v>
      </c>
      <c r="H57" s="108">
        <v>3208</v>
      </c>
      <c r="I57" s="108">
        <v>3212</v>
      </c>
      <c r="J57" s="108">
        <v>3174</v>
      </c>
      <c r="K57" s="108">
        <v>3074</v>
      </c>
      <c r="L57" s="108">
        <v>2973</v>
      </c>
      <c r="M57" s="108">
        <v>2974</v>
      </c>
      <c r="N57" s="108">
        <v>1674</v>
      </c>
      <c r="O57" s="224">
        <f t="shared" si="0"/>
        <v>2962.5</v>
      </c>
      <c r="AC57" s="68"/>
    </row>
    <row r="58" spans="1:29" ht="11.1" customHeight="1" x14ac:dyDescent="0.25">
      <c r="A58" s="77"/>
      <c r="B58" s="78">
        <v>2024</v>
      </c>
      <c r="C58" s="108">
        <v>2674</v>
      </c>
      <c r="D58" s="109">
        <v>2826</v>
      </c>
      <c r="E58" s="109">
        <v>2844</v>
      </c>
      <c r="F58" s="109">
        <v>2744</v>
      </c>
      <c r="G58" s="109">
        <v>2718</v>
      </c>
      <c r="H58" s="109">
        <v>2899</v>
      </c>
      <c r="I58" s="109">
        <v>2799</v>
      </c>
      <c r="J58" s="109">
        <v>2739</v>
      </c>
      <c r="K58" s="109">
        <v>2795</v>
      </c>
      <c r="L58" s="109">
        <v>2881</v>
      </c>
      <c r="M58" s="109">
        <v>2770</v>
      </c>
      <c r="N58" s="109">
        <v>1849</v>
      </c>
      <c r="O58" s="227">
        <f t="shared" si="0"/>
        <v>2711.5</v>
      </c>
    </row>
    <row r="59" spans="1:29" ht="9" customHeight="1" x14ac:dyDescent="0.3">
      <c r="A59" s="307" t="s">
        <v>161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29" ht="9" customHeight="1" x14ac:dyDescent="0.3">
      <c r="A60" s="312" t="s">
        <v>186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</row>
    <row r="61" spans="1:29" ht="9" customHeight="1" x14ac:dyDescent="0.3">
      <c r="A61" s="308" t="s">
        <v>179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</row>
    <row r="62" spans="1:29" ht="9" customHeight="1" x14ac:dyDescent="0.25">
      <c r="A62" s="309" t="s">
        <v>180</v>
      </c>
      <c r="B62" s="7"/>
      <c r="C62" s="7"/>
      <c r="D62" s="7"/>
      <c r="E62" s="7"/>
    </row>
    <row r="63" spans="1:29" ht="9" customHeight="1" x14ac:dyDescent="0.15">
      <c r="A63" s="293"/>
    </row>
    <row r="64" spans="1:29" ht="16.5" x14ac:dyDescent="0.3">
      <c r="A64" s="92"/>
    </row>
    <row r="65" spans="1:1" ht="16.5" x14ac:dyDescent="0.3">
      <c r="A65" s="92"/>
    </row>
    <row r="66" spans="1:1" ht="16.5" x14ac:dyDescent="0.3">
      <c r="A66" s="92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7"/>
  <sheetViews>
    <sheetView showGridLines="0" zoomScaleNormal="100" workbookViewId="0">
      <selection sqref="A1:O85"/>
    </sheetView>
  </sheetViews>
  <sheetFormatPr baseColWidth="10" defaultColWidth="6.33203125" defaultRowHeight="12" customHeight="1" x14ac:dyDescent="0.25"/>
  <cols>
    <col min="1" max="1" width="7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384" width="6.33203125" style="31"/>
  </cols>
  <sheetData>
    <row r="1" spans="1:15" ht="20.25" customHeight="1" x14ac:dyDescent="0.25">
      <c r="A1" s="29" t="s">
        <v>227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2" customHeight="1" x14ac:dyDescent="0.25">
      <c r="A2" s="1" t="s">
        <v>79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176</v>
      </c>
    </row>
    <row r="5" spans="1:15" ht="12.95" customHeight="1" x14ac:dyDescent="0.25">
      <c r="A5" s="234" t="s">
        <v>26</v>
      </c>
      <c r="B5" s="222">
        <v>2023</v>
      </c>
      <c r="C5" s="235">
        <f>'C.34'!C5/'C 35'!C5*1000</f>
        <v>199.75442792606714</v>
      </c>
      <c r="D5" s="235">
        <f>'C.34'!D5/'C 35'!D5*1000</f>
        <v>186.27749611357495</v>
      </c>
      <c r="E5" s="235">
        <f>'C.34'!E5/'C 35'!E5*1000</f>
        <v>197.09522881575484</v>
      </c>
      <c r="F5" s="235">
        <f>'C.34'!F5/'C 35'!F5*1000</f>
        <v>197.33141148893952</v>
      </c>
      <c r="G5" s="235">
        <f>'C.34'!G5/'C 35'!G5*1000</f>
        <v>200.7918185366922</v>
      </c>
      <c r="H5" s="235">
        <f>'C.34'!H5/'C 35'!H5*1000</f>
        <v>196.62491825755257</v>
      </c>
      <c r="I5" s="235">
        <f>'C.34'!I5/'C 35'!I5*1000</f>
        <v>199.82247152172252</v>
      </c>
      <c r="J5" s="235">
        <f>'C.34'!J5/'C 35'!J5*1000</f>
        <v>198.89717152968106</v>
      </c>
      <c r="K5" s="235">
        <f>'C.34'!K5/'C 35'!K5*1000</f>
        <v>193.28049800668984</v>
      </c>
      <c r="L5" s="235">
        <f>'C.34'!L5/'C 35'!L5*1000</f>
        <v>198.27655818653099</v>
      </c>
      <c r="M5" s="235">
        <f>'C.34'!M5/'C 35'!M5*1000</f>
        <v>193.38967119721804</v>
      </c>
      <c r="N5" s="235">
        <f>'C.34'!N5/'C 35'!N5*1000</f>
        <v>196.40472445765673</v>
      </c>
      <c r="O5" s="235">
        <f>'C.34'!O5/'C 35'!O5*1000</f>
        <v>2358.065899717833</v>
      </c>
    </row>
    <row r="6" spans="1:15" ht="12.95" customHeight="1" x14ac:dyDescent="0.25">
      <c r="A6" s="236"/>
      <c r="B6" s="230" t="s">
        <v>108</v>
      </c>
      <c r="C6" s="237">
        <f>'C.34'!C6/'C 35'!C6*1000</f>
        <v>201.35419963791628</v>
      </c>
      <c r="D6" s="237">
        <f>'C.34'!D6/'C 35'!D6*1000</f>
        <v>189.294416755356</v>
      </c>
      <c r="E6" s="237">
        <f>'C.34'!E6/'C 35'!E6*1000</f>
        <v>197.79026580872369</v>
      </c>
      <c r="F6" s="237">
        <f>'C.34'!F6/'C 35'!F6*1000</f>
        <v>199.77345340331203</v>
      </c>
      <c r="G6" s="237">
        <f>'C.34'!G6/'C 35'!G6*1000</f>
        <v>202.11220804231664</v>
      </c>
      <c r="H6" s="237">
        <f>'C.34'!H6/'C 35'!H6*1000</f>
        <v>198.70465825331468</v>
      </c>
      <c r="I6" s="237">
        <f>'C.34'!I6/'C 35'!I6*1000</f>
        <v>201.86334662856873</v>
      </c>
      <c r="J6" s="237">
        <f>'C.34'!J6/'C 35'!J6*1000</f>
        <v>200.99814314959872</v>
      </c>
      <c r="K6" s="237">
        <f>'C.34'!K6/'C 35'!K6*1000</f>
        <v>195.43118808254511</v>
      </c>
      <c r="L6" s="237">
        <f>'C.34'!L6/'C 35'!L6*1000</f>
        <v>200.74576377860276</v>
      </c>
      <c r="M6" s="237">
        <f>'C.34'!M6/'C 35'!M6*1000</f>
        <v>196.79471177158004</v>
      </c>
      <c r="N6" s="237">
        <f>'C.34'!N6/'C 35'!N6*1000</f>
        <v>201.54812735496574</v>
      </c>
      <c r="O6" s="237">
        <f>'C.34'!O6/'C 35'!O6*1000</f>
        <v>2386.277014970869</v>
      </c>
    </row>
    <row r="7" spans="1:15" ht="11.1" customHeight="1" x14ac:dyDescent="0.25">
      <c r="A7" s="69" t="s">
        <v>3</v>
      </c>
      <c r="B7" s="70">
        <v>2023</v>
      </c>
      <c r="C7" s="108">
        <f>'C.34'!C7/'C 35'!C7*1000</f>
        <v>111.49544003668558</v>
      </c>
      <c r="D7" s="108">
        <f>'C.34'!D7/'C 35'!D7*1000</f>
        <v>102.7412847576863</v>
      </c>
      <c r="E7" s="108">
        <f>'C.34'!E7/'C 35'!E7*1000</f>
        <v>112.40639256848124</v>
      </c>
      <c r="F7" s="108">
        <f>'C.34'!F7/'C 35'!F7*1000</f>
        <v>109.64953382157609</v>
      </c>
      <c r="G7" s="108">
        <f>'C.34'!G7/'C 35'!G7*1000</f>
        <v>112.66193996926447</v>
      </c>
      <c r="H7" s="108">
        <f>'C.34'!H7/'C 35'!H7*1000</f>
        <v>109.02846679479072</v>
      </c>
      <c r="I7" s="108">
        <f>'C.34'!I7/'C 35'!I7*1000</f>
        <v>110.58035386826694</v>
      </c>
      <c r="J7" s="108">
        <f>'C.34'!J7/'C 35'!J7*1000</f>
        <v>109.21854925613677</v>
      </c>
      <c r="K7" s="108">
        <f>'C.34'!K7/'C 35'!K7*1000</f>
        <v>105.33333675957337</v>
      </c>
      <c r="L7" s="108">
        <f>'C.34'!L7/'C 35'!L7*1000</f>
        <v>108.8687011220557</v>
      </c>
      <c r="M7" s="108">
        <f>'C.34'!M7/'C 35'!M7*1000</f>
        <v>106.63646572804031</v>
      </c>
      <c r="N7" s="108">
        <f>'C.34'!N7/'C 35'!N7*1000</f>
        <v>110.54696665123257</v>
      </c>
      <c r="O7" s="246">
        <f>'C.34'!O7/'C 35'!O7*1000</f>
        <v>1309.248976753564</v>
      </c>
    </row>
    <row r="8" spans="1:15" ht="11.1" customHeight="1" x14ac:dyDescent="0.25">
      <c r="A8" s="69"/>
      <c r="B8" s="70">
        <v>2024</v>
      </c>
      <c r="C8" s="108">
        <f>'C.34'!C8/'C 35'!C8*1000</f>
        <v>111.3092524743286</v>
      </c>
      <c r="D8" s="108">
        <f>'C.34'!D8/'C 35'!D8*1000</f>
        <v>104.96446012514357</v>
      </c>
      <c r="E8" s="108">
        <f>'C.34'!E8/'C 35'!E8*1000</f>
        <v>112.49606204654999</v>
      </c>
      <c r="F8" s="108">
        <f>'C.34'!F8/'C 35'!F8*1000</f>
        <v>108.55997330013338</v>
      </c>
      <c r="G8" s="108">
        <f>'C.34'!G8/'C 35'!G8*1000</f>
        <v>113.46999470875942</v>
      </c>
      <c r="H8" s="108">
        <f>'C.34'!H8/'C 35'!H8*1000</f>
        <v>109.97969786690446</v>
      </c>
      <c r="I8" s="108">
        <f>'C.34'!I8/'C 35'!I8*1000</f>
        <v>111.28507251714286</v>
      </c>
      <c r="J8" s="108">
        <f>'C.34'!J8/'C 35'!J8*1000</f>
        <v>109.82265711999418</v>
      </c>
      <c r="K8" s="108">
        <f>'C.34'!K8/'C 35'!K8*1000</f>
        <v>106.70882542859248</v>
      </c>
      <c r="L8" s="108">
        <f>'C.34'!L8/'C 35'!L8*1000</f>
        <v>110.78362822404165</v>
      </c>
      <c r="M8" s="108">
        <f>'C.34'!M8/'C 35'!M8*1000</f>
        <v>109.47153720087674</v>
      </c>
      <c r="N8" s="108">
        <f>'C.34'!N8/'C 35'!N8*1000</f>
        <v>109.46499610538675</v>
      </c>
      <c r="O8" s="246">
        <f>'C.34'!O8/'C 35'!O8*1000</f>
        <v>1318.4193344580481</v>
      </c>
    </row>
    <row r="9" spans="1:15" ht="11.1" customHeight="1" x14ac:dyDescent="0.25">
      <c r="A9" s="69" t="s">
        <v>4</v>
      </c>
      <c r="B9" s="70">
        <v>2023</v>
      </c>
      <c r="C9" s="108">
        <f>'C.34'!C9/'C 35'!C9*1000</f>
        <v>114.51062839281354</v>
      </c>
      <c r="D9" s="108">
        <f>'C.34'!D9/'C 35'!D9*1000</f>
        <v>106.42516087858321</v>
      </c>
      <c r="E9" s="108">
        <f>'C.34'!E9/'C 35'!E9*1000</f>
        <v>100.34411650107505</v>
      </c>
      <c r="F9" s="108">
        <f>'C.34'!F9/'C 35'!F9*1000</f>
        <v>97.065139184023408</v>
      </c>
      <c r="G9" s="108">
        <f>'C.34'!G9/'C 35'!G9*1000</f>
        <v>97.0217698044749</v>
      </c>
      <c r="H9" s="108">
        <f>'C.34'!H9/'C 35'!H9*1000</f>
        <v>94.142081890737373</v>
      </c>
      <c r="I9" s="108">
        <f>'C.34'!I9/'C 35'!I9*1000</f>
        <v>98.994858558335395</v>
      </c>
      <c r="J9" s="108">
        <f>'C.34'!J9/'C 35'!J9*1000</f>
        <v>93.091902988933697</v>
      </c>
      <c r="K9" s="108">
        <f>'C.34'!K9/'C 35'!K9*1000</f>
        <v>93.981577011746609</v>
      </c>
      <c r="L9" s="108">
        <f>'C.34'!L9/'C 35'!L9*1000</f>
        <v>93.661249804615707</v>
      </c>
      <c r="M9" s="108">
        <f>'C.34'!M9/'C 35'!M9*1000</f>
        <v>92.479413954293634</v>
      </c>
      <c r="N9" s="108">
        <f>'C.34'!N9/'C 35'!N9*1000</f>
        <v>95.94297379963065</v>
      </c>
      <c r="O9" s="246">
        <f>'C.34'!O9/'C 35'!O9*1000</f>
        <v>1178.1240327954124</v>
      </c>
    </row>
    <row r="10" spans="1:15" ht="11.1" customHeight="1" x14ac:dyDescent="0.25">
      <c r="A10" s="69"/>
      <c r="B10" s="70">
        <v>2024</v>
      </c>
      <c r="C10" s="108">
        <f>'C.34'!C10/'C 35'!C10*1000</f>
        <v>109.6575126889998</v>
      </c>
      <c r="D10" s="108">
        <f>'C.34'!D10/'C 35'!D10*1000</f>
        <v>105.38608274555217</v>
      </c>
      <c r="E10" s="108">
        <f>'C.34'!E10/'C 35'!E10*1000</f>
        <v>86.530781638562431</v>
      </c>
      <c r="F10" s="108">
        <f>'C.34'!F10/'C 35'!F10*1000</f>
        <v>103.56488699999998</v>
      </c>
      <c r="G10" s="108">
        <f>'C.34'!G10/'C 35'!G10*1000</f>
        <v>104.89170087095806</v>
      </c>
      <c r="H10" s="108">
        <f>'C.34'!H10/'C 35'!H10*1000</f>
        <v>100.05659582649271</v>
      </c>
      <c r="I10" s="108">
        <f>'C.34'!I10/'C 35'!I10*1000</f>
        <v>99.913130017974837</v>
      </c>
      <c r="J10" s="108">
        <f>'C.34'!J10/'C 35'!J10*1000</f>
        <v>95.491367783203984</v>
      </c>
      <c r="K10" s="108">
        <f>'C.34'!K10/'C 35'!K10*1000</f>
        <v>84.821045426891089</v>
      </c>
      <c r="L10" s="108">
        <f>'C.34'!L10/'C 35'!L10*1000</f>
        <v>89.989186478082061</v>
      </c>
      <c r="M10" s="108">
        <f>'C.34'!M10/'C 35'!M10*1000</f>
        <v>90.619106968678878</v>
      </c>
      <c r="N10" s="108">
        <f>'C.34'!N10/'C 35'!N10*1000</f>
        <v>86.847679828588923</v>
      </c>
      <c r="O10" s="246">
        <f>'C.34'!O10/'C 35'!O10*1000</f>
        <v>1156.1162421088486</v>
      </c>
    </row>
    <row r="11" spans="1:15" ht="11.1" customHeight="1" x14ac:dyDescent="0.25">
      <c r="A11" s="73" t="s">
        <v>33</v>
      </c>
      <c r="B11" s="70">
        <v>2023</v>
      </c>
      <c r="C11" s="108">
        <f>'C.34'!C11/'C 35'!C11*1000</f>
        <v>115.51843725865484</v>
      </c>
      <c r="D11" s="108">
        <f>'C.34'!D11/'C 35'!D11*1000</f>
        <v>114.95223243041666</v>
      </c>
      <c r="E11" s="108">
        <f>'C.34'!E11/'C 35'!E11*1000</f>
        <v>114.99290425136132</v>
      </c>
      <c r="F11" s="108">
        <f>'C.34'!F11/'C 35'!F11*1000</f>
        <v>115.08873215728521</v>
      </c>
      <c r="G11" s="108">
        <f>'C.34'!G11/'C 35'!G11*1000</f>
        <v>103.95387119025455</v>
      </c>
      <c r="H11" s="108">
        <f>'C.34'!H11/'C 35'!H11*1000</f>
        <v>103.36358328211433</v>
      </c>
      <c r="I11" s="108">
        <f>'C.34'!I11/'C 35'!I11*1000</f>
        <v>96.565404870462658</v>
      </c>
      <c r="J11" s="108">
        <f>'C.34'!J11/'C 35'!J11*1000</f>
        <v>80.286006199939322</v>
      </c>
      <c r="K11" s="108">
        <f>'C.34'!K11/'C 35'!K11*1000</f>
        <v>73.84875103929437</v>
      </c>
      <c r="L11" s="108">
        <f>'C.34'!L11/'C 35'!L11*1000</f>
        <v>70.640527231663512</v>
      </c>
      <c r="M11" s="108">
        <f>'C.34'!M11/'C 35'!M11*1000</f>
        <v>63.911278141408332</v>
      </c>
      <c r="N11" s="108">
        <f>'C.34'!N11/'C 35'!N11*1000</f>
        <v>61.041037179899284</v>
      </c>
      <c r="O11" s="246">
        <f>'C.34'!O11/'C 35'!O11*1000</f>
        <v>1121.3574016165292</v>
      </c>
    </row>
    <row r="12" spans="1:15" ht="11.1" customHeight="1" x14ac:dyDescent="0.25">
      <c r="A12" s="73"/>
      <c r="B12" s="70">
        <v>2024</v>
      </c>
      <c r="C12" s="108">
        <f>'C.34'!C12/'C 35'!C12*1000</f>
        <v>116.10503557931293</v>
      </c>
      <c r="D12" s="108">
        <f>'C.34'!D12/'C 35'!D12*1000</f>
        <v>114.46677397907409</v>
      </c>
      <c r="E12" s="108">
        <f>'C.34'!E12/'C 35'!E12*1000</f>
        <v>115.75406934369902</v>
      </c>
      <c r="F12" s="108">
        <f>'C.34'!F12/'C 35'!F12*1000</f>
        <v>114.53144909854954</v>
      </c>
      <c r="G12" s="108">
        <f>'C.34'!G12/'C 35'!G12*1000</f>
        <v>102.3430347670372</v>
      </c>
      <c r="H12" s="108">
        <f>'C.34'!H12/'C 35'!H12*1000</f>
        <v>103.70558861028474</v>
      </c>
      <c r="I12" s="108">
        <f>'C.34'!I12/'C 35'!I12*1000</f>
        <v>95.861742289336846</v>
      </c>
      <c r="J12" s="108">
        <f>'C.34'!J12/'C 35'!J12*1000</f>
        <v>81.474552022604541</v>
      </c>
      <c r="K12" s="108">
        <f>'C.34'!K12/'C 35'!K12*1000</f>
        <v>73.59009648643729</v>
      </c>
      <c r="L12" s="108">
        <f>'C.34'!L12/'C 35'!L12*1000</f>
        <v>71.273386674642936</v>
      </c>
      <c r="M12" s="108">
        <f>'C.34'!M12/'C 35'!M12*1000</f>
        <v>61.219852025999167</v>
      </c>
      <c r="N12" s="108">
        <f>'C.34'!N12/'C 35'!N12*1000</f>
        <v>61.100703844071475</v>
      </c>
      <c r="O12" s="246">
        <f>'C.34'!O12/'C 35'!O12*1000</f>
        <v>1116.0980400552526</v>
      </c>
    </row>
    <row r="13" spans="1:15" ht="11.1" customHeight="1" x14ac:dyDescent="0.25">
      <c r="A13" s="69" t="s">
        <v>20</v>
      </c>
      <c r="B13" s="70">
        <v>2023</v>
      </c>
      <c r="C13" s="108">
        <f>'C.34'!C13/'C 35'!C13*1000</f>
        <v>409.48042394912613</v>
      </c>
      <c r="D13" s="108">
        <f>'C.34'!D13/'C 35'!D13*1000</f>
        <v>355.72969717834479</v>
      </c>
      <c r="E13" s="108">
        <f>'C.34'!E13/'C 35'!E13*1000</f>
        <v>401.0795435498963</v>
      </c>
      <c r="F13" s="108">
        <f>'C.34'!F13/'C 35'!F13*1000</f>
        <v>391.33065261085363</v>
      </c>
      <c r="G13" s="108">
        <f>'C.34'!G13/'C 35'!G13*1000</f>
        <v>405.27119957212722</v>
      </c>
      <c r="H13" s="108">
        <f>'C.34'!H13/'C 35'!H13*1000</f>
        <v>382.90057388809186</v>
      </c>
      <c r="I13" s="108">
        <f>'C.34'!I13/'C 35'!I13*1000</f>
        <v>397.5963664429151</v>
      </c>
      <c r="J13" s="108">
        <f>'C.34'!J13/'C 35'!J13*1000</f>
        <v>400.24165036813838</v>
      </c>
      <c r="K13" s="108">
        <f>'C.34'!K13/'C 35'!K13*1000</f>
        <v>387.61156350153061</v>
      </c>
      <c r="L13" s="108">
        <f>'C.34'!L13/'C 35'!L13*1000</f>
        <v>398.35954547425945</v>
      </c>
      <c r="M13" s="108">
        <f>'C.34'!M13/'C 35'!M13*1000</f>
        <v>386.01027043584799</v>
      </c>
      <c r="N13" s="108">
        <f>'C.34'!N13/'C 35'!N13*1000</f>
        <v>397.71438326899846</v>
      </c>
      <c r="O13" s="246">
        <f>'C.34'!O13/'C 35'!O13*1000</f>
        <v>4712.986543995642</v>
      </c>
    </row>
    <row r="14" spans="1:15" ht="11.1" customHeight="1" x14ac:dyDescent="0.25">
      <c r="A14" s="69"/>
      <c r="B14" s="70">
        <v>2024</v>
      </c>
      <c r="C14" s="108">
        <f>'C.34'!C14/'C 35'!C14*1000</f>
        <v>431.04774967675047</v>
      </c>
      <c r="D14" s="108">
        <f>'C.34'!D14/'C 35'!D14*1000</f>
        <v>387.4565450679882</v>
      </c>
      <c r="E14" s="108">
        <f>'C.34'!E14/'C 35'!E14*1000</f>
        <v>419.90720726814345</v>
      </c>
      <c r="F14" s="108">
        <f>'C.34'!F14/'C 35'!F14*1000</f>
        <v>415.47882202541405</v>
      </c>
      <c r="G14" s="108">
        <f>'C.34'!G14/'C 35'!G14*1000</f>
        <v>405.11275224997314</v>
      </c>
      <c r="H14" s="108">
        <f>'C.34'!H14/'C 35'!H14*1000</f>
        <v>425.98643060580395</v>
      </c>
      <c r="I14" s="108">
        <f>'C.34'!I14/'C 35'!I14*1000</f>
        <v>441.22948213488507</v>
      </c>
      <c r="J14" s="108">
        <f>'C.34'!J14/'C 35'!J14*1000</f>
        <v>443.79072368928752</v>
      </c>
      <c r="K14" s="108">
        <f>'C.34'!K14/'C 35'!K14*1000</f>
        <v>429.48834469161869</v>
      </c>
      <c r="L14" s="108">
        <f>'C.34'!L14/'C 35'!L14*1000</f>
        <v>447.53772729394558</v>
      </c>
      <c r="M14" s="108">
        <f>'C.34'!M14/'C 35'!M14*1000</f>
        <v>430.80228352705035</v>
      </c>
      <c r="N14" s="108">
        <f>'C.34'!N14/'C 35'!N14*1000</f>
        <v>444.32604877440662</v>
      </c>
      <c r="O14" s="246">
        <f>'C.34'!O14/'C 35'!O14*1000</f>
        <v>5121.3167885058392</v>
      </c>
    </row>
    <row r="15" spans="1:15" ht="11.1" customHeight="1" x14ac:dyDescent="0.25">
      <c r="A15" s="69" t="s">
        <v>100</v>
      </c>
      <c r="B15" s="70">
        <v>2023</v>
      </c>
      <c r="C15" s="108">
        <f>'C.34'!C15/'C 35'!C15*1000</f>
        <v>142.22613485031195</v>
      </c>
      <c r="D15" s="108">
        <f>'C.34'!D15/'C 35'!D15*1000</f>
        <v>117.81222462129001</v>
      </c>
      <c r="E15" s="108">
        <f>'C.34'!E15/'C 35'!E15*1000</f>
        <v>138.20940608389691</v>
      </c>
      <c r="F15" s="108">
        <f>'C.34'!F15/'C 35'!F15*1000</f>
        <v>134.56652702313102</v>
      </c>
      <c r="G15" s="108">
        <f>'C.34'!G15/'C 35'!G15*1000</f>
        <v>136.76115423834011</v>
      </c>
      <c r="H15" s="108">
        <f>'C.34'!H15/'C 35'!H15*1000</f>
        <v>131.03954386912949</v>
      </c>
      <c r="I15" s="108">
        <f>'C.34'!I15/'C 35'!I15*1000</f>
        <v>136.72343771336355</v>
      </c>
      <c r="J15" s="108">
        <f>'C.34'!J15/'C 35'!J15*1000</f>
        <v>138.81192337731738</v>
      </c>
      <c r="K15" s="108">
        <f>'C.34'!K15/'C 35'!K15*1000</f>
        <v>138.15072987336046</v>
      </c>
      <c r="L15" s="108">
        <f>'C.34'!L15/'C 35'!L15*1000</f>
        <v>149.54256433763345</v>
      </c>
      <c r="M15" s="108">
        <f>'C.34'!M15/'C 35'!M15*1000</f>
        <v>146.0697706959707</v>
      </c>
      <c r="N15" s="108">
        <f>'C.34'!N15/'C 35'!N15*1000</f>
        <v>148.67544868146462</v>
      </c>
      <c r="O15" s="246">
        <f>'C.34'!O15/'C 35'!O15*1000</f>
        <v>1636.2155647674522</v>
      </c>
    </row>
    <row r="16" spans="1:15" ht="11.1" customHeight="1" x14ac:dyDescent="0.25">
      <c r="A16" s="69"/>
      <c r="B16" s="70">
        <v>2024</v>
      </c>
      <c r="C16" s="108">
        <f>'C.34'!C16/'C 35'!C16*1000</f>
        <v>142.41425336148706</v>
      </c>
      <c r="D16" s="108">
        <f>'C.34'!D16/'C 35'!D16*1000</f>
        <v>115.15691535700596</v>
      </c>
      <c r="E16" s="108">
        <f>'C.34'!E16/'C 35'!E16*1000</f>
        <v>135.43935018956989</v>
      </c>
      <c r="F16" s="108">
        <f>'C.34'!F16/'C 35'!F16*1000</f>
        <v>131.37139300164512</v>
      </c>
      <c r="G16" s="108">
        <f>'C.34'!G16/'C 35'!G16*1000</f>
        <v>132.83388409589921</v>
      </c>
      <c r="H16" s="108">
        <f>'C.34'!H16/'C 35'!H16*1000</f>
        <v>126.29833289483125</v>
      </c>
      <c r="I16" s="108">
        <f>'C.34'!I16/'C 35'!I16*1000</f>
        <v>128.91810048176188</v>
      </c>
      <c r="J16" s="108">
        <f>'C.34'!J16/'C 35'!J16*1000</f>
        <v>135.56362277263727</v>
      </c>
      <c r="K16" s="108">
        <f>'C.34'!K16/'C 35'!K16*1000</f>
        <v>133.56699091739668</v>
      </c>
      <c r="L16" s="108">
        <f>'C.34'!L16/'C 35'!L16*1000</f>
        <v>136.78590882178804</v>
      </c>
      <c r="M16" s="108">
        <f>'C.34'!M16/'C 35'!M16*1000</f>
        <v>137.3892968856249</v>
      </c>
      <c r="N16" s="108">
        <f>'C.34'!N16/'C 35'!N16*1000</f>
        <v>149.64531338404475</v>
      </c>
      <c r="O16" s="246">
        <f>'C.34'!O16/'C 35'!O16*1000</f>
        <v>1586.4522522280859</v>
      </c>
    </row>
    <row r="17" spans="1:15" ht="11.1" customHeight="1" x14ac:dyDescent="0.25">
      <c r="A17" s="73" t="s">
        <v>0</v>
      </c>
      <c r="B17" s="70">
        <v>2023</v>
      </c>
      <c r="C17" s="108">
        <f>'C.34'!C17/'C 35'!C17*1000</f>
        <v>191.24100167895551</v>
      </c>
      <c r="D17" s="108">
        <f>'C.34'!D17/'C 35'!D17*1000</f>
        <v>186.59567517744125</v>
      </c>
      <c r="E17" s="108">
        <f>'C.34'!E17/'C 35'!E17*1000</f>
        <v>188.17937623662399</v>
      </c>
      <c r="F17" s="108">
        <f>'C.34'!F17/'C 35'!F17*1000</f>
        <v>189.99625378323469</v>
      </c>
      <c r="G17" s="108">
        <f>'C.34'!G17/'C 35'!G17*1000</f>
        <v>194.21185889678279</v>
      </c>
      <c r="H17" s="108">
        <f>'C.34'!H17/'C 35'!H17*1000</f>
        <v>196.8740931948094</v>
      </c>
      <c r="I17" s="108">
        <f>'C.34'!I17/'C 35'!I17*1000</f>
        <v>197.28998224594903</v>
      </c>
      <c r="J17" s="108">
        <f>'C.34'!J17/'C 35'!J17*1000</f>
        <v>198.54004722565486</v>
      </c>
      <c r="K17" s="108">
        <f>'C.34'!K17/'C 35'!K17*1000</f>
        <v>195.90965485433617</v>
      </c>
      <c r="L17" s="108">
        <f>'C.34'!L17/'C 35'!L17*1000</f>
        <v>200.30619885129303</v>
      </c>
      <c r="M17" s="108">
        <f>'C.34'!M17/'C 35'!M17*1000</f>
        <v>191.51507225297928</v>
      </c>
      <c r="N17" s="108">
        <f>'C.34'!N17/'C 35'!N17*1000</f>
        <v>192.5449218636239</v>
      </c>
      <c r="O17" s="246">
        <f>'C.34'!O17/'C 35'!O17*1000</f>
        <v>2323.298644336367</v>
      </c>
    </row>
    <row r="18" spans="1:15" ht="11.1" customHeight="1" x14ac:dyDescent="0.25">
      <c r="A18" s="73"/>
      <c r="B18" s="70">
        <v>2024</v>
      </c>
      <c r="C18" s="108">
        <f>'C.34'!C18/'C 35'!C18*1000</f>
        <v>191.14042493151007</v>
      </c>
      <c r="D18" s="108">
        <f>'C.34'!D18/'C 35'!D18*1000</f>
        <v>183.8327643031698</v>
      </c>
      <c r="E18" s="108">
        <f>'C.34'!E18/'C 35'!E18*1000</f>
        <v>189.00993192922539</v>
      </c>
      <c r="F18" s="108">
        <f>'C.34'!F18/'C 35'!F18*1000</f>
        <v>189.85704724222899</v>
      </c>
      <c r="G18" s="108">
        <f>'C.34'!G18/'C 35'!G18*1000</f>
        <v>192.66743941984552</v>
      </c>
      <c r="H18" s="108">
        <f>'C.34'!H18/'C 35'!H18*1000</f>
        <v>185.64814640516724</v>
      </c>
      <c r="I18" s="108">
        <f>'C.34'!I18/'C 35'!I18*1000</f>
        <v>188.94478675493576</v>
      </c>
      <c r="J18" s="108">
        <f>'C.34'!J18/'C 35'!J18*1000</f>
        <v>189.51395550656144</v>
      </c>
      <c r="K18" s="108">
        <f>'C.34'!K18/'C 35'!K18*1000</f>
        <v>180.89809309001436</v>
      </c>
      <c r="L18" s="108">
        <f>'C.34'!L18/'C 35'!L18*1000</f>
        <v>191.39653328502217</v>
      </c>
      <c r="M18" s="108">
        <f>'C.34'!M18/'C 35'!M18*1000</f>
        <v>177.77800994391356</v>
      </c>
      <c r="N18" s="108">
        <f>'C.34'!N18/'C 35'!N18*1000</f>
        <v>182.80082257852018</v>
      </c>
      <c r="O18" s="246">
        <f>'C.34'!O18/'C 35'!O18*1000</f>
        <v>2243.2123568337815</v>
      </c>
    </row>
    <row r="19" spans="1:15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46">
        <v>0</v>
      </c>
    </row>
    <row r="20" spans="1:15" ht="11.1" customHeight="1" x14ac:dyDescent="0.25">
      <c r="A20" s="73"/>
      <c r="B20" s="70">
        <v>2024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246">
        <v>0</v>
      </c>
    </row>
    <row r="21" spans="1:15" ht="11.1" customHeight="1" x14ac:dyDescent="0.25">
      <c r="A21" s="69" t="s">
        <v>34</v>
      </c>
      <c r="B21" s="70">
        <v>2023</v>
      </c>
      <c r="C21" s="108">
        <f>'C.34'!C21/'C 35'!C21*1000</f>
        <v>143.76195032352382</v>
      </c>
      <c r="D21" s="108">
        <f>'C.34'!D21/'C 35'!D21*1000</f>
        <v>133.52860367858514</v>
      </c>
      <c r="E21" s="108">
        <f>'C.34'!E21/'C 35'!E21*1000</f>
        <v>149.71344629864836</v>
      </c>
      <c r="F21" s="108">
        <f>'C.34'!F21/'C 35'!F21*1000</f>
        <v>148.16310378163357</v>
      </c>
      <c r="G21" s="108">
        <f>'C.34'!G21/'C 35'!G21*1000</f>
        <v>155.07242364599304</v>
      </c>
      <c r="H21" s="108">
        <f>'C.34'!H21/'C 35'!H21*1000</f>
        <v>141.93454578939804</v>
      </c>
      <c r="I21" s="108">
        <f>'C.34'!I21/'C 35'!I21*1000</f>
        <v>140.40817515457246</v>
      </c>
      <c r="J21" s="108">
        <f>'C.34'!J21/'C 35'!J21*1000</f>
        <v>136.78182805789876</v>
      </c>
      <c r="K21" s="108">
        <f>'C.34'!K21/'C 35'!K21*1000</f>
        <v>130.1949040332631</v>
      </c>
      <c r="L21" s="108">
        <f>'C.34'!L21/'C 35'!L21*1000</f>
        <v>134.42409820024926</v>
      </c>
      <c r="M21" s="108">
        <f>'C.34'!M21/'C 35'!M21*1000</f>
        <v>131.75004587447285</v>
      </c>
      <c r="N21" s="108">
        <f>'C.34'!N21/'C 35'!N21*1000</f>
        <v>136.83219218533969</v>
      </c>
      <c r="O21" s="246">
        <f>'C.34'!O21/'C 35'!O21*1000</f>
        <v>1682.5766250770832</v>
      </c>
    </row>
    <row r="22" spans="1:15" ht="11.1" customHeight="1" x14ac:dyDescent="0.25">
      <c r="A22" s="69"/>
      <c r="B22" s="70">
        <v>2024</v>
      </c>
      <c r="C22" s="108">
        <f>'C.34'!C22/'C 35'!C22*1000</f>
        <v>144.73442174272805</v>
      </c>
      <c r="D22" s="108">
        <f>'C.34'!D22/'C 35'!D22*1000</f>
        <v>134.927828228979</v>
      </c>
      <c r="E22" s="108">
        <f>'C.34'!E22/'C 35'!E22*1000</f>
        <v>149.3883231285991</v>
      </c>
      <c r="F22" s="108">
        <f>'C.34'!F22/'C 35'!F22*1000</f>
        <v>148.54469644400618</v>
      </c>
      <c r="G22" s="108">
        <f>'C.34'!G22/'C 35'!G22*1000</f>
        <v>153.61356719236829</v>
      </c>
      <c r="H22" s="108">
        <f>'C.34'!H22/'C 35'!H22*1000</f>
        <v>142.66162550188588</v>
      </c>
      <c r="I22" s="108">
        <f>'C.34'!I22/'C 35'!I22*1000</f>
        <v>141.52567579070248</v>
      </c>
      <c r="J22" s="108">
        <f>'C.34'!J22/'C 35'!J22*1000</f>
        <v>135.05539304852272</v>
      </c>
      <c r="K22" s="108">
        <f>'C.34'!K22/'C 35'!K22*1000</f>
        <v>124.70520373399584</v>
      </c>
      <c r="L22" s="108">
        <f>'C.34'!L22/'C 35'!L22*1000</f>
        <v>127.33226448474124</v>
      </c>
      <c r="M22" s="108">
        <f>'C.34'!M22/'C 35'!M22*1000</f>
        <v>124.48772453989984</v>
      </c>
      <c r="N22" s="108">
        <f>'C.34'!N22/'C 35'!N22*1000</f>
        <v>140.32349913405756</v>
      </c>
      <c r="O22" s="246">
        <f>'C.34'!O22/'C 35'!O22*1000</f>
        <v>1667.8817691321715</v>
      </c>
    </row>
    <row r="23" spans="1:15" ht="11.1" customHeight="1" x14ac:dyDescent="0.25">
      <c r="A23" s="69" t="s">
        <v>19</v>
      </c>
      <c r="B23" s="70">
        <v>2023</v>
      </c>
      <c r="C23" s="108">
        <f>'C.34'!C23/'C 35'!C23*1000</f>
        <v>138.37604531067799</v>
      </c>
      <c r="D23" s="108">
        <f>'C.34'!D23/'C 35'!D23*1000</f>
        <v>145.51111890684763</v>
      </c>
      <c r="E23" s="108">
        <f>'C.34'!E23/'C 35'!E23*1000</f>
        <v>146.30771881461061</v>
      </c>
      <c r="F23" s="108">
        <f>'C.34'!F23/'C 35'!F23*1000</f>
        <v>158.92331671809478</v>
      </c>
      <c r="G23" s="108">
        <f>'C.34'!G23/'C 35'!G23*1000</f>
        <v>158.85757431250994</v>
      </c>
      <c r="H23" s="108">
        <f>'C.34'!H23/'C 35'!H23*1000</f>
        <v>152.85358951684219</v>
      </c>
      <c r="I23" s="108">
        <f>'C.34'!I23/'C 35'!I23*1000</f>
        <v>139.89977919528951</v>
      </c>
      <c r="J23" s="108">
        <f>'C.34'!J23/'C 35'!J23*1000</f>
        <v>141.78867845022836</v>
      </c>
      <c r="K23" s="108">
        <f>'C.34'!K23/'C 35'!K23*1000</f>
        <v>141.65369388212446</v>
      </c>
      <c r="L23" s="108">
        <f>'C.34'!L23/'C 35'!L23*1000</f>
        <v>139.26201641266121</v>
      </c>
      <c r="M23" s="108">
        <f>'C.34'!M23/'C 35'!M23*1000</f>
        <v>134.07642237982662</v>
      </c>
      <c r="N23" s="108">
        <f>'C.34'!N23/'C 35'!N23*1000</f>
        <v>135.14108405341713</v>
      </c>
      <c r="O23" s="246">
        <f>'C.34'!O23/'C 35'!O23*1000</f>
        <v>1731.8407091841466</v>
      </c>
    </row>
    <row r="24" spans="1:15" ht="11.1" customHeight="1" x14ac:dyDescent="0.25">
      <c r="A24" s="69"/>
      <c r="B24" s="70">
        <v>2024</v>
      </c>
      <c r="C24" s="108">
        <f>'C.34'!C24/'C 35'!C24*1000</f>
        <v>135.50905147242844</v>
      </c>
      <c r="D24" s="108">
        <f>'C.34'!D24/'C 35'!D24*1000</f>
        <v>136.67933211496927</v>
      </c>
      <c r="E24" s="108">
        <f>'C.34'!E24/'C 35'!E24*1000</f>
        <v>136.55054419525067</v>
      </c>
      <c r="F24" s="108">
        <f>'C.34'!F24/'C 35'!F24*1000</f>
        <v>146.88567555354723</v>
      </c>
      <c r="G24" s="108">
        <f>'C.34'!G24/'C 35'!G24*1000</f>
        <v>150.03505509641874</v>
      </c>
      <c r="H24" s="108">
        <f>'C.34'!H24/'C 35'!H24*1000</f>
        <v>151.92672028596962</v>
      </c>
      <c r="I24" s="108">
        <f>'C.34'!I24/'C 35'!I24*1000</f>
        <v>138.34406765877858</v>
      </c>
      <c r="J24" s="108">
        <f>'C.34'!J24/'C 35'!J24*1000</f>
        <v>137.29120675605603</v>
      </c>
      <c r="K24" s="108">
        <f>'C.34'!K24/'C 35'!K24*1000</f>
        <v>136.88669660605169</v>
      </c>
      <c r="L24" s="108">
        <f>'C.34'!L24/'C 35'!L24*1000</f>
        <v>136.2246509247752</v>
      </c>
      <c r="M24" s="108">
        <f>'C.34'!M24/'C 35'!M24*1000</f>
        <v>133.91814318928888</v>
      </c>
      <c r="N24" s="108">
        <f>'C.34'!N24/'C 35'!N24*1000</f>
        <v>136.33911245427072</v>
      </c>
      <c r="O24" s="246">
        <f>'C.34'!O24/'C 35'!O24*1000</f>
        <v>1676.9377803064492</v>
      </c>
    </row>
    <row r="25" spans="1:15" ht="11.1" customHeight="1" x14ac:dyDescent="0.25">
      <c r="A25" s="69" t="s">
        <v>41</v>
      </c>
      <c r="B25" s="70">
        <v>2023</v>
      </c>
      <c r="C25" s="108">
        <f>'C.34'!C25/'C 35'!C25*1000</f>
        <v>133.27736999999999</v>
      </c>
      <c r="D25" s="108">
        <f>'C.34'!D25/'C 35'!D25*1000</f>
        <v>127.02686156863197</v>
      </c>
      <c r="E25" s="108">
        <f>'C.34'!E25/'C 35'!E25*1000</f>
        <v>128.53635412744094</v>
      </c>
      <c r="F25" s="108">
        <f>'C.34'!F25/'C 35'!F25*1000</f>
        <v>129.73560811885656</v>
      </c>
      <c r="G25" s="108">
        <f>'C.34'!G25/'C 35'!G25*1000</f>
        <v>132.74595125697732</v>
      </c>
      <c r="H25" s="108">
        <f>'C.34'!H25/'C 35'!H25*1000</f>
        <v>130.79468235047068</v>
      </c>
      <c r="I25" s="108">
        <f>'C.34'!I25/'C 35'!I25*1000</f>
        <v>128.37608569774588</v>
      </c>
      <c r="J25" s="108">
        <f>'C.34'!J25/'C 35'!J25*1000</f>
        <v>126.84887439130435</v>
      </c>
      <c r="K25" s="108">
        <f>'C.34'!K25/'C 35'!K25*1000</f>
        <v>125.84182725388604</v>
      </c>
      <c r="L25" s="108">
        <f>'C.34'!L25/'C 35'!L25*1000</f>
        <v>123.28882003258174</v>
      </c>
      <c r="M25" s="108">
        <f>'C.34'!M25/'C 35'!M25*1000</f>
        <v>127.17699310844624</v>
      </c>
      <c r="N25" s="108">
        <f>'C.34'!N25/'C 35'!N25*1000</f>
        <v>126.95718800761516</v>
      </c>
      <c r="O25" s="246">
        <f>'C.34'!O25/'C 35'!O25*1000</f>
        <v>1541.8216682643263</v>
      </c>
    </row>
    <row r="26" spans="1:15" ht="11.1" customHeight="1" x14ac:dyDescent="0.25">
      <c r="A26" s="69"/>
      <c r="B26" s="70">
        <v>2024</v>
      </c>
      <c r="C26" s="108">
        <f>'C.34'!C26/'C 35'!C26*1000</f>
        <v>127.55997994444829</v>
      </c>
      <c r="D26" s="108">
        <f>'C.34'!D26/'C 35'!D26*1000</f>
        <v>125.57432740677376</v>
      </c>
      <c r="E26" s="108">
        <f>'C.34'!E26/'C 35'!E26*1000</f>
        <v>126.70565742447343</v>
      </c>
      <c r="F26" s="108">
        <f>'C.34'!F26/'C 35'!F26*1000</f>
        <v>125.81123090163935</v>
      </c>
      <c r="G26" s="108">
        <f>'C.34'!G26/'C 35'!G26*1000</f>
        <v>127.24976071128852</v>
      </c>
      <c r="H26" s="108">
        <f>'C.34'!H26/'C 35'!H26*1000</f>
        <v>120.79577219792304</v>
      </c>
      <c r="I26" s="108">
        <f>'C.34'!I26/'C 35'!I26*1000</f>
        <v>120.70731321516965</v>
      </c>
      <c r="J26" s="108">
        <f>'C.34'!J26/'C 35'!J26*1000</f>
        <v>126.07199999999999</v>
      </c>
      <c r="K26" s="108">
        <f>'C.34'!K26/'C 35'!K26*1000</f>
        <v>124.68416784853285</v>
      </c>
      <c r="L26" s="108">
        <f>'C.34'!L26/'C 35'!L26*1000</f>
        <v>123.9087288408313</v>
      </c>
      <c r="M26" s="108">
        <f>'C.34'!M26/'C 35'!M26*1000</f>
        <v>123.09116268785708</v>
      </c>
      <c r="N26" s="108">
        <f>'C.34'!N26/'C 35'!N26*1000</f>
        <v>124.17813072504684</v>
      </c>
      <c r="O26" s="246">
        <f>'C.34'!O26/'C 35'!O26*1000</f>
        <v>1496.6687199572227</v>
      </c>
    </row>
    <row r="27" spans="1:15" ht="11.1" customHeight="1" x14ac:dyDescent="0.25">
      <c r="A27" s="69" t="s">
        <v>40</v>
      </c>
      <c r="B27" s="70">
        <v>2023</v>
      </c>
      <c r="C27" s="108">
        <f>'C.34'!C27/'C 35'!C27*1000</f>
        <v>455.24298683676579</v>
      </c>
      <c r="D27" s="108">
        <f>'C.34'!D27/'C 35'!D27*1000</f>
        <v>431.33998794996961</v>
      </c>
      <c r="E27" s="108">
        <f>'C.34'!E27/'C 35'!E27*1000</f>
        <v>441.12085673920268</v>
      </c>
      <c r="F27" s="108">
        <f>'C.34'!F27/'C 35'!F27*1000</f>
        <v>428.6863870971755</v>
      </c>
      <c r="G27" s="108">
        <f>'C.34'!G27/'C 35'!G27*1000</f>
        <v>443.5551365401173</v>
      </c>
      <c r="H27" s="108">
        <f>'C.34'!H27/'C 35'!H27*1000</f>
        <v>424.08984309319925</v>
      </c>
      <c r="I27" s="108">
        <f>'C.34'!I27/'C 35'!I27*1000</f>
        <v>414.17140907600913</v>
      </c>
      <c r="J27" s="108">
        <f>'C.34'!J27/'C 35'!J27*1000</f>
        <v>444.90473462610288</v>
      </c>
      <c r="K27" s="108">
        <f>'C.34'!K27/'C 35'!K27*1000</f>
        <v>441.57521676419026</v>
      </c>
      <c r="L27" s="108">
        <f>'C.34'!L27/'C 35'!L27*1000</f>
        <v>455.17715104058391</v>
      </c>
      <c r="M27" s="108">
        <f>'C.34'!M27/'C 35'!M27*1000</f>
        <v>444.85927938634381</v>
      </c>
      <c r="N27" s="108">
        <f>'C.34'!N27/'C 35'!N27*1000</f>
        <v>456.04860741401279</v>
      </c>
      <c r="O27" s="246">
        <f>'C.34'!O27/'C 35'!O27*1000</f>
        <v>5281.2001052950245</v>
      </c>
    </row>
    <row r="28" spans="1:15" ht="11.1" customHeight="1" x14ac:dyDescent="0.25">
      <c r="A28" s="69"/>
      <c r="B28" s="70">
        <v>2024</v>
      </c>
      <c r="C28" s="108">
        <f>'C.34'!C28/'C 35'!C28*1000</f>
        <v>452.70785919443585</v>
      </c>
      <c r="D28" s="108">
        <f>'C.34'!D28/'C 35'!D28*1000</f>
        <v>405.71191643925192</v>
      </c>
      <c r="E28" s="108">
        <f>'C.34'!E28/'C 35'!E28*1000</f>
        <v>423.64913044477618</v>
      </c>
      <c r="F28" s="108">
        <f>'C.34'!F28/'C 35'!F28*1000</f>
        <v>423.760847724342</v>
      </c>
      <c r="G28" s="108">
        <f>'C.34'!G28/'C 35'!G28*1000</f>
        <v>433.05100831046298</v>
      </c>
      <c r="H28" s="108">
        <f>'C.34'!H28/'C 35'!H28*1000</f>
        <v>403.00085444261549</v>
      </c>
      <c r="I28" s="108">
        <f>'C.34'!I28/'C 35'!I28*1000</f>
        <v>415.21961495551335</v>
      </c>
      <c r="J28" s="108">
        <f>'C.34'!J28/'C 35'!J28*1000</f>
        <v>414.9689908162328</v>
      </c>
      <c r="K28" s="108">
        <f>'C.34'!K28/'C 35'!K28*1000</f>
        <v>424.05044570025092</v>
      </c>
      <c r="L28" s="108">
        <f>'C.34'!L28/'C 35'!L28*1000</f>
        <v>442.43184059573105</v>
      </c>
      <c r="M28" s="108">
        <f>'C.34'!M28/'C 35'!M28*1000</f>
        <v>442.45666381747128</v>
      </c>
      <c r="N28" s="108">
        <f>'C.34'!N28/'C 35'!N28*1000</f>
        <v>442.48369851067611</v>
      </c>
      <c r="O28" s="246">
        <f>'C.34'!O28/'C 35'!O28*1000</f>
        <v>5127.9204694410419</v>
      </c>
    </row>
    <row r="29" spans="1:15" ht="11.1" customHeight="1" x14ac:dyDescent="0.25">
      <c r="A29" s="69" t="s">
        <v>18</v>
      </c>
      <c r="B29" s="70">
        <v>2023</v>
      </c>
      <c r="C29" s="108">
        <f>'C.34'!C29/'C 35'!C29*1000</f>
        <v>122.37961167928209</v>
      </c>
      <c r="D29" s="108">
        <f>'C.34'!D29/'C 35'!D29*1000</f>
        <v>113.82811016364381</v>
      </c>
      <c r="E29" s="108">
        <f>'C.34'!E29/'C 35'!E29*1000</f>
        <v>124.1603026064498</v>
      </c>
      <c r="F29" s="108">
        <f>'C.34'!F29/'C 35'!F29*1000</f>
        <v>123.1659658059897</v>
      </c>
      <c r="G29" s="108">
        <f>'C.34'!G29/'C 35'!G29*1000</f>
        <v>126.38714641322157</v>
      </c>
      <c r="H29" s="108">
        <f>'C.34'!H29/'C 35'!H29*1000</f>
        <v>119.47036057366483</v>
      </c>
      <c r="I29" s="108">
        <f>'C.34'!I29/'C 35'!I29*1000</f>
        <v>121.69778192043177</v>
      </c>
      <c r="J29" s="108">
        <f>'C.34'!J29/'C 35'!J29*1000</f>
        <v>121.25585757903856</v>
      </c>
      <c r="K29" s="108">
        <f>'C.34'!K29/'C 35'!K29*1000</f>
        <v>120.89264010616844</v>
      </c>
      <c r="L29" s="108">
        <f>'C.34'!L29/'C 35'!L29*1000</f>
        <v>124.46839400545603</v>
      </c>
      <c r="M29" s="108">
        <f>'C.34'!M29/'C 35'!M29*1000</f>
        <v>122.03388569478372</v>
      </c>
      <c r="N29" s="108">
        <f>'C.34'!N29/'C 35'!N29*1000</f>
        <v>122.7761537480102</v>
      </c>
      <c r="O29" s="246">
        <f>'C.34'!O29/'C 35'!O29*1000</f>
        <v>1462.6015762141296</v>
      </c>
    </row>
    <row r="30" spans="1:15" ht="11.1" customHeight="1" x14ac:dyDescent="0.25">
      <c r="A30" s="69"/>
      <c r="B30" s="70">
        <v>2024</v>
      </c>
      <c r="C30" s="108">
        <f>'C.34'!C30/'C 35'!C30*1000</f>
        <v>126.1830544889452</v>
      </c>
      <c r="D30" s="108">
        <f>'C.34'!D30/'C 35'!D30*1000</f>
        <v>118.91678653001466</v>
      </c>
      <c r="E30" s="108">
        <f>'C.34'!E30/'C 35'!E30*1000</f>
        <v>127.1507565655133</v>
      </c>
      <c r="F30" s="108">
        <f>'C.34'!F30/'C 35'!F30*1000</f>
        <v>125.03287049716893</v>
      </c>
      <c r="G30" s="108">
        <f>'C.34'!G30/'C 35'!G30*1000</f>
        <v>129.07938435385537</v>
      </c>
      <c r="H30" s="108">
        <f>'C.34'!H30/'C 35'!H30*1000</f>
        <v>121.81045900160721</v>
      </c>
      <c r="I30" s="108">
        <f>'C.34'!I30/'C 35'!I30*1000</f>
        <v>123.31356068069219</v>
      </c>
      <c r="J30" s="108">
        <f>'C.34'!J30/'C 35'!J30*1000</f>
        <v>122.53634630343669</v>
      </c>
      <c r="K30" s="108">
        <f>'C.34'!K30/'C 35'!K30*1000</f>
        <v>122.87448424499786</v>
      </c>
      <c r="L30" s="108">
        <f>'C.34'!L30/'C 35'!L30*1000</f>
        <v>126.29436059452864</v>
      </c>
      <c r="M30" s="108">
        <f>'C.34'!M30/'C 35'!M30*1000</f>
        <v>124.54155186580422</v>
      </c>
      <c r="N30" s="108">
        <f>'C.34'!N30/'C 35'!N30*1000</f>
        <v>128.55502460544855</v>
      </c>
      <c r="O30" s="246">
        <f>'C.34'!O30/'C 35'!O30*1000</f>
        <v>1496.3044505691719</v>
      </c>
    </row>
    <row r="31" spans="1:15" ht="11.1" customHeight="1" x14ac:dyDescent="0.25">
      <c r="A31" s="69" t="s">
        <v>32</v>
      </c>
      <c r="B31" s="70">
        <v>2023</v>
      </c>
      <c r="C31" s="108">
        <f>'C.34'!C31/'C 35'!C31*1000</f>
        <v>251.07814775380592</v>
      </c>
      <c r="D31" s="108">
        <f>'C.34'!D31/'C 35'!D31*1000</f>
        <v>253.74992957878024</v>
      </c>
      <c r="E31" s="108">
        <f>'C.34'!E31/'C 35'!E31*1000</f>
        <v>256.23244382179882</v>
      </c>
      <c r="F31" s="108">
        <f>'C.34'!F31/'C 35'!F31*1000</f>
        <v>254.25040421946855</v>
      </c>
      <c r="G31" s="108">
        <f>'C.34'!G31/'C 35'!G31*1000</f>
        <v>254.57962640853725</v>
      </c>
      <c r="H31" s="108">
        <f>'C.34'!H31/'C 35'!H31*1000</f>
        <v>261.21524783234463</v>
      </c>
      <c r="I31" s="108">
        <f>'C.34'!I31/'C 35'!I31*1000</f>
        <v>267.32104741747298</v>
      </c>
      <c r="J31" s="108">
        <f>'C.34'!J31/'C 35'!J31*1000</f>
        <v>266.70775558480364</v>
      </c>
      <c r="K31" s="108">
        <f>'C.34'!K31/'C 35'!K31*1000</f>
        <v>264.58128788417764</v>
      </c>
      <c r="L31" s="108">
        <f>'C.34'!L31/'C 35'!L31*1000</f>
        <v>269.77536339631826</v>
      </c>
      <c r="M31" s="108">
        <f>'C.34'!M31/'C 35'!M31*1000</f>
        <v>272.50945167512504</v>
      </c>
      <c r="N31" s="108">
        <f>'C.34'!N31/'C 35'!N31*1000</f>
        <v>271.51822056592823</v>
      </c>
      <c r="O31" s="246">
        <f>'C.34'!O31/'C 35'!O31*1000</f>
        <v>3143.0824549815557</v>
      </c>
    </row>
    <row r="32" spans="1:15" ht="11.1" customHeight="1" x14ac:dyDescent="0.25">
      <c r="A32" s="69"/>
      <c r="B32" s="70">
        <v>2024</v>
      </c>
      <c r="C32" s="108">
        <f>'C.34'!C32/'C 35'!C32*1000</f>
        <v>257.24482276348579</v>
      </c>
      <c r="D32" s="108">
        <f>'C.34'!D32/'C 35'!D32*1000</f>
        <v>258.36861474748184</v>
      </c>
      <c r="E32" s="108">
        <f>'C.34'!E32/'C 35'!E32*1000</f>
        <v>264.62959182957212</v>
      </c>
      <c r="F32" s="108">
        <f>'C.34'!F32/'C 35'!F32*1000</f>
        <v>262.80688555966208</v>
      </c>
      <c r="G32" s="108">
        <f>'C.34'!G32/'C 35'!G32*1000</f>
        <v>263.95662379553852</v>
      </c>
      <c r="H32" s="108">
        <f>'C.34'!H32/'C 35'!H32*1000</f>
        <v>269.25748003563882</v>
      </c>
      <c r="I32" s="108">
        <f>'C.34'!I32/'C 35'!I32*1000</f>
        <v>276.51928646695768</v>
      </c>
      <c r="J32" s="108">
        <f>'C.34'!J32/'C 35'!J32*1000</f>
        <v>277.36848980547614</v>
      </c>
      <c r="K32" s="108">
        <f>'C.34'!K32/'C 35'!K32*1000</f>
        <v>275.45483616839783</v>
      </c>
      <c r="L32" s="108">
        <f>'C.34'!L32/'C 35'!L32*1000</f>
        <v>280.20966521003658</v>
      </c>
      <c r="M32" s="108">
        <f>'C.34'!M32/'C 35'!M32*1000</f>
        <v>283.00345626585846</v>
      </c>
      <c r="N32" s="108">
        <f>'C.34'!N32/'C 35'!N32*1000</f>
        <v>284.11062200451079</v>
      </c>
      <c r="O32" s="246">
        <f>'C.34'!O32/'C 35'!O32*1000</f>
        <v>3252.4999595101931</v>
      </c>
    </row>
    <row r="33" spans="1:15" ht="11.1" customHeight="1" x14ac:dyDescent="0.25">
      <c r="A33" s="69" t="s">
        <v>101</v>
      </c>
      <c r="B33" s="70">
        <v>2023</v>
      </c>
      <c r="C33" s="108">
        <f>'C.34'!C33/'C 35'!C33*1000</f>
        <v>226.37802500413065</v>
      </c>
      <c r="D33" s="108">
        <f>'C.34'!D33/'C 35'!D33*1000</f>
        <v>203.94896590273896</v>
      </c>
      <c r="E33" s="108">
        <f>'C.34'!E33/'C 35'!E33*1000</f>
        <v>202.54081452230801</v>
      </c>
      <c r="F33" s="108">
        <f>'C.34'!F33/'C 35'!F33*1000</f>
        <v>209.00197774283293</v>
      </c>
      <c r="G33" s="108">
        <f>'C.34'!G33/'C 35'!G33*1000</f>
        <v>210.26618155098751</v>
      </c>
      <c r="H33" s="108">
        <f>'C.34'!H33/'C 35'!H33*1000</f>
        <v>217.32134278516611</v>
      </c>
      <c r="I33" s="108">
        <f>'C.34'!I33/'C 35'!I33*1000</f>
        <v>213.08909526662671</v>
      </c>
      <c r="J33" s="108">
        <f>'C.34'!J33/'C 35'!J33*1000</f>
        <v>212.06110027772854</v>
      </c>
      <c r="K33" s="108">
        <f>'C.34'!K33/'C 35'!K33*1000</f>
        <v>206.63971937215464</v>
      </c>
      <c r="L33" s="108">
        <f>'C.34'!L33/'C 35'!L33*1000</f>
        <v>220.03075097108331</v>
      </c>
      <c r="M33" s="108">
        <f>'C.34'!M33/'C 35'!M33*1000</f>
        <v>220.33992094861659</v>
      </c>
      <c r="N33" s="108">
        <f>'C.34'!N33/'C 35'!N33*1000</f>
        <v>221.43259817105971</v>
      </c>
      <c r="O33" s="246">
        <f>'C.34'!O33/'C 35'!O33*1000</f>
        <v>2565.1819999039749</v>
      </c>
    </row>
    <row r="34" spans="1:15" ht="11.1" customHeight="1" x14ac:dyDescent="0.25">
      <c r="A34" s="69"/>
      <c r="B34" s="70">
        <v>2024</v>
      </c>
      <c r="C34" s="108">
        <f>'C.34'!C34/'C 35'!C34*1000</f>
        <v>219.57084888816749</v>
      </c>
      <c r="D34" s="108">
        <f>'C.34'!D34/'C 35'!D34*1000</f>
        <v>199.70452907589112</v>
      </c>
      <c r="E34" s="108">
        <f>'C.34'!E34/'C 35'!E34*1000</f>
        <v>188.43232121009899</v>
      </c>
      <c r="F34" s="108">
        <f>'C.34'!F34/'C 35'!F34*1000</f>
        <v>197.65894443476748</v>
      </c>
      <c r="G34" s="108">
        <f>'C.34'!G34/'C 35'!G34*1000</f>
        <v>196.49072673278422</v>
      </c>
      <c r="H34" s="108">
        <f>'C.34'!H34/'C 35'!H34*1000</f>
        <v>202.275407639044</v>
      </c>
      <c r="I34" s="108">
        <f>'C.34'!I34/'C 35'!I34*1000</f>
        <v>193.73539538296549</v>
      </c>
      <c r="J34" s="108">
        <f>'C.34'!J34/'C 35'!J34*1000</f>
        <v>197.37853899198296</v>
      </c>
      <c r="K34" s="108">
        <f>'C.34'!K34/'C 35'!K34*1000</f>
        <v>197.20527667012618</v>
      </c>
      <c r="L34" s="108">
        <f>'C.34'!L34/'C 35'!L34*1000</f>
        <v>210.00220206574738</v>
      </c>
      <c r="M34" s="108">
        <f>'C.34'!M34/'C 35'!M34*1000</f>
        <v>209.44832088577846</v>
      </c>
      <c r="N34" s="108">
        <f>'C.34'!N34/'C 35'!N34*1000</f>
        <v>219.39191611886781</v>
      </c>
      <c r="O34" s="246">
        <f>'C.34'!O34/'C 35'!O34*1000</f>
        <v>2433.3568839748596</v>
      </c>
    </row>
    <row r="35" spans="1:15" ht="11.1" customHeight="1" x14ac:dyDescent="0.25">
      <c r="A35" s="69" t="s">
        <v>17</v>
      </c>
      <c r="B35" s="70">
        <v>2023</v>
      </c>
      <c r="C35" s="108">
        <f>'C.34'!C35/'C 35'!C35*1000</f>
        <v>359.5637789381413</v>
      </c>
      <c r="D35" s="108">
        <f>'C.34'!D35/'C 35'!D35*1000</f>
        <v>336.46560439449405</v>
      </c>
      <c r="E35" s="108">
        <f>'C.34'!E35/'C 35'!E35*1000</f>
        <v>338.87848608644777</v>
      </c>
      <c r="F35" s="108">
        <f>'C.34'!F35/'C 35'!F35*1000</f>
        <v>341.72027284235651</v>
      </c>
      <c r="G35" s="108">
        <f>'C.34'!G35/'C 35'!G35*1000</f>
        <v>351.32438118288525</v>
      </c>
      <c r="H35" s="108">
        <f>'C.34'!H35/'C 35'!H35*1000</f>
        <v>345.08984555409103</v>
      </c>
      <c r="I35" s="108">
        <f>'C.34'!I35/'C 35'!I35*1000</f>
        <v>357.37520324633726</v>
      </c>
      <c r="J35" s="108">
        <f>'C.34'!J35/'C 35'!J35*1000</f>
        <v>353.28686598601547</v>
      </c>
      <c r="K35" s="108">
        <f>'C.34'!K35/'C 35'!K35*1000</f>
        <v>338.68957445508192</v>
      </c>
      <c r="L35" s="108">
        <f>'C.34'!L35/'C 35'!L35*1000</f>
        <v>365.27993075793967</v>
      </c>
      <c r="M35" s="108">
        <f>'C.34'!M35/'C 35'!M35*1000</f>
        <v>354.09523297240975</v>
      </c>
      <c r="N35" s="108">
        <f>'C.34'!N35/'C 35'!N35*1000</f>
        <v>356.10532108633811</v>
      </c>
      <c r="O35" s="246">
        <f>'C.34'!O35/'C 35'!O35*1000</f>
        <v>4198.141461105537</v>
      </c>
    </row>
    <row r="36" spans="1:15" ht="11.1" customHeight="1" x14ac:dyDescent="0.25">
      <c r="A36" s="69"/>
      <c r="B36" s="70">
        <v>2024</v>
      </c>
      <c r="C36" s="108">
        <f>'C.34'!C36/'C 35'!C36*1000</f>
        <v>372.16225917676161</v>
      </c>
      <c r="D36" s="108">
        <f>'C.34'!D36/'C 35'!D36*1000</f>
        <v>345.56072582864067</v>
      </c>
      <c r="E36" s="108">
        <f>'C.34'!E36/'C 35'!E36*1000</f>
        <v>355.10306401335515</v>
      </c>
      <c r="F36" s="108">
        <f>'C.34'!F36/'C 35'!F36*1000</f>
        <v>347.5783768702392</v>
      </c>
      <c r="G36" s="108">
        <f>'C.34'!G36/'C 35'!G36*1000</f>
        <v>376.58217183740715</v>
      </c>
      <c r="H36" s="108">
        <f>'C.34'!H36/'C 35'!H36*1000</f>
        <v>365.43224145377332</v>
      </c>
      <c r="I36" s="108">
        <f>'C.34'!I36/'C 35'!I36*1000</f>
        <v>363.28946554645796</v>
      </c>
      <c r="J36" s="108">
        <f>'C.34'!J36/'C 35'!J36*1000</f>
        <v>362.23606967848235</v>
      </c>
      <c r="K36" s="108">
        <f>'C.34'!K36/'C 35'!K36*1000</f>
        <v>359.15670276441904</v>
      </c>
      <c r="L36" s="108">
        <f>'C.34'!L36/'C 35'!L36*1000</f>
        <v>359.12202521801635</v>
      </c>
      <c r="M36" s="108">
        <f>'C.34'!M36/'C 35'!M36*1000</f>
        <v>361.71361824875993</v>
      </c>
      <c r="N36" s="108">
        <f>'C.34'!N36/'C 35'!N36*1000</f>
        <v>366.47219626777661</v>
      </c>
      <c r="O36" s="246">
        <f>'C.34'!O36/'C 35'!O36*1000</f>
        <v>4334.2440999857836</v>
      </c>
    </row>
    <row r="37" spans="1:15" ht="11.1" customHeight="1" x14ac:dyDescent="0.25">
      <c r="A37" s="69" t="s">
        <v>10</v>
      </c>
      <c r="B37" s="70">
        <v>2023</v>
      </c>
      <c r="C37" s="108">
        <f>'C.34'!C37/'C 35'!C37*1000</f>
        <v>826.13492129456768</v>
      </c>
      <c r="D37" s="108">
        <f>'C.34'!D37/'C 35'!D37*1000</f>
        <v>820.94338839919783</v>
      </c>
      <c r="E37" s="108">
        <f>'C.34'!E37/'C 35'!E37*1000</f>
        <v>822.1572838839835</v>
      </c>
      <c r="F37" s="108">
        <f>'C.34'!F37/'C 35'!F37*1000</f>
        <v>817.07017309139474</v>
      </c>
      <c r="G37" s="108">
        <f>'C.34'!G37/'C 35'!G37*1000</f>
        <v>824.76477131532317</v>
      </c>
      <c r="H37" s="108">
        <f>'C.34'!H37/'C 35'!H37*1000</f>
        <v>814.95695602578371</v>
      </c>
      <c r="I37" s="108">
        <f>'C.34'!I37/'C 35'!I37*1000</f>
        <v>822.59819491106725</v>
      </c>
      <c r="J37" s="108">
        <f>'C.34'!J37/'C 35'!J37*1000</f>
        <v>820.54747994465356</v>
      </c>
      <c r="K37" s="108">
        <f>'C.34'!K37/'C 35'!K37*1000</f>
        <v>865.80751937583</v>
      </c>
      <c r="L37" s="108">
        <f>'C.34'!L37/'C 35'!L37*1000</f>
        <v>855.62394574788163</v>
      </c>
      <c r="M37" s="108">
        <f>'C.34'!M37/'C 35'!M37*1000</f>
        <v>865.2080086372963</v>
      </c>
      <c r="N37" s="108">
        <f>'C.34'!N37/'C 35'!N37*1000</f>
        <v>825.44617079577233</v>
      </c>
      <c r="O37" s="246">
        <f>'C.34'!O37/'C 35'!O37*1000</f>
        <v>9974.0780093510421</v>
      </c>
    </row>
    <row r="38" spans="1:15" ht="11.1" customHeight="1" x14ac:dyDescent="0.25">
      <c r="A38" s="69"/>
      <c r="B38" s="70">
        <v>2024</v>
      </c>
      <c r="C38" s="108">
        <f>'C.34'!C38/'C 35'!C38*1000</f>
        <v>830.0542199685882</v>
      </c>
      <c r="D38" s="108">
        <f>'C.34'!D38/'C 35'!D38*1000</f>
        <v>829.32823889823669</v>
      </c>
      <c r="E38" s="108">
        <f>'C.34'!E38/'C 35'!E38*1000</f>
        <v>816.56001840746092</v>
      </c>
      <c r="F38" s="108">
        <f>'C.34'!F38/'C 35'!F38*1000</f>
        <v>831.78271499355117</v>
      </c>
      <c r="G38" s="108">
        <f>'C.34'!G38/'C 35'!G38*1000</f>
        <v>814.03668553345392</v>
      </c>
      <c r="H38" s="108">
        <f>'C.34'!H38/'C 35'!H38*1000</f>
        <v>815.94073362851645</v>
      </c>
      <c r="I38" s="108">
        <f>'C.34'!I38/'C 35'!I38*1000</f>
        <v>814.34299912581969</v>
      </c>
      <c r="J38" s="108">
        <f>'C.34'!J38/'C 35'!J38*1000</f>
        <v>817.24420066659673</v>
      </c>
      <c r="K38" s="108">
        <f>'C.34'!K38/'C 35'!K38*1000</f>
        <v>812.39946045994998</v>
      </c>
      <c r="L38" s="108">
        <f>'C.34'!L38/'C 35'!L38*1000</f>
        <v>819.75226568938194</v>
      </c>
      <c r="M38" s="108">
        <f>'C.34'!M38/'C 35'!M38*1000</f>
        <v>821.04419593411183</v>
      </c>
      <c r="N38" s="108">
        <f>'C.34'!N38/'C 35'!N38*1000</f>
        <v>811.09067152886121</v>
      </c>
      <c r="O38" s="246">
        <f>'C.34'!O38/'C 35'!O38*1000</f>
        <v>9832.0003935603963</v>
      </c>
    </row>
    <row r="39" spans="1:15" ht="11.1" customHeight="1" x14ac:dyDescent="0.25">
      <c r="A39" s="69" t="s">
        <v>63</v>
      </c>
      <c r="B39" s="70">
        <v>2023</v>
      </c>
      <c r="C39" s="108">
        <f>'C.34'!C39/'C 35'!C39*1000</f>
        <v>99.789862406015047</v>
      </c>
      <c r="D39" s="108">
        <f>'C.34'!D39/'C 35'!D39*1000</f>
        <v>93.087435630252131</v>
      </c>
      <c r="E39" s="108">
        <f>'C.34'!E39/'C 35'!E39*1000</f>
        <v>100.42703104631219</v>
      </c>
      <c r="F39" s="108">
        <f>'C.34'!F39/'C 35'!F39*1000</f>
        <v>98.549368860759515</v>
      </c>
      <c r="G39" s="108">
        <f>'C.34'!G39/'C 35'!G39*1000</f>
        <v>99.199238734177229</v>
      </c>
      <c r="H39" s="108">
        <f>'C.34'!H39/'C 35'!H39*1000</f>
        <v>96.914647792207802</v>
      </c>
      <c r="I39" s="108">
        <f>'C.34'!I39/'C 35'!I39*1000</f>
        <v>97.444950921861277</v>
      </c>
      <c r="J39" s="108">
        <f>'C.34'!J39/'C 35'!J39*1000</f>
        <v>97.937556646394469</v>
      </c>
      <c r="K39" s="108">
        <f>'C.34'!K39/'C 35'!K39*1000</f>
        <v>97.956313146362845</v>
      </c>
      <c r="L39" s="108">
        <f>'C.34'!L39/'C 35'!L39*1000</f>
        <v>99.100800000000021</v>
      </c>
      <c r="M39" s="108">
        <f>'C.34'!M39/'C 35'!M39*1000</f>
        <v>98.440547208121842</v>
      </c>
      <c r="N39" s="108">
        <f>'C.34'!N39/'C 35'!N39*1000</f>
        <v>98.611309737510609</v>
      </c>
      <c r="O39" s="246">
        <f>'C.34'!O39/'C 35'!O39*1000</f>
        <v>1177.4754641987615</v>
      </c>
    </row>
    <row r="40" spans="1:15" ht="11.1" customHeight="1" x14ac:dyDescent="0.25">
      <c r="A40" s="69"/>
      <c r="B40" s="70">
        <v>2024</v>
      </c>
      <c r="C40" s="108">
        <f>'C.34'!C40/'C 35'!C40*1000</f>
        <v>97.733723624047428</v>
      </c>
      <c r="D40" s="108">
        <f>'C.34'!D40/'C 35'!D40*1000</f>
        <v>94.066798722316875</v>
      </c>
      <c r="E40" s="108">
        <f>'C.34'!E40/'C 35'!E40*1000</f>
        <v>96.106575000000007</v>
      </c>
      <c r="F40" s="108">
        <f>'C.34'!F40/'C 35'!F40*1000</f>
        <v>92.02611669741701</v>
      </c>
      <c r="G40" s="108">
        <f>'C.34'!G40/'C 35'!G40*1000</f>
        <v>94.285327731092451</v>
      </c>
      <c r="H40" s="108">
        <f>'C.34'!H40/'C 35'!H40*1000</f>
        <v>97.876920000000027</v>
      </c>
      <c r="I40" s="108">
        <f>'C.34'!I40/'C 35'!I40*1000</f>
        <v>97.517818838028177</v>
      </c>
      <c r="J40" s="108">
        <f>'C.34'!J40/'C 35'!J40*1000</f>
        <v>99.904699128919887</v>
      </c>
      <c r="K40" s="108">
        <f>'C.34'!K40/'C 35'!K40*1000</f>
        <v>100.81494459102903</v>
      </c>
      <c r="L40" s="108">
        <f>'C.34'!L40/'C 35'!L40*1000</f>
        <v>96.829369002695444</v>
      </c>
      <c r="M40" s="108">
        <f>'C.34'!M40/'C 35'!M40*1000</f>
        <v>94.314045038167947</v>
      </c>
      <c r="N40" s="108">
        <f>'C.34'!N40/'C 35'!N40*1000</f>
        <v>97.428313953488399</v>
      </c>
      <c r="O40" s="246">
        <f>'C.34'!O40/'C 35'!O40*1000</f>
        <v>1159.1516938721527</v>
      </c>
    </row>
    <row r="41" spans="1:15" ht="11.1" customHeight="1" x14ac:dyDescent="0.25">
      <c r="A41" s="69" t="s">
        <v>64</v>
      </c>
      <c r="B41" s="70">
        <v>2023</v>
      </c>
      <c r="C41" s="108">
        <f>'C.34'!C41/'C 35'!C41*1000</f>
        <v>116.2429089875142</v>
      </c>
      <c r="D41" s="108">
        <f>'C.34'!D41/'C 35'!D41*1000</f>
        <v>117.65822029175949</v>
      </c>
      <c r="E41" s="108">
        <f>'C.34'!E41/'C 35'!E41*1000</f>
        <v>118.22313373140497</v>
      </c>
      <c r="F41" s="108">
        <f>'C.34'!F41/'C 35'!F41*1000</f>
        <v>115.00516224407828</v>
      </c>
      <c r="G41" s="108">
        <f>'C.34'!G41/'C 35'!G41*1000</f>
        <v>114.08505824332345</v>
      </c>
      <c r="H41" s="108">
        <f>'C.34'!H41/'C 35'!H41*1000</f>
        <v>121.33263888223141</v>
      </c>
      <c r="I41" s="108">
        <f>'C.34'!I41/'C 35'!I41*1000</f>
        <v>118.92750029195633</v>
      </c>
      <c r="J41" s="108">
        <f>'C.34'!J41/'C 35'!J41*1000</f>
        <v>120.66198520260785</v>
      </c>
      <c r="K41" s="108">
        <f>'C.34'!K41/'C 35'!K41*1000</f>
        <v>122.38292467741937</v>
      </c>
      <c r="L41" s="108">
        <f>'C.34'!L41/'C 35'!L41*1000</f>
        <v>113.98837649538461</v>
      </c>
      <c r="M41" s="108">
        <f>'C.34'!M41/'C 35'!M41*1000</f>
        <v>111.34792157142856</v>
      </c>
      <c r="N41" s="108">
        <f>'C.34'!N41/'C 35'!N41*1000</f>
        <v>120.26229564590165</v>
      </c>
      <c r="O41" s="246">
        <f>'C.34'!O41/'C 35'!O41*1000</f>
        <v>1410.6469966360771</v>
      </c>
    </row>
    <row r="42" spans="1:15" ht="11.1" customHeight="1" x14ac:dyDescent="0.25">
      <c r="A42" s="69"/>
      <c r="B42" s="70">
        <v>2024</v>
      </c>
      <c r="C42" s="108">
        <f>'C.34'!C42/'C 35'!C42*1000</f>
        <v>123.1616066909091</v>
      </c>
      <c r="D42" s="108">
        <f>'C.34'!D42/'C 35'!D42*1000</f>
        <v>125.4052665139607</v>
      </c>
      <c r="E42" s="108">
        <f>'C.34'!E42/'C 35'!E42*1000</f>
        <v>125.47660715112541</v>
      </c>
      <c r="F42" s="108">
        <f>'C.34'!F42/'C 35'!F42*1000</f>
        <v>126.46288068995631</v>
      </c>
      <c r="G42" s="108">
        <f>'C.34'!G42/'C 35'!G42*1000</f>
        <v>126.26751727184468</v>
      </c>
      <c r="H42" s="108">
        <f>'C.34'!H42/'C 35'!H42*1000</f>
        <v>128.91231787125417</v>
      </c>
      <c r="I42" s="108">
        <f>'C.34'!I42/'C 35'!I42*1000</f>
        <v>125.72233729232504</v>
      </c>
      <c r="J42" s="108">
        <f>'C.34'!J42/'C 35'!J42*1000</f>
        <v>126.7136605835141</v>
      </c>
      <c r="K42" s="108">
        <f>'C.34'!K42/'C 35'!K42*1000</f>
        <v>129.11928992307691</v>
      </c>
      <c r="L42" s="108">
        <f>'C.34'!L42/'C 35'!L42*1000</f>
        <v>126.07260720792083</v>
      </c>
      <c r="M42" s="108">
        <f>'C.34'!M42/'C 35'!M42*1000</f>
        <v>113.28538179496404</v>
      </c>
      <c r="N42" s="108">
        <f>'C.34'!N42/'C 35'!N42*1000</f>
        <v>110.80571212322276</v>
      </c>
      <c r="O42" s="246">
        <f>'C.34'!O42/'C 35'!O42*1000</f>
        <v>1489.2329069752884</v>
      </c>
    </row>
    <row r="43" spans="1:15" ht="11.1" customHeight="1" x14ac:dyDescent="0.25">
      <c r="A43" s="69" t="s">
        <v>21</v>
      </c>
      <c r="B43" s="70">
        <v>2023</v>
      </c>
      <c r="C43" s="108">
        <f>'C.34'!C43/'C 35'!C43*1000</f>
        <v>265.45947067981319</v>
      </c>
      <c r="D43" s="108">
        <f>'C.34'!D43/'C 35'!D43*1000</f>
        <v>242.11879999999999</v>
      </c>
      <c r="E43" s="108">
        <f>'C.34'!E43/'C 35'!E43*1000</f>
        <v>268.03500000000003</v>
      </c>
      <c r="F43" s="108">
        <f>'C.34'!F43/'C 35'!F43*1000</f>
        <v>260.13299999999998</v>
      </c>
      <c r="G43" s="108">
        <f>'C.34'!G43/'C 35'!G43*1000</f>
        <v>256.38256579397586</v>
      </c>
      <c r="H43" s="108">
        <f>'C.34'!H43/'C 35'!H43*1000</f>
        <v>257.01111091611091</v>
      </c>
      <c r="I43" s="108">
        <f>'C.34'!I43/'C 35'!I43*1000</f>
        <v>263.91117798553535</v>
      </c>
      <c r="J43" s="108">
        <f>'C.34'!J43/'C 35'!J43*1000</f>
        <v>261.15891120459662</v>
      </c>
      <c r="K43" s="108">
        <f>'C.34'!K43/'C 35'!K43*1000</f>
        <v>254.33384008379889</v>
      </c>
      <c r="L43" s="108">
        <f>'C.34'!L43/'C 35'!L43*1000</f>
        <v>264.74810455253595</v>
      </c>
      <c r="M43" s="108">
        <f>'C.34'!M43/'C 35'!M43*1000</f>
        <v>257.82749037451873</v>
      </c>
      <c r="N43" s="108">
        <f>'C.34'!N43/'C 35'!N43*1000</f>
        <v>266.79730649739605</v>
      </c>
      <c r="O43" s="246">
        <f>'C.34'!O43/'C 35'!O43*1000</f>
        <v>3117.8767803795704</v>
      </c>
    </row>
    <row r="44" spans="1:15" ht="11.1" customHeight="1" x14ac:dyDescent="0.25">
      <c r="A44" s="69"/>
      <c r="B44" s="70">
        <v>2024</v>
      </c>
      <c r="C44" s="108">
        <f>'C.34'!C44/'C 35'!C44*1000</f>
        <v>265.94594706798125</v>
      </c>
      <c r="D44" s="108">
        <f>'C.34'!D44/'C 35'!D44*1000</f>
        <v>242.11880000000002</v>
      </c>
      <c r="E44" s="108">
        <f>'C.34'!E44/'C 35'!E44*1000</f>
        <v>266.46600000000001</v>
      </c>
      <c r="F44" s="108">
        <f>'C.34'!F44/'C 35'!F44*1000</f>
        <v>259.53300000000002</v>
      </c>
      <c r="G44" s="108">
        <f>'C.34'!G44/'C 35'!G44*1000</f>
        <v>256.38256579397586</v>
      </c>
      <c r="H44" s="108">
        <f>'C.34'!H44/'C 35'!H44*1000</f>
        <v>256.69825657939737</v>
      </c>
      <c r="I44" s="108">
        <f>'C.34'!I44/'C 35'!I44*1000</f>
        <v>263.13146255042972</v>
      </c>
      <c r="J44" s="108">
        <f>'C.34'!J44/'C 35'!J44*1000</f>
        <v>261.15891120459656</v>
      </c>
      <c r="K44" s="108">
        <f>'C.34'!K44/'C 35'!K44*1000</f>
        <v>254.462486938349</v>
      </c>
      <c r="L44" s="108">
        <f>'C.34'!L44/'C 35'!L44*1000</f>
        <v>263.72319544984487</v>
      </c>
      <c r="M44" s="108">
        <f>'C.34'!M44/'C 35'!M44*1000</f>
        <v>264.9174793956044</v>
      </c>
      <c r="N44" s="108">
        <f>'C.34'!N44/'C 35'!N44*1000</f>
        <v>264.73601340033497</v>
      </c>
      <c r="O44" s="246">
        <f>'C.34'!O44/'C 35'!O44*1000</f>
        <v>3119.4874908075935</v>
      </c>
    </row>
    <row r="45" spans="1:15" ht="11.1" customHeight="1" x14ac:dyDescent="0.25">
      <c r="A45" s="69" t="s">
        <v>42</v>
      </c>
      <c r="B45" s="70">
        <v>2023</v>
      </c>
      <c r="C45" s="108">
        <f>'C.34'!C45/'C 35'!C45*1000</f>
        <v>110.81657520326631</v>
      </c>
      <c r="D45" s="108">
        <f>'C.34'!D45/'C 35'!D45*1000</f>
        <v>101.22948909756487</v>
      </c>
      <c r="E45" s="108">
        <f>'C.34'!E45/'C 35'!E45*1000</f>
        <v>108.43104766580686</v>
      </c>
      <c r="F45" s="108">
        <f>'C.34'!F45/'C 35'!F45*1000</f>
        <v>119.3853</v>
      </c>
      <c r="G45" s="108">
        <f>'C.34'!G45/'C 35'!G45*1000</f>
        <v>100.66990006246095</v>
      </c>
      <c r="H45" s="108">
        <f>'C.34'!H45/'C 35'!H45*1000</f>
        <v>97.718258622403354</v>
      </c>
      <c r="I45" s="108">
        <f>'C.34'!I45/'C 35'!I45*1000</f>
        <v>105.36875055906971</v>
      </c>
      <c r="J45" s="108">
        <f>'C.34'!J45/'C 35'!J45*1000</f>
        <v>102.49140318412404</v>
      </c>
      <c r="K45" s="108">
        <f>'C.34'!K45/'C 35'!K45*1000</f>
        <v>96.25030560168625</v>
      </c>
      <c r="L45" s="108">
        <f>'C.34'!L45/'C 35'!L45*1000</f>
        <v>104.11367460581667</v>
      </c>
      <c r="M45" s="108">
        <f>'C.34'!M45/'C 35'!M45*1000</f>
        <v>103.12233570159859</v>
      </c>
      <c r="N45" s="108">
        <f>'C.34'!N45/'C 35'!N45*1000</f>
        <v>92.387253138999299</v>
      </c>
      <c r="O45" s="246">
        <f>'C.34'!O45/'C 35'!O45*1000</f>
        <v>1242.2605200289122</v>
      </c>
    </row>
    <row r="46" spans="1:15" ht="11.1" customHeight="1" x14ac:dyDescent="0.25">
      <c r="A46" s="69"/>
      <c r="B46" s="70">
        <v>2024</v>
      </c>
      <c r="C46" s="108">
        <f>'C.34'!C46/'C 35'!C46*1000</f>
        <v>104.8165752032664</v>
      </c>
      <c r="D46" s="108">
        <f>'C.34'!D46/'C 35'!D46*1000</f>
        <v>96.844058558692851</v>
      </c>
      <c r="E46" s="108">
        <f>'C.34'!E46/'C 35'!E46*1000</f>
        <v>104.96388706696082</v>
      </c>
      <c r="F46" s="108">
        <f>'C.34'!F46/'C 35'!F46*1000</f>
        <v>119.3853</v>
      </c>
      <c r="G46" s="108">
        <f>'C.34'!G46/'C 35'!G46*1000</f>
        <v>101.56109999999998</v>
      </c>
      <c r="H46" s="108">
        <f>'C.34'!H46/'C 35'!H46*1000</f>
        <v>106.99734204056544</v>
      </c>
      <c r="I46" s="108">
        <f>'C.34'!I46/'C 35'!I46*1000</f>
        <v>105.89960445480132</v>
      </c>
      <c r="J46" s="108">
        <f>'C.34'!J46/'C 35'!J46*1000</f>
        <v>99.318098236940827</v>
      </c>
      <c r="K46" s="108">
        <f>'C.34'!K46/'C 35'!K46*1000</f>
        <v>92.295774895646986</v>
      </c>
      <c r="L46" s="108">
        <f>'C.34'!L46/'C 35'!L46*1000</f>
        <v>106.54380929663975</v>
      </c>
      <c r="M46" s="108">
        <f>'C.34'!M46/'C 35'!M46*1000</f>
        <v>107.9807078976787</v>
      </c>
      <c r="N46" s="108">
        <f>'C.34'!N46/'C 35'!N46*1000</f>
        <v>95.187030845896672</v>
      </c>
      <c r="O46" s="246">
        <f>'C.34'!O46/'C 35'!O46*1000</f>
        <v>1240.8514670892905</v>
      </c>
    </row>
    <row r="47" spans="1:15" ht="11.1" customHeight="1" x14ac:dyDescent="0.25">
      <c r="A47" s="69" t="s">
        <v>31</v>
      </c>
      <c r="B47" s="70">
        <v>2023</v>
      </c>
      <c r="C47" s="108">
        <f>'C.34'!C47/'C 35'!C47*1000</f>
        <v>118.28449692967467</v>
      </c>
      <c r="D47" s="108">
        <f>'C.34'!D47/'C 35'!D47*1000</f>
        <v>124.37983124277112</v>
      </c>
      <c r="E47" s="108">
        <f>'C.34'!E47/'C 35'!E47*1000</f>
        <v>143.53649366352391</v>
      </c>
      <c r="F47" s="108">
        <f>'C.34'!F47/'C 35'!F47*1000</f>
        <v>189.37175424962373</v>
      </c>
      <c r="G47" s="108">
        <f>'C.34'!G47/'C 35'!G47*1000</f>
        <v>205.9079719170619</v>
      </c>
      <c r="H47" s="108">
        <f>'C.34'!H47/'C 35'!H47*1000</f>
        <v>198.70600140432035</v>
      </c>
      <c r="I47" s="108">
        <f>'C.34'!I47/'C 35'!I47*1000</f>
        <v>185.58388039473127</v>
      </c>
      <c r="J47" s="108">
        <f>'C.34'!J47/'C 35'!J47*1000</f>
        <v>156.06348455663459</v>
      </c>
      <c r="K47" s="108">
        <f>'C.34'!K47/'C 35'!K47*1000</f>
        <v>110.78566848258821</v>
      </c>
      <c r="L47" s="108">
        <f>'C.34'!L47/'C 35'!L47*1000</f>
        <v>108.84709864372435</v>
      </c>
      <c r="M47" s="108">
        <f>'C.34'!M47/'C 35'!M47*1000</f>
        <v>111.00166273539307</v>
      </c>
      <c r="N47" s="108">
        <f>'C.34'!N47/'C 35'!N47*1000</f>
        <v>122.56150105725158</v>
      </c>
      <c r="O47" s="246">
        <f>'C.34'!O47/'C 35'!O47*1000</f>
        <v>1767.7069261340507</v>
      </c>
    </row>
    <row r="48" spans="1:15" ht="11.1" customHeight="1" x14ac:dyDescent="0.25">
      <c r="A48" s="69"/>
      <c r="B48" s="70">
        <v>2024</v>
      </c>
      <c r="C48" s="108">
        <f>'C.34'!C48/'C 35'!C48*1000</f>
        <v>115.66388986663537</v>
      </c>
      <c r="D48" s="108">
        <f>'C.34'!D48/'C 35'!D48*1000</f>
        <v>124.13747368256607</v>
      </c>
      <c r="E48" s="108">
        <f>'C.34'!E48/'C 35'!E48*1000</f>
        <v>142.04620753125238</v>
      </c>
      <c r="F48" s="108">
        <f>'C.34'!F48/'C 35'!F48*1000</f>
        <v>188.2859379320027</v>
      </c>
      <c r="G48" s="108">
        <f>'C.34'!G48/'C 35'!G48*1000</f>
        <v>204.63438351459891</v>
      </c>
      <c r="H48" s="108">
        <f>'C.34'!H48/'C 35'!H48*1000</f>
        <v>186.44521578155732</v>
      </c>
      <c r="I48" s="108">
        <f>'C.34'!I48/'C 35'!I48*1000</f>
        <v>170.16658306919169</v>
      </c>
      <c r="J48" s="108">
        <f>'C.34'!J48/'C 35'!J48*1000</f>
        <v>148.70375119905847</v>
      </c>
      <c r="K48" s="108">
        <f>'C.34'!K48/'C 35'!K48*1000</f>
        <v>115.74969765379343</v>
      </c>
      <c r="L48" s="108">
        <f>'C.34'!L48/'C 35'!L48*1000</f>
        <v>108.8629570178453</v>
      </c>
      <c r="M48" s="108">
        <f>'C.34'!M48/'C 35'!M48*1000</f>
        <v>110.96240486480283</v>
      </c>
      <c r="N48" s="108">
        <f>'C.34'!N48/'C 35'!N48*1000</f>
        <v>122.30517753190178</v>
      </c>
      <c r="O48" s="246">
        <f>'C.34'!O48/'C 35'!O48*1000</f>
        <v>1739.0294265433567</v>
      </c>
    </row>
    <row r="49" spans="1:15" ht="11.1" customHeight="1" x14ac:dyDescent="0.25">
      <c r="A49" s="69" t="s">
        <v>35</v>
      </c>
      <c r="B49" s="70">
        <v>2023</v>
      </c>
      <c r="C49" s="108">
        <f>'C.34'!C49/'C 35'!C49*1000</f>
        <v>116.3577840394485</v>
      </c>
      <c r="D49" s="108">
        <f>'C.34'!D49/'C 35'!D49*1000</f>
        <v>119.42497109826589</v>
      </c>
      <c r="E49" s="108">
        <f>'C.34'!E49/'C 35'!E49*1000</f>
        <v>134.83933070365185</v>
      </c>
      <c r="F49" s="108">
        <f>'C.34'!F49/'C 35'!F49*1000</f>
        <v>132.77094061551801</v>
      </c>
      <c r="G49" s="108">
        <f>'C.34'!G49/'C 35'!G49*1000</f>
        <v>126.71996937488738</v>
      </c>
      <c r="H49" s="108">
        <f>'C.34'!H49/'C 35'!H49*1000</f>
        <v>120.95467994176488</v>
      </c>
      <c r="I49" s="108">
        <f>'C.34'!I49/'C 35'!I49*1000</f>
        <v>117.50461950696678</v>
      </c>
      <c r="J49" s="108">
        <f>'C.34'!J49/'C 35'!J49*1000</f>
        <v>108.40372897306202</v>
      </c>
      <c r="K49" s="108">
        <f>'C.34'!K49/'C 35'!K49*1000</f>
        <v>99.885691761923539</v>
      </c>
      <c r="L49" s="108">
        <f>'C.34'!L49/'C 35'!L49*1000</f>
        <v>95.452747252747258</v>
      </c>
      <c r="M49" s="108">
        <f>'C.34'!M49/'C 35'!M49*1000</f>
        <v>97.674819615996086</v>
      </c>
      <c r="N49" s="108">
        <f>'C.34'!N49/'C 35'!N49*1000</f>
        <v>105.77630483890145</v>
      </c>
      <c r="O49" s="246">
        <f>'C.34'!O49/'C 35'!O49*1000</f>
        <v>1399.0046460214908</v>
      </c>
    </row>
    <row r="50" spans="1:15" ht="11.1" customHeight="1" x14ac:dyDescent="0.25">
      <c r="A50" s="69"/>
      <c r="B50" s="70">
        <v>2024</v>
      </c>
      <c r="C50" s="108">
        <f>'C.34'!C50/'C 35'!C50*1000</f>
        <v>117.6256229280291</v>
      </c>
      <c r="D50" s="108">
        <f>'C.34'!D50/'C 35'!D50*1000</f>
        <v>127.85396724909259</v>
      </c>
      <c r="E50" s="108">
        <f>'C.34'!E50/'C 35'!E50*1000</f>
        <v>142.08827816841023</v>
      </c>
      <c r="F50" s="108">
        <f>'C.34'!F50/'C 35'!F50*1000</f>
        <v>142.65678719099145</v>
      </c>
      <c r="G50" s="108">
        <f>'C.34'!G50/'C 35'!G50*1000</f>
        <v>138.31735907759884</v>
      </c>
      <c r="H50" s="108">
        <f>'C.34'!H50/'C 35'!H50*1000</f>
        <v>129.73049064332929</v>
      </c>
      <c r="I50" s="108">
        <f>'C.34'!I50/'C 35'!I50*1000</f>
        <v>126.6639881604911</v>
      </c>
      <c r="J50" s="108">
        <f>'C.34'!J50/'C 35'!J50*1000</f>
        <v>119.81472566371683</v>
      </c>
      <c r="K50" s="108">
        <f>'C.34'!K50/'C 35'!K50*1000</f>
        <v>112.43010042283299</v>
      </c>
      <c r="L50" s="108">
        <f>'C.34'!L50/'C 35'!L50*1000</f>
        <v>105.74769479644108</v>
      </c>
      <c r="M50" s="108">
        <f>'C.34'!M50/'C 35'!M50*1000</f>
        <v>109.04587717620049</v>
      </c>
      <c r="N50" s="108">
        <f>'C.34'!N50/'C 35'!N50*1000</f>
        <v>118.01030339805827</v>
      </c>
      <c r="O50" s="246">
        <f>'C.34'!O50/'C 35'!O50*1000</f>
        <v>1511.7100388880885</v>
      </c>
    </row>
    <row r="51" spans="1:15" ht="11.1" customHeight="1" x14ac:dyDescent="0.25">
      <c r="A51" s="69" t="s">
        <v>36</v>
      </c>
      <c r="B51" s="70">
        <v>2023</v>
      </c>
      <c r="C51" s="108">
        <f>'C.34'!C51/'C 35'!C51*1000</f>
        <v>137.79944848154025</v>
      </c>
      <c r="D51" s="108">
        <f>'C.34'!D51/'C 35'!D51*1000</f>
        <v>145.21651701346389</v>
      </c>
      <c r="E51" s="108">
        <f>'C.34'!E51/'C 35'!E51*1000</f>
        <v>154.56</v>
      </c>
      <c r="F51" s="108">
        <f>'C.34'!F51/'C 35'!F51*1000</f>
        <v>153.66</v>
      </c>
      <c r="G51" s="108">
        <f>'C.34'!G51/'C 35'!G51*1000</f>
        <v>154.24315602368162</v>
      </c>
      <c r="H51" s="108">
        <f>'C.34'!H51/'C 35'!H51*1000</f>
        <v>151.67843796711512</v>
      </c>
      <c r="I51" s="108">
        <f>'C.34'!I51/'C 35'!I51*1000</f>
        <v>155.18952239516838</v>
      </c>
      <c r="J51" s="108">
        <f>'C.34'!J51/'C 35'!J51*1000</f>
        <v>129.75623541054281</v>
      </c>
      <c r="K51" s="108">
        <f>'C.34'!K51/'C 35'!K51*1000</f>
        <v>128.32061860328062</v>
      </c>
      <c r="L51" s="108">
        <f>'C.34'!L51/'C 35'!L51*1000</f>
        <v>120.60629496614661</v>
      </c>
      <c r="M51" s="108">
        <f>'C.34'!M51/'C 35'!M51*1000</f>
        <v>126.15695778533076</v>
      </c>
      <c r="N51" s="108">
        <f>'C.34'!N51/'C 35'!N51*1000</f>
        <v>124.63389111132793</v>
      </c>
      <c r="O51" s="246">
        <f>'C.34'!O51/'C 35'!O51*1000</f>
        <v>1682.5426086535756</v>
      </c>
    </row>
    <row r="52" spans="1:15" ht="11.1" customHeight="1" x14ac:dyDescent="0.25">
      <c r="A52" s="69"/>
      <c r="B52" s="70">
        <v>2024</v>
      </c>
      <c r="C52" s="108">
        <f>'C.34'!C52/'C 35'!C52*1000</f>
        <v>131.79944848154008</v>
      </c>
      <c r="D52" s="108">
        <f>'C.34'!D52/'C 35'!D52*1000</f>
        <v>145.21651701346389</v>
      </c>
      <c r="E52" s="108">
        <f>'C.34'!E52/'C 35'!E52*1000</f>
        <v>145.21613014443079</v>
      </c>
      <c r="F52" s="108">
        <f>'C.34'!F52/'C 35'!F52*1000</f>
        <v>146.60400000000001</v>
      </c>
      <c r="G52" s="108">
        <f>'C.34'!G52/'C 35'!G52*1000</f>
        <v>153.804</v>
      </c>
      <c r="H52" s="108">
        <f>'C.34'!H52/'C 35'!H52*1000</f>
        <v>157.19999999999999</v>
      </c>
      <c r="I52" s="108">
        <f>'C.34'!I52/'C 35'!I52*1000</f>
        <v>155.22630000000001</v>
      </c>
      <c r="J52" s="108">
        <f>'C.34'!J52/'C 35'!J52*1000</f>
        <v>129.97237181938522</v>
      </c>
      <c r="K52" s="108">
        <f>'C.34'!K52/'C 35'!K52*1000</f>
        <v>128.51027249558911</v>
      </c>
      <c r="L52" s="108">
        <f>'C.34'!L52/'C 35'!L52*1000</f>
        <v>120.57498725740049</v>
      </c>
      <c r="M52" s="108">
        <f>'C.34'!M52/'C 35'!M52*1000</f>
        <v>126.12621007250635</v>
      </c>
      <c r="N52" s="108">
        <f>'C.34'!N52/'C 35'!N52*1000</f>
        <v>126.0201564792176</v>
      </c>
      <c r="O52" s="246">
        <f>'C.34'!O52/'C 35'!O52*1000</f>
        <v>1666.4225448373536</v>
      </c>
    </row>
    <row r="53" spans="1:15" ht="11.1" customHeight="1" x14ac:dyDescent="0.25">
      <c r="A53" s="69" t="s">
        <v>22</v>
      </c>
      <c r="B53" s="70">
        <v>2023</v>
      </c>
      <c r="C53" s="108">
        <f>'C.34'!C53/'C 35'!C53*1000</f>
        <v>376.423948</v>
      </c>
      <c r="D53" s="108">
        <f>'C.34'!D53/'C 35'!D53*1000</f>
        <v>289.38599003873821</v>
      </c>
      <c r="E53" s="108">
        <f>'C.34'!E53/'C 35'!E53*1000</f>
        <v>368.69903632320239</v>
      </c>
      <c r="F53" s="108">
        <f>'C.34'!F53/'C 35'!F53*1000</f>
        <v>370.54689000000008</v>
      </c>
      <c r="G53" s="108">
        <f>'C.34'!G53/'C 35'!G53*1000</f>
        <v>370.14473684210526</v>
      </c>
      <c r="H53" s="108">
        <f>'C.34'!H53/'C 35'!H53*1000</f>
        <v>358.15550194841342</v>
      </c>
      <c r="I53" s="108">
        <f>'C.34'!I53/'C 35'!I53*1000</f>
        <v>351.43426135310472</v>
      </c>
      <c r="J53" s="108">
        <f>'C.34'!J53/'C 35'!J53*1000</f>
        <v>364.43033690036901</v>
      </c>
      <c r="K53" s="108">
        <f>'C.34'!K53/'C 35'!K53*1000</f>
        <v>355.9688773619859</v>
      </c>
      <c r="L53" s="108">
        <f>'C.34'!L53/'C 35'!L53*1000</f>
        <v>369.4090403853279</v>
      </c>
      <c r="M53" s="108">
        <f>'C.34'!M53/'C 35'!M53*1000</f>
        <v>358.61393596986818</v>
      </c>
      <c r="N53" s="108">
        <f>'C.34'!N53/'C 35'!N53*1000</f>
        <v>368.1913841911765</v>
      </c>
      <c r="O53" s="246">
        <f>'C.34'!O53/'C 35'!O53*1000</f>
        <v>4301.3391347626703</v>
      </c>
    </row>
    <row r="54" spans="1:15" ht="11.1" customHeight="1" x14ac:dyDescent="0.25">
      <c r="A54" s="69"/>
      <c r="B54" s="70">
        <v>2024</v>
      </c>
      <c r="C54" s="108">
        <f>'C.34'!C54/'C 35'!C54*1000</f>
        <v>370.87869830709496</v>
      </c>
      <c r="D54" s="108">
        <f>'C.34'!D54/'C 35'!D54*1000</f>
        <v>342.24240177909564</v>
      </c>
      <c r="E54" s="108">
        <f>'C.34'!E54/'C 35'!E54*1000</f>
        <v>368.80281690140845</v>
      </c>
      <c r="F54" s="108">
        <f>'C.34'!F54/'C 35'!F54*1000</f>
        <v>359.31801334321722</v>
      </c>
      <c r="G54" s="108">
        <f>'C.34'!G54/'C 35'!G54*1000</f>
        <v>371.93346923647147</v>
      </c>
      <c r="H54" s="108">
        <f>'C.34'!H54/'C 35'!H54*1000</f>
        <v>360.27057079318013</v>
      </c>
      <c r="I54" s="108">
        <f>'C.34'!I54/'C 35'!I54*1000</f>
        <v>371.03039288361748</v>
      </c>
      <c r="J54" s="108">
        <f>'C.34'!J54/'C 35'!J54*1000</f>
        <v>364.26232258064516</v>
      </c>
      <c r="K54" s="108">
        <f>'C.34'!K54/'C 35'!K54*1000</f>
        <v>347.70658465991318</v>
      </c>
      <c r="L54" s="108">
        <f>'C.34'!L54/'C 35'!L54*1000</f>
        <v>358.52037169406725</v>
      </c>
      <c r="M54" s="108">
        <f>'C.34'!M54/'C 35'!M54*1000</f>
        <v>340.48604110813227</v>
      </c>
      <c r="N54" s="108">
        <f>'C.34'!N54/'C 35'!N54*1000</f>
        <v>358.79150303463047</v>
      </c>
      <c r="O54" s="246">
        <f>'C.34'!O54/'C 35'!O54*1000</f>
        <v>4313.2249815127279</v>
      </c>
    </row>
    <row r="55" spans="1:15" ht="11.1" customHeight="1" x14ac:dyDescent="0.25">
      <c r="A55" s="76" t="s">
        <v>30</v>
      </c>
      <c r="B55" s="70">
        <v>2023</v>
      </c>
      <c r="C55" s="108">
        <f>'C.34'!C55/'C 35'!C55*1000</f>
        <v>75.288753799392097</v>
      </c>
      <c r="D55" s="108">
        <f>'C.34'!D55/'C 35'!D55*1000</f>
        <v>77.761589403973517</v>
      </c>
      <c r="E55" s="108">
        <f>'C.34'!E55/'C 35'!E55*1000</f>
        <v>79.398978328173371</v>
      </c>
      <c r="F55" s="108">
        <f>'C.34'!F55/'C 35'!F55*1000</f>
        <v>95.490196078431367</v>
      </c>
      <c r="G55" s="108">
        <f>'C.34'!G55/'C 35'!G55*1000</f>
        <v>100.9771986970684</v>
      </c>
      <c r="H55" s="108">
        <f>'C.34'!H55/'C 35'!H55*1000</f>
        <v>86.5625</v>
      </c>
      <c r="I55" s="108">
        <f>'C.34'!I55/'C 35'!I55*1000</f>
        <v>81.341463414634148</v>
      </c>
      <c r="J55" s="108">
        <f>'C.34'!J55/'C 35'!J55*1000</f>
        <v>71.270358306188925</v>
      </c>
      <c r="K55" s="108">
        <f>'C.34'!K55/'C 35'!K55*1000</f>
        <v>78.907843137254901</v>
      </c>
      <c r="L55" s="108">
        <f>'C.34'!L55/'C 35'!L55*1000</f>
        <v>79.541935483870972</v>
      </c>
      <c r="M55" s="108">
        <f>'C.34'!M55/'C 35'!M55*1000</f>
        <v>76.001000000000005</v>
      </c>
      <c r="N55" s="108">
        <f>'C.34'!N55/'C 35'!N55*1000</f>
        <v>78.424421965317919</v>
      </c>
      <c r="O55" s="246">
        <f>'C.34'!O55/'C 35'!O55*1000</f>
        <v>979.57801255230129</v>
      </c>
    </row>
    <row r="56" spans="1:15" ht="11.1" customHeight="1" x14ac:dyDescent="0.25">
      <c r="A56" s="76"/>
      <c r="B56" s="70">
        <v>2024</v>
      </c>
      <c r="C56" s="108">
        <f>'C.34'!C56/'C 35'!C56*1000</f>
        <v>71.51543209876543</v>
      </c>
      <c r="D56" s="108">
        <f>'C.34'!D56/'C 35'!D56*1000</f>
        <v>70.732907348242804</v>
      </c>
      <c r="E56" s="108">
        <f>'C.34'!E56/'C 35'!E56*1000</f>
        <v>71.964391691394653</v>
      </c>
      <c r="F56" s="108">
        <f>'C.34'!F56/'C 35'!F56*1000</f>
        <v>97.745098039215691</v>
      </c>
      <c r="G56" s="108">
        <f>'C.34'!G56/'C 35'!G56*1000</f>
        <v>97.095341614906829</v>
      </c>
      <c r="H56" s="108">
        <f>'C.34'!H56/'C 35'!H56*1000</f>
        <v>91.720394736842096</v>
      </c>
      <c r="I56" s="108">
        <f>'C.34'!I56/'C 35'!I56*1000</f>
        <v>90.198675496688736</v>
      </c>
      <c r="J56" s="108">
        <f>'C.34'!J56/'C 35'!J56*1000</f>
        <v>73.673758865248232</v>
      </c>
      <c r="K56" s="108">
        <f>'C.34'!K56/'C 35'!K56*1000</f>
        <v>74.666666666666657</v>
      </c>
      <c r="L56" s="108">
        <f>'C.34'!L56/'C 35'!L56*1000</f>
        <v>74.301886792452834</v>
      </c>
      <c r="M56" s="108">
        <f>'C.34'!M56/'C 35'!M56*1000</f>
        <v>72.838709677419359</v>
      </c>
      <c r="N56" s="108">
        <f>'C.34'!N56/'C 35'!N56*1000</f>
        <v>83.977707006369428</v>
      </c>
      <c r="O56" s="246">
        <f>'C.34'!O56/'C 35'!O56*1000</f>
        <v>968.85397667020186</v>
      </c>
    </row>
    <row r="57" spans="1:15" ht="11.1" customHeight="1" x14ac:dyDescent="0.25">
      <c r="A57" s="69" t="s">
        <v>102</v>
      </c>
      <c r="B57" s="70">
        <v>2023</v>
      </c>
      <c r="C57" s="108">
        <f>'C.34'!C57/'C 35'!C57*1000</f>
        <v>110.08553309204061</v>
      </c>
      <c r="D57" s="108">
        <f>'C.34'!D57/'C 35'!D57*1000</f>
        <v>119.86354746151328</v>
      </c>
      <c r="E57" s="108">
        <f>'C.34'!E57/'C 35'!E57*1000</f>
        <v>124.58914403950955</v>
      </c>
      <c r="F57" s="108">
        <f>'C.34'!F57/'C 35'!F57*1000</f>
        <v>110.72199934232161</v>
      </c>
      <c r="G57" s="108">
        <f>'C.34'!G57/'C 35'!G57*1000</f>
        <v>106.06293266205159</v>
      </c>
      <c r="H57" s="108">
        <f>'C.34'!H57/'C 35'!H57*1000</f>
        <v>104.72984635286784</v>
      </c>
      <c r="I57" s="108">
        <f>'C.34'!I57/'C 35'!I57*1000</f>
        <v>107.68671569115816</v>
      </c>
      <c r="J57" s="108">
        <f>'C.34'!J57/'C 35'!J57*1000</f>
        <v>99.479194615626966</v>
      </c>
      <c r="K57" s="108">
        <f>'C.34'!K57/'C 35'!K57*1000</f>
        <v>89.679843279115175</v>
      </c>
      <c r="L57" s="108">
        <f>'C.34'!L57/'C 35'!L57*1000</f>
        <v>90.79282524049782</v>
      </c>
      <c r="M57" s="108">
        <f>'C.34'!M57/'C 35'!M57*1000</f>
        <v>85.69662624747815</v>
      </c>
      <c r="N57" s="108">
        <f>'C.34'!N57/'C 35'!N57*1000</f>
        <v>146.31021000000001</v>
      </c>
      <c r="O57" s="246">
        <f>'C.34'!O57/'C 35'!O57*1000</f>
        <v>1277.5020682261604</v>
      </c>
    </row>
    <row r="58" spans="1:15" ht="11.1" customHeight="1" x14ac:dyDescent="0.25">
      <c r="A58" s="77"/>
      <c r="B58" s="78">
        <v>2024</v>
      </c>
      <c r="C58" s="108">
        <f>'C.34'!C58/'C 35'!C58*1000</f>
        <v>114.06287233732236</v>
      </c>
      <c r="D58" s="108">
        <f>'C.34'!D58/'C 35'!D58*1000</f>
        <v>115.16985138004247</v>
      </c>
      <c r="E58" s="108">
        <f>'C.34'!E58/'C 35'!E58*1000</f>
        <v>121.36351269338961</v>
      </c>
      <c r="F58" s="108">
        <f>'C.34'!F58/'C 35'!F58*1000</f>
        <v>111.24598961370263</v>
      </c>
      <c r="G58" s="108">
        <f>'C.34'!G58/'C 35'!G58*1000</f>
        <v>112.32154690949227</v>
      </c>
      <c r="H58" s="108">
        <f>'C.34'!H58/'C 35'!H58*1000</f>
        <v>119.13363894446361</v>
      </c>
      <c r="I58" s="108">
        <f>'C.34'!I58/'C 35'!I58*1000</f>
        <v>121.63861657734905</v>
      </c>
      <c r="J58" s="108">
        <f>'C.34'!J58/'C 35'!J58*1000</f>
        <v>116.25739320920043</v>
      </c>
      <c r="K58" s="108">
        <f>'C.34'!K58/'C 35'!K58*1000</f>
        <v>102.25879806797853</v>
      </c>
      <c r="L58" s="108">
        <f>'C.34'!L58/'C 35'!L58*1000</f>
        <v>92.288627906976743</v>
      </c>
      <c r="M58" s="108">
        <f>'C.34'!M58/'C 35'!M58*1000</f>
        <v>88.739042166064991</v>
      </c>
      <c r="N58" s="108">
        <f>'C.34'!N58/'C 35'!N58*1000</f>
        <v>132.89145722011898</v>
      </c>
      <c r="O58" s="246">
        <f>'C.34'!O58/'C 35'!O58*1000</f>
        <v>1340.0940979642264</v>
      </c>
    </row>
    <row r="59" spans="1:15" ht="9" customHeight="1" x14ac:dyDescent="0.3">
      <c r="A59" s="307" t="s">
        <v>161</v>
      </c>
      <c r="B59" s="79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 x14ac:dyDescent="0.3">
      <c r="A60" s="307" t="s">
        <v>178</v>
      </c>
      <c r="B60" s="85"/>
      <c r="C60" s="85"/>
      <c r="D60" s="85"/>
      <c r="E60" s="85"/>
      <c r="F60" s="85"/>
      <c r="G60" s="85"/>
      <c r="H60" s="85"/>
      <c r="I60" s="83"/>
      <c r="J60" s="83"/>
      <c r="K60" s="87"/>
      <c r="L60" s="83"/>
      <c r="M60" s="83"/>
      <c r="N60" s="83"/>
      <c r="O60" s="83"/>
    </row>
    <row r="61" spans="1:15" ht="9" customHeight="1" x14ac:dyDescent="0.3">
      <c r="A61" s="312" t="s">
        <v>186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</row>
    <row r="62" spans="1:15" ht="9" customHeight="1" x14ac:dyDescent="0.3">
      <c r="A62" s="308" t="s">
        <v>179</v>
      </c>
      <c r="B62" s="88"/>
      <c r="C62" s="88"/>
      <c r="D62" s="88"/>
      <c r="E62" s="88"/>
      <c r="F62" s="88"/>
      <c r="G62" s="88"/>
      <c r="H62" s="88"/>
      <c r="I62" s="89"/>
      <c r="J62" s="89"/>
      <c r="K62" s="89"/>
      <c r="L62" s="89"/>
      <c r="M62" s="89"/>
      <c r="N62" s="89"/>
      <c r="O62" s="89"/>
    </row>
    <row r="63" spans="1:15" ht="9" customHeight="1" x14ac:dyDescent="0.25">
      <c r="A63" s="309" t="s">
        <v>180</v>
      </c>
      <c r="B63" s="7"/>
      <c r="C63" s="7"/>
      <c r="D63" s="7"/>
      <c r="E63" s="7"/>
    </row>
    <row r="64" spans="1:15" ht="16.5" x14ac:dyDescent="0.25">
      <c r="A64" s="311"/>
    </row>
    <row r="65" spans="1:1" ht="16.5" x14ac:dyDescent="0.3">
      <c r="A65" s="92"/>
    </row>
    <row r="66" spans="1:1" ht="16.5" x14ac:dyDescent="0.3">
      <c r="A66" s="92"/>
    </row>
    <row r="67" spans="1:1" ht="16.5" x14ac:dyDescent="0.3">
      <c r="A67" s="92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5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T66"/>
  <sheetViews>
    <sheetView showGridLines="0" zoomScaleNormal="100" workbookViewId="0">
      <selection sqref="A1:O71"/>
    </sheetView>
  </sheetViews>
  <sheetFormatPr baseColWidth="10" defaultColWidth="5.33203125" defaultRowHeight="12" customHeight="1" x14ac:dyDescent="0.25"/>
  <cols>
    <col min="1" max="1" width="7.33203125" style="94" customWidth="1"/>
    <col min="2" max="2" width="3.5546875" style="94" customWidth="1"/>
    <col min="3" max="14" width="4.6640625" style="94" customWidth="1"/>
    <col min="15" max="15" width="6.33203125" style="94" customWidth="1"/>
    <col min="16" max="16384" width="5.33203125" style="94"/>
  </cols>
  <sheetData>
    <row r="1" spans="1:20" ht="20.25" customHeight="1" x14ac:dyDescent="0.25">
      <c r="A1" s="29" t="s">
        <v>226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0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0" ht="5.0999999999999996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20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66</v>
      </c>
      <c r="P4" s="96"/>
      <c r="Q4" s="96"/>
      <c r="R4" s="96"/>
      <c r="S4" s="96"/>
    </row>
    <row r="5" spans="1:20" ht="12.95" customHeight="1" x14ac:dyDescent="0.25">
      <c r="A5" s="369" t="s">
        <v>26</v>
      </c>
      <c r="B5" s="222">
        <v>2023</v>
      </c>
      <c r="C5" s="232">
        <v>434.55659301000003</v>
      </c>
      <c r="D5" s="232">
        <v>632.25735413999996</v>
      </c>
      <c r="E5" s="232">
        <v>587.90014199999996</v>
      </c>
      <c r="F5" s="232">
        <v>47.207493599999999</v>
      </c>
      <c r="G5" s="232">
        <v>65.636229999999998</v>
      </c>
      <c r="H5" s="232">
        <v>42.322028099999997</v>
      </c>
      <c r="I5" s="232">
        <v>4.2171764000000005</v>
      </c>
      <c r="J5" s="232">
        <v>0.63436208000000005</v>
      </c>
      <c r="K5" s="232">
        <v>25.406674600000002</v>
      </c>
      <c r="L5" s="232">
        <v>198.355885</v>
      </c>
      <c r="M5" s="232">
        <v>1735.3696696</v>
      </c>
      <c r="N5" s="232">
        <v>692.50799764900421</v>
      </c>
      <c r="O5" s="224">
        <f>SUM(C5:N5)</f>
        <v>4466.3716061790037</v>
      </c>
      <c r="P5" s="95"/>
      <c r="Q5" s="95"/>
      <c r="R5" s="95"/>
      <c r="S5" s="95"/>
    </row>
    <row r="6" spans="1:20" ht="12.95" customHeight="1" x14ac:dyDescent="0.25">
      <c r="A6" s="370"/>
      <c r="B6" s="230" t="s">
        <v>108</v>
      </c>
      <c r="C6" s="233">
        <v>426.36313814054051</v>
      </c>
      <c r="D6" s="233">
        <v>621.88691400000005</v>
      </c>
      <c r="E6" s="233">
        <v>594.19304262000003</v>
      </c>
      <c r="F6" s="233">
        <v>44.591582600000002</v>
      </c>
      <c r="G6" s="233">
        <v>60.461663600000001</v>
      </c>
      <c r="H6" s="233">
        <v>40.198531400000007</v>
      </c>
      <c r="I6" s="233">
        <v>4.0385752000000004</v>
      </c>
      <c r="J6" s="233">
        <v>0.60658000000000001</v>
      </c>
      <c r="K6" s="233">
        <v>26.7374568</v>
      </c>
      <c r="L6" s="233">
        <v>228.44765080000002</v>
      </c>
      <c r="M6" s="233">
        <v>1861.0866542999997</v>
      </c>
      <c r="N6" s="233">
        <v>706.61473520000004</v>
      </c>
      <c r="O6" s="227">
        <f>SUM(C6:N6)</f>
        <v>4615.2265246605402</v>
      </c>
      <c r="P6" s="95"/>
      <c r="Q6" s="95"/>
      <c r="R6" s="95"/>
      <c r="S6" s="95"/>
    </row>
    <row r="7" spans="1:20" ht="11.1" customHeight="1" x14ac:dyDescent="0.25">
      <c r="A7" s="69" t="s">
        <v>3</v>
      </c>
      <c r="B7" s="70">
        <v>2023</v>
      </c>
      <c r="C7" s="71">
        <v>0</v>
      </c>
      <c r="D7" s="93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24">
        <f>SUM(C7:N7)</f>
        <v>0</v>
      </c>
      <c r="P7" s="95"/>
      <c r="Q7" s="95"/>
      <c r="R7" s="95"/>
      <c r="S7" s="95"/>
    </row>
    <row r="8" spans="1:20" ht="11.1" customHeight="1" x14ac:dyDescent="0.25">
      <c r="A8" s="69"/>
      <c r="B8" s="70">
        <v>2024</v>
      </c>
      <c r="C8" s="71">
        <v>0</v>
      </c>
      <c r="D8" s="93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>
        <v>0</v>
      </c>
      <c r="L8" s="71">
        <v>0</v>
      </c>
      <c r="M8" s="71">
        <v>0</v>
      </c>
      <c r="N8" s="71">
        <v>0</v>
      </c>
      <c r="O8" s="224">
        <f t="shared" ref="O8:O58" si="0">SUM(C8:N8)</f>
        <v>0</v>
      </c>
      <c r="P8" s="95"/>
      <c r="Q8" s="95"/>
      <c r="R8" s="95"/>
      <c r="S8" s="95"/>
    </row>
    <row r="9" spans="1:20" ht="11.1" customHeight="1" x14ac:dyDescent="0.25">
      <c r="A9" s="69" t="s">
        <v>4</v>
      </c>
      <c r="B9" s="70">
        <v>2023</v>
      </c>
      <c r="C9" s="71">
        <v>0</v>
      </c>
      <c r="D9" s="93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4">
        <f t="shared" si="0"/>
        <v>0</v>
      </c>
      <c r="P9" s="95"/>
      <c r="Q9" s="95"/>
      <c r="R9" s="95"/>
      <c r="S9" s="95"/>
    </row>
    <row r="10" spans="1:20" ht="11.1" customHeight="1" x14ac:dyDescent="0.25">
      <c r="A10" s="69"/>
      <c r="B10" s="70">
        <v>2024</v>
      </c>
      <c r="C10" s="71">
        <v>0</v>
      </c>
      <c r="D10" s="93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224">
        <f t="shared" si="0"/>
        <v>0</v>
      </c>
      <c r="P10" s="95"/>
      <c r="Q10" s="95"/>
      <c r="R10" s="95"/>
      <c r="S10" s="95"/>
    </row>
    <row r="11" spans="1:20" ht="11.1" customHeight="1" x14ac:dyDescent="0.25">
      <c r="A11" s="73" t="s">
        <v>33</v>
      </c>
      <c r="B11" s="70">
        <v>2023</v>
      </c>
      <c r="C11" s="71">
        <v>8.32498</v>
      </c>
      <c r="D11" s="93">
        <v>24.519014400000003</v>
      </c>
      <c r="E11" s="71">
        <v>17.8078</v>
      </c>
      <c r="F11" s="71">
        <v>3.8508</v>
      </c>
      <c r="G11" s="71">
        <v>0.88569399999999998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2.0600139999999998</v>
      </c>
      <c r="N11" s="71">
        <v>15.420500000000001</v>
      </c>
      <c r="O11" s="224">
        <f t="shared" si="0"/>
        <v>72.868802400000007</v>
      </c>
      <c r="P11" s="95"/>
      <c r="Q11" s="95"/>
      <c r="R11" s="95"/>
      <c r="S11" s="95"/>
      <c r="T11" s="95"/>
    </row>
    <row r="12" spans="1:20" ht="11.1" customHeight="1" x14ac:dyDescent="0.25">
      <c r="A12" s="73"/>
      <c r="B12" s="70">
        <v>2024</v>
      </c>
      <c r="C12" s="71">
        <v>8.2860000000000014</v>
      </c>
      <c r="D12" s="93">
        <v>22.8371</v>
      </c>
      <c r="E12" s="71">
        <v>16.603999999999999</v>
      </c>
      <c r="F12" s="71">
        <v>3.6970000000000001</v>
      </c>
      <c r="G12" s="71">
        <v>0.86770000000000003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2.1429999999999998</v>
      </c>
      <c r="N12" s="71">
        <v>14.046099999999999</v>
      </c>
      <c r="O12" s="224">
        <f t="shared" si="0"/>
        <v>68.480900000000005</v>
      </c>
      <c r="P12" s="95"/>
      <c r="Q12" s="95"/>
      <c r="R12" s="95"/>
      <c r="S12" s="95"/>
    </row>
    <row r="13" spans="1:20" ht="11.1" customHeight="1" x14ac:dyDescent="0.25">
      <c r="A13" s="69" t="s">
        <v>20</v>
      </c>
      <c r="B13" s="70">
        <v>2023</v>
      </c>
      <c r="C13" s="71">
        <v>34.907359999999997</v>
      </c>
      <c r="D13" s="93">
        <v>41.673179999999995</v>
      </c>
      <c r="E13" s="71">
        <v>39.540079999999996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18.961979999999997</v>
      </c>
      <c r="O13" s="224">
        <f t="shared" si="0"/>
        <v>135.08259999999996</v>
      </c>
      <c r="P13" s="95"/>
      <c r="Q13" s="95"/>
      <c r="R13" s="95"/>
      <c r="S13" s="95"/>
      <c r="T13" s="95"/>
    </row>
    <row r="14" spans="1:20" ht="11.1" customHeight="1" x14ac:dyDescent="0.25">
      <c r="A14" s="69"/>
      <c r="B14" s="70">
        <v>2024</v>
      </c>
      <c r="C14" s="71">
        <v>38.103589999999997</v>
      </c>
      <c r="D14" s="93">
        <v>35.571459999999995</v>
      </c>
      <c r="E14" s="71">
        <v>42.819959999999995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>
        <v>0</v>
      </c>
      <c r="N14" s="71">
        <v>18.210359999999998</v>
      </c>
      <c r="O14" s="224">
        <f t="shared" si="0"/>
        <v>134.70536999999999</v>
      </c>
      <c r="P14" s="95"/>
      <c r="Q14" s="95"/>
      <c r="R14" s="95"/>
      <c r="S14" s="95"/>
      <c r="T14" s="95"/>
    </row>
    <row r="15" spans="1:20" ht="11.1" customHeight="1" x14ac:dyDescent="0.25">
      <c r="A15" s="69" t="s">
        <v>100</v>
      </c>
      <c r="B15" s="70">
        <v>2023</v>
      </c>
      <c r="C15" s="71">
        <v>5.9467499999999998</v>
      </c>
      <c r="D15" s="93">
        <v>6.2928000000000006</v>
      </c>
      <c r="E15" s="71">
        <v>21.839850000000002</v>
      </c>
      <c r="F15" s="71">
        <v>27.06165</v>
      </c>
      <c r="G15" s="71">
        <v>25.650449999999999</v>
      </c>
      <c r="H15" s="71">
        <v>0.28394999999999998</v>
      </c>
      <c r="I15" s="71">
        <v>0</v>
      </c>
      <c r="J15" s="71">
        <v>0</v>
      </c>
      <c r="K15" s="71">
        <v>1.8512999999999999</v>
      </c>
      <c r="L15" s="71">
        <v>3.2418</v>
      </c>
      <c r="M15" s="71">
        <v>5.1236999999999995</v>
      </c>
      <c r="N15" s="71">
        <v>13.289399999999999</v>
      </c>
      <c r="O15" s="224">
        <f t="shared" si="0"/>
        <v>110.58165000000001</v>
      </c>
      <c r="P15" s="95"/>
      <c r="Q15" s="95"/>
      <c r="R15" s="95"/>
      <c r="S15" s="95"/>
      <c r="T15" s="95"/>
    </row>
    <row r="16" spans="1:20" ht="11.1" customHeight="1" x14ac:dyDescent="0.25">
      <c r="A16" s="69"/>
      <c r="B16" s="70">
        <v>2024</v>
      </c>
      <c r="C16" s="71">
        <v>5.7060000000000004</v>
      </c>
      <c r="D16" s="93">
        <v>6.1230000000000002</v>
      </c>
      <c r="E16" s="71">
        <v>21.428000000000001</v>
      </c>
      <c r="F16" s="71">
        <v>25.648</v>
      </c>
      <c r="G16" s="71">
        <v>24.045999999999999</v>
      </c>
      <c r="H16" s="71">
        <v>0.29409999999999997</v>
      </c>
      <c r="I16" s="71">
        <v>0</v>
      </c>
      <c r="J16" s="71">
        <v>0</v>
      </c>
      <c r="K16" s="71">
        <v>1.7958000000000001</v>
      </c>
      <c r="L16" s="71">
        <v>3.0788000000000002</v>
      </c>
      <c r="M16" s="71">
        <v>4.9829999999999997</v>
      </c>
      <c r="N16" s="71">
        <v>13.794</v>
      </c>
      <c r="O16" s="224">
        <f t="shared" si="0"/>
        <v>106.8967</v>
      </c>
      <c r="P16" s="95"/>
      <c r="Q16" s="95"/>
      <c r="R16" s="95"/>
      <c r="S16" s="95"/>
      <c r="T16" s="95"/>
    </row>
    <row r="17" spans="1:20" ht="11.1" customHeight="1" x14ac:dyDescent="0.25">
      <c r="A17" s="73" t="s">
        <v>0</v>
      </c>
      <c r="B17" s="70">
        <v>2023</v>
      </c>
      <c r="C17" s="71">
        <v>0</v>
      </c>
      <c r="D17" s="93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24">
        <f t="shared" si="0"/>
        <v>0</v>
      </c>
      <c r="P17" s="95"/>
      <c r="Q17" s="95"/>
      <c r="R17" s="95"/>
      <c r="S17" s="95"/>
      <c r="T17" s="95"/>
    </row>
    <row r="18" spans="1:20" ht="11.1" customHeight="1" x14ac:dyDescent="0.25">
      <c r="A18" s="73"/>
      <c r="B18" s="70">
        <v>2024</v>
      </c>
      <c r="C18" s="71">
        <v>0</v>
      </c>
      <c r="D18" s="93"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0</v>
      </c>
      <c r="N18" s="71">
        <v>0</v>
      </c>
      <c r="O18" s="224">
        <f t="shared" si="0"/>
        <v>0</v>
      </c>
      <c r="P18" s="95"/>
      <c r="Q18" s="95"/>
      <c r="R18" s="95"/>
      <c r="S18" s="95"/>
      <c r="T18" s="95"/>
    </row>
    <row r="19" spans="1:20" ht="11.1" customHeight="1" x14ac:dyDescent="0.25">
      <c r="A19" s="74" t="s">
        <v>16</v>
      </c>
      <c r="B19" s="70">
        <v>2023</v>
      </c>
      <c r="C19" s="71">
        <v>0</v>
      </c>
      <c r="D19" s="93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4">
        <f t="shared" si="0"/>
        <v>0</v>
      </c>
      <c r="P19" s="95"/>
      <c r="Q19" s="95"/>
      <c r="R19" s="95"/>
      <c r="S19" s="95"/>
      <c r="T19" s="95"/>
    </row>
    <row r="20" spans="1:20" ht="11.1" customHeight="1" x14ac:dyDescent="0.25">
      <c r="A20" s="73"/>
      <c r="B20" s="70">
        <v>2024</v>
      </c>
      <c r="C20" s="71">
        <v>0</v>
      </c>
      <c r="D20" s="93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>
        <v>0</v>
      </c>
      <c r="O20" s="224">
        <f t="shared" si="0"/>
        <v>0</v>
      </c>
      <c r="P20" s="95"/>
      <c r="Q20" s="95"/>
      <c r="R20" s="95"/>
      <c r="S20" s="95"/>
      <c r="T20" s="95"/>
    </row>
    <row r="21" spans="1:20" ht="11.1" customHeight="1" x14ac:dyDescent="0.25">
      <c r="A21" s="69" t="s">
        <v>34</v>
      </c>
      <c r="B21" s="70">
        <v>2023</v>
      </c>
      <c r="C21" s="71">
        <v>226.39176</v>
      </c>
      <c r="D21" s="93">
        <v>65.862719999999996</v>
      </c>
      <c r="E21" s="71">
        <v>2.7669600000000001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175.98273839999996</v>
      </c>
      <c r="N21" s="71">
        <v>238.41669600000003</v>
      </c>
      <c r="O21" s="224">
        <f t="shared" si="0"/>
        <v>709.4208744</v>
      </c>
      <c r="P21" s="95"/>
      <c r="Q21" s="95"/>
      <c r="R21" s="95"/>
      <c r="S21" s="95"/>
      <c r="T21" s="95"/>
    </row>
    <row r="22" spans="1:20" ht="11.1" customHeight="1" x14ac:dyDescent="0.25">
      <c r="A22" s="69"/>
      <c r="B22" s="70">
        <v>2024</v>
      </c>
      <c r="C22" s="71">
        <v>220.369</v>
      </c>
      <c r="D22" s="93">
        <v>64.028999999999996</v>
      </c>
      <c r="E22" s="71">
        <v>2.7469999999999999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175.66399999999999</v>
      </c>
      <c r="N22" s="71">
        <v>230.447</v>
      </c>
      <c r="O22" s="224">
        <f t="shared" si="0"/>
        <v>693.25600000000009</v>
      </c>
      <c r="P22" s="95"/>
      <c r="Q22" s="95"/>
      <c r="R22" s="95"/>
      <c r="S22" s="95"/>
      <c r="T22" s="95"/>
    </row>
    <row r="23" spans="1:20" ht="11.1" customHeight="1" x14ac:dyDescent="0.25">
      <c r="A23" s="69" t="s">
        <v>19</v>
      </c>
      <c r="B23" s="70">
        <v>2023</v>
      </c>
      <c r="C23" s="71">
        <v>0</v>
      </c>
      <c r="D23" s="93">
        <v>13.456899999999999</v>
      </c>
      <c r="E23" s="71">
        <v>8.0423100000000005</v>
      </c>
      <c r="F23" s="71">
        <v>3.6632099999999999</v>
      </c>
      <c r="G23" s="71">
        <v>23.745799999999999</v>
      </c>
      <c r="H23" s="71">
        <v>34.040999999999997</v>
      </c>
      <c r="I23" s="71">
        <v>0</v>
      </c>
      <c r="J23" s="71">
        <v>0</v>
      </c>
      <c r="K23" s="71">
        <v>0.79064500000000004</v>
      </c>
      <c r="L23" s="71">
        <v>0.61309999999999998</v>
      </c>
      <c r="M23" s="71">
        <v>0.31090000000000001</v>
      </c>
      <c r="N23" s="71">
        <v>10.624000000000001</v>
      </c>
      <c r="O23" s="224">
        <f t="shared" si="0"/>
        <v>95.287864999999996</v>
      </c>
      <c r="P23" s="95"/>
      <c r="Q23" s="95"/>
      <c r="R23" s="95"/>
      <c r="S23" s="95"/>
      <c r="T23" s="95"/>
    </row>
    <row r="24" spans="1:20" ht="11.1" customHeight="1" x14ac:dyDescent="0.25">
      <c r="A24" s="69"/>
      <c r="B24" s="70">
        <v>2024</v>
      </c>
      <c r="C24" s="71">
        <v>0</v>
      </c>
      <c r="D24" s="93">
        <v>14.256</v>
      </c>
      <c r="E24" s="71">
        <v>7.6539999999999999</v>
      </c>
      <c r="F24" s="71">
        <v>3.4279999999999999</v>
      </c>
      <c r="G24" s="71">
        <v>22.373999999999999</v>
      </c>
      <c r="H24" s="71">
        <v>32.404000000000003</v>
      </c>
      <c r="I24" s="71">
        <v>0</v>
      </c>
      <c r="J24" s="71">
        <v>0</v>
      </c>
      <c r="K24" s="71">
        <v>0.76100000000000001</v>
      </c>
      <c r="L24" s="71">
        <v>0.64080000000000004</v>
      </c>
      <c r="M24" s="71">
        <v>0.32600000000000001</v>
      </c>
      <c r="N24" s="71">
        <v>8.6050000000000004</v>
      </c>
      <c r="O24" s="224">
        <f t="shared" si="0"/>
        <v>90.448800000000006</v>
      </c>
      <c r="P24" s="95"/>
      <c r="Q24" s="95"/>
      <c r="R24" s="95"/>
      <c r="S24" s="95"/>
      <c r="T24" s="95"/>
    </row>
    <row r="25" spans="1:20" ht="11.1" customHeight="1" x14ac:dyDescent="0.25">
      <c r="A25" s="69" t="s">
        <v>41</v>
      </c>
      <c r="B25" s="70">
        <v>2023</v>
      </c>
      <c r="C25" s="71">
        <v>0.25265376000000001</v>
      </c>
      <c r="D25" s="93">
        <v>0.73350879999999996</v>
      </c>
      <c r="E25" s="71">
        <v>0.50256000000000001</v>
      </c>
      <c r="F25" s="71">
        <v>0.1736</v>
      </c>
      <c r="G25" s="71">
        <v>0.80700000000000005</v>
      </c>
      <c r="H25" s="71">
        <v>0.38579999999999998</v>
      </c>
      <c r="I25" s="71">
        <v>0.26800000000000002</v>
      </c>
      <c r="J25" s="71">
        <v>0.15838208000000001</v>
      </c>
      <c r="K25" s="71">
        <v>0.17300960000000001</v>
      </c>
      <c r="L25" s="71">
        <v>0.68297099999999999</v>
      </c>
      <c r="M25" s="71">
        <v>0.74936000000000003</v>
      </c>
      <c r="N25" s="71">
        <v>0.75882503936000001</v>
      </c>
      <c r="O25" s="224">
        <f t="shared" si="0"/>
        <v>5.6456702793599991</v>
      </c>
      <c r="P25" s="95"/>
      <c r="Q25" s="95"/>
      <c r="R25" s="95"/>
      <c r="S25" s="95"/>
      <c r="T25" s="95"/>
    </row>
    <row r="26" spans="1:20" ht="11.1" customHeight="1" x14ac:dyDescent="0.25">
      <c r="A26" s="69"/>
      <c r="B26" s="70">
        <v>2024</v>
      </c>
      <c r="C26" s="71">
        <v>0.28471999999999997</v>
      </c>
      <c r="D26" s="93">
        <v>0.85730400000000007</v>
      </c>
      <c r="E26" s="71">
        <v>0.60030079999999997</v>
      </c>
      <c r="F26" s="71">
        <v>0.2089152</v>
      </c>
      <c r="G26" s="71">
        <v>1.0641456</v>
      </c>
      <c r="H26" s="71">
        <v>0.91872799999999999</v>
      </c>
      <c r="I26" s="71">
        <v>0.30552000000000001</v>
      </c>
      <c r="J26" s="71">
        <v>0.15909999999999999</v>
      </c>
      <c r="K26" s="71">
        <v>0.22914080000000001</v>
      </c>
      <c r="L26" s="71">
        <v>2.0124</v>
      </c>
      <c r="M26" s="71">
        <v>4.6060812000000011</v>
      </c>
      <c r="N26" s="71">
        <v>1.2427600000000001</v>
      </c>
      <c r="O26" s="224">
        <f t="shared" si="0"/>
        <v>12.489115600000002</v>
      </c>
      <c r="P26" s="95"/>
      <c r="Q26" s="95"/>
      <c r="R26" s="95"/>
      <c r="S26" s="95"/>
      <c r="T26" s="95"/>
    </row>
    <row r="27" spans="1:20" ht="11.1" customHeight="1" x14ac:dyDescent="0.25">
      <c r="A27" s="69" t="s">
        <v>40</v>
      </c>
      <c r="B27" s="70">
        <v>2023</v>
      </c>
      <c r="C27" s="71">
        <v>0</v>
      </c>
      <c r="D27" s="93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4">
        <f t="shared" si="0"/>
        <v>0</v>
      </c>
      <c r="P27" s="95"/>
      <c r="Q27" s="95"/>
      <c r="R27" s="95"/>
      <c r="S27" s="95"/>
      <c r="T27" s="95"/>
    </row>
    <row r="28" spans="1:20" ht="11.1" customHeight="1" x14ac:dyDescent="0.25">
      <c r="A28" s="69"/>
      <c r="B28" s="70">
        <v>2024</v>
      </c>
      <c r="C28" s="71">
        <v>0</v>
      </c>
      <c r="D28" s="93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224">
        <f t="shared" si="0"/>
        <v>0</v>
      </c>
      <c r="P28" s="95"/>
      <c r="Q28" s="95"/>
      <c r="R28" s="95"/>
      <c r="S28" s="95"/>
      <c r="T28" s="95"/>
    </row>
    <row r="29" spans="1:20" ht="11.1" customHeight="1" x14ac:dyDescent="0.25">
      <c r="A29" s="69" t="s">
        <v>18</v>
      </c>
      <c r="B29" s="70">
        <v>2023</v>
      </c>
      <c r="C29" s="71">
        <v>0</v>
      </c>
      <c r="D29" s="93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19.346040000000002</v>
      </c>
      <c r="L29" s="71">
        <v>90.001497600000008</v>
      </c>
      <c r="M29" s="71">
        <v>82.794247199999987</v>
      </c>
      <c r="N29" s="71">
        <v>11.7373536</v>
      </c>
      <c r="O29" s="224">
        <f t="shared" si="0"/>
        <v>203.87913839999999</v>
      </c>
      <c r="P29" s="95"/>
      <c r="Q29" s="95"/>
      <c r="R29" s="95"/>
      <c r="S29" s="95"/>
      <c r="T29" s="95"/>
    </row>
    <row r="30" spans="1:20" ht="11.1" customHeight="1" x14ac:dyDescent="0.25">
      <c r="A30" s="69"/>
      <c r="B30" s="70">
        <v>2024</v>
      </c>
      <c r="C30" s="71">
        <v>0</v>
      </c>
      <c r="D30" s="93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20.887516000000002</v>
      </c>
      <c r="L30" s="71">
        <v>85.606567200000015</v>
      </c>
      <c r="M30" s="71">
        <v>100.93175359999999</v>
      </c>
      <c r="N30" s="71">
        <v>11.751415200000002</v>
      </c>
      <c r="O30" s="224">
        <f t="shared" si="0"/>
        <v>219.17725200000001</v>
      </c>
      <c r="P30" s="95"/>
      <c r="Q30" s="95"/>
      <c r="R30" s="95"/>
      <c r="S30" s="95"/>
      <c r="T30" s="95"/>
    </row>
    <row r="31" spans="1:20" ht="11.1" customHeight="1" x14ac:dyDescent="0.25">
      <c r="A31" s="69" t="s">
        <v>32</v>
      </c>
      <c r="B31" s="70">
        <v>2023</v>
      </c>
      <c r="C31" s="71">
        <v>0</v>
      </c>
      <c r="D31" s="93">
        <v>0</v>
      </c>
      <c r="E31" s="71">
        <v>0</v>
      </c>
      <c r="F31" s="71">
        <v>0.17280000000000001</v>
      </c>
      <c r="G31" s="71">
        <v>3.7823859999999998</v>
      </c>
      <c r="H31" s="71">
        <v>4.0798280999999994</v>
      </c>
      <c r="I31" s="71">
        <v>0.66613639999999996</v>
      </c>
      <c r="J31" s="71">
        <v>5.1299999999999998E-2</v>
      </c>
      <c r="K31" s="71">
        <v>0</v>
      </c>
      <c r="L31" s="71">
        <v>0.71797040000000001</v>
      </c>
      <c r="M31" s="71">
        <v>3.76389</v>
      </c>
      <c r="N31" s="71">
        <v>3.49675</v>
      </c>
      <c r="O31" s="224">
        <f t="shared" si="0"/>
        <v>16.731060899999999</v>
      </c>
      <c r="P31" s="95"/>
      <c r="Q31" s="95"/>
      <c r="R31" s="95"/>
      <c r="S31" s="95"/>
      <c r="T31" s="95"/>
    </row>
    <row r="32" spans="1:20" ht="11.1" customHeight="1" x14ac:dyDescent="0.25">
      <c r="A32" s="69"/>
      <c r="B32" s="70">
        <v>2024</v>
      </c>
      <c r="C32" s="71">
        <v>0</v>
      </c>
      <c r="D32" s="93">
        <v>0</v>
      </c>
      <c r="E32" s="71">
        <v>0</v>
      </c>
      <c r="F32" s="71">
        <v>0.192</v>
      </c>
      <c r="G32" s="71">
        <v>3.0640179999999999</v>
      </c>
      <c r="H32" s="71">
        <v>3.2644489999999995</v>
      </c>
      <c r="I32" s="71">
        <v>0.70365519999999993</v>
      </c>
      <c r="J32" s="71">
        <v>3.0780000000000002E-2</v>
      </c>
      <c r="K32" s="71">
        <v>0</v>
      </c>
      <c r="L32" s="71">
        <v>0.74303359999999996</v>
      </c>
      <c r="M32" s="71">
        <v>3.0371975000000004</v>
      </c>
      <c r="N32" s="71">
        <v>2.6294499999999998</v>
      </c>
      <c r="O32" s="224">
        <f t="shared" si="0"/>
        <v>13.664583300000002</v>
      </c>
      <c r="P32" s="95"/>
      <c r="Q32" s="95"/>
      <c r="R32" s="95"/>
      <c r="S32" s="95"/>
      <c r="T32" s="95"/>
    </row>
    <row r="33" spans="1:20" ht="11.1" customHeight="1" x14ac:dyDescent="0.25">
      <c r="A33" s="69" t="s">
        <v>101</v>
      </c>
      <c r="B33" s="70">
        <v>2023</v>
      </c>
      <c r="C33" s="71">
        <v>0</v>
      </c>
      <c r="D33" s="93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4">
        <f t="shared" si="0"/>
        <v>0</v>
      </c>
      <c r="P33" s="95"/>
      <c r="Q33" s="95"/>
      <c r="R33" s="95"/>
      <c r="S33" s="95"/>
      <c r="T33" s="95"/>
    </row>
    <row r="34" spans="1:20" ht="11.1" customHeight="1" x14ac:dyDescent="0.25">
      <c r="A34" s="69"/>
      <c r="B34" s="70">
        <v>2024</v>
      </c>
      <c r="C34" s="71">
        <v>0</v>
      </c>
      <c r="D34" s="93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224">
        <f t="shared" si="0"/>
        <v>0</v>
      </c>
      <c r="P34" s="95"/>
      <c r="Q34" s="95"/>
      <c r="R34" s="95"/>
      <c r="S34" s="95"/>
      <c r="T34" s="95"/>
    </row>
    <row r="35" spans="1:20" ht="11.1" customHeight="1" x14ac:dyDescent="0.25">
      <c r="A35" s="69" t="s">
        <v>17</v>
      </c>
      <c r="B35" s="70">
        <v>2023</v>
      </c>
      <c r="C35" s="71">
        <v>0</v>
      </c>
      <c r="D35" s="93">
        <v>0</v>
      </c>
      <c r="E35" s="71">
        <v>0</v>
      </c>
      <c r="F35" s="71">
        <v>9.5436270000000007</v>
      </c>
      <c r="G35" s="71">
        <v>10.764900000000001</v>
      </c>
      <c r="H35" s="71">
        <v>3.53145</v>
      </c>
      <c r="I35" s="71">
        <v>3.2830400000000002</v>
      </c>
      <c r="J35" s="71">
        <v>0.42468</v>
      </c>
      <c r="K35" s="71">
        <v>0</v>
      </c>
      <c r="L35" s="71">
        <v>0</v>
      </c>
      <c r="M35" s="71">
        <v>0</v>
      </c>
      <c r="N35" s="71">
        <v>0</v>
      </c>
      <c r="O35" s="224">
        <f t="shared" si="0"/>
        <v>27.547696999999999</v>
      </c>
      <c r="P35" s="95"/>
      <c r="Q35" s="95"/>
      <c r="R35" s="95"/>
      <c r="S35" s="95"/>
      <c r="T35" s="95"/>
    </row>
    <row r="36" spans="1:20" ht="11.1" customHeight="1" x14ac:dyDescent="0.25">
      <c r="A36" s="69"/>
      <c r="B36" s="70">
        <v>2024</v>
      </c>
      <c r="C36" s="71">
        <v>0</v>
      </c>
      <c r="D36" s="93">
        <v>0</v>
      </c>
      <c r="E36" s="71">
        <v>0</v>
      </c>
      <c r="F36" s="71">
        <v>8.63504</v>
      </c>
      <c r="G36" s="71">
        <v>9.0457999999999998</v>
      </c>
      <c r="H36" s="71">
        <v>3.3172543999999999</v>
      </c>
      <c r="I36" s="71">
        <v>3.0293999999999999</v>
      </c>
      <c r="J36" s="71">
        <v>0.41670000000000001</v>
      </c>
      <c r="K36" s="71">
        <v>0</v>
      </c>
      <c r="L36" s="71">
        <v>0</v>
      </c>
      <c r="M36" s="71">
        <v>0</v>
      </c>
      <c r="N36" s="71">
        <v>0</v>
      </c>
      <c r="O36" s="224">
        <f t="shared" si="0"/>
        <v>24.444194399999997</v>
      </c>
      <c r="P36" s="95"/>
      <c r="Q36" s="95"/>
      <c r="R36" s="95"/>
      <c r="S36" s="95"/>
      <c r="T36" s="95"/>
    </row>
    <row r="37" spans="1:20" ht="11.1" customHeight="1" x14ac:dyDescent="0.25">
      <c r="A37" s="69" t="s">
        <v>10</v>
      </c>
      <c r="B37" s="70">
        <v>2023</v>
      </c>
      <c r="C37" s="71">
        <v>0</v>
      </c>
      <c r="D37" s="93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4">
        <f t="shared" si="0"/>
        <v>0</v>
      </c>
      <c r="P37" s="95"/>
      <c r="Q37" s="95"/>
      <c r="R37" s="95"/>
      <c r="S37" s="95"/>
      <c r="T37" s="95"/>
    </row>
    <row r="38" spans="1:20" ht="11.1" customHeight="1" x14ac:dyDescent="0.25">
      <c r="A38" s="69"/>
      <c r="B38" s="70">
        <v>2024</v>
      </c>
      <c r="C38" s="71">
        <v>0</v>
      </c>
      <c r="D38" s="93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224">
        <f t="shared" si="0"/>
        <v>0</v>
      </c>
      <c r="P38" s="95"/>
      <c r="Q38" s="95"/>
      <c r="R38" s="95"/>
      <c r="S38" s="95"/>
      <c r="T38" s="95"/>
    </row>
    <row r="39" spans="1:20" ht="11.1" customHeight="1" x14ac:dyDescent="0.25">
      <c r="A39" s="69" t="s">
        <v>63</v>
      </c>
      <c r="B39" s="70">
        <v>2023</v>
      </c>
      <c r="C39" s="71">
        <v>0</v>
      </c>
      <c r="D39" s="93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4">
        <f t="shared" si="0"/>
        <v>0</v>
      </c>
      <c r="P39" s="95"/>
      <c r="Q39" s="95"/>
      <c r="R39" s="95"/>
      <c r="S39" s="95"/>
      <c r="T39" s="95"/>
    </row>
    <row r="40" spans="1:20" ht="11.1" customHeight="1" x14ac:dyDescent="0.25">
      <c r="A40" s="69"/>
      <c r="B40" s="70">
        <v>2024</v>
      </c>
      <c r="C40" s="71">
        <v>0</v>
      </c>
      <c r="D40" s="93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224">
        <f t="shared" si="0"/>
        <v>0</v>
      </c>
      <c r="P40" s="95"/>
      <c r="Q40" s="95"/>
      <c r="R40" s="95"/>
      <c r="S40" s="95"/>
      <c r="T40" s="95"/>
    </row>
    <row r="41" spans="1:20" ht="11.1" customHeight="1" x14ac:dyDescent="0.25">
      <c r="A41" s="69" t="s">
        <v>64</v>
      </c>
      <c r="B41" s="70">
        <v>2023</v>
      </c>
      <c r="C41" s="71">
        <v>0</v>
      </c>
      <c r="D41" s="93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4">
        <f t="shared" si="0"/>
        <v>0</v>
      </c>
      <c r="P41" s="95"/>
      <c r="Q41" s="95"/>
      <c r="R41" s="95"/>
      <c r="S41" s="95"/>
      <c r="T41" s="95"/>
    </row>
    <row r="42" spans="1:20" ht="11.1" customHeight="1" x14ac:dyDescent="0.25">
      <c r="A42" s="69"/>
      <c r="B42" s="70">
        <v>2024</v>
      </c>
      <c r="C42" s="71">
        <v>0</v>
      </c>
      <c r="D42" s="93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224">
        <f t="shared" si="0"/>
        <v>0</v>
      </c>
      <c r="P42" s="95"/>
      <c r="Q42" s="95"/>
      <c r="R42" s="95"/>
      <c r="S42" s="95"/>
      <c r="T42" s="95"/>
    </row>
    <row r="43" spans="1:20" ht="11.1" customHeight="1" x14ac:dyDescent="0.25">
      <c r="A43" s="69" t="s">
        <v>21</v>
      </c>
      <c r="B43" s="70">
        <v>2023</v>
      </c>
      <c r="C43" s="71">
        <v>2.7014892499999998</v>
      </c>
      <c r="D43" s="93">
        <v>0.11603094</v>
      </c>
      <c r="E43" s="71">
        <v>1.9181820000000001</v>
      </c>
      <c r="F43" s="71">
        <v>2.7418065999999999</v>
      </c>
      <c r="G43" s="71">
        <v>0</v>
      </c>
      <c r="H43" s="71">
        <v>0</v>
      </c>
      <c r="I43" s="71">
        <v>0</v>
      </c>
      <c r="J43" s="71">
        <v>0</v>
      </c>
      <c r="K43" s="71">
        <v>3.2456800000000001</v>
      </c>
      <c r="L43" s="71">
        <v>1.386625</v>
      </c>
      <c r="M43" s="71">
        <v>25.128640000000001</v>
      </c>
      <c r="N43" s="71">
        <v>18.710143009644163</v>
      </c>
      <c r="O43" s="224">
        <f t="shared" si="0"/>
        <v>55.948596799644164</v>
      </c>
      <c r="P43" s="95"/>
      <c r="Q43" s="95"/>
      <c r="R43" s="95"/>
      <c r="S43" s="95"/>
      <c r="T43" s="95"/>
    </row>
    <row r="44" spans="1:20" ht="11.1" customHeight="1" x14ac:dyDescent="0.25">
      <c r="A44" s="69"/>
      <c r="B44" s="70">
        <v>2024</v>
      </c>
      <c r="C44" s="71">
        <v>3.0255100000000001</v>
      </c>
      <c r="D44" s="93">
        <v>0.12404999999999999</v>
      </c>
      <c r="E44" s="71">
        <v>2.14628182</v>
      </c>
      <c r="F44" s="71">
        <v>2.7826274</v>
      </c>
      <c r="G44" s="71">
        <v>0</v>
      </c>
      <c r="H44" s="71">
        <v>0</v>
      </c>
      <c r="I44" s="71">
        <v>0</v>
      </c>
      <c r="J44" s="71">
        <v>0</v>
      </c>
      <c r="K44" s="71">
        <v>3.0640000000000001</v>
      </c>
      <c r="L44" s="71">
        <v>1.86425</v>
      </c>
      <c r="M44" s="71">
        <v>26.116399999999999</v>
      </c>
      <c r="N44" s="71">
        <v>19.0687</v>
      </c>
      <c r="O44" s="224">
        <f t="shared" si="0"/>
        <v>58.191819219999999</v>
      </c>
      <c r="P44" s="95"/>
      <c r="Q44" s="95"/>
      <c r="R44" s="95"/>
      <c r="S44" s="95"/>
      <c r="T44" s="95"/>
    </row>
    <row r="45" spans="1:20" ht="11.1" customHeight="1" x14ac:dyDescent="0.25">
      <c r="A45" s="69" t="s">
        <v>42</v>
      </c>
      <c r="B45" s="70">
        <v>2023</v>
      </c>
      <c r="C45" s="71">
        <v>2.1671</v>
      </c>
      <c r="D45" s="93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27.581399999999999</v>
      </c>
      <c r="M45" s="71">
        <v>97.123679999999993</v>
      </c>
      <c r="N45" s="71">
        <v>82.174949999999995</v>
      </c>
      <c r="O45" s="224">
        <f t="shared" si="0"/>
        <v>209.04712999999998</v>
      </c>
      <c r="P45" s="95"/>
      <c r="Q45" s="95"/>
      <c r="R45" s="95"/>
      <c r="S45" s="95"/>
      <c r="T45" s="95"/>
    </row>
    <row r="46" spans="1:20" ht="11.1" customHeight="1" x14ac:dyDescent="0.25">
      <c r="A46" s="69"/>
      <c r="B46" s="70">
        <v>2024</v>
      </c>
      <c r="C46" s="71">
        <v>2.1803181405405332</v>
      </c>
      <c r="D46" s="93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41.1218</v>
      </c>
      <c r="M46" s="71">
        <v>162.12368000000001</v>
      </c>
      <c r="N46" s="71">
        <v>102.17495</v>
      </c>
      <c r="O46" s="224">
        <f t="shared" si="0"/>
        <v>307.60074814054053</v>
      </c>
      <c r="P46" s="95"/>
      <c r="Q46" s="95"/>
      <c r="R46" s="95"/>
      <c r="S46" s="95"/>
      <c r="T46" s="95"/>
    </row>
    <row r="47" spans="1:20" ht="11.1" customHeight="1" x14ac:dyDescent="0.25">
      <c r="A47" s="69" t="s">
        <v>31</v>
      </c>
      <c r="B47" s="70">
        <v>2023</v>
      </c>
      <c r="C47" s="71">
        <v>0</v>
      </c>
      <c r="D47" s="93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24">
        <f t="shared" si="0"/>
        <v>0</v>
      </c>
      <c r="P47" s="95"/>
      <c r="Q47" s="95"/>
      <c r="R47" s="95"/>
      <c r="S47" s="95"/>
    </row>
    <row r="48" spans="1:20" ht="11.1" customHeight="1" x14ac:dyDescent="0.25">
      <c r="A48" s="69"/>
      <c r="B48" s="70">
        <v>2024</v>
      </c>
      <c r="C48" s="71">
        <v>0</v>
      </c>
      <c r="D48" s="93">
        <v>0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224">
        <f t="shared" si="0"/>
        <v>0</v>
      </c>
      <c r="P48" s="95"/>
      <c r="Q48" s="95"/>
      <c r="R48" s="95"/>
      <c r="S48" s="95"/>
    </row>
    <row r="49" spans="1:20" ht="11.1" customHeight="1" x14ac:dyDescent="0.25">
      <c r="A49" s="69" t="s">
        <v>35</v>
      </c>
      <c r="B49" s="70">
        <v>2023</v>
      </c>
      <c r="C49" s="71">
        <v>153.86449999999999</v>
      </c>
      <c r="D49" s="93">
        <v>479.60320000000002</v>
      </c>
      <c r="E49" s="71">
        <v>495.48239999999998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1308.3485000000001</v>
      </c>
      <c r="N49" s="71">
        <v>278.91739999999993</v>
      </c>
      <c r="O49" s="224">
        <f t="shared" si="0"/>
        <v>2716.2159999999999</v>
      </c>
      <c r="P49" s="95"/>
      <c r="Q49" s="95"/>
      <c r="R49" s="95"/>
      <c r="S49" s="95"/>
      <c r="T49" s="95"/>
    </row>
    <row r="50" spans="1:20" ht="11.1" customHeight="1" x14ac:dyDescent="0.25">
      <c r="A50" s="69"/>
      <c r="B50" s="70">
        <v>2024</v>
      </c>
      <c r="C50" s="71">
        <v>148.40799999999999</v>
      </c>
      <c r="D50" s="93">
        <v>478.089</v>
      </c>
      <c r="E50" s="71">
        <v>500.19350000000003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1342.8274999999996</v>
      </c>
      <c r="N50" s="71">
        <v>284.64500000000004</v>
      </c>
      <c r="O50" s="224">
        <f t="shared" si="0"/>
        <v>2754.1629999999996</v>
      </c>
      <c r="P50" s="95"/>
      <c r="Q50" s="95"/>
      <c r="R50" s="95"/>
    </row>
    <row r="51" spans="1:20" ht="11.1" customHeight="1" x14ac:dyDescent="0.25">
      <c r="A51" s="69" t="s">
        <v>36</v>
      </c>
      <c r="B51" s="70">
        <v>2023</v>
      </c>
      <c r="C51" s="71">
        <v>0</v>
      </c>
      <c r="D51" s="93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4">
        <f t="shared" si="0"/>
        <v>0</v>
      </c>
      <c r="P51" s="95"/>
      <c r="Q51" s="95"/>
      <c r="R51" s="95"/>
      <c r="S51" s="95"/>
    </row>
    <row r="52" spans="1:20" ht="11.1" customHeight="1" x14ac:dyDescent="0.25">
      <c r="A52" s="69"/>
      <c r="B52" s="70">
        <v>2024</v>
      </c>
      <c r="C52" s="71">
        <v>0</v>
      </c>
      <c r="D52" s="93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224">
        <f t="shared" si="0"/>
        <v>0</v>
      </c>
      <c r="P52" s="95"/>
      <c r="Q52" s="95"/>
      <c r="R52" s="95"/>
      <c r="S52" s="95"/>
    </row>
    <row r="53" spans="1:20" ht="11.1" customHeight="1" x14ac:dyDescent="0.25">
      <c r="A53" s="69" t="s">
        <v>22</v>
      </c>
      <c r="B53" s="70">
        <v>2023</v>
      </c>
      <c r="C53" s="71">
        <v>0</v>
      </c>
      <c r="D53" s="93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74.130521000000002</v>
      </c>
      <c r="M53" s="71">
        <v>33.984000000000002</v>
      </c>
      <c r="N53" s="71">
        <v>0</v>
      </c>
      <c r="O53" s="224">
        <f t="shared" si="0"/>
        <v>108.114521</v>
      </c>
      <c r="P53" s="95"/>
      <c r="Q53" s="95"/>
      <c r="R53" s="95"/>
      <c r="S53" s="95"/>
      <c r="T53" s="95"/>
    </row>
    <row r="54" spans="1:20" ht="11.1" customHeight="1" x14ac:dyDescent="0.25">
      <c r="A54" s="69"/>
      <c r="B54" s="70">
        <v>2024</v>
      </c>
      <c r="C54" s="71">
        <v>0</v>
      </c>
      <c r="D54" s="93">
        <v>0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93.38</v>
      </c>
      <c r="M54" s="71">
        <v>38.328042000000003</v>
      </c>
      <c r="N54" s="71">
        <v>0</v>
      </c>
      <c r="O54" s="224">
        <f t="shared" si="0"/>
        <v>131.70804200000001</v>
      </c>
      <c r="P54" s="95"/>
      <c r="Q54" s="95"/>
      <c r="R54" s="95"/>
    </row>
    <row r="55" spans="1:20" ht="11.1" customHeight="1" x14ac:dyDescent="0.25">
      <c r="A55" s="76" t="s">
        <v>30</v>
      </c>
      <c r="B55" s="70">
        <v>2023</v>
      </c>
      <c r="C55" s="71">
        <v>0</v>
      </c>
      <c r="D55" s="93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4">
        <f t="shared" si="0"/>
        <v>0</v>
      </c>
      <c r="P55" s="95"/>
      <c r="Q55" s="95"/>
      <c r="R55" s="95"/>
      <c r="S55" s="95"/>
    </row>
    <row r="56" spans="1:20" ht="11.1" customHeight="1" x14ac:dyDescent="0.25">
      <c r="A56" s="76"/>
      <c r="B56" s="70">
        <v>2024</v>
      </c>
      <c r="C56" s="71">
        <v>0</v>
      </c>
      <c r="D56" s="93">
        <v>0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224">
        <f t="shared" si="0"/>
        <v>0</v>
      </c>
      <c r="P56" s="95"/>
      <c r="Q56" s="95"/>
      <c r="R56" s="95"/>
      <c r="S56" s="95"/>
    </row>
    <row r="57" spans="1:20" ht="11.1" customHeight="1" x14ac:dyDescent="0.25">
      <c r="A57" s="69" t="s">
        <v>102</v>
      </c>
      <c r="B57" s="70">
        <v>2023</v>
      </c>
      <c r="C57" s="71">
        <v>0</v>
      </c>
      <c r="D57" s="93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4">
        <f t="shared" si="0"/>
        <v>0</v>
      </c>
      <c r="P57" s="95"/>
      <c r="Q57" s="95"/>
      <c r="R57" s="95"/>
      <c r="S57" s="95"/>
    </row>
    <row r="58" spans="1:20" ht="11.1" customHeight="1" x14ac:dyDescent="0.25">
      <c r="A58" s="77"/>
      <c r="B58" s="78">
        <v>2024</v>
      </c>
      <c r="C58" s="97">
        <v>0</v>
      </c>
      <c r="D58" s="109">
        <v>0</v>
      </c>
      <c r="E58" s="71">
        <v>0</v>
      </c>
      <c r="F58" s="109">
        <v>0</v>
      </c>
      <c r="G58" s="109">
        <v>0</v>
      </c>
      <c r="H58" s="109">
        <v>0</v>
      </c>
      <c r="I58" s="109">
        <v>0</v>
      </c>
      <c r="J58" s="109">
        <v>0</v>
      </c>
      <c r="K58" s="109">
        <v>0</v>
      </c>
      <c r="L58" s="109">
        <v>0</v>
      </c>
      <c r="M58" s="109">
        <v>0</v>
      </c>
      <c r="N58" s="109">
        <v>0</v>
      </c>
      <c r="O58" s="227">
        <f t="shared" si="0"/>
        <v>0</v>
      </c>
      <c r="P58" s="95"/>
      <c r="Q58" s="95"/>
      <c r="R58" s="95"/>
      <c r="S58" s="95"/>
    </row>
    <row r="59" spans="1:20" ht="9" customHeight="1" x14ac:dyDescent="0.2">
      <c r="A59" s="4" t="s">
        <v>161</v>
      </c>
      <c r="B59" s="79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  <c r="Q59" s="102"/>
      <c r="R59" s="102"/>
      <c r="S59" s="102"/>
      <c r="T59" s="102"/>
    </row>
    <row r="60" spans="1:20" ht="9" customHeight="1" x14ac:dyDescent="0.2">
      <c r="A60" s="312" t="s">
        <v>186</v>
      </c>
      <c r="B60" s="88"/>
      <c r="C60" s="88"/>
      <c r="D60" s="88"/>
      <c r="E60" s="88"/>
      <c r="F60" s="88"/>
      <c r="G60" s="88"/>
      <c r="H60" s="88"/>
      <c r="I60" s="103"/>
      <c r="J60" s="103"/>
      <c r="K60" s="103"/>
      <c r="L60" s="103"/>
      <c r="M60" s="103"/>
      <c r="N60" s="103"/>
      <c r="O60" s="103"/>
      <c r="P60" s="103"/>
      <c r="Q60" s="104"/>
      <c r="R60" s="104"/>
      <c r="S60" s="104"/>
      <c r="T60" s="104"/>
    </row>
    <row r="61" spans="1:20" ht="9" customHeight="1" x14ac:dyDescent="0.2">
      <c r="A61" s="170" t="s">
        <v>179</v>
      </c>
      <c r="B61" s="88"/>
      <c r="C61" s="88"/>
      <c r="D61" s="88"/>
      <c r="E61" s="88"/>
      <c r="F61" s="88"/>
      <c r="G61" s="88"/>
      <c r="H61" s="88"/>
      <c r="I61" s="103"/>
      <c r="J61" s="103"/>
      <c r="K61" s="103"/>
      <c r="L61" s="103"/>
      <c r="M61" s="103"/>
      <c r="N61" s="103"/>
      <c r="O61" s="103"/>
      <c r="P61" s="103"/>
      <c r="Q61" s="104"/>
      <c r="R61" s="104"/>
      <c r="S61" s="104"/>
      <c r="T61" s="104"/>
    </row>
    <row r="62" spans="1:20" ht="9" customHeight="1" x14ac:dyDescent="0.2">
      <c r="A62" s="269" t="s">
        <v>180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6"/>
      <c r="R62" s="106"/>
      <c r="S62" s="106"/>
      <c r="T62" s="106"/>
    </row>
    <row r="63" spans="1:20" ht="9" customHeight="1" x14ac:dyDescent="0.2">
      <c r="A63" s="293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</row>
    <row r="64" spans="1:20" ht="12.75" x14ac:dyDescent="0.2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</row>
    <row r="65" spans="1:16" ht="12.75" x14ac:dyDescent="0.2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</row>
    <row r="66" spans="1:16" ht="12.75" x14ac:dyDescent="0.2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S14849:SS15361 L59:L61 AMK14849:AMK15361 P5:P10 EGW5121 P62:P66 EQS5889:EQS15361 EGW1025:EGW4865 EQS5121 EGW5377 P23 P22 P11:P20 P21 P24:P37 O59:O66 O5 O7 O8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Q65"/>
  <sheetViews>
    <sheetView showGridLines="0" zoomScaleNormal="100" workbookViewId="0">
      <selection sqref="A1:O67"/>
    </sheetView>
  </sheetViews>
  <sheetFormatPr baseColWidth="10" defaultColWidth="5.5546875" defaultRowHeight="14.1" customHeight="1" x14ac:dyDescent="0.25"/>
  <cols>
    <col min="1" max="1" width="7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384" width="5.5546875" style="31"/>
  </cols>
  <sheetData>
    <row r="1" spans="1:16" ht="20.25" customHeight="1" x14ac:dyDescent="0.25">
      <c r="A1" s="29" t="s">
        <v>225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66</v>
      </c>
      <c r="P4" s="68"/>
    </row>
    <row r="5" spans="1:16" ht="12.95" customHeight="1" x14ac:dyDescent="0.25">
      <c r="A5" s="369" t="s">
        <v>26</v>
      </c>
      <c r="B5" s="222">
        <v>2023</v>
      </c>
      <c r="C5" s="297">
        <v>41.628184000000005</v>
      </c>
      <c r="D5" s="297">
        <v>114.18029</v>
      </c>
      <c r="E5" s="298">
        <v>99.679299999999998</v>
      </c>
      <c r="F5" s="297">
        <v>10.100052</v>
      </c>
      <c r="G5" s="297">
        <v>5.9483100000000002</v>
      </c>
      <c r="H5" s="298">
        <v>2.8821900000000005</v>
      </c>
      <c r="I5" s="298">
        <v>0.15790000000000001</v>
      </c>
      <c r="J5" s="298">
        <v>0</v>
      </c>
      <c r="K5" s="298">
        <v>6.1182919999999994</v>
      </c>
      <c r="L5" s="298">
        <v>50.822279200000011</v>
      </c>
      <c r="M5" s="298">
        <v>304.73858960000007</v>
      </c>
      <c r="N5" s="299">
        <v>62.990976300000007</v>
      </c>
      <c r="O5" s="318">
        <f>SUM(C5:N5)</f>
        <v>699.24636310000005</v>
      </c>
      <c r="P5" s="30"/>
    </row>
    <row r="6" spans="1:16" ht="12.95" customHeight="1" x14ac:dyDescent="0.25">
      <c r="A6" s="370"/>
      <c r="B6" s="230" t="s">
        <v>108</v>
      </c>
      <c r="C6" s="295">
        <v>36.064759999999993</v>
      </c>
      <c r="D6" s="295">
        <v>110.94144</v>
      </c>
      <c r="E6" s="295">
        <v>104.76349999999998</v>
      </c>
      <c r="F6" s="295">
        <v>9.9406279999999985</v>
      </c>
      <c r="G6" s="295">
        <v>5.7962999999999996</v>
      </c>
      <c r="H6" s="295">
        <v>2.7265535999999999</v>
      </c>
      <c r="I6" s="295">
        <v>0.16059999999999999</v>
      </c>
      <c r="J6" s="295">
        <v>0</v>
      </c>
      <c r="K6" s="295">
        <v>6.829288</v>
      </c>
      <c r="L6" s="295">
        <v>52.046274799999999</v>
      </c>
      <c r="M6" s="295">
        <v>317.3992528</v>
      </c>
      <c r="N6" s="295">
        <v>65.741426399999995</v>
      </c>
      <c r="O6" s="335">
        <f>SUM(C6:N6)</f>
        <v>712.41002359999993</v>
      </c>
      <c r="P6" s="30"/>
    </row>
    <row r="7" spans="1:16" ht="11.1" customHeight="1" x14ac:dyDescent="0.25">
      <c r="A7" s="69" t="s">
        <v>3</v>
      </c>
      <c r="B7" s="70">
        <v>2023</v>
      </c>
      <c r="C7" s="300">
        <v>0</v>
      </c>
      <c r="D7" s="300">
        <v>0</v>
      </c>
      <c r="E7" s="300">
        <v>0</v>
      </c>
      <c r="F7" s="300">
        <v>0</v>
      </c>
      <c r="G7" s="300">
        <v>0</v>
      </c>
      <c r="H7" s="300">
        <v>0</v>
      </c>
      <c r="I7" s="300">
        <v>0</v>
      </c>
      <c r="J7" s="300">
        <v>0</v>
      </c>
      <c r="K7" s="300">
        <v>0</v>
      </c>
      <c r="L7" s="300">
        <v>0</v>
      </c>
      <c r="M7" s="300">
        <v>0</v>
      </c>
      <c r="N7" s="300">
        <v>0</v>
      </c>
      <c r="O7" s="224">
        <f>SUM(C7:N7)</f>
        <v>0</v>
      </c>
      <c r="P7" s="30"/>
    </row>
    <row r="8" spans="1:16" ht="11.1" customHeight="1" x14ac:dyDescent="0.25">
      <c r="A8" s="69"/>
      <c r="B8" s="70">
        <v>2024</v>
      </c>
      <c r="C8" s="300">
        <v>0</v>
      </c>
      <c r="D8" s="300">
        <v>0</v>
      </c>
      <c r="E8" s="300">
        <v>0</v>
      </c>
      <c r="F8" s="300">
        <v>0</v>
      </c>
      <c r="G8" s="300">
        <v>0</v>
      </c>
      <c r="H8" s="300">
        <v>0</v>
      </c>
      <c r="I8" s="300">
        <v>0</v>
      </c>
      <c r="J8" s="300">
        <v>0</v>
      </c>
      <c r="K8" s="300">
        <v>0</v>
      </c>
      <c r="L8" s="300">
        <v>0</v>
      </c>
      <c r="M8" s="300">
        <v>0</v>
      </c>
      <c r="N8" s="300">
        <v>0</v>
      </c>
      <c r="O8" s="224">
        <f t="shared" ref="O8:O58" si="0">SUM(C8:N8)</f>
        <v>0</v>
      </c>
      <c r="P8" s="30"/>
    </row>
    <row r="9" spans="1:16" ht="11.1" customHeight="1" x14ac:dyDescent="0.25">
      <c r="A9" s="69" t="s">
        <v>4</v>
      </c>
      <c r="B9" s="70">
        <v>2023</v>
      </c>
      <c r="C9" s="300">
        <v>0</v>
      </c>
      <c r="D9" s="300">
        <v>0</v>
      </c>
      <c r="E9" s="300">
        <v>0</v>
      </c>
      <c r="F9" s="300">
        <v>0</v>
      </c>
      <c r="G9" s="300">
        <v>0</v>
      </c>
      <c r="H9" s="300">
        <v>0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224">
        <f t="shared" si="0"/>
        <v>0</v>
      </c>
      <c r="P9" s="30"/>
    </row>
    <row r="10" spans="1:16" ht="11.1" customHeight="1" x14ac:dyDescent="0.25">
      <c r="A10" s="69"/>
      <c r="B10" s="70">
        <v>2024</v>
      </c>
      <c r="C10" s="300">
        <v>0</v>
      </c>
      <c r="D10" s="300">
        <v>0</v>
      </c>
      <c r="E10" s="300">
        <v>0</v>
      </c>
      <c r="F10" s="300">
        <v>0</v>
      </c>
      <c r="G10" s="300">
        <v>0</v>
      </c>
      <c r="H10" s="300">
        <v>0</v>
      </c>
      <c r="I10" s="300">
        <v>0</v>
      </c>
      <c r="J10" s="300">
        <v>0</v>
      </c>
      <c r="K10" s="300">
        <v>0</v>
      </c>
      <c r="L10" s="300">
        <v>0</v>
      </c>
      <c r="M10" s="300">
        <v>0</v>
      </c>
      <c r="N10" s="300">
        <v>0</v>
      </c>
      <c r="O10" s="224">
        <f t="shared" si="0"/>
        <v>0</v>
      </c>
      <c r="P10" s="30"/>
    </row>
    <row r="11" spans="1:16" ht="11.1" customHeight="1" x14ac:dyDescent="0.25">
      <c r="A11" s="73" t="s">
        <v>33</v>
      </c>
      <c r="B11" s="70">
        <v>2023</v>
      </c>
      <c r="C11" s="300">
        <v>5.7732000000000001</v>
      </c>
      <c r="D11" s="300">
        <v>10.796389999999999</v>
      </c>
      <c r="E11" s="300">
        <v>4.09762</v>
      </c>
      <c r="F11" s="300">
        <v>5.8946699999999996</v>
      </c>
      <c r="G11" s="300">
        <v>0.54761000000000004</v>
      </c>
      <c r="H11" s="300">
        <v>0</v>
      </c>
      <c r="I11" s="300">
        <v>0</v>
      </c>
      <c r="J11" s="300">
        <v>0</v>
      </c>
      <c r="K11" s="300">
        <v>0</v>
      </c>
      <c r="L11" s="300">
        <v>0</v>
      </c>
      <c r="M11" s="300">
        <v>1.6346000000000001</v>
      </c>
      <c r="N11" s="300">
        <v>1.8704000000000001</v>
      </c>
      <c r="O11" s="224">
        <f t="shared" si="0"/>
        <v>30.614489999999993</v>
      </c>
      <c r="P11" s="30"/>
    </row>
    <row r="12" spans="1:16" ht="11.1" customHeight="1" x14ac:dyDescent="0.25">
      <c r="A12" s="73"/>
      <c r="B12" s="70">
        <v>2024</v>
      </c>
      <c r="C12" s="300">
        <v>5.5369999999999999</v>
      </c>
      <c r="D12" s="300">
        <v>10.449</v>
      </c>
      <c r="E12" s="300">
        <v>4.008</v>
      </c>
      <c r="F12" s="300">
        <v>5.7591999999999999</v>
      </c>
      <c r="G12" s="300">
        <v>0.5353</v>
      </c>
      <c r="H12" s="300">
        <v>0</v>
      </c>
      <c r="I12" s="300">
        <v>0</v>
      </c>
      <c r="J12" s="300">
        <v>0</v>
      </c>
      <c r="K12" s="300">
        <v>0</v>
      </c>
      <c r="L12" s="300">
        <v>0</v>
      </c>
      <c r="M12" s="300">
        <v>1.5760000000000001</v>
      </c>
      <c r="N12" s="300">
        <v>1.784</v>
      </c>
      <c r="O12" s="224">
        <f t="shared" si="0"/>
        <v>29.648499999999999</v>
      </c>
      <c r="P12" s="30"/>
    </row>
    <row r="13" spans="1:16" ht="11.1" customHeight="1" x14ac:dyDescent="0.25">
      <c r="A13" s="69" t="s">
        <v>20</v>
      </c>
      <c r="B13" s="70">
        <v>2023</v>
      </c>
      <c r="C13" s="300">
        <v>9.7548400000000015</v>
      </c>
      <c r="D13" s="300">
        <v>9.8102599999999995</v>
      </c>
      <c r="E13" s="300">
        <v>9.7350700000000003</v>
      </c>
      <c r="F13" s="300">
        <v>0</v>
      </c>
      <c r="G13" s="300">
        <v>0</v>
      </c>
      <c r="H13" s="300">
        <v>0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7.4566499999999998</v>
      </c>
      <c r="O13" s="224">
        <f t="shared" si="0"/>
        <v>36.756820000000005</v>
      </c>
      <c r="P13" s="30"/>
    </row>
    <row r="14" spans="1:16" ht="11.1" customHeight="1" x14ac:dyDescent="0.25">
      <c r="A14" s="69"/>
      <c r="B14" s="70">
        <v>2024</v>
      </c>
      <c r="C14" s="300">
        <v>8.8807599999999987</v>
      </c>
      <c r="D14" s="300">
        <v>9.2907399999999996</v>
      </c>
      <c r="E14" s="300">
        <v>13.311999999999999</v>
      </c>
      <c r="F14" s="300">
        <v>0</v>
      </c>
      <c r="G14" s="300">
        <v>0</v>
      </c>
      <c r="H14" s="300">
        <v>0</v>
      </c>
      <c r="I14" s="300">
        <v>0</v>
      </c>
      <c r="J14" s="300">
        <v>0</v>
      </c>
      <c r="K14" s="300">
        <v>0</v>
      </c>
      <c r="L14" s="300">
        <v>0</v>
      </c>
      <c r="M14" s="300">
        <v>0</v>
      </c>
      <c r="N14" s="300">
        <v>6.1824700000000004</v>
      </c>
      <c r="O14" s="224">
        <f t="shared" si="0"/>
        <v>37.665970000000002</v>
      </c>
      <c r="P14" s="30"/>
    </row>
    <row r="15" spans="1:16" ht="11.1" customHeight="1" x14ac:dyDescent="0.25">
      <c r="A15" s="69" t="s">
        <v>152</v>
      </c>
      <c r="B15" s="70">
        <v>2023</v>
      </c>
      <c r="C15" s="300">
        <v>0</v>
      </c>
      <c r="D15" s="300">
        <v>0</v>
      </c>
      <c r="E15" s="300">
        <v>1.19475</v>
      </c>
      <c r="F15" s="300">
        <v>3.5770500000000003</v>
      </c>
      <c r="G15" s="300">
        <v>3.2472000000000003</v>
      </c>
      <c r="H15" s="300">
        <v>0.25605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1.008</v>
      </c>
      <c r="O15" s="224">
        <f t="shared" si="0"/>
        <v>9.2830500000000029</v>
      </c>
      <c r="P15" s="30"/>
    </row>
    <row r="16" spans="1:16" ht="11.1" customHeight="1" x14ac:dyDescent="0.25">
      <c r="A16" s="69"/>
      <c r="B16" s="70">
        <v>2024</v>
      </c>
      <c r="C16" s="300">
        <v>0</v>
      </c>
      <c r="D16" s="300">
        <v>0</v>
      </c>
      <c r="E16" s="300">
        <v>1.1785000000000001</v>
      </c>
      <c r="F16" s="300">
        <v>3.6040000000000001</v>
      </c>
      <c r="G16" s="300">
        <v>3.3094000000000001</v>
      </c>
      <c r="H16" s="300">
        <v>0.2661</v>
      </c>
      <c r="I16" s="300">
        <v>0</v>
      </c>
      <c r="J16" s="300">
        <v>0</v>
      </c>
      <c r="K16" s="300">
        <v>0</v>
      </c>
      <c r="L16" s="300">
        <v>0</v>
      </c>
      <c r="M16" s="300">
        <v>0</v>
      </c>
      <c r="N16" s="300">
        <v>0.9708</v>
      </c>
      <c r="O16" s="224">
        <f t="shared" si="0"/>
        <v>9.3288000000000011</v>
      </c>
      <c r="P16" s="30"/>
    </row>
    <row r="17" spans="1:16" ht="11.1" customHeight="1" x14ac:dyDescent="0.25">
      <c r="A17" s="73" t="s">
        <v>0</v>
      </c>
      <c r="B17" s="70">
        <v>2023</v>
      </c>
      <c r="C17" s="300">
        <v>0</v>
      </c>
      <c r="D17" s="300">
        <v>0</v>
      </c>
      <c r="E17" s="300">
        <v>0</v>
      </c>
      <c r="F17" s="300">
        <v>0</v>
      </c>
      <c r="G17" s="300">
        <v>0</v>
      </c>
      <c r="H17" s="300">
        <v>0</v>
      </c>
      <c r="I17" s="300">
        <v>0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224">
        <f t="shared" si="0"/>
        <v>0</v>
      </c>
      <c r="P17" s="30"/>
    </row>
    <row r="18" spans="1:16" ht="11.1" customHeight="1" x14ac:dyDescent="0.25">
      <c r="A18" s="73"/>
      <c r="B18" s="70">
        <v>2024</v>
      </c>
      <c r="C18" s="300">
        <v>0</v>
      </c>
      <c r="D18" s="300">
        <v>0</v>
      </c>
      <c r="E18" s="300">
        <v>0</v>
      </c>
      <c r="F18" s="300">
        <v>0</v>
      </c>
      <c r="G18" s="300">
        <v>0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224">
        <f t="shared" si="0"/>
        <v>0</v>
      </c>
      <c r="P18" s="30"/>
    </row>
    <row r="19" spans="1:16" ht="11.1" customHeight="1" x14ac:dyDescent="0.25">
      <c r="A19" s="74" t="s">
        <v>16</v>
      </c>
      <c r="B19" s="70">
        <v>2023</v>
      </c>
      <c r="C19" s="300">
        <v>0</v>
      </c>
      <c r="D19" s="300">
        <v>0</v>
      </c>
      <c r="E19" s="300">
        <v>0</v>
      </c>
      <c r="F19" s="300">
        <v>0</v>
      </c>
      <c r="G19" s="300">
        <v>0</v>
      </c>
      <c r="H19" s="300">
        <v>0</v>
      </c>
      <c r="I19" s="300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224">
        <f t="shared" si="0"/>
        <v>0</v>
      </c>
      <c r="P19" s="30"/>
    </row>
    <row r="20" spans="1:16" ht="11.1" customHeight="1" x14ac:dyDescent="0.25">
      <c r="A20" s="73"/>
      <c r="B20" s="70">
        <v>2024</v>
      </c>
      <c r="C20" s="300">
        <v>0</v>
      </c>
      <c r="D20" s="300">
        <v>0</v>
      </c>
      <c r="E20" s="300">
        <v>0</v>
      </c>
      <c r="F20" s="300">
        <v>0</v>
      </c>
      <c r="G20" s="300">
        <v>0</v>
      </c>
      <c r="H20" s="300">
        <v>0</v>
      </c>
      <c r="I20" s="300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224">
        <f t="shared" si="0"/>
        <v>0</v>
      </c>
      <c r="P20" s="30"/>
    </row>
    <row r="21" spans="1:16" ht="11.1" customHeight="1" x14ac:dyDescent="0.25">
      <c r="A21" s="69" t="s">
        <v>34</v>
      </c>
      <c r="B21" s="70">
        <v>2023</v>
      </c>
      <c r="C21" s="300">
        <v>26.100144</v>
      </c>
      <c r="D21" s="300">
        <v>3.3566400000000001</v>
      </c>
      <c r="E21" s="300">
        <v>2.1772800000000001</v>
      </c>
      <c r="F21" s="300">
        <v>0</v>
      </c>
      <c r="G21" s="300">
        <v>0</v>
      </c>
      <c r="H21" s="300">
        <v>0</v>
      </c>
      <c r="I21" s="300">
        <v>0</v>
      </c>
      <c r="J21" s="300">
        <v>0</v>
      </c>
      <c r="K21" s="300">
        <v>0</v>
      </c>
      <c r="L21" s="300">
        <v>0</v>
      </c>
      <c r="M21" s="300">
        <v>8.7635520000000007</v>
      </c>
      <c r="N21" s="300">
        <v>1.2156480000000001</v>
      </c>
      <c r="O21" s="224">
        <f t="shared" si="0"/>
        <v>41.613264000000001</v>
      </c>
      <c r="P21" s="30"/>
    </row>
    <row r="22" spans="1:16" ht="11.1" customHeight="1" x14ac:dyDescent="0.25">
      <c r="A22" s="69"/>
      <c r="B22" s="70">
        <v>2024</v>
      </c>
      <c r="C22" s="300">
        <v>21.646999999999998</v>
      </c>
      <c r="D22" s="300">
        <v>3.3140000000000001</v>
      </c>
      <c r="E22" s="300">
        <v>2.1503999999999999</v>
      </c>
      <c r="F22" s="300">
        <v>0</v>
      </c>
      <c r="G22" s="300">
        <v>0</v>
      </c>
      <c r="H22" s="300">
        <v>0</v>
      </c>
      <c r="I22" s="300">
        <v>0</v>
      </c>
      <c r="J22" s="300">
        <v>0</v>
      </c>
      <c r="K22" s="300">
        <v>0</v>
      </c>
      <c r="L22" s="300">
        <v>0</v>
      </c>
      <c r="M22" s="300">
        <v>8.6720000000000006</v>
      </c>
      <c r="N22" s="300">
        <v>1.194</v>
      </c>
      <c r="O22" s="224">
        <f t="shared" si="0"/>
        <v>36.977400000000003</v>
      </c>
      <c r="P22" s="30"/>
    </row>
    <row r="23" spans="1:16" ht="11.1" customHeight="1" x14ac:dyDescent="0.25">
      <c r="A23" s="69" t="s">
        <v>19</v>
      </c>
      <c r="B23" s="70">
        <v>2023</v>
      </c>
      <c r="C23" s="300">
        <v>0</v>
      </c>
      <c r="D23" s="300">
        <v>6.4469000000000003</v>
      </c>
      <c r="E23" s="300">
        <v>0.59687000000000001</v>
      </c>
      <c r="F23" s="300">
        <v>8.4003999999999995E-2</v>
      </c>
      <c r="G23" s="300">
        <v>1.4329000000000001</v>
      </c>
      <c r="H23" s="300">
        <v>2.1936900000000001</v>
      </c>
      <c r="I23" s="300">
        <v>0</v>
      </c>
      <c r="J23" s="300">
        <v>0</v>
      </c>
      <c r="K23" s="300">
        <v>0</v>
      </c>
      <c r="L23" s="300">
        <v>0</v>
      </c>
      <c r="M23" s="300">
        <v>3.909E-2</v>
      </c>
      <c r="N23" s="300">
        <v>0.74060000000000004</v>
      </c>
      <c r="O23" s="224">
        <f t="shared" si="0"/>
        <v>11.534054000000001</v>
      </c>
      <c r="P23" s="30"/>
    </row>
    <row r="24" spans="1:16" ht="11.1" customHeight="1" x14ac:dyDescent="0.25">
      <c r="A24" s="69"/>
      <c r="B24" s="70">
        <v>2024</v>
      </c>
      <c r="C24" s="300">
        <v>0</v>
      </c>
      <c r="D24" s="300">
        <v>6.2427999999999999</v>
      </c>
      <c r="E24" s="300">
        <v>0.60199999999999998</v>
      </c>
      <c r="F24" s="300">
        <v>9.3100000000000002E-2</v>
      </c>
      <c r="G24" s="300">
        <v>1.3608</v>
      </c>
      <c r="H24" s="300">
        <v>1.9930000000000001</v>
      </c>
      <c r="I24" s="300">
        <v>0</v>
      </c>
      <c r="J24" s="300">
        <v>0</v>
      </c>
      <c r="K24" s="300">
        <v>0</v>
      </c>
      <c r="L24" s="300">
        <v>0</v>
      </c>
      <c r="M24" s="300">
        <v>4.3400000000000001E-2</v>
      </c>
      <c r="N24" s="300">
        <v>0.78347</v>
      </c>
      <c r="O24" s="224">
        <f t="shared" si="0"/>
        <v>11.11857</v>
      </c>
      <c r="P24" s="30"/>
    </row>
    <row r="25" spans="1:16" ht="11.1" customHeight="1" x14ac:dyDescent="0.25">
      <c r="A25" s="69" t="s">
        <v>41</v>
      </c>
      <c r="B25" s="70">
        <v>2023</v>
      </c>
      <c r="C25" s="300">
        <v>0</v>
      </c>
      <c r="D25" s="300">
        <v>0</v>
      </c>
      <c r="E25" s="300">
        <v>0</v>
      </c>
      <c r="F25" s="300">
        <v>0</v>
      </c>
      <c r="G25" s="300">
        <v>0</v>
      </c>
      <c r="H25" s="300">
        <v>0</v>
      </c>
      <c r="I25" s="300">
        <v>0</v>
      </c>
      <c r="J25" s="300">
        <v>0</v>
      </c>
      <c r="K25" s="300">
        <v>0</v>
      </c>
      <c r="L25" s="300">
        <v>0</v>
      </c>
      <c r="M25" s="300">
        <v>0</v>
      </c>
      <c r="N25" s="300">
        <v>0</v>
      </c>
      <c r="O25" s="224">
        <f t="shared" si="0"/>
        <v>0</v>
      </c>
      <c r="P25" s="30"/>
    </row>
    <row r="26" spans="1:16" ht="11.1" customHeight="1" x14ac:dyDescent="0.25">
      <c r="A26" s="69"/>
      <c r="B26" s="70">
        <v>2024</v>
      </c>
      <c r="C26" s="300">
        <v>0</v>
      </c>
      <c r="D26" s="300">
        <v>0</v>
      </c>
      <c r="E26" s="300">
        <v>0</v>
      </c>
      <c r="F26" s="300">
        <v>0</v>
      </c>
      <c r="G26" s="300">
        <v>0</v>
      </c>
      <c r="H26" s="300">
        <v>0</v>
      </c>
      <c r="I26" s="300">
        <v>0</v>
      </c>
      <c r="J26" s="300">
        <v>0</v>
      </c>
      <c r="K26" s="300">
        <v>0</v>
      </c>
      <c r="L26" s="300">
        <v>0</v>
      </c>
      <c r="M26" s="300">
        <v>0</v>
      </c>
      <c r="N26" s="300">
        <v>0</v>
      </c>
      <c r="O26" s="224">
        <f t="shared" si="0"/>
        <v>0</v>
      </c>
      <c r="P26" s="30"/>
    </row>
    <row r="27" spans="1:16" ht="11.1" customHeight="1" x14ac:dyDescent="0.25">
      <c r="A27" s="69" t="s">
        <v>40</v>
      </c>
      <c r="B27" s="70">
        <v>2023</v>
      </c>
      <c r="C27" s="300">
        <v>0</v>
      </c>
      <c r="D27" s="300">
        <v>0</v>
      </c>
      <c r="E27" s="300">
        <v>0</v>
      </c>
      <c r="F27" s="300">
        <v>0</v>
      </c>
      <c r="G27" s="300">
        <v>0</v>
      </c>
      <c r="H27" s="300">
        <v>0</v>
      </c>
      <c r="I27" s="300">
        <v>0</v>
      </c>
      <c r="J27" s="300">
        <v>0</v>
      </c>
      <c r="K27" s="300">
        <v>0</v>
      </c>
      <c r="L27" s="300">
        <v>0</v>
      </c>
      <c r="M27" s="300">
        <v>0</v>
      </c>
      <c r="N27" s="300">
        <v>0</v>
      </c>
      <c r="O27" s="224">
        <f t="shared" si="0"/>
        <v>0</v>
      </c>
      <c r="P27" s="30"/>
    </row>
    <row r="28" spans="1:16" ht="11.1" customHeight="1" x14ac:dyDescent="0.25">
      <c r="A28" s="69"/>
      <c r="B28" s="70">
        <v>2024</v>
      </c>
      <c r="C28" s="300">
        <v>0</v>
      </c>
      <c r="D28" s="300">
        <v>0</v>
      </c>
      <c r="E28" s="300">
        <v>0</v>
      </c>
      <c r="F28" s="300">
        <v>0</v>
      </c>
      <c r="G28" s="300">
        <v>0</v>
      </c>
      <c r="H28" s="300">
        <v>0</v>
      </c>
      <c r="I28" s="300">
        <v>0</v>
      </c>
      <c r="J28" s="300">
        <v>0</v>
      </c>
      <c r="K28" s="300">
        <v>0</v>
      </c>
      <c r="L28" s="300">
        <v>0</v>
      </c>
      <c r="M28" s="300">
        <v>0</v>
      </c>
      <c r="N28" s="300">
        <v>0</v>
      </c>
      <c r="O28" s="224">
        <f t="shared" si="0"/>
        <v>0</v>
      </c>
      <c r="P28" s="30"/>
    </row>
    <row r="29" spans="1:16" ht="11.1" customHeight="1" x14ac:dyDescent="0.25">
      <c r="A29" s="69" t="s">
        <v>18</v>
      </c>
      <c r="B29" s="70">
        <v>2023</v>
      </c>
      <c r="C29" s="300">
        <v>0</v>
      </c>
      <c r="D29" s="300">
        <v>0</v>
      </c>
      <c r="E29" s="300">
        <v>0</v>
      </c>
      <c r="F29" s="300">
        <v>0</v>
      </c>
      <c r="G29" s="300">
        <v>0</v>
      </c>
      <c r="H29" s="300">
        <v>0</v>
      </c>
      <c r="I29" s="300">
        <v>0</v>
      </c>
      <c r="J29" s="300">
        <v>0</v>
      </c>
      <c r="K29" s="300">
        <v>5.8151519999999994</v>
      </c>
      <c r="L29" s="300">
        <v>47.20705920000001</v>
      </c>
      <c r="M29" s="300">
        <v>40.83624720000001</v>
      </c>
      <c r="N29" s="300">
        <v>4.1667696000000003</v>
      </c>
      <c r="O29" s="224">
        <f t="shared" si="0"/>
        <v>98.025228000000013</v>
      </c>
      <c r="P29" s="30"/>
    </row>
    <row r="30" spans="1:16" ht="11.1" customHeight="1" x14ac:dyDescent="0.25">
      <c r="A30" s="69"/>
      <c r="B30" s="70">
        <v>2024</v>
      </c>
      <c r="C30" s="300">
        <v>0</v>
      </c>
      <c r="D30" s="300">
        <v>0</v>
      </c>
      <c r="E30" s="300">
        <v>0</v>
      </c>
      <c r="F30" s="300">
        <v>0</v>
      </c>
      <c r="G30" s="300">
        <v>0</v>
      </c>
      <c r="H30" s="300">
        <v>0</v>
      </c>
      <c r="I30" s="300">
        <v>0</v>
      </c>
      <c r="J30" s="300">
        <v>0</v>
      </c>
      <c r="K30" s="300">
        <v>6.530888</v>
      </c>
      <c r="L30" s="300">
        <v>48.319784800000001</v>
      </c>
      <c r="M30" s="300">
        <v>48.636352800000004</v>
      </c>
      <c r="N30" s="300">
        <v>5.9076864000000002</v>
      </c>
      <c r="O30" s="224">
        <f t="shared" si="0"/>
        <v>109.39471200000001</v>
      </c>
      <c r="P30" s="30"/>
    </row>
    <row r="31" spans="1:16" ht="11.1" customHeight="1" x14ac:dyDescent="0.25">
      <c r="A31" s="69" t="s">
        <v>32</v>
      </c>
      <c r="B31" s="70">
        <v>2023</v>
      </c>
      <c r="C31" s="300">
        <v>0</v>
      </c>
      <c r="D31" s="300">
        <v>0</v>
      </c>
      <c r="E31" s="300">
        <v>0</v>
      </c>
      <c r="F31" s="300">
        <v>0</v>
      </c>
      <c r="G31" s="300">
        <v>0</v>
      </c>
      <c r="H31" s="300">
        <v>0</v>
      </c>
      <c r="I31" s="300">
        <v>0</v>
      </c>
      <c r="J31" s="300">
        <v>0</v>
      </c>
      <c r="K31" s="300">
        <v>0</v>
      </c>
      <c r="L31" s="300">
        <v>0</v>
      </c>
      <c r="M31" s="300">
        <v>0</v>
      </c>
      <c r="N31" s="300">
        <v>0</v>
      </c>
      <c r="O31" s="224">
        <f t="shared" si="0"/>
        <v>0</v>
      </c>
      <c r="P31" s="30"/>
    </row>
    <row r="32" spans="1:16" ht="11.1" customHeight="1" x14ac:dyDescent="0.25">
      <c r="A32" s="69"/>
      <c r="B32" s="70">
        <v>2024</v>
      </c>
      <c r="C32" s="300">
        <v>0</v>
      </c>
      <c r="D32" s="300">
        <v>0</v>
      </c>
      <c r="E32" s="300">
        <v>0</v>
      </c>
      <c r="F32" s="300">
        <v>0</v>
      </c>
      <c r="G32" s="300">
        <v>0</v>
      </c>
      <c r="H32" s="300">
        <v>0</v>
      </c>
      <c r="I32" s="300">
        <v>0</v>
      </c>
      <c r="J32" s="300">
        <v>0</v>
      </c>
      <c r="K32" s="300">
        <v>0</v>
      </c>
      <c r="L32" s="300">
        <v>0</v>
      </c>
      <c r="M32" s="300">
        <v>0</v>
      </c>
      <c r="N32" s="300">
        <v>0</v>
      </c>
      <c r="O32" s="224">
        <f t="shared" si="0"/>
        <v>0</v>
      </c>
      <c r="P32" s="30"/>
    </row>
    <row r="33" spans="1:16" ht="11.1" customHeight="1" x14ac:dyDescent="0.25">
      <c r="A33" s="69" t="s">
        <v>106</v>
      </c>
      <c r="B33" s="70">
        <v>2023</v>
      </c>
      <c r="C33" s="300">
        <v>0</v>
      </c>
      <c r="D33" s="300">
        <v>0</v>
      </c>
      <c r="E33" s="300">
        <v>0</v>
      </c>
      <c r="F33" s="300">
        <v>0</v>
      </c>
      <c r="G33" s="300">
        <v>0</v>
      </c>
      <c r="H33" s="300">
        <v>0</v>
      </c>
      <c r="I33" s="300">
        <v>0</v>
      </c>
      <c r="J33" s="300">
        <v>0</v>
      </c>
      <c r="K33" s="300">
        <v>0</v>
      </c>
      <c r="L33" s="300">
        <v>0</v>
      </c>
      <c r="M33" s="300">
        <v>0</v>
      </c>
      <c r="N33" s="300">
        <v>0</v>
      </c>
      <c r="O33" s="224">
        <f t="shared" si="0"/>
        <v>0</v>
      </c>
      <c r="P33" s="30"/>
    </row>
    <row r="34" spans="1:16" ht="11.1" customHeight="1" x14ac:dyDescent="0.25">
      <c r="A34" s="69"/>
      <c r="B34" s="70">
        <v>2024</v>
      </c>
      <c r="C34" s="300">
        <v>0</v>
      </c>
      <c r="D34" s="300">
        <v>0</v>
      </c>
      <c r="E34" s="300">
        <v>0</v>
      </c>
      <c r="F34" s="300">
        <v>0</v>
      </c>
      <c r="G34" s="300">
        <v>0</v>
      </c>
      <c r="H34" s="300">
        <v>0</v>
      </c>
      <c r="I34" s="300">
        <v>0</v>
      </c>
      <c r="J34" s="300">
        <v>0</v>
      </c>
      <c r="K34" s="300">
        <v>0</v>
      </c>
      <c r="L34" s="300">
        <v>0</v>
      </c>
      <c r="M34" s="300">
        <v>0</v>
      </c>
      <c r="N34" s="300">
        <v>0</v>
      </c>
      <c r="O34" s="224">
        <f t="shared" si="0"/>
        <v>0</v>
      </c>
      <c r="P34" s="30"/>
    </row>
    <row r="35" spans="1:16" ht="11.1" customHeight="1" x14ac:dyDescent="0.25">
      <c r="A35" s="69" t="s">
        <v>17</v>
      </c>
      <c r="B35" s="70">
        <v>2023</v>
      </c>
      <c r="C35" s="300">
        <v>0</v>
      </c>
      <c r="D35" s="300">
        <v>0</v>
      </c>
      <c r="E35" s="300">
        <v>0.38421</v>
      </c>
      <c r="F35" s="300">
        <v>0.54432800000000003</v>
      </c>
      <c r="G35" s="300">
        <v>0.72060000000000002</v>
      </c>
      <c r="H35" s="300">
        <v>0.43245</v>
      </c>
      <c r="I35" s="300">
        <v>0.15790000000000001</v>
      </c>
      <c r="J35" s="300">
        <v>0</v>
      </c>
      <c r="K35" s="300">
        <v>0</v>
      </c>
      <c r="L35" s="300">
        <v>0</v>
      </c>
      <c r="M35" s="300">
        <v>0</v>
      </c>
      <c r="N35" s="300">
        <v>0</v>
      </c>
      <c r="O35" s="224">
        <f t="shared" si="0"/>
        <v>2.2394880000000001</v>
      </c>
      <c r="P35" s="30"/>
    </row>
    <row r="36" spans="1:16" ht="11.1" customHeight="1" x14ac:dyDescent="0.25">
      <c r="A36" s="69"/>
      <c r="B36" s="70">
        <v>2024</v>
      </c>
      <c r="C36" s="300">
        <v>0</v>
      </c>
      <c r="D36" s="300">
        <v>0</v>
      </c>
      <c r="E36" s="300">
        <v>0.36720000000000003</v>
      </c>
      <c r="F36" s="300">
        <v>0.48432799999999998</v>
      </c>
      <c r="G36" s="300">
        <v>0.59079999999999999</v>
      </c>
      <c r="H36" s="300">
        <v>0.46745360000000002</v>
      </c>
      <c r="I36" s="300">
        <v>0.16059999999999999</v>
      </c>
      <c r="J36" s="300">
        <v>0</v>
      </c>
      <c r="K36" s="300">
        <v>0</v>
      </c>
      <c r="L36" s="300">
        <v>0</v>
      </c>
      <c r="M36" s="300">
        <v>0</v>
      </c>
      <c r="N36" s="300">
        <v>0</v>
      </c>
      <c r="O36" s="224">
        <f t="shared" si="0"/>
        <v>2.0703816000000002</v>
      </c>
      <c r="P36" s="30"/>
    </row>
    <row r="37" spans="1:16" ht="11.1" customHeight="1" x14ac:dyDescent="0.25">
      <c r="A37" s="69" t="s">
        <v>10</v>
      </c>
      <c r="B37" s="70">
        <v>2023</v>
      </c>
      <c r="C37" s="300">
        <v>0</v>
      </c>
      <c r="D37" s="300">
        <v>0</v>
      </c>
      <c r="E37" s="300">
        <v>0</v>
      </c>
      <c r="F37" s="300">
        <v>0</v>
      </c>
      <c r="G37" s="300">
        <v>0</v>
      </c>
      <c r="H37" s="300">
        <v>0</v>
      </c>
      <c r="I37" s="300">
        <v>0</v>
      </c>
      <c r="J37" s="300">
        <v>0</v>
      </c>
      <c r="K37" s="300">
        <v>0</v>
      </c>
      <c r="L37" s="300">
        <v>0</v>
      </c>
      <c r="M37" s="300">
        <v>0</v>
      </c>
      <c r="N37" s="300">
        <v>0</v>
      </c>
      <c r="O37" s="224">
        <f t="shared" si="0"/>
        <v>0</v>
      </c>
      <c r="P37" s="30"/>
    </row>
    <row r="38" spans="1:16" ht="11.1" customHeight="1" x14ac:dyDescent="0.25">
      <c r="A38" s="69"/>
      <c r="B38" s="70">
        <v>2024</v>
      </c>
      <c r="C38" s="300">
        <v>0</v>
      </c>
      <c r="D38" s="300">
        <v>0</v>
      </c>
      <c r="E38" s="300">
        <v>0</v>
      </c>
      <c r="F38" s="300">
        <v>0</v>
      </c>
      <c r="G38" s="300">
        <v>0</v>
      </c>
      <c r="H38" s="300">
        <v>0</v>
      </c>
      <c r="I38" s="300">
        <v>0</v>
      </c>
      <c r="J38" s="300">
        <v>0</v>
      </c>
      <c r="K38" s="300">
        <v>0</v>
      </c>
      <c r="L38" s="300">
        <v>0</v>
      </c>
      <c r="M38" s="300">
        <v>0</v>
      </c>
      <c r="N38" s="300">
        <v>0</v>
      </c>
      <c r="O38" s="224">
        <f t="shared" si="0"/>
        <v>0</v>
      </c>
      <c r="P38" s="30"/>
    </row>
    <row r="39" spans="1:16" ht="11.1" customHeight="1" x14ac:dyDescent="0.25">
      <c r="A39" s="69" t="s">
        <v>63</v>
      </c>
      <c r="B39" s="70">
        <v>2023</v>
      </c>
      <c r="C39" s="300">
        <v>0</v>
      </c>
      <c r="D39" s="300">
        <v>0</v>
      </c>
      <c r="E39" s="300">
        <v>0</v>
      </c>
      <c r="F39" s="300">
        <v>0</v>
      </c>
      <c r="G39" s="300">
        <v>0</v>
      </c>
      <c r="H39" s="300">
        <v>0</v>
      </c>
      <c r="I39" s="300">
        <v>0</v>
      </c>
      <c r="J39" s="300">
        <v>0</v>
      </c>
      <c r="K39" s="300">
        <v>0</v>
      </c>
      <c r="L39" s="300">
        <v>0</v>
      </c>
      <c r="M39" s="300">
        <v>0</v>
      </c>
      <c r="N39" s="300">
        <v>0</v>
      </c>
      <c r="O39" s="224">
        <f t="shared" si="0"/>
        <v>0</v>
      </c>
      <c r="P39" s="30"/>
    </row>
    <row r="40" spans="1:16" ht="11.1" customHeight="1" x14ac:dyDescent="0.25">
      <c r="A40" s="69"/>
      <c r="B40" s="70">
        <v>2024</v>
      </c>
      <c r="C40" s="300">
        <v>0</v>
      </c>
      <c r="D40" s="300">
        <v>0</v>
      </c>
      <c r="E40" s="300">
        <v>0</v>
      </c>
      <c r="F40" s="300">
        <v>0</v>
      </c>
      <c r="G40" s="300">
        <v>0</v>
      </c>
      <c r="H40" s="300">
        <v>0</v>
      </c>
      <c r="I40" s="300">
        <v>0</v>
      </c>
      <c r="J40" s="300">
        <v>0</v>
      </c>
      <c r="K40" s="300">
        <v>0</v>
      </c>
      <c r="L40" s="300">
        <v>0</v>
      </c>
      <c r="M40" s="300">
        <v>0</v>
      </c>
      <c r="N40" s="300">
        <v>0</v>
      </c>
      <c r="O40" s="224">
        <f t="shared" si="0"/>
        <v>0</v>
      </c>
      <c r="P40" s="30"/>
    </row>
    <row r="41" spans="1:16" ht="11.1" customHeight="1" x14ac:dyDescent="0.25">
      <c r="A41" s="69" t="s">
        <v>64</v>
      </c>
      <c r="B41" s="70">
        <v>2023</v>
      </c>
      <c r="C41" s="300">
        <v>0</v>
      </c>
      <c r="D41" s="300">
        <v>0</v>
      </c>
      <c r="E41" s="300">
        <v>0</v>
      </c>
      <c r="F41" s="300">
        <v>0</v>
      </c>
      <c r="G41" s="300">
        <v>0</v>
      </c>
      <c r="H41" s="300">
        <v>0</v>
      </c>
      <c r="I41" s="300">
        <v>0</v>
      </c>
      <c r="J41" s="300">
        <v>0</v>
      </c>
      <c r="K41" s="300">
        <v>0</v>
      </c>
      <c r="L41" s="300">
        <v>0</v>
      </c>
      <c r="M41" s="300">
        <v>0</v>
      </c>
      <c r="N41" s="300">
        <v>0</v>
      </c>
      <c r="O41" s="224">
        <f t="shared" si="0"/>
        <v>0</v>
      </c>
      <c r="P41" s="30"/>
    </row>
    <row r="42" spans="1:16" ht="11.1" customHeight="1" x14ac:dyDescent="0.25">
      <c r="A42" s="69"/>
      <c r="B42" s="70">
        <v>2024</v>
      </c>
      <c r="C42" s="300">
        <v>0</v>
      </c>
      <c r="D42" s="300">
        <v>0</v>
      </c>
      <c r="E42" s="300">
        <v>0</v>
      </c>
      <c r="F42" s="300">
        <v>0</v>
      </c>
      <c r="G42" s="300">
        <v>0</v>
      </c>
      <c r="H42" s="300">
        <v>0</v>
      </c>
      <c r="I42" s="300">
        <v>0</v>
      </c>
      <c r="J42" s="300">
        <v>0</v>
      </c>
      <c r="K42" s="300">
        <v>0</v>
      </c>
      <c r="L42" s="300">
        <v>0</v>
      </c>
      <c r="M42" s="300">
        <v>0</v>
      </c>
      <c r="N42" s="300">
        <v>0</v>
      </c>
      <c r="O42" s="224">
        <f t="shared" si="0"/>
        <v>0</v>
      </c>
      <c r="P42" s="30"/>
    </row>
    <row r="43" spans="1:16" ht="11.1" customHeight="1" x14ac:dyDescent="0.25">
      <c r="A43" s="69" t="s">
        <v>21</v>
      </c>
      <c r="B43" s="70">
        <v>2023</v>
      </c>
      <c r="C43" s="300">
        <v>0</v>
      </c>
      <c r="D43" s="300">
        <v>0</v>
      </c>
      <c r="E43" s="300">
        <v>0</v>
      </c>
      <c r="F43" s="300">
        <v>0</v>
      </c>
      <c r="G43" s="300">
        <v>0</v>
      </c>
      <c r="H43" s="300">
        <v>0</v>
      </c>
      <c r="I43" s="300">
        <v>0</v>
      </c>
      <c r="J43" s="300">
        <v>0</v>
      </c>
      <c r="K43" s="300">
        <v>0.30314000000000002</v>
      </c>
      <c r="L43" s="300">
        <v>1.4921</v>
      </c>
      <c r="M43" s="300">
        <v>2.5384319999999998</v>
      </c>
      <c r="N43" s="300">
        <v>3.5591647000000002</v>
      </c>
      <c r="O43" s="224">
        <f t="shared" si="0"/>
        <v>7.8928367000000001</v>
      </c>
      <c r="P43" s="30"/>
    </row>
    <row r="44" spans="1:16" ht="11.1" customHeight="1" x14ac:dyDescent="0.25">
      <c r="A44" s="69"/>
      <c r="B44" s="70">
        <v>2024</v>
      </c>
      <c r="C44" s="300">
        <v>0</v>
      </c>
      <c r="D44" s="300">
        <v>0</v>
      </c>
      <c r="E44" s="300">
        <v>0</v>
      </c>
      <c r="F44" s="300">
        <v>0</v>
      </c>
      <c r="G44" s="300">
        <v>0</v>
      </c>
      <c r="H44" s="300">
        <v>0</v>
      </c>
      <c r="I44" s="300">
        <v>0</v>
      </c>
      <c r="J44" s="300">
        <v>0</v>
      </c>
      <c r="K44" s="300">
        <v>0.2984</v>
      </c>
      <c r="L44" s="300">
        <v>1.5426</v>
      </c>
      <c r="M44" s="300">
        <v>2.6240000000000001</v>
      </c>
      <c r="N44" s="300">
        <v>3.6890000000000001</v>
      </c>
      <c r="O44" s="224">
        <f t="shared" si="0"/>
        <v>8.1539999999999999</v>
      </c>
      <c r="P44" s="30"/>
    </row>
    <row r="45" spans="1:16" ht="11.1" customHeight="1" x14ac:dyDescent="0.25">
      <c r="A45" s="69" t="s">
        <v>42</v>
      </c>
      <c r="B45" s="70">
        <v>2023</v>
      </c>
      <c r="C45" s="300">
        <v>0</v>
      </c>
      <c r="D45" s="300">
        <v>0</v>
      </c>
      <c r="E45" s="300">
        <v>0</v>
      </c>
      <c r="F45" s="300">
        <v>0</v>
      </c>
      <c r="G45" s="300">
        <v>0</v>
      </c>
      <c r="H45" s="300">
        <v>0</v>
      </c>
      <c r="I45" s="300">
        <v>0</v>
      </c>
      <c r="J45" s="300">
        <v>0</v>
      </c>
      <c r="K45" s="300">
        <v>0</v>
      </c>
      <c r="L45" s="300">
        <v>2.1231200000000001</v>
      </c>
      <c r="M45" s="300">
        <v>7.1014683999999999</v>
      </c>
      <c r="N45" s="300">
        <v>5.2372440000000005</v>
      </c>
      <c r="O45" s="224">
        <f t="shared" si="0"/>
        <v>14.4618324</v>
      </c>
      <c r="P45" s="30"/>
    </row>
    <row r="46" spans="1:16" ht="11.1" customHeight="1" x14ac:dyDescent="0.25">
      <c r="A46" s="69"/>
      <c r="B46" s="70">
        <v>2024</v>
      </c>
      <c r="C46" s="300">
        <v>0</v>
      </c>
      <c r="D46" s="300">
        <v>0</v>
      </c>
      <c r="E46" s="300">
        <v>0</v>
      </c>
      <c r="F46" s="300">
        <v>0</v>
      </c>
      <c r="G46" s="300">
        <v>0</v>
      </c>
      <c r="H46" s="300">
        <v>0</v>
      </c>
      <c r="I46" s="300">
        <v>0</v>
      </c>
      <c r="J46" s="300">
        <v>0</v>
      </c>
      <c r="K46" s="300">
        <v>0</v>
      </c>
      <c r="L46" s="300">
        <v>2.1838899999999999</v>
      </c>
      <c r="M46" s="300">
        <v>8.1083999999999996</v>
      </c>
      <c r="N46" s="300">
        <v>7.125</v>
      </c>
      <c r="O46" s="224">
        <f t="shared" si="0"/>
        <v>17.417290000000001</v>
      </c>
      <c r="P46" s="30"/>
    </row>
    <row r="47" spans="1:16" ht="11.1" customHeight="1" x14ac:dyDescent="0.25">
      <c r="A47" s="69" t="s">
        <v>31</v>
      </c>
      <c r="B47" s="70">
        <v>2023</v>
      </c>
      <c r="C47" s="300">
        <v>0</v>
      </c>
      <c r="D47" s="300">
        <v>0</v>
      </c>
      <c r="E47" s="300">
        <v>0</v>
      </c>
      <c r="F47" s="300">
        <v>0</v>
      </c>
      <c r="G47" s="300">
        <v>0</v>
      </c>
      <c r="H47" s="300">
        <v>0</v>
      </c>
      <c r="I47" s="300">
        <v>0</v>
      </c>
      <c r="J47" s="300">
        <v>0</v>
      </c>
      <c r="K47" s="300">
        <v>0</v>
      </c>
      <c r="L47" s="300">
        <v>0</v>
      </c>
      <c r="M47" s="300">
        <v>0</v>
      </c>
      <c r="N47" s="300">
        <v>0</v>
      </c>
      <c r="O47" s="224">
        <f t="shared" si="0"/>
        <v>0</v>
      </c>
      <c r="P47" s="30"/>
    </row>
    <row r="48" spans="1:16" ht="11.1" customHeight="1" x14ac:dyDescent="0.25">
      <c r="A48" s="69"/>
      <c r="B48" s="70">
        <v>2024</v>
      </c>
      <c r="C48" s="300">
        <v>0</v>
      </c>
      <c r="D48" s="300">
        <v>0</v>
      </c>
      <c r="E48" s="300">
        <v>0</v>
      </c>
      <c r="F48" s="300">
        <v>0</v>
      </c>
      <c r="G48" s="300">
        <v>0</v>
      </c>
      <c r="H48" s="300">
        <v>0</v>
      </c>
      <c r="I48" s="300">
        <v>0</v>
      </c>
      <c r="J48" s="300">
        <v>0</v>
      </c>
      <c r="K48" s="300">
        <v>0</v>
      </c>
      <c r="L48" s="300">
        <v>0</v>
      </c>
      <c r="M48" s="300">
        <v>0</v>
      </c>
      <c r="N48" s="300">
        <v>0</v>
      </c>
      <c r="O48" s="224">
        <f t="shared" si="0"/>
        <v>0</v>
      </c>
      <c r="P48" s="30"/>
    </row>
    <row r="49" spans="1:17" ht="11.1" customHeight="1" x14ac:dyDescent="0.25">
      <c r="A49" s="69" t="s">
        <v>35</v>
      </c>
      <c r="B49" s="70">
        <v>2023</v>
      </c>
      <c r="C49" s="300">
        <v>0</v>
      </c>
      <c r="D49" s="300">
        <v>83.770099999999999</v>
      </c>
      <c r="E49" s="300">
        <v>81.493499999999997</v>
      </c>
      <c r="F49" s="300">
        <v>0</v>
      </c>
      <c r="G49" s="300">
        <v>0</v>
      </c>
      <c r="H49" s="300">
        <v>0</v>
      </c>
      <c r="I49" s="300">
        <v>0</v>
      </c>
      <c r="J49" s="300">
        <v>0</v>
      </c>
      <c r="K49" s="300">
        <v>0</v>
      </c>
      <c r="L49" s="300">
        <v>0</v>
      </c>
      <c r="M49" s="300">
        <v>243.82520000000002</v>
      </c>
      <c r="N49" s="300">
        <v>37.736500000000007</v>
      </c>
      <c r="O49" s="224">
        <f t="shared" si="0"/>
        <v>446.82529999999997</v>
      </c>
      <c r="P49" s="30"/>
    </row>
    <row r="50" spans="1:17" ht="11.1" customHeight="1" x14ac:dyDescent="0.25">
      <c r="A50" s="69"/>
      <c r="B50" s="70">
        <v>2024</v>
      </c>
      <c r="C50" s="300">
        <v>0</v>
      </c>
      <c r="D50" s="300">
        <v>81.644900000000007</v>
      </c>
      <c r="E50" s="300">
        <v>83.145399999999981</v>
      </c>
      <c r="F50" s="300">
        <v>0</v>
      </c>
      <c r="G50" s="300">
        <v>0</v>
      </c>
      <c r="H50" s="300">
        <v>0</v>
      </c>
      <c r="I50" s="300">
        <v>0</v>
      </c>
      <c r="J50" s="300">
        <v>0</v>
      </c>
      <c r="K50" s="300">
        <v>0</v>
      </c>
      <c r="L50" s="300">
        <v>0</v>
      </c>
      <c r="M50" s="300">
        <v>247.73910000000001</v>
      </c>
      <c r="N50" s="300">
        <v>38.104999999999997</v>
      </c>
      <c r="O50" s="224">
        <f t="shared" si="0"/>
        <v>450.63440000000003</v>
      </c>
      <c r="P50" s="30"/>
    </row>
    <row r="51" spans="1:17" ht="11.1" customHeight="1" x14ac:dyDescent="0.25">
      <c r="A51" s="69" t="s">
        <v>36</v>
      </c>
      <c r="B51" s="70">
        <v>2023</v>
      </c>
      <c r="C51" s="300">
        <v>0</v>
      </c>
      <c r="D51" s="300">
        <v>0</v>
      </c>
      <c r="E51" s="300">
        <v>0</v>
      </c>
      <c r="F51" s="300">
        <v>0</v>
      </c>
      <c r="G51" s="300">
        <v>0</v>
      </c>
      <c r="H51" s="300">
        <v>0</v>
      </c>
      <c r="I51" s="300">
        <v>0</v>
      </c>
      <c r="J51" s="300">
        <v>0</v>
      </c>
      <c r="K51" s="300">
        <v>0</v>
      </c>
      <c r="L51" s="300">
        <v>0</v>
      </c>
      <c r="M51" s="300">
        <v>0</v>
      </c>
      <c r="N51" s="300">
        <v>0</v>
      </c>
      <c r="O51" s="224">
        <f t="shared" si="0"/>
        <v>0</v>
      </c>
      <c r="P51" s="30"/>
    </row>
    <row r="52" spans="1:17" ht="11.1" customHeight="1" x14ac:dyDescent="0.25">
      <c r="A52" s="69"/>
      <c r="B52" s="70">
        <v>2024</v>
      </c>
      <c r="C52" s="300">
        <v>0</v>
      </c>
      <c r="D52" s="300">
        <v>0</v>
      </c>
      <c r="E52" s="300">
        <v>0</v>
      </c>
      <c r="F52" s="300">
        <v>0</v>
      </c>
      <c r="G52" s="300">
        <v>0</v>
      </c>
      <c r="H52" s="300">
        <v>0</v>
      </c>
      <c r="I52" s="300">
        <v>0</v>
      </c>
      <c r="J52" s="300">
        <v>0</v>
      </c>
      <c r="K52" s="300">
        <v>0</v>
      </c>
      <c r="L52" s="300">
        <v>0</v>
      </c>
      <c r="M52" s="300">
        <v>0</v>
      </c>
      <c r="N52" s="300">
        <v>0</v>
      </c>
      <c r="O52" s="224">
        <f t="shared" si="0"/>
        <v>0</v>
      </c>
      <c r="P52" s="30"/>
    </row>
    <row r="53" spans="1:17" ht="11.1" customHeight="1" x14ac:dyDescent="0.25">
      <c r="A53" s="69" t="s">
        <v>22</v>
      </c>
      <c r="B53" s="70">
        <v>2023</v>
      </c>
      <c r="C53" s="300">
        <v>0</v>
      </c>
      <c r="D53" s="300">
        <v>0</v>
      </c>
      <c r="E53" s="300">
        <v>0</v>
      </c>
      <c r="F53" s="300">
        <v>0</v>
      </c>
      <c r="G53" s="300">
        <v>0</v>
      </c>
      <c r="H53" s="300">
        <v>0</v>
      </c>
      <c r="I53" s="300">
        <v>0</v>
      </c>
      <c r="J53" s="300">
        <v>0</v>
      </c>
      <c r="K53" s="300">
        <v>0</v>
      </c>
      <c r="L53" s="300">
        <v>0</v>
      </c>
      <c r="M53" s="300">
        <v>0</v>
      </c>
      <c r="N53" s="300">
        <v>0</v>
      </c>
      <c r="O53" s="224">
        <f t="shared" si="0"/>
        <v>0</v>
      </c>
      <c r="P53" s="30"/>
    </row>
    <row r="54" spans="1:17" ht="11.1" customHeight="1" x14ac:dyDescent="0.25">
      <c r="A54" s="69"/>
      <c r="B54" s="70">
        <v>2024</v>
      </c>
      <c r="C54" s="300">
        <v>0</v>
      </c>
      <c r="D54" s="300">
        <v>0</v>
      </c>
      <c r="E54" s="300">
        <v>0</v>
      </c>
      <c r="F54" s="300">
        <v>0</v>
      </c>
      <c r="G54" s="300">
        <v>0</v>
      </c>
      <c r="H54" s="300">
        <v>0</v>
      </c>
      <c r="I54" s="300">
        <v>0</v>
      </c>
      <c r="J54" s="300">
        <v>0</v>
      </c>
      <c r="K54" s="300">
        <v>0</v>
      </c>
      <c r="L54" s="300">
        <v>0</v>
      </c>
      <c r="M54" s="300">
        <v>0</v>
      </c>
      <c r="N54" s="300">
        <v>0</v>
      </c>
      <c r="O54" s="224">
        <f t="shared" si="0"/>
        <v>0</v>
      </c>
      <c r="P54" s="30"/>
    </row>
    <row r="55" spans="1:17" ht="11.1" customHeight="1" x14ac:dyDescent="0.25">
      <c r="A55" s="76" t="s">
        <v>30</v>
      </c>
      <c r="B55" s="70">
        <v>2023</v>
      </c>
      <c r="C55" s="300">
        <v>0</v>
      </c>
      <c r="D55" s="300">
        <v>0</v>
      </c>
      <c r="E55" s="300">
        <v>0</v>
      </c>
      <c r="F55" s="300">
        <v>0</v>
      </c>
      <c r="G55" s="300">
        <v>0</v>
      </c>
      <c r="H55" s="300">
        <v>0</v>
      </c>
      <c r="I55" s="300">
        <v>0</v>
      </c>
      <c r="J55" s="300">
        <v>0</v>
      </c>
      <c r="K55" s="300">
        <v>0</v>
      </c>
      <c r="L55" s="300">
        <v>0</v>
      </c>
      <c r="M55" s="300">
        <v>0</v>
      </c>
      <c r="N55" s="300">
        <v>0</v>
      </c>
      <c r="O55" s="224">
        <f t="shared" si="0"/>
        <v>0</v>
      </c>
      <c r="P55" s="30"/>
    </row>
    <row r="56" spans="1:17" ht="11.1" customHeight="1" x14ac:dyDescent="0.25">
      <c r="A56" s="76"/>
      <c r="B56" s="70">
        <v>2024</v>
      </c>
      <c r="C56" s="300">
        <v>0</v>
      </c>
      <c r="D56" s="300">
        <v>0</v>
      </c>
      <c r="E56" s="300">
        <v>0</v>
      </c>
      <c r="F56" s="300">
        <v>0</v>
      </c>
      <c r="G56" s="300">
        <v>0</v>
      </c>
      <c r="H56" s="300">
        <v>0</v>
      </c>
      <c r="I56" s="300">
        <v>0</v>
      </c>
      <c r="J56" s="300">
        <v>0</v>
      </c>
      <c r="K56" s="300">
        <v>0</v>
      </c>
      <c r="L56" s="300">
        <v>0</v>
      </c>
      <c r="M56" s="300">
        <v>0</v>
      </c>
      <c r="N56" s="300">
        <v>0</v>
      </c>
      <c r="O56" s="224">
        <f t="shared" si="0"/>
        <v>0</v>
      </c>
      <c r="P56" s="30"/>
    </row>
    <row r="57" spans="1:17" ht="11.1" customHeight="1" x14ac:dyDescent="0.25">
      <c r="A57" s="69" t="s">
        <v>155</v>
      </c>
      <c r="B57" s="70">
        <v>2023</v>
      </c>
      <c r="C57" s="300">
        <v>0</v>
      </c>
      <c r="D57" s="300">
        <v>0</v>
      </c>
      <c r="E57" s="300">
        <v>0</v>
      </c>
      <c r="F57" s="300">
        <v>0</v>
      </c>
      <c r="G57" s="300">
        <v>0</v>
      </c>
      <c r="H57" s="300">
        <v>0</v>
      </c>
      <c r="I57" s="300">
        <v>0</v>
      </c>
      <c r="J57" s="300">
        <v>0</v>
      </c>
      <c r="K57" s="300">
        <v>0</v>
      </c>
      <c r="L57" s="300">
        <v>0</v>
      </c>
      <c r="M57" s="300">
        <v>0</v>
      </c>
      <c r="N57" s="300">
        <v>0</v>
      </c>
      <c r="O57" s="224">
        <f t="shared" si="0"/>
        <v>0</v>
      </c>
      <c r="P57" s="30"/>
    </row>
    <row r="58" spans="1:17" ht="11.1" customHeight="1" x14ac:dyDescent="0.25">
      <c r="A58" s="77"/>
      <c r="B58" s="78">
        <v>2024</v>
      </c>
      <c r="C58" s="301">
        <v>0</v>
      </c>
      <c r="D58" s="296">
        <v>0</v>
      </c>
      <c r="E58" s="296">
        <v>0</v>
      </c>
      <c r="F58" s="296">
        <v>0</v>
      </c>
      <c r="G58" s="296">
        <v>0</v>
      </c>
      <c r="H58" s="296">
        <v>0</v>
      </c>
      <c r="I58" s="296">
        <v>0</v>
      </c>
      <c r="J58" s="296">
        <v>0</v>
      </c>
      <c r="K58" s="296">
        <v>0</v>
      </c>
      <c r="L58" s="296">
        <v>0</v>
      </c>
      <c r="M58" s="296">
        <v>0</v>
      </c>
      <c r="N58" s="296">
        <v>0</v>
      </c>
      <c r="O58" s="227">
        <f t="shared" si="0"/>
        <v>0</v>
      </c>
      <c r="P58" s="30"/>
    </row>
    <row r="59" spans="1:17" ht="9" customHeight="1" x14ac:dyDescent="0.3">
      <c r="A59" s="4" t="s">
        <v>78</v>
      </c>
      <c r="B59" s="85"/>
      <c r="C59" s="85"/>
      <c r="D59" s="85"/>
      <c r="E59" s="85"/>
      <c r="F59" s="85"/>
      <c r="G59" s="85"/>
      <c r="H59" s="85"/>
      <c r="I59" s="83"/>
      <c r="J59" s="86"/>
      <c r="K59" s="87"/>
      <c r="L59" s="83"/>
      <c r="M59" s="83"/>
      <c r="N59" s="83"/>
      <c r="O59" s="83"/>
      <c r="P59" s="83"/>
      <c r="Q59" s="84"/>
    </row>
    <row r="60" spans="1:17" ht="6" customHeight="1" x14ac:dyDescent="0.3">
      <c r="A60" s="317" t="s">
        <v>186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  <c r="Q60" s="90"/>
    </row>
    <row r="61" spans="1:17" ht="6" customHeight="1" x14ac:dyDescent="0.3">
      <c r="A61" s="170" t="s">
        <v>179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90"/>
    </row>
    <row r="62" spans="1:17" ht="9" customHeight="1" x14ac:dyDescent="0.3">
      <c r="A62" s="269" t="s">
        <v>180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"/>
    </row>
    <row r="63" spans="1:17" ht="9" customHeight="1" x14ac:dyDescent="0.3">
      <c r="A63" s="29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7" ht="14.1" customHeight="1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4.1" customHeight="1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QM2560:FKE4864 P49 EQM5632:FKE5632 P58 EQM5376:FKE5376 P24 EGQ5632 EGQ5120 P7:P9 EGQ12544:EGQ18688 EGQ1024 EGQ2560:EGQ4864 P46:P48 P25:P41 P42:P45 P5:P6 P10 P50:P57 O5 O59:O60 O7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G95"/>
  <sheetViews>
    <sheetView showGridLines="0" zoomScaleNormal="100" workbookViewId="0">
      <selection activeCell="A31" sqref="A31:F57"/>
    </sheetView>
  </sheetViews>
  <sheetFormatPr baseColWidth="10" defaultColWidth="6.33203125" defaultRowHeight="13.35" customHeight="1" x14ac:dyDescent="0.25"/>
  <cols>
    <col min="1" max="1" width="13" style="162" customWidth="1"/>
    <col min="2" max="3" width="9.6640625" style="162" customWidth="1"/>
    <col min="4" max="6" width="7.6640625" style="162" customWidth="1"/>
    <col min="7" max="16384" width="6.33203125" style="162"/>
  </cols>
  <sheetData>
    <row r="1" spans="1:7" ht="13.35" customHeight="1" x14ac:dyDescent="0.25">
      <c r="A1" s="194"/>
      <c r="B1" s="268"/>
    </row>
    <row r="2" spans="1:7" ht="12.95" customHeight="1" x14ac:dyDescent="0.3">
      <c r="A2" s="198" t="s">
        <v>182</v>
      </c>
      <c r="B2" s="195"/>
      <c r="C2" s="195"/>
      <c r="D2" s="195"/>
      <c r="E2" s="196"/>
      <c r="F2" s="196"/>
    </row>
    <row r="3" spans="1:7" ht="12" customHeight="1" x14ac:dyDescent="0.3">
      <c r="A3" s="195" t="s">
        <v>183</v>
      </c>
      <c r="B3" s="195"/>
      <c r="C3" s="195"/>
      <c r="D3" s="195"/>
      <c r="E3" s="196"/>
      <c r="F3" s="196"/>
    </row>
    <row r="4" spans="1:7" ht="12" customHeight="1" x14ac:dyDescent="0.3">
      <c r="A4" s="197" t="s">
        <v>241</v>
      </c>
      <c r="B4" s="195"/>
      <c r="C4" s="195"/>
      <c r="D4" s="195"/>
      <c r="E4" s="196"/>
      <c r="F4" s="196"/>
    </row>
    <row r="5" spans="1:7" ht="5.0999999999999996" customHeight="1" x14ac:dyDescent="0.3">
      <c r="A5" s="180"/>
      <c r="B5" s="180"/>
      <c r="C5" s="180"/>
      <c r="D5" s="180"/>
      <c r="E5" s="181"/>
      <c r="F5" s="181"/>
    </row>
    <row r="6" spans="1:7" ht="14.1" customHeight="1" x14ac:dyDescent="0.25">
      <c r="A6" s="345" t="s">
        <v>107</v>
      </c>
      <c r="B6" s="347" t="s">
        <v>121</v>
      </c>
      <c r="C6" s="348"/>
      <c r="D6" s="349"/>
      <c r="E6" s="347" t="s">
        <v>122</v>
      </c>
      <c r="F6" s="349"/>
    </row>
    <row r="7" spans="1:7" ht="14.1" customHeight="1" x14ac:dyDescent="0.25">
      <c r="A7" s="346"/>
      <c r="B7" s="190">
        <v>2023</v>
      </c>
      <c r="C7" s="190" t="s">
        <v>108</v>
      </c>
      <c r="D7" s="190" t="s">
        <v>109</v>
      </c>
      <c r="E7" s="190">
        <v>2023</v>
      </c>
      <c r="F7" s="190" t="s">
        <v>110</v>
      </c>
      <c r="G7" s="267"/>
    </row>
    <row r="8" spans="1:7" ht="18" customHeight="1" x14ac:dyDescent="0.25">
      <c r="A8" s="191" t="s">
        <v>111</v>
      </c>
      <c r="B8" s="302">
        <v>1298.5049661986484</v>
      </c>
      <c r="C8" s="303">
        <v>1333.2630547288654</v>
      </c>
      <c r="D8" s="276">
        <v>2.6767774814116185</v>
      </c>
      <c r="E8" s="192"/>
      <c r="F8" s="193"/>
    </row>
    <row r="9" spans="1:7" ht="12.95" customHeight="1" x14ac:dyDescent="0.25">
      <c r="A9" s="182" t="s">
        <v>112</v>
      </c>
      <c r="B9" s="304">
        <v>717.42447563858957</v>
      </c>
      <c r="C9" s="304">
        <v>741.75913115605942</v>
      </c>
      <c r="D9" s="277">
        <v>3.3919466569368506</v>
      </c>
      <c r="E9" s="274">
        <v>190.69727672333363</v>
      </c>
      <c r="F9" s="274">
        <v>197.1656266260203</v>
      </c>
    </row>
    <row r="10" spans="1:7" ht="12.95" customHeight="1" x14ac:dyDescent="0.25">
      <c r="A10" s="184" t="s">
        <v>113</v>
      </c>
      <c r="B10" s="304">
        <v>669.46642820994509</v>
      </c>
      <c r="C10" s="304">
        <v>690.40073358135828</v>
      </c>
      <c r="D10" s="277">
        <v>3.1270134676339767</v>
      </c>
      <c r="E10" s="274">
        <v>177.94963658536582</v>
      </c>
      <c r="F10" s="274">
        <v>183.51414568699593</v>
      </c>
    </row>
    <row r="11" spans="1:7" ht="12.95" customHeight="1" x14ac:dyDescent="0.25">
      <c r="A11" s="184" t="s">
        <v>114</v>
      </c>
      <c r="B11" s="304">
        <v>15.857723983793509</v>
      </c>
      <c r="C11" s="304">
        <v>15.818459603326346</v>
      </c>
      <c r="D11" s="277">
        <v>-0.24760413604935083</v>
      </c>
      <c r="E11" s="274">
        <v>4.2151123657273999</v>
      </c>
      <c r="F11" s="274">
        <v>4.2046755731707313</v>
      </c>
    </row>
    <row r="12" spans="1:7" ht="12.95" customHeight="1" x14ac:dyDescent="0.25">
      <c r="A12" s="184" t="s">
        <v>115</v>
      </c>
      <c r="B12" s="304">
        <v>12.770154919373581</v>
      </c>
      <c r="C12" s="304">
        <v>16.177931358956691</v>
      </c>
      <c r="D12" s="277">
        <v>26.685474538865449</v>
      </c>
      <c r="E12" s="274">
        <v>3.3944113271184233</v>
      </c>
      <c r="F12" s="274">
        <v>4.3002260975609747</v>
      </c>
    </row>
    <row r="13" spans="1:7" ht="12.95" customHeight="1" x14ac:dyDescent="0.25">
      <c r="A13" s="184" t="s">
        <v>116</v>
      </c>
      <c r="B13" s="304">
        <v>19.330168525477365</v>
      </c>
      <c r="C13" s="304">
        <v>19.362006612418124</v>
      </c>
      <c r="D13" s="277">
        <v>0.16470672202777425</v>
      </c>
      <c r="E13" s="274">
        <v>5.1381164451219519</v>
      </c>
      <c r="F13" s="274">
        <v>5.1465792682926823</v>
      </c>
    </row>
    <row r="14" spans="1:7" ht="12.95" customHeight="1" x14ac:dyDescent="0.25">
      <c r="A14" s="182" t="s">
        <v>11</v>
      </c>
      <c r="B14" s="304">
        <v>32.129591614989124</v>
      </c>
      <c r="C14" s="304">
        <v>31.968427054577063</v>
      </c>
      <c r="D14" s="277">
        <v>-0.5016078708478644</v>
      </c>
      <c r="E14" s="274">
        <v>6.5896788427387731</v>
      </c>
      <c r="F14" s="274">
        <v>6.5566244949999986</v>
      </c>
    </row>
    <row r="15" spans="1:7" ht="12.95" customHeight="1" x14ac:dyDescent="0.25">
      <c r="A15" s="182" t="s">
        <v>12</v>
      </c>
      <c r="B15" s="304">
        <v>92.286351804323971</v>
      </c>
      <c r="C15" s="304">
        <v>96.388008627925075</v>
      </c>
      <c r="D15" s="277">
        <v>4.444489074936997</v>
      </c>
      <c r="E15" s="274">
        <v>25.966961615569598</v>
      </c>
      <c r="F15" s="274">
        <v>27.12106038766667</v>
      </c>
    </row>
    <row r="16" spans="1:7" ht="12.95" customHeight="1" x14ac:dyDescent="0.25">
      <c r="A16" s="182" t="s">
        <v>13</v>
      </c>
      <c r="B16" s="304">
        <v>141.95124657819852</v>
      </c>
      <c r="C16" s="304">
        <v>144.23396557271761</v>
      </c>
      <c r="D16" s="277">
        <v>1.6081007032661576</v>
      </c>
      <c r="E16" s="274">
        <v>32.539093157567329</v>
      </c>
      <c r="F16" s="274">
        <v>33.062354543470597</v>
      </c>
    </row>
    <row r="17" spans="1:6" ht="12.95" customHeight="1" x14ac:dyDescent="0.25">
      <c r="A17" s="182" t="s">
        <v>117</v>
      </c>
      <c r="B17" s="304">
        <v>3.7996394985094271</v>
      </c>
      <c r="C17" s="304">
        <v>3.8269339416465478</v>
      </c>
      <c r="D17" s="277">
        <v>0.71834296774280215</v>
      </c>
      <c r="E17" s="274">
        <v>1.0331161031245863</v>
      </c>
      <c r="F17" s="274">
        <v>1.0405374200000002</v>
      </c>
    </row>
    <row r="18" spans="1:6" ht="12.95" customHeight="1" x14ac:dyDescent="0.25">
      <c r="A18" s="182" t="s">
        <v>98</v>
      </c>
      <c r="B18" s="304">
        <v>14.327762547210664</v>
      </c>
      <c r="C18" s="304">
        <v>14.484852933681141</v>
      </c>
      <c r="D18" s="277">
        <v>1.0964055689285601</v>
      </c>
      <c r="E18" s="274">
        <v>1.7885966643442373</v>
      </c>
      <c r="F18" s="274">
        <v>1.8082069377777774</v>
      </c>
    </row>
    <row r="19" spans="1:6" ht="12.95" customHeight="1" x14ac:dyDescent="0.25">
      <c r="A19" s="182" t="s">
        <v>118</v>
      </c>
      <c r="B19" s="304">
        <v>2.4418080315523039</v>
      </c>
      <c r="C19" s="304">
        <v>2.3263749408695165</v>
      </c>
      <c r="D19" s="277">
        <v>-4.7273614138046867</v>
      </c>
      <c r="E19" s="274">
        <v>0.68863678288888874</v>
      </c>
      <c r="F19" s="274">
        <v>0.65608243333333338</v>
      </c>
    </row>
    <row r="20" spans="1:6" ht="12.95" customHeight="1" x14ac:dyDescent="0.25">
      <c r="A20" s="185" t="s">
        <v>61</v>
      </c>
      <c r="B20" s="304">
        <v>132.465495120404</v>
      </c>
      <c r="C20" s="304">
        <v>132.33972611532948</v>
      </c>
      <c r="D20" s="277">
        <v>-9.4944728784052135E-2</v>
      </c>
      <c r="E20" s="274">
        <v>42.882970255876984</v>
      </c>
      <c r="F20" s="274">
        <v>42.842255136072993</v>
      </c>
    </row>
    <row r="21" spans="1:6" ht="12.95" customHeight="1" x14ac:dyDescent="0.25">
      <c r="A21" s="185" t="s">
        <v>119</v>
      </c>
      <c r="B21" s="304">
        <v>147.14408874813967</v>
      </c>
      <c r="C21" s="304">
        <v>151.17594222042504</v>
      </c>
      <c r="D21" s="277">
        <v>2.7400716580511242</v>
      </c>
      <c r="E21" s="274">
        <v>177.06869885456038</v>
      </c>
      <c r="F21" s="274">
        <v>181.9205080871541</v>
      </c>
    </row>
    <row r="22" spans="1:6" ht="12.95" customHeight="1" x14ac:dyDescent="0.25">
      <c r="A22" s="185" t="s">
        <v>62</v>
      </c>
      <c r="B22" s="304">
        <v>12.697279563573996</v>
      </c>
      <c r="C22" s="304">
        <v>12.955929558986393</v>
      </c>
      <c r="D22" s="277">
        <v>2.0370504887866847</v>
      </c>
      <c r="E22" s="274">
        <v>0.69250799764900406</v>
      </c>
      <c r="F22" s="274">
        <v>0.70661473520000007</v>
      </c>
    </row>
    <row r="23" spans="1:6" ht="12.95" customHeight="1" x14ac:dyDescent="0.25">
      <c r="A23" s="185" t="s">
        <v>15</v>
      </c>
      <c r="B23" s="304">
        <v>0.38608240220867113</v>
      </c>
      <c r="C23" s="304">
        <v>0.402940378448088</v>
      </c>
      <c r="D23" s="277">
        <v>4.3664192263042967</v>
      </c>
      <c r="E23" s="274">
        <v>6.2990976300000015E-2</v>
      </c>
      <c r="F23" s="274">
        <v>6.5741426399999997E-2</v>
      </c>
    </row>
    <row r="24" spans="1:6" ht="12.95" customHeight="1" x14ac:dyDescent="0.25">
      <c r="A24" s="189" t="s">
        <v>120</v>
      </c>
      <c r="B24" s="305">
        <v>1.45114465094848</v>
      </c>
      <c r="C24" s="305">
        <v>1.4008222282</v>
      </c>
      <c r="D24" s="278">
        <v>-3.4677744024752322</v>
      </c>
      <c r="E24" s="275">
        <v>0.33529220216</v>
      </c>
      <c r="F24" s="275">
        <v>0.323665025</v>
      </c>
    </row>
    <row r="25" spans="1:6" ht="9" customHeight="1" x14ac:dyDescent="0.25">
      <c r="A25" s="279" t="s">
        <v>94</v>
      </c>
      <c r="B25" s="186"/>
      <c r="C25" s="186"/>
      <c r="D25" s="186"/>
      <c r="E25" s="183"/>
      <c r="F25" s="187"/>
    </row>
    <row r="26" spans="1:6" ht="9" customHeight="1" x14ac:dyDescent="0.25">
      <c r="A26" s="312" t="s">
        <v>186</v>
      </c>
      <c r="B26" s="186"/>
      <c r="C26" s="186"/>
      <c r="D26" s="186"/>
      <c r="E26" s="188"/>
      <c r="F26" s="187"/>
    </row>
    <row r="27" spans="1:6" ht="9" customHeight="1" x14ac:dyDescent="0.25">
      <c r="A27" s="313" t="s">
        <v>179</v>
      </c>
      <c r="B27" s="186"/>
      <c r="C27" s="186"/>
      <c r="D27" s="186"/>
      <c r="E27" s="188"/>
      <c r="F27" s="187"/>
    </row>
    <row r="28" spans="1:6" ht="9" customHeight="1" x14ac:dyDescent="0.25">
      <c r="A28" s="313" t="s">
        <v>180</v>
      </c>
      <c r="B28" s="186"/>
      <c r="C28" s="186"/>
      <c r="D28" s="186"/>
      <c r="E28" s="188"/>
      <c r="F28" s="187"/>
    </row>
    <row r="29" spans="1:6" ht="12.95" customHeight="1" x14ac:dyDescent="0.25">
      <c r="B29" s="268"/>
    </row>
    <row r="30" spans="1:6" ht="12.95" customHeight="1" x14ac:dyDescent="0.25"/>
    <row r="31" spans="1:6" ht="12.95" customHeight="1" x14ac:dyDescent="0.3">
      <c r="A31" s="198" t="s">
        <v>184</v>
      </c>
      <c r="B31" s="195"/>
      <c r="C31" s="195"/>
      <c r="D31" s="195"/>
      <c r="E31" s="196"/>
      <c r="F31" s="196"/>
    </row>
    <row r="32" spans="1:6" ht="12" customHeight="1" x14ac:dyDescent="0.3">
      <c r="A32" s="197" t="s">
        <v>242</v>
      </c>
      <c r="B32" s="195"/>
      <c r="C32" s="195"/>
      <c r="D32" s="195"/>
      <c r="E32" s="196"/>
      <c r="F32" s="196"/>
    </row>
    <row r="33" spans="1:7" ht="5.0999999999999996" customHeight="1" x14ac:dyDescent="0.3">
      <c r="A33" s="197"/>
      <c r="B33" s="195"/>
      <c r="C33" s="195"/>
      <c r="D33" s="195"/>
      <c r="E33" s="196"/>
      <c r="F33" s="196"/>
    </row>
    <row r="34" spans="1:7" ht="14.1" customHeight="1" x14ac:dyDescent="0.25">
      <c r="A34" s="345" t="s">
        <v>107</v>
      </c>
      <c r="B34" s="347" t="s">
        <v>121</v>
      </c>
      <c r="C34" s="348"/>
      <c r="D34" s="349"/>
      <c r="E34" s="347" t="s">
        <v>122</v>
      </c>
      <c r="F34" s="349"/>
    </row>
    <row r="35" spans="1:7" ht="14.1" customHeight="1" x14ac:dyDescent="0.25">
      <c r="A35" s="346"/>
      <c r="B35" s="190">
        <v>2023</v>
      </c>
      <c r="C35" s="190" t="s">
        <v>108</v>
      </c>
      <c r="D35" s="190" t="s">
        <v>109</v>
      </c>
      <c r="E35" s="190">
        <v>2023</v>
      </c>
      <c r="F35" s="190">
        <v>2024</v>
      </c>
      <c r="G35" s="267"/>
    </row>
    <row r="36" spans="1:7" ht="15.95" customHeight="1" x14ac:dyDescent="0.25">
      <c r="A36" s="191" t="s">
        <v>111</v>
      </c>
      <c r="B36" s="272">
        <v>15066.749556744424</v>
      </c>
      <c r="C36" s="273">
        <v>15340.889753763917</v>
      </c>
      <c r="D36" s="276">
        <v>1.8195045718854219</v>
      </c>
      <c r="E36" s="192"/>
      <c r="F36" s="193"/>
    </row>
    <row r="37" spans="1:7" ht="12.95" customHeight="1" x14ac:dyDescent="0.25">
      <c r="A37" s="182" t="s">
        <v>112</v>
      </c>
      <c r="B37" s="274">
        <v>8173.2921929689146</v>
      </c>
      <c r="C37" s="274">
        <v>8358.363952037058</v>
      </c>
      <c r="D37" s="277">
        <v>2.2643477646296706</v>
      </c>
      <c r="E37" s="274">
        <v>2172.527723808003</v>
      </c>
      <c r="F37" s="274">
        <v>2221.7213067580096</v>
      </c>
    </row>
    <row r="38" spans="1:7" ht="12.95" customHeight="1" x14ac:dyDescent="0.25">
      <c r="A38" s="184" t="s">
        <v>113</v>
      </c>
      <c r="B38" s="274">
        <v>7657.1129037921191</v>
      </c>
      <c r="C38" s="274">
        <v>7806.963306517282</v>
      </c>
      <c r="D38" s="277">
        <v>1.9570091835912518</v>
      </c>
      <c r="E38" s="274">
        <v>2035.3230589415252</v>
      </c>
      <c r="F38" s="274">
        <v>2075.1545181207616</v>
      </c>
    </row>
    <row r="39" spans="1:7" ht="12.95" customHeight="1" x14ac:dyDescent="0.25">
      <c r="A39" s="184" t="s">
        <v>114</v>
      </c>
      <c r="B39" s="274">
        <v>175.89420537160998</v>
      </c>
      <c r="C39" s="274">
        <v>175.52146409180932</v>
      </c>
      <c r="D39" s="277">
        <v>-0.2119121997300466</v>
      </c>
      <c r="E39" s="274">
        <v>46.754114328095774</v>
      </c>
      <c r="F39" s="274">
        <v>46.65503665595881</v>
      </c>
    </row>
    <row r="40" spans="1:7" ht="12.95" customHeight="1" x14ac:dyDescent="0.25">
      <c r="A40" s="184" t="s">
        <v>115</v>
      </c>
      <c r="B40" s="274">
        <v>120.76748931424477</v>
      </c>
      <c r="C40" s="274">
        <v>156.31816620987817</v>
      </c>
      <c r="D40" s="277">
        <v>29.437290695949024</v>
      </c>
      <c r="E40" s="274">
        <v>32.100983603105284</v>
      </c>
      <c r="F40" s="274">
        <v>41.550643462610317</v>
      </c>
    </row>
    <row r="41" spans="1:7" ht="12.95" customHeight="1" x14ac:dyDescent="0.25">
      <c r="A41" s="184" t="s">
        <v>116</v>
      </c>
      <c r="B41" s="274">
        <v>219.51759449094047</v>
      </c>
      <c r="C41" s="274">
        <v>219.56101521808975</v>
      </c>
      <c r="D41" s="277">
        <v>1.9780066946339936E-2</v>
      </c>
      <c r="E41" s="274">
        <v>58.349566935276329</v>
      </c>
      <c r="F41" s="274">
        <v>58.361108518679032</v>
      </c>
    </row>
    <row r="42" spans="1:7" ht="12.95" customHeight="1" x14ac:dyDescent="0.25">
      <c r="A42" s="182" t="s">
        <v>11</v>
      </c>
      <c r="B42" s="274">
        <v>410.66447053539594</v>
      </c>
      <c r="C42" s="274">
        <v>409.52291335994016</v>
      </c>
      <c r="D42" s="277">
        <v>-0.27797807148193243</v>
      </c>
      <c r="E42" s="274">
        <v>84.225999675923191</v>
      </c>
      <c r="F42" s="274">
        <v>83.991869866337666</v>
      </c>
    </row>
    <row r="43" spans="1:7" ht="12.95" customHeight="1" x14ac:dyDescent="0.25">
      <c r="A43" s="182" t="s">
        <v>12</v>
      </c>
      <c r="B43" s="274">
        <v>949.86218423386356</v>
      </c>
      <c r="C43" s="274">
        <v>988.18761369554602</v>
      </c>
      <c r="D43" s="277">
        <v>4.0348410640849819</v>
      </c>
      <c r="E43" s="274">
        <v>267.26633349186284</v>
      </c>
      <c r="F43" s="274">
        <v>278.05010526606685</v>
      </c>
    </row>
    <row r="44" spans="1:7" ht="12.95" customHeight="1" x14ac:dyDescent="0.25">
      <c r="A44" s="182" t="s">
        <v>13</v>
      </c>
      <c r="B44" s="274">
        <v>1699.8543545224911</v>
      </c>
      <c r="C44" s="274">
        <v>1728.6690835477921</v>
      </c>
      <c r="D44" s="277">
        <v>1.6951292884969105</v>
      </c>
      <c r="E44" s="274">
        <v>389.65293035051673</v>
      </c>
      <c r="F44" s="274">
        <v>396.25805129637484</v>
      </c>
    </row>
    <row r="45" spans="1:7" ht="12.95" customHeight="1" x14ac:dyDescent="0.25">
      <c r="A45" s="182" t="s">
        <v>117</v>
      </c>
      <c r="B45" s="274">
        <v>45.430455530870844</v>
      </c>
      <c r="C45" s="274">
        <v>45.531177973028534</v>
      </c>
      <c r="D45" s="277">
        <v>0.22170687258296073</v>
      </c>
      <c r="E45" s="274">
        <v>12.352470596129013</v>
      </c>
      <c r="F45" s="274">
        <v>12.379856872374422</v>
      </c>
    </row>
    <row r="46" spans="1:7" ht="12.95" customHeight="1" x14ac:dyDescent="0.25">
      <c r="A46" s="182" t="s">
        <v>98</v>
      </c>
      <c r="B46" s="274">
        <v>228.66822320759499</v>
      </c>
      <c r="C46" s="274">
        <v>231.58597719026824</v>
      </c>
      <c r="D46" s="277">
        <v>1.2759770210941657</v>
      </c>
      <c r="E46" s="274">
        <v>28.545644857176342</v>
      </c>
      <c r="F46" s="274">
        <v>28.909880726077063</v>
      </c>
    </row>
    <row r="47" spans="1:7" ht="12.95" customHeight="1" x14ac:dyDescent="0.25">
      <c r="A47" s="182" t="s">
        <v>118</v>
      </c>
      <c r="B47" s="274">
        <v>31.68637816985315</v>
      </c>
      <c r="C47" s="274">
        <v>31.217942903953652</v>
      </c>
      <c r="D47" s="277">
        <v>-1.4783490349969175</v>
      </c>
      <c r="E47" s="274">
        <v>8.9361674801342748</v>
      </c>
      <c r="F47" s="274">
        <v>8.8040597344260032</v>
      </c>
    </row>
    <row r="48" spans="1:7" ht="12.95" customHeight="1" x14ac:dyDescent="0.25">
      <c r="A48" s="185" t="s">
        <v>61</v>
      </c>
      <c r="B48" s="274">
        <v>1577.3360788172088</v>
      </c>
      <c r="C48" s="274">
        <v>1571.0401154697192</v>
      </c>
      <c r="D48" s="277">
        <v>-0.3991516730036837</v>
      </c>
      <c r="E48" s="274">
        <v>510.63000285438943</v>
      </c>
      <c r="F48" s="274">
        <v>508.59181465513717</v>
      </c>
    </row>
    <row r="49" spans="1:6" ht="12.95" customHeight="1" x14ac:dyDescent="0.25">
      <c r="A49" s="185" t="s">
        <v>119</v>
      </c>
      <c r="B49" s="274">
        <v>1829.1110150782883</v>
      </c>
      <c r="C49" s="274">
        <v>1853.0231735711361</v>
      </c>
      <c r="D49" s="277">
        <v>1.3073103980965506</v>
      </c>
      <c r="E49" s="274">
        <v>2201.0962876995045</v>
      </c>
      <c r="F49" s="274">
        <v>2229.8714483407175</v>
      </c>
    </row>
    <row r="50" spans="1:6" ht="12.95" customHeight="1" x14ac:dyDescent="0.25">
      <c r="A50" s="185" t="s">
        <v>62</v>
      </c>
      <c r="B50" s="274">
        <v>81.891861337329331</v>
      </c>
      <c r="C50" s="274">
        <v>84.621147527221197</v>
      </c>
      <c r="D50" s="277">
        <v>3.3327929605231121</v>
      </c>
      <c r="E50" s="274">
        <v>4.4663716061790044</v>
      </c>
      <c r="F50" s="274">
        <v>4.6152265246605406</v>
      </c>
    </row>
    <row r="51" spans="1:6" ht="12.95" customHeight="1" x14ac:dyDescent="0.25">
      <c r="A51" s="185" t="s">
        <v>15</v>
      </c>
      <c r="B51" s="274">
        <v>4.2857998313216275</v>
      </c>
      <c r="C51" s="274">
        <v>4.3664821443484119</v>
      </c>
      <c r="D51" s="277">
        <v>1.882549727057703</v>
      </c>
      <c r="E51" s="274">
        <v>0.6992463631000001</v>
      </c>
      <c r="F51" s="274">
        <v>0.71241002359999994</v>
      </c>
    </row>
    <row r="52" spans="1:6" ht="12.95" customHeight="1" x14ac:dyDescent="0.25">
      <c r="A52" s="189" t="s">
        <v>120</v>
      </c>
      <c r="B52" s="275">
        <v>34.6665425112934</v>
      </c>
      <c r="C52" s="275">
        <v>34.760174343904552</v>
      </c>
      <c r="D52" s="278">
        <v>0.27009279215153281</v>
      </c>
      <c r="E52" s="275">
        <v>8.0098296005761096</v>
      </c>
      <c r="F52" s="275">
        <v>8.0314635729908872</v>
      </c>
    </row>
    <row r="53" spans="1:6" ht="9" customHeight="1" x14ac:dyDescent="0.25">
      <c r="A53" s="279" t="s">
        <v>94</v>
      </c>
      <c r="B53" s="186"/>
      <c r="C53" s="186"/>
      <c r="D53" s="186"/>
      <c r="E53" s="183"/>
      <c r="F53" s="187"/>
    </row>
    <row r="54" spans="1:6" ht="9" customHeight="1" x14ac:dyDescent="0.25">
      <c r="A54" s="312" t="s">
        <v>186</v>
      </c>
    </row>
    <row r="55" spans="1:6" ht="9" customHeight="1" x14ac:dyDescent="0.25">
      <c r="A55" s="313" t="s">
        <v>179</v>
      </c>
    </row>
    <row r="56" spans="1:6" ht="9" customHeight="1" x14ac:dyDescent="0.25">
      <c r="A56" s="313" t="s">
        <v>180</v>
      </c>
    </row>
    <row r="57" spans="1:6" ht="9" customHeight="1" x14ac:dyDescent="0.25"/>
    <row r="66" ht="7.5" customHeight="1" x14ac:dyDescent="0.25"/>
    <row r="75" ht="9.75" customHeight="1" x14ac:dyDescent="0.25"/>
    <row r="76" ht="12.75" customHeight="1" x14ac:dyDescent="0.25"/>
    <row r="77" ht="12.75" customHeight="1" x14ac:dyDescent="0.25"/>
    <row r="93" ht="10.35" customHeight="1" x14ac:dyDescent="0.25"/>
    <row r="94" ht="10.35" customHeight="1" x14ac:dyDescent="0.25"/>
    <row r="95" ht="10.35" customHeight="1" x14ac:dyDescent="0.25"/>
  </sheetData>
  <mergeCells count="6">
    <mergeCell ref="A6:A7"/>
    <mergeCell ref="B6:D6"/>
    <mergeCell ref="E6:F6"/>
    <mergeCell ref="A34:A35"/>
    <mergeCell ref="B34:D34"/>
    <mergeCell ref="E34:F34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R65"/>
  <sheetViews>
    <sheetView showGridLines="0" zoomScaleNormal="100" workbookViewId="0">
      <selection sqref="A1:O64"/>
    </sheetView>
  </sheetViews>
  <sheetFormatPr baseColWidth="10" defaultColWidth="6.33203125" defaultRowHeight="14.1" customHeight="1" x14ac:dyDescent="0.25"/>
  <cols>
    <col min="1" max="1" width="7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384" width="6.33203125" style="31"/>
  </cols>
  <sheetData>
    <row r="1" spans="1:17" ht="20.25" customHeight="1" x14ac:dyDescent="0.25">
      <c r="A1" s="29" t="s">
        <v>252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2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66</v>
      </c>
      <c r="P4" s="68"/>
      <c r="Q4" s="68"/>
    </row>
    <row r="5" spans="1:17" ht="12.95" customHeight="1" x14ac:dyDescent="0.25">
      <c r="A5" s="369" t="s">
        <v>26</v>
      </c>
      <c r="B5" s="222">
        <v>2023</v>
      </c>
      <c r="C5" s="232">
        <v>756.86376882500053</v>
      </c>
      <c r="D5" s="232">
        <v>2624.4265395599996</v>
      </c>
      <c r="E5" s="232">
        <v>2057.3053230400001</v>
      </c>
      <c r="F5" s="232">
        <v>401.06301070423467</v>
      </c>
      <c r="G5" s="232">
        <v>456.3795273666189</v>
      </c>
      <c r="H5" s="232">
        <v>251.01877758399999</v>
      </c>
      <c r="I5" s="232">
        <v>204.87573460000002</v>
      </c>
      <c r="J5" s="232">
        <v>131.66279100000003</v>
      </c>
      <c r="K5" s="232">
        <v>130.46010391999999</v>
      </c>
      <c r="L5" s="232">
        <v>21.995616856255001</v>
      </c>
      <c r="M5" s="232">
        <v>638.48620496000001</v>
      </c>
      <c r="N5" s="232">
        <v>335.29220215999999</v>
      </c>
      <c r="O5" s="224">
        <f>SUM(C5:N5)</f>
        <v>8009.8296005761076</v>
      </c>
      <c r="P5" s="30"/>
      <c r="Q5" s="30"/>
    </row>
    <row r="6" spans="1:17" ht="12.95" customHeight="1" x14ac:dyDescent="0.25">
      <c r="A6" s="370"/>
      <c r="B6" s="230" t="s">
        <v>108</v>
      </c>
      <c r="C6" s="233">
        <v>752.4420339908869</v>
      </c>
      <c r="D6" s="233">
        <v>2581.8042725999994</v>
      </c>
      <c r="E6" s="233">
        <v>2129.3690963999998</v>
      </c>
      <c r="F6" s="233">
        <v>417.43905859999995</v>
      </c>
      <c r="G6" s="233">
        <v>455.00918200000001</v>
      </c>
      <c r="H6" s="233">
        <v>260.40440559999996</v>
      </c>
      <c r="I6" s="233">
        <v>206.35578760000001</v>
      </c>
      <c r="J6" s="233">
        <v>130.96311559999998</v>
      </c>
      <c r="K6" s="233">
        <v>114.3210816</v>
      </c>
      <c r="L6" s="233">
        <v>25.087066799999999</v>
      </c>
      <c r="M6" s="233">
        <v>634.60344720000001</v>
      </c>
      <c r="N6" s="233">
        <v>323.66502500000001</v>
      </c>
      <c r="O6" s="227">
        <f>SUM(C6:N6)</f>
        <v>8031.4635729908869</v>
      </c>
      <c r="P6" s="30"/>
      <c r="Q6" s="30"/>
    </row>
    <row r="7" spans="1:17" ht="11.1" customHeight="1" x14ac:dyDescent="0.25">
      <c r="A7" s="69" t="s">
        <v>3</v>
      </c>
      <c r="B7" s="70">
        <v>2023</v>
      </c>
      <c r="C7" s="71">
        <v>0</v>
      </c>
      <c r="D7" s="71">
        <v>0</v>
      </c>
      <c r="E7" s="72">
        <v>0</v>
      </c>
      <c r="F7" s="71">
        <v>0.53993368799999997</v>
      </c>
      <c r="G7" s="71">
        <v>1.4236326720000001</v>
      </c>
      <c r="H7" s="71">
        <v>1.1489415840000001</v>
      </c>
      <c r="I7" s="71">
        <v>0.45431500000000002</v>
      </c>
      <c r="J7" s="71">
        <v>0.13641</v>
      </c>
      <c r="K7" s="71">
        <v>0</v>
      </c>
      <c r="L7" s="71">
        <v>0</v>
      </c>
      <c r="M7" s="71">
        <v>0</v>
      </c>
      <c r="N7" s="71">
        <v>0</v>
      </c>
      <c r="O7" s="224">
        <f>SUM(C7:N7)</f>
        <v>3.7032329440000002</v>
      </c>
      <c r="P7" s="30"/>
      <c r="Q7" s="30"/>
    </row>
    <row r="8" spans="1:17" ht="11.1" customHeight="1" x14ac:dyDescent="0.25">
      <c r="A8" s="69"/>
      <c r="B8" s="70">
        <v>2024</v>
      </c>
      <c r="C8" s="71">
        <v>0</v>
      </c>
      <c r="D8" s="71">
        <v>0</v>
      </c>
      <c r="E8" s="72">
        <v>0</v>
      </c>
      <c r="F8" s="71">
        <v>0.49638579999999999</v>
      </c>
      <c r="G8" s="71">
        <v>1.4047000000000001</v>
      </c>
      <c r="H8" s="71">
        <v>1.1708160000000001</v>
      </c>
      <c r="I8" s="71">
        <v>0.44379999999999997</v>
      </c>
      <c r="J8" s="71">
        <v>0.1391</v>
      </c>
      <c r="K8" s="71">
        <v>0</v>
      </c>
      <c r="L8" s="71">
        <v>0</v>
      </c>
      <c r="M8" s="71">
        <v>0</v>
      </c>
      <c r="N8" s="71">
        <v>0</v>
      </c>
      <c r="O8" s="224">
        <f t="shared" ref="O8:O58" si="0">SUM(C8:N8)</f>
        <v>3.6548018</v>
      </c>
      <c r="P8" s="30"/>
      <c r="Q8" s="30"/>
    </row>
    <row r="9" spans="1:17" ht="11.1" customHeight="1" x14ac:dyDescent="0.25">
      <c r="A9" s="69" t="s">
        <v>4</v>
      </c>
      <c r="B9" s="70">
        <v>2023</v>
      </c>
      <c r="C9" s="71">
        <v>3.7058742450005999</v>
      </c>
      <c r="D9" s="71">
        <v>4.3555999999999999</v>
      </c>
      <c r="E9" s="72">
        <v>11.6587142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4">
        <f t="shared" si="0"/>
        <v>19.720188445000602</v>
      </c>
      <c r="P9" s="30"/>
      <c r="Q9" s="30"/>
    </row>
    <row r="10" spans="1:17" ht="11.1" customHeight="1" x14ac:dyDescent="0.25">
      <c r="A10" s="69"/>
      <c r="B10" s="70">
        <v>2024</v>
      </c>
      <c r="C10" s="71">
        <v>3.7958003908868401</v>
      </c>
      <c r="D10" s="71">
        <v>11.721247999999999</v>
      </c>
      <c r="E10" s="72">
        <v>11.781420000000001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224">
        <f t="shared" si="0"/>
        <v>27.298468390886839</v>
      </c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71">
        <v>19.59657</v>
      </c>
      <c r="D11" s="71">
        <v>48.154754999999994</v>
      </c>
      <c r="E11" s="72">
        <v>24.603147</v>
      </c>
      <c r="F11" s="71">
        <v>17.356010000000001</v>
      </c>
      <c r="G11" s="71">
        <v>2.7863000000000002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2.20364</v>
      </c>
      <c r="N11" s="71">
        <v>6.1054000000000004</v>
      </c>
      <c r="O11" s="224">
        <f t="shared" si="0"/>
        <v>120.80582199999998</v>
      </c>
      <c r="P11" s="30"/>
      <c r="Q11" s="30"/>
    </row>
    <row r="12" spans="1:17" ht="11.1" customHeight="1" x14ac:dyDescent="0.25">
      <c r="A12" s="73"/>
      <c r="B12" s="70">
        <v>2024</v>
      </c>
      <c r="C12" s="71">
        <v>18.462</v>
      </c>
      <c r="D12" s="71">
        <v>44.422799999999995</v>
      </c>
      <c r="E12" s="72">
        <v>22.988999999999997</v>
      </c>
      <c r="F12" s="71">
        <v>15.8344</v>
      </c>
      <c r="G12" s="71">
        <v>2.7033999999999998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2.1640000000000001</v>
      </c>
      <c r="N12" s="71">
        <v>5.8647</v>
      </c>
      <c r="O12" s="224">
        <f t="shared" si="0"/>
        <v>112.44029999999999</v>
      </c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71">
        <v>13.738489999999999</v>
      </c>
      <c r="D13" s="71">
        <v>13.210854999999999</v>
      </c>
      <c r="E13" s="72">
        <v>12.96602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7.7271500000000017</v>
      </c>
      <c r="O13" s="224">
        <f t="shared" si="0"/>
        <v>47.642514999999996</v>
      </c>
      <c r="P13" s="30"/>
      <c r="Q13" s="30"/>
    </row>
    <row r="14" spans="1:17" ht="11.1" customHeight="1" x14ac:dyDescent="0.25">
      <c r="A14" s="69"/>
      <c r="B14" s="70">
        <v>2024</v>
      </c>
      <c r="C14" s="71">
        <v>12.463219999999998</v>
      </c>
      <c r="D14" s="71">
        <v>20.791694999999994</v>
      </c>
      <c r="E14" s="72">
        <v>17.544054999999997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>
        <v>0</v>
      </c>
      <c r="N14" s="71">
        <v>6.1367350000000007</v>
      </c>
      <c r="O14" s="224">
        <f t="shared" si="0"/>
        <v>56.935704999999984</v>
      </c>
      <c r="P14" s="30"/>
      <c r="Q14" s="30"/>
    </row>
    <row r="15" spans="1:17" ht="11.1" customHeight="1" x14ac:dyDescent="0.25">
      <c r="A15" s="69" t="s">
        <v>100</v>
      </c>
      <c r="B15" s="70">
        <v>2023</v>
      </c>
      <c r="C15" s="71">
        <v>0.82980000000000009</v>
      </c>
      <c r="D15" s="71">
        <v>4.1724000000000006</v>
      </c>
      <c r="E15" s="72">
        <v>38.495249999999999</v>
      </c>
      <c r="F15" s="71">
        <v>79.363350000000011</v>
      </c>
      <c r="G15" s="71">
        <v>23.5242</v>
      </c>
      <c r="H15" s="71">
        <v>0.2223</v>
      </c>
      <c r="I15" s="71">
        <v>1.15245</v>
      </c>
      <c r="J15" s="71">
        <v>0</v>
      </c>
      <c r="K15" s="71">
        <v>4.4999999999999997E-3</v>
      </c>
      <c r="L15" s="71">
        <v>1.8E-3</v>
      </c>
      <c r="M15" s="71">
        <v>0</v>
      </c>
      <c r="N15" s="71">
        <v>2.1087000000000002</v>
      </c>
      <c r="O15" s="224">
        <f t="shared" si="0"/>
        <v>149.87475000000001</v>
      </c>
      <c r="P15" s="30"/>
      <c r="Q15" s="30"/>
    </row>
    <row r="16" spans="1:17" ht="11.1" customHeight="1" x14ac:dyDescent="0.25">
      <c r="A16" s="69"/>
      <c r="B16" s="70">
        <v>2024</v>
      </c>
      <c r="C16" s="71">
        <v>0.90639999999999998</v>
      </c>
      <c r="D16" s="71">
        <v>4.4569999999999999</v>
      </c>
      <c r="E16" s="72">
        <v>39.048000000000002</v>
      </c>
      <c r="F16" s="71">
        <v>80.313999999999993</v>
      </c>
      <c r="G16" s="71">
        <v>24.018000000000001</v>
      </c>
      <c r="H16" s="71">
        <v>0.23400000000000001</v>
      </c>
      <c r="I16" s="71">
        <v>1.1361000000000001</v>
      </c>
      <c r="J16" s="71">
        <v>0</v>
      </c>
      <c r="K16" s="71">
        <v>4.3E-3</v>
      </c>
      <c r="L16" s="71">
        <v>1.8400000000000001E-3</v>
      </c>
      <c r="M16" s="71">
        <v>0</v>
      </c>
      <c r="N16" s="71">
        <v>2.0447000000000002</v>
      </c>
      <c r="O16" s="224">
        <f t="shared" si="0"/>
        <v>152.16434000000001</v>
      </c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71">
        <v>13.4369</v>
      </c>
      <c r="D17" s="71">
        <v>7.8425000000000002</v>
      </c>
      <c r="E17" s="72">
        <v>18.064</v>
      </c>
      <c r="F17" s="71">
        <v>16.704360000000001</v>
      </c>
      <c r="G17" s="71">
        <v>8.9465800000000009</v>
      </c>
      <c r="H17" s="71">
        <v>18.312799999999999</v>
      </c>
      <c r="I17" s="71">
        <v>48.994200000000006</v>
      </c>
      <c r="J17" s="71">
        <v>42.000381000000004</v>
      </c>
      <c r="K17" s="71">
        <v>44.258752000000001</v>
      </c>
      <c r="L17" s="71">
        <v>0</v>
      </c>
      <c r="M17" s="71">
        <v>0</v>
      </c>
      <c r="N17" s="71">
        <v>0</v>
      </c>
      <c r="O17" s="224">
        <f t="shared" si="0"/>
        <v>218.560473</v>
      </c>
      <c r="P17" s="30"/>
      <c r="Q17" s="30"/>
    </row>
    <row r="18" spans="1:17" ht="11.1" customHeight="1" x14ac:dyDescent="0.25">
      <c r="A18" s="73"/>
      <c r="B18" s="70">
        <v>2024</v>
      </c>
      <c r="C18" s="71">
        <v>12.539</v>
      </c>
      <c r="D18" s="71">
        <v>7.391</v>
      </c>
      <c r="E18" s="72">
        <v>17.327999999999999</v>
      </c>
      <c r="F18" s="71">
        <v>16.058</v>
      </c>
      <c r="G18" s="71">
        <v>8.4627999999999997</v>
      </c>
      <c r="H18" s="71">
        <v>17.027999999999999</v>
      </c>
      <c r="I18" s="71">
        <v>45.837000000000003</v>
      </c>
      <c r="J18" s="71">
        <v>39.706699999999998</v>
      </c>
      <c r="K18" s="71">
        <v>41.814</v>
      </c>
      <c r="L18" s="71">
        <v>0</v>
      </c>
      <c r="M18" s="71">
        <v>0</v>
      </c>
      <c r="N18" s="71">
        <v>0</v>
      </c>
      <c r="O18" s="224">
        <f t="shared" si="0"/>
        <v>206.1645</v>
      </c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4">
        <f t="shared" si="0"/>
        <v>0</v>
      </c>
      <c r="P19" s="30"/>
      <c r="Q19" s="30"/>
    </row>
    <row r="20" spans="1:17" ht="11.1" customHeight="1" x14ac:dyDescent="0.25">
      <c r="A20" s="73"/>
      <c r="B20" s="70">
        <v>2024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>
        <v>0</v>
      </c>
      <c r="O20" s="224">
        <f t="shared" si="0"/>
        <v>0</v>
      </c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71">
        <v>269.1549</v>
      </c>
      <c r="D21" s="71">
        <v>38.000340000000008</v>
      </c>
      <c r="E21" s="72">
        <v>154.60955999999996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129.53908799999999</v>
      </c>
      <c r="N21" s="71">
        <v>151.47971999999999</v>
      </c>
      <c r="O21" s="224">
        <f t="shared" si="0"/>
        <v>742.78360799999996</v>
      </c>
      <c r="P21" s="30"/>
      <c r="Q21" s="30"/>
    </row>
    <row r="22" spans="1:17" ht="11.1" customHeight="1" x14ac:dyDescent="0.25">
      <c r="A22" s="69"/>
      <c r="B22" s="70">
        <v>2024</v>
      </c>
      <c r="C22" s="71">
        <v>260.64699999999999</v>
      </c>
      <c r="D22" s="71">
        <v>36.508000000000003</v>
      </c>
      <c r="E22" s="72">
        <v>148.75800000000001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126.67</v>
      </c>
      <c r="N22" s="71">
        <v>148.30770000000001</v>
      </c>
      <c r="O22" s="224">
        <f t="shared" si="0"/>
        <v>720.89069999999992</v>
      </c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71">
        <v>0</v>
      </c>
      <c r="D23" s="71">
        <v>170.32579999999999</v>
      </c>
      <c r="E23" s="72">
        <v>22.364329000000001</v>
      </c>
      <c r="F23" s="71">
        <v>4.6017299999999999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24">
        <f t="shared" si="0"/>
        <v>197.29185899999999</v>
      </c>
      <c r="P23" s="30"/>
      <c r="Q23" s="30"/>
    </row>
    <row r="24" spans="1:17" ht="11.1" customHeight="1" x14ac:dyDescent="0.25">
      <c r="A24" s="69"/>
      <c r="B24" s="70">
        <v>2024</v>
      </c>
      <c r="C24" s="71">
        <v>0</v>
      </c>
      <c r="D24" s="71">
        <v>160.648</v>
      </c>
      <c r="E24" s="72">
        <v>21.806000000000001</v>
      </c>
      <c r="F24" s="71">
        <v>4.4089999999999998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224">
        <f t="shared" si="0"/>
        <v>186.863</v>
      </c>
      <c r="P24" s="30"/>
      <c r="Q24" s="30"/>
    </row>
    <row r="25" spans="1:17" ht="11.1" customHeight="1" x14ac:dyDescent="0.25">
      <c r="A25" s="69" t="s">
        <v>41</v>
      </c>
      <c r="B25" s="70">
        <v>2023</v>
      </c>
      <c r="C25" s="71">
        <v>1.96712</v>
      </c>
      <c r="D25" s="71">
        <v>1.9314288000000002</v>
      </c>
      <c r="E25" s="72">
        <v>2.9727063999999999</v>
      </c>
      <c r="F25" s="71">
        <v>4.9399696000000004</v>
      </c>
      <c r="G25" s="71">
        <v>12.4</v>
      </c>
      <c r="H25" s="71">
        <v>18.136775199999999</v>
      </c>
      <c r="I25" s="71">
        <v>7.3852495999999999</v>
      </c>
      <c r="J25" s="71">
        <v>0.20055999999999999</v>
      </c>
      <c r="K25" s="71">
        <v>67.817659919999997</v>
      </c>
      <c r="L25" s="71">
        <v>9.506111856255</v>
      </c>
      <c r="M25" s="71">
        <v>1.6427529599999999</v>
      </c>
      <c r="N25" s="71">
        <v>1.62744216</v>
      </c>
      <c r="O25" s="224">
        <f t="shared" si="0"/>
        <v>130.527776496255</v>
      </c>
      <c r="P25" s="30"/>
      <c r="Q25" s="30"/>
    </row>
    <row r="26" spans="1:17" ht="11.1" customHeight="1" x14ac:dyDescent="0.25">
      <c r="A26" s="69"/>
      <c r="B26" s="70">
        <v>2024</v>
      </c>
      <c r="C26" s="71">
        <v>0.6804</v>
      </c>
      <c r="D26" s="71">
        <v>5.0766912</v>
      </c>
      <c r="E26" s="72">
        <v>11.008806399999999</v>
      </c>
      <c r="F26" s="71">
        <v>5.6958552000000005</v>
      </c>
      <c r="G26" s="71">
        <v>10.634652000000001</v>
      </c>
      <c r="H26" s="71">
        <v>29.249942399999995</v>
      </c>
      <c r="I26" s="71">
        <v>13.053897600000001</v>
      </c>
      <c r="J26" s="71">
        <v>2.4060256</v>
      </c>
      <c r="K26" s="71">
        <v>54.202281599999999</v>
      </c>
      <c r="L26" s="71">
        <v>12.340396800000001</v>
      </c>
      <c r="M26" s="71">
        <v>3.1817472000000002</v>
      </c>
      <c r="N26" s="71">
        <v>2.6</v>
      </c>
      <c r="O26" s="224">
        <f t="shared" si="0"/>
        <v>150.130696</v>
      </c>
      <c r="P26" s="30"/>
      <c r="Q26" s="30"/>
    </row>
    <row r="27" spans="1:17" ht="11.1" customHeight="1" x14ac:dyDescent="0.25">
      <c r="A27" s="69" t="s">
        <v>40</v>
      </c>
      <c r="B27" s="70">
        <v>2023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4">
        <f t="shared" si="0"/>
        <v>0</v>
      </c>
      <c r="P27" s="30"/>
      <c r="Q27" s="30"/>
    </row>
    <row r="28" spans="1:17" ht="11.1" customHeight="1" x14ac:dyDescent="0.25">
      <c r="A28" s="69"/>
      <c r="B28" s="70">
        <v>2024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224">
        <f t="shared" si="0"/>
        <v>0</v>
      </c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71">
        <v>100.09046880000001</v>
      </c>
      <c r="D29" s="71">
        <v>674.77535999999975</v>
      </c>
      <c r="E29" s="72">
        <v>566.79950880000013</v>
      </c>
      <c r="F29" s="71">
        <v>252.98224560000006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24">
        <f t="shared" si="0"/>
        <v>1594.6475832000001</v>
      </c>
      <c r="P29" s="30"/>
      <c r="Q29" s="30"/>
    </row>
    <row r="30" spans="1:17" ht="11.1" customHeight="1" x14ac:dyDescent="0.25">
      <c r="A30" s="69"/>
      <c r="B30" s="70">
        <v>2024</v>
      </c>
      <c r="C30" s="71">
        <v>104.65731360000001</v>
      </c>
      <c r="D30" s="71">
        <v>589.73397839999961</v>
      </c>
      <c r="E30" s="72">
        <v>620.93303999999978</v>
      </c>
      <c r="F30" s="71">
        <v>273.19692959999998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224">
        <f t="shared" si="0"/>
        <v>1588.5212615999992</v>
      </c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71">
        <v>2.3917100000000002</v>
      </c>
      <c r="D31" s="71">
        <v>0</v>
      </c>
      <c r="E31" s="72">
        <v>0</v>
      </c>
      <c r="F31" s="71">
        <v>0.91800000000000004</v>
      </c>
      <c r="G31" s="71">
        <v>381.95342999999997</v>
      </c>
      <c r="H31" s="71">
        <v>176.46634</v>
      </c>
      <c r="I31" s="71">
        <v>105.85262</v>
      </c>
      <c r="J31" s="71">
        <v>81.543440000000004</v>
      </c>
      <c r="K31" s="71">
        <v>17.254900000000003</v>
      </c>
      <c r="L31" s="71">
        <v>11.16628</v>
      </c>
      <c r="M31" s="71">
        <v>14.051939999999998</v>
      </c>
      <c r="N31" s="71">
        <v>7.0189599999999999</v>
      </c>
      <c r="O31" s="224">
        <f t="shared" si="0"/>
        <v>798.61761999999999</v>
      </c>
      <c r="P31" s="30"/>
      <c r="Q31" s="30"/>
    </row>
    <row r="32" spans="1:17" ht="11.1" customHeight="1" x14ac:dyDescent="0.25">
      <c r="A32" s="69"/>
      <c r="B32" s="70">
        <v>2024</v>
      </c>
      <c r="C32" s="71">
        <v>2.5239000000000003</v>
      </c>
      <c r="D32" s="71">
        <v>0</v>
      </c>
      <c r="E32" s="72">
        <v>0</v>
      </c>
      <c r="F32" s="71">
        <v>0.9123</v>
      </c>
      <c r="G32" s="71">
        <v>385.80749000000003</v>
      </c>
      <c r="H32" s="71">
        <v>180.9725</v>
      </c>
      <c r="I32" s="71">
        <v>107.47899000000001</v>
      </c>
      <c r="J32" s="71">
        <v>81.577089999999998</v>
      </c>
      <c r="K32" s="71">
        <v>17.194800000000001</v>
      </c>
      <c r="L32" s="71">
        <v>11.20233</v>
      </c>
      <c r="M32" s="71">
        <v>14.138249999999999</v>
      </c>
      <c r="N32" s="71">
        <v>6.91648</v>
      </c>
      <c r="O32" s="224">
        <f t="shared" si="0"/>
        <v>808.72412999999983</v>
      </c>
      <c r="P32" s="30"/>
      <c r="Q32" s="30"/>
    </row>
    <row r="33" spans="1:17" ht="11.1" customHeight="1" x14ac:dyDescent="0.25">
      <c r="A33" s="69" t="s">
        <v>106</v>
      </c>
      <c r="B33" s="70">
        <v>2023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4">
        <f t="shared" si="0"/>
        <v>0</v>
      </c>
      <c r="P33" s="30"/>
      <c r="Q33" s="30"/>
    </row>
    <row r="34" spans="1:17" ht="11.1" customHeight="1" x14ac:dyDescent="0.25">
      <c r="A34" s="69"/>
      <c r="B34" s="70">
        <v>2024</v>
      </c>
      <c r="C34" s="71">
        <v>0</v>
      </c>
      <c r="D34" s="71">
        <v>0</v>
      </c>
      <c r="E34" s="72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224">
        <f t="shared" si="0"/>
        <v>0</v>
      </c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71">
        <v>0</v>
      </c>
      <c r="D35" s="71">
        <v>0</v>
      </c>
      <c r="E35" s="72">
        <v>1.3242100000000001</v>
      </c>
      <c r="F35" s="71">
        <v>18.16328</v>
      </c>
      <c r="G35" s="71">
        <v>18.055094400000002</v>
      </c>
      <c r="H35" s="71">
        <v>36.731620799999995</v>
      </c>
      <c r="I35" s="71">
        <v>41.036900000000003</v>
      </c>
      <c r="J35" s="71">
        <v>7.782</v>
      </c>
      <c r="K35" s="71">
        <v>0</v>
      </c>
      <c r="L35" s="71">
        <v>0</v>
      </c>
      <c r="M35" s="71">
        <v>0</v>
      </c>
      <c r="N35" s="71">
        <v>0</v>
      </c>
      <c r="O35" s="224">
        <f t="shared" si="0"/>
        <v>123.0931052</v>
      </c>
      <c r="P35" s="30"/>
      <c r="Q35" s="30"/>
    </row>
    <row r="36" spans="1:17" ht="11.1" customHeight="1" x14ac:dyDescent="0.25">
      <c r="A36" s="69"/>
      <c r="B36" s="70">
        <v>2024</v>
      </c>
      <c r="C36" s="71">
        <v>0</v>
      </c>
      <c r="D36" s="71">
        <v>0</v>
      </c>
      <c r="E36" s="72">
        <v>1.232</v>
      </c>
      <c r="F36" s="71">
        <v>15.366088</v>
      </c>
      <c r="G36" s="71">
        <v>14.91324</v>
      </c>
      <c r="H36" s="71">
        <v>31.749147199999999</v>
      </c>
      <c r="I36" s="71">
        <v>38.405999999999999</v>
      </c>
      <c r="J36" s="71">
        <v>7.1341999999999999</v>
      </c>
      <c r="K36" s="71">
        <v>0</v>
      </c>
      <c r="L36" s="71">
        <v>0</v>
      </c>
      <c r="M36" s="71">
        <v>0</v>
      </c>
      <c r="N36" s="71">
        <v>0</v>
      </c>
      <c r="O36" s="224">
        <f t="shared" si="0"/>
        <v>108.8006752</v>
      </c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4">
        <f t="shared" si="0"/>
        <v>0</v>
      </c>
      <c r="P37" s="30"/>
      <c r="Q37" s="30"/>
    </row>
    <row r="38" spans="1:17" ht="11.1" customHeight="1" x14ac:dyDescent="0.25">
      <c r="A38" s="69"/>
      <c r="B38" s="70">
        <v>2024</v>
      </c>
      <c r="C38" s="71">
        <v>0</v>
      </c>
      <c r="D38" s="71">
        <v>0</v>
      </c>
      <c r="E38" s="72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224">
        <f t="shared" si="0"/>
        <v>0</v>
      </c>
      <c r="P38" s="30"/>
      <c r="Q38" s="30"/>
    </row>
    <row r="39" spans="1:17" ht="11.1" customHeight="1" x14ac:dyDescent="0.25">
      <c r="A39" s="69" t="s">
        <v>63</v>
      </c>
      <c r="B39" s="70">
        <v>2023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4">
        <f t="shared" si="0"/>
        <v>0</v>
      </c>
      <c r="P39" s="30"/>
      <c r="Q39" s="30"/>
    </row>
    <row r="40" spans="1:17" ht="11.1" customHeight="1" x14ac:dyDescent="0.25">
      <c r="A40" s="69"/>
      <c r="B40" s="70">
        <v>2024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224">
        <f t="shared" si="0"/>
        <v>0</v>
      </c>
      <c r="P40" s="30"/>
      <c r="Q40" s="30"/>
    </row>
    <row r="41" spans="1:17" ht="11.1" customHeight="1" x14ac:dyDescent="0.25">
      <c r="A41" s="69" t="s">
        <v>64</v>
      </c>
      <c r="B41" s="70">
        <v>2023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4">
        <f t="shared" si="0"/>
        <v>0</v>
      </c>
      <c r="P41" s="30"/>
      <c r="Q41" s="30"/>
    </row>
    <row r="42" spans="1:17" ht="11.1" customHeight="1" x14ac:dyDescent="0.25">
      <c r="A42" s="69"/>
      <c r="B42" s="70">
        <v>2024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224">
        <f t="shared" si="0"/>
        <v>0</v>
      </c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1.1242920000000001</v>
      </c>
      <c r="L43" s="71">
        <v>1.3214250000000001</v>
      </c>
      <c r="M43" s="71">
        <v>1.1844840000000001</v>
      </c>
      <c r="N43" s="71">
        <v>9.393E-2</v>
      </c>
      <c r="O43" s="224">
        <f t="shared" si="0"/>
        <v>3.7241310000000003</v>
      </c>
      <c r="P43" s="30"/>
      <c r="Q43" s="30"/>
    </row>
    <row r="44" spans="1:17" ht="11.1" customHeight="1" x14ac:dyDescent="0.25">
      <c r="A44" s="69"/>
      <c r="B44" s="70">
        <v>2024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1.1056999999999999</v>
      </c>
      <c r="L44" s="71">
        <v>1.5425</v>
      </c>
      <c r="M44" s="71">
        <v>1.7542500000000001</v>
      </c>
      <c r="N44" s="71">
        <v>9.5310000000000006E-2</v>
      </c>
      <c r="O44" s="224">
        <f t="shared" si="0"/>
        <v>4.4977599999999995</v>
      </c>
      <c r="P44" s="30"/>
      <c r="Q44" s="30"/>
    </row>
    <row r="45" spans="1:17" ht="11.1" customHeight="1" x14ac:dyDescent="0.25">
      <c r="A45" s="69" t="s">
        <v>42</v>
      </c>
      <c r="B45" s="70">
        <v>2023</v>
      </c>
      <c r="C45" s="71">
        <v>331.95193577999999</v>
      </c>
      <c r="D45" s="71">
        <v>284.60330076000002</v>
      </c>
      <c r="E45" s="72">
        <v>119.90287763999997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24">
        <f t="shared" si="0"/>
        <v>736.45811417999994</v>
      </c>
      <c r="P45" s="30"/>
      <c r="Q45" s="30"/>
    </row>
    <row r="46" spans="1:17" ht="11.1" customHeight="1" x14ac:dyDescent="0.25">
      <c r="A46" s="69"/>
      <c r="B46" s="70">
        <v>2024</v>
      </c>
      <c r="C46" s="71">
        <v>335.767</v>
      </c>
      <c r="D46" s="71">
        <v>304.58616000000001</v>
      </c>
      <c r="E46" s="72">
        <v>127.516475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224">
        <f t="shared" si="0"/>
        <v>767.86963500000002</v>
      </c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71">
        <v>0</v>
      </c>
      <c r="D47" s="71">
        <v>0</v>
      </c>
      <c r="E47" s="72">
        <v>0</v>
      </c>
      <c r="F47" s="71">
        <v>5.4941318162345825</v>
      </c>
      <c r="G47" s="71">
        <v>7.2902902946189654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4.7904</v>
      </c>
      <c r="N47" s="71">
        <v>7.9409999999999998</v>
      </c>
      <c r="O47" s="224">
        <f t="shared" si="0"/>
        <v>25.515822110853545</v>
      </c>
      <c r="P47" s="30"/>
      <c r="Q47" s="30"/>
    </row>
    <row r="48" spans="1:17" ht="11.1" customHeight="1" x14ac:dyDescent="0.25">
      <c r="A48" s="69"/>
      <c r="B48" s="70">
        <v>2024</v>
      </c>
      <c r="C48" s="71">
        <v>0</v>
      </c>
      <c r="D48" s="71">
        <v>0</v>
      </c>
      <c r="E48" s="72">
        <v>0</v>
      </c>
      <c r="F48" s="71">
        <v>5.1561000000000003</v>
      </c>
      <c r="G48" s="71">
        <v>7.0648999999999997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4.5830000000000002</v>
      </c>
      <c r="N48" s="71">
        <v>7.6840000000000002</v>
      </c>
      <c r="O48" s="224">
        <f t="shared" si="0"/>
        <v>24.488000000000003</v>
      </c>
      <c r="P48" s="30"/>
      <c r="Q48" s="30"/>
    </row>
    <row r="49" spans="1:18" ht="11.1" customHeight="1" x14ac:dyDescent="0.25">
      <c r="A49" s="69" t="s">
        <v>35</v>
      </c>
      <c r="B49" s="70">
        <v>2023</v>
      </c>
      <c r="C49" s="71">
        <v>0</v>
      </c>
      <c r="D49" s="75">
        <v>1377.0541999999998</v>
      </c>
      <c r="E49" s="72">
        <v>1083.5450000000001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485.07390000000004</v>
      </c>
      <c r="N49" s="71">
        <v>151.18990000000002</v>
      </c>
      <c r="O49" s="224">
        <f t="shared" si="0"/>
        <v>3096.8629999999994</v>
      </c>
      <c r="P49" s="30"/>
      <c r="Q49" s="30"/>
    </row>
    <row r="50" spans="1:18" ht="11.1" customHeight="1" x14ac:dyDescent="0.25">
      <c r="A50" s="69"/>
      <c r="B50" s="70">
        <v>2024</v>
      </c>
      <c r="C50" s="71">
        <v>0</v>
      </c>
      <c r="D50" s="71">
        <v>1396.4676999999999</v>
      </c>
      <c r="E50" s="72">
        <v>1089.4242999999999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482.11219999999997</v>
      </c>
      <c r="N50" s="71">
        <v>144.0154</v>
      </c>
      <c r="O50" s="224">
        <f t="shared" si="0"/>
        <v>3112.0195999999996</v>
      </c>
      <c r="P50" s="30"/>
      <c r="Q50" s="30"/>
    </row>
    <row r="51" spans="1:18" ht="11.1" customHeight="1" x14ac:dyDescent="0.25">
      <c r="A51" s="69" t="s">
        <v>36</v>
      </c>
      <c r="B51" s="70">
        <v>2023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4">
        <f t="shared" si="0"/>
        <v>0</v>
      </c>
      <c r="P51" s="30"/>
      <c r="Q51" s="30"/>
    </row>
    <row r="52" spans="1:18" ht="11.1" customHeight="1" x14ac:dyDescent="0.25">
      <c r="A52" s="69"/>
      <c r="B52" s="70">
        <v>2024</v>
      </c>
      <c r="C52" s="71">
        <v>0</v>
      </c>
      <c r="D52" s="71">
        <v>0</v>
      </c>
      <c r="E52" s="72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224">
        <f t="shared" si="0"/>
        <v>0</v>
      </c>
      <c r="P52" s="30"/>
      <c r="Q52" s="30"/>
    </row>
    <row r="53" spans="1:18" ht="11.1" customHeight="1" x14ac:dyDescent="0.25">
      <c r="A53" s="69" t="s">
        <v>22</v>
      </c>
      <c r="B53" s="70">
        <v>2023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24">
        <f t="shared" si="0"/>
        <v>0</v>
      </c>
      <c r="P53" s="30"/>
      <c r="Q53" s="30"/>
    </row>
    <row r="54" spans="1:18" ht="11.1" customHeight="1" x14ac:dyDescent="0.25">
      <c r="A54" s="69"/>
      <c r="B54" s="70">
        <v>2024</v>
      </c>
      <c r="C54" s="71">
        <v>0</v>
      </c>
      <c r="D54" s="71">
        <v>0</v>
      </c>
      <c r="E54" s="72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>
        <v>0</v>
      </c>
      <c r="O54" s="224">
        <f t="shared" si="0"/>
        <v>0</v>
      </c>
      <c r="P54" s="30"/>
      <c r="Q54" s="30"/>
    </row>
    <row r="55" spans="1:18" ht="11.1" customHeight="1" x14ac:dyDescent="0.25">
      <c r="A55" s="76" t="s">
        <v>30</v>
      </c>
      <c r="B55" s="70">
        <v>2023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4">
        <f t="shared" si="0"/>
        <v>0</v>
      </c>
      <c r="P55" s="30"/>
      <c r="Q55" s="30"/>
    </row>
    <row r="56" spans="1:18" ht="11.1" customHeight="1" x14ac:dyDescent="0.25">
      <c r="A56" s="76"/>
      <c r="B56" s="70">
        <v>2024</v>
      </c>
      <c r="C56" s="71">
        <v>0</v>
      </c>
      <c r="D56" s="71">
        <v>0</v>
      </c>
      <c r="E56" s="72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224">
        <f t="shared" si="0"/>
        <v>0</v>
      </c>
      <c r="P56" s="30"/>
      <c r="Q56" s="30"/>
    </row>
    <row r="57" spans="1:18" ht="11.1" customHeight="1" x14ac:dyDescent="0.25">
      <c r="A57" s="69" t="s">
        <v>155</v>
      </c>
      <c r="B57" s="70">
        <v>2023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4">
        <f t="shared" si="0"/>
        <v>0</v>
      </c>
      <c r="P57" s="30"/>
      <c r="Q57" s="30"/>
    </row>
    <row r="58" spans="1:18" ht="11.1" customHeight="1" x14ac:dyDescent="0.25">
      <c r="A58" s="77"/>
      <c r="B58" s="78">
        <v>2024</v>
      </c>
      <c r="C58" s="97">
        <v>0</v>
      </c>
      <c r="D58" s="97">
        <v>0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7">
        <v>0</v>
      </c>
      <c r="K58" s="109">
        <v>0</v>
      </c>
      <c r="L58" s="109">
        <v>0</v>
      </c>
      <c r="M58" s="109">
        <v>0</v>
      </c>
      <c r="N58" s="109">
        <v>0</v>
      </c>
      <c r="O58" s="227">
        <f t="shared" si="0"/>
        <v>0</v>
      </c>
      <c r="P58" s="30"/>
      <c r="Q58" s="30"/>
    </row>
    <row r="59" spans="1:18" ht="9" customHeight="1" x14ac:dyDescent="0.3">
      <c r="A59" s="4" t="s">
        <v>161</v>
      </c>
      <c r="B59" s="85"/>
      <c r="C59" s="85"/>
      <c r="D59" s="85"/>
      <c r="E59" s="85"/>
      <c r="F59" s="85"/>
      <c r="G59" s="85"/>
      <c r="H59" s="85"/>
      <c r="I59" s="83"/>
      <c r="J59" s="86"/>
      <c r="K59" s="87"/>
      <c r="L59" s="83"/>
      <c r="M59" s="83"/>
      <c r="N59" s="83"/>
      <c r="O59" s="83"/>
      <c r="P59" s="83"/>
      <c r="Q59" s="84"/>
      <c r="R59" s="84"/>
    </row>
    <row r="60" spans="1:18" ht="9" customHeight="1" x14ac:dyDescent="0.3">
      <c r="A60" s="312" t="s">
        <v>186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  <c r="Q60" s="90"/>
      <c r="R60" s="90"/>
    </row>
    <row r="61" spans="1:18" ht="9" customHeight="1" x14ac:dyDescent="0.3">
      <c r="A61" s="170" t="s">
        <v>179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90"/>
      <c r="R61" s="90"/>
    </row>
    <row r="62" spans="1:18" ht="9" customHeight="1" x14ac:dyDescent="0.3">
      <c r="A62" s="269" t="s">
        <v>180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"/>
      <c r="R62" s="7"/>
    </row>
    <row r="63" spans="1:18" ht="9" customHeight="1" x14ac:dyDescent="0.3">
      <c r="A63" s="29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8" ht="14.1" customHeight="1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4.1" customHeight="1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W14848 EGU15104:EGU16640 P35 EQQ15104:EQQ16640 H59:H65 DWY15104:DWY16640 P11 EQQ8960:EQQ14592 P5 EQQ5632 P12:P22 EQQ5888:EQQ8448 EGU8960:EGU14592 EGU2560 EGU1024:EGU2304 EGU14848 P9:P10 O5 O7 O59:O60 P7 O8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/>
  <dimension ref="A1:Y45"/>
  <sheetViews>
    <sheetView showGridLines="0" zoomScaleNormal="100" workbookViewId="0">
      <selection sqref="A1:P47"/>
    </sheetView>
  </sheetViews>
  <sheetFormatPr baseColWidth="10" defaultColWidth="8.33203125" defaultRowHeight="14.25" customHeight="1" x14ac:dyDescent="0.25"/>
  <cols>
    <col min="1" max="1" width="5.44140625" style="7" customWidth="1"/>
    <col min="2" max="2" width="0" style="7" hidden="1" customWidth="1"/>
    <col min="3" max="3" width="5.88671875" style="7" hidden="1" customWidth="1"/>
    <col min="4" max="5" width="5.88671875" style="7" customWidth="1"/>
    <col min="6" max="6" width="6.109375" style="7" customWidth="1"/>
    <col min="7" max="7" width="0" style="7" hidden="1" customWidth="1"/>
    <col min="8" max="8" width="5.88671875" style="7" hidden="1" customWidth="1"/>
    <col min="9" max="10" width="5.88671875" style="7" customWidth="1"/>
    <col min="11" max="11" width="6" style="7" customWidth="1"/>
    <col min="12" max="12" width="0" style="7" hidden="1" customWidth="1"/>
    <col min="13" max="13" width="5.88671875" style="7" hidden="1" customWidth="1"/>
    <col min="14" max="16" width="5.88671875" style="7" customWidth="1"/>
    <col min="17" max="16384" width="8.33203125" style="7"/>
  </cols>
  <sheetData>
    <row r="1" spans="1:25" ht="18.75" customHeight="1" x14ac:dyDescent="0.25">
      <c r="A1" s="6" t="s">
        <v>173</v>
      </c>
      <c r="B1" s="8"/>
      <c r="C1" s="8"/>
      <c r="D1" s="8"/>
      <c r="E1" s="8"/>
      <c r="F1" s="8"/>
      <c r="G1" s="8"/>
      <c r="H1" s="8"/>
      <c r="I1" s="8"/>
      <c r="J1" s="8"/>
    </row>
    <row r="2" spans="1:25" ht="14.25" customHeight="1" x14ac:dyDescent="0.25">
      <c r="A2" s="27" t="s">
        <v>224</v>
      </c>
      <c r="B2" s="8"/>
      <c r="C2" s="8"/>
      <c r="D2" s="8"/>
      <c r="E2" s="8"/>
      <c r="F2" s="8"/>
      <c r="G2" s="8"/>
      <c r="H2" s="8"/>
      <c r="I2" s="8"/>
      <c r="J2" s="8"/>
    </row>
    <row r="3" spans="1:25" ht="3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5" ht="14.1" customHeight="1" x14ac:dyDescent="0.25">
      <c r="A4" s="221"/>
      <c r="B4" s="371" t="s">
        <v>68</v>
      </c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2"/>
      <c r="P4" s="373"/>
    </row>
    <row r="5" spans="1:25" ht="14.1" customHeight="1" x14ac:dyDescent="0.25">
      <c r="A5" s="247" t="s">
        <v>44</v>
      </c>
      <c r="B5" s="374" t="s">
        <v>11</v>
      </c>
      <c r="C5" s="375"/>
      <c r="D5" s="375"/>
      <c r="E5" s="375"/>
      <c r="F5" s="376"/>
      <c r="G5" s="374" t="s">
        <v>12</v>
      </c>
      <c r="H5" s="375"/>
      <c r="I5" s="375"/>
      <c r="J5" s="375"/>
      <c r="K5" s="376"/>
      <c r="L5" s="374" t="s">
        <v>13</v>
      </c>
      <c r="M5" s="375"/>
      <c r="N5" s="375"/>
      <c r="O5" s="375"/>
      <c r="P5" s="376"/>
    </row>
    <row r="6" spans="1:25" ht="14.1" customHeight="1" x14ac:dyDescent="0.25">
      <c r="A6" s="209"/>
      <c r="B6" s="210">
        <v>2019</v>
      </c>
      <c r="C6" s="210" t="s">
        <v>76</v>
      </c>
      <c r="D6" s="210">
        <v>2023</v>
      </c>
      <c r="E6" s="210" t="s">
        <v>159</v>
      </c>
      <c r="F6" s="210" t="s">
        <v>45</v>
      </c>
      <c r="G6" s="210">
        <v>2019</v>
      </c>
      <c r="H6" s="210" t="s">
        <v>76</v>
      </c>
      <c r="I6" s="210">
        <v>2023</v>
      </c>
      <c r="J6" s="210" t="s">
        <v>159</v>
      </c>
      <c r="K6" s="210" t="s">
        <v>45</v>
      </c>
      <c r="L6" s="210">
        <v>2019</v>
      </c>
      <c r="M6" s="210" t="s">
        <v>76</v>
      </c>
      <c r="N6" s="210">
        <v>2023</v>
      </c>
      <c r="O6" s="210" t="s">
        <v>159</v>
      </c>
      <c r="P6" s="210" t="s">
        <v>45</v>
      </c>
    </row>
    <row r="7" spans="1:25" ht="14.1" customHeight="1" x14ac:dyDescent="0.25">
      <c r="A7" s="9" t="s">
        <v>46</v>
      </c>
      <c r="B7" s="56">
        <v>6275</v>
      </c>
      <c r="C7" s="57">
        <v>3903</v>
      </c>
      <c r="D7" s="57">
        <v>4406</v>
      </c>
      <c r="E7" s="57">
        <v>5276</v>
      </c>
      <c r="F7" s="58">
        <f>((E7/D7)-1)*100</f>
        <v>19.745801180208812</v>
      </c>
      <c r="G7" s="56">
        <v>72335</v>
      </c>
      <c r="H7" s="57">
        <v>79824</v>
      </c>
      <c r="I7" s="57">
        <v>86707</v>
      </c>
      <c r="J7" s="57">
        <v>79601</v>
      </c>
      <c r="K7" s="58">
        <f>((J7/I7)-1)*100</f>
        <v>-8.1954167483594187</v>
      </c>
      <c r="L7" s="56">
        <v>25935</v>
      </c>
      <c r="M7" s="57">
        <v>24982</v>
      </c>
      <c r="N7" s="57">
        <v>24731</v>
      </c>
      <c r="O7" s="57">
        <v>25669</v>
      </c>
      <c r="P7" s="58">
        <f>((O7/N7)-1)*100</f>
        <v>3.7928106425134445</v>
      </c>
      <c r="R7" s="59"/>
      <c r="S7" s="59"/>
      <c r="U7" s="60"/>
      <c r="V7" s="60"/>
      <c r="W7" s="59"/>
      <c r="X7" s="59"/>
      <c r="Y7" s="59"/>
    </row>
    <row r="8" spans="1:25" ht="14.1" customHeight="1" x14ac:dyDescent="0.25">
      <c r="A8" s="9" t="s">
        <v>47</v>
      </c>
      <c r="B8" s="56">
        <v>5195</v>
      </c>
      <c r="C8" s="57">
        <v>3890.4</v>
      </c>
      <c r="D8" s="57">
        <v>4220</v>
      </c>
      <c r="E8" s="57">
        <v>4349</v>
      </c>
      <c r="F8" s="58">
        <f t="shared" ref="F8:F17" si="0">((E8/D8)-1)*100</f>
        <v>3.056872037914693</v>
      </c>
      <c r="G8" s="56">
        <v>69136</v>
      </c>
      <c r="H8" s="57">
        <v>79547</v>
      </c>
      <c r="I8" s="57">
        <v>87578</v>
      </c>
      <c r="J8" s="57">
        <v>81275</v>
      </c>
      <c r="K8" s="58">
        <f t="shared" ref="K8:K17" si="1">((J8/I8)-1)*100</f>
        <v>-7.1970129484573704</v>
      </c>
      <c r="L8" s="56">
        <v>25276</v>
      </c>
      <c r="M8" s="57">
        <v>23784.2</v>
      </c>
      <c r="N8" s="57">
        <v>23644</v>
      </c>
      <c r="O8" s="57">
        <v>23885</v>
      </c>
      <c r="P8" s="58">
        <f t="shared" ref="P8:P17" si="2">((O8/N8)-1)*100</f>
        <v>1.0192860768059475</v>
      </c>
      <c r="R8" s="59"/>
      <c r="S8" s="59"/>
      <c r="U8" s="60"/>
      <c r="V8" s="60"/>
      <c r="W8" s="59"/>
      <c r="X8" s="59"/>
      <c r="Y8" s="59"/>
    </row>
    <row r="9" spans="1:25" ht="14.1" customHeight="1" x14ac:dyDescent="0.25">
      <c r="A9" s="9" t="s">
        <v>48</v>
      </c>
      <c r="B9" s="56">
        <v>6017</v>
      </c>
      <c r="C9" s="57">
        <v>3660.4</v>
      </c>
      <c r="D9" s="57">
        <v>5153</v>
      </c>
      <c r="E9" s="57">
        <v>4627</v>
      </c>
      <c r="F9" s="58">
        <f t="shared" si="0"/>
        <v>-10.207646031437999</v>
      </c>
      <c r="G9" s="56">
        <v>74505</v>
      </c>
      <c r="H9" s="57">
        <v>78647</v>
      </c>
      <c r="I9" s="57">
        <v>104001</v>
      </c>
      <c r="J9" s="57">
        <v>84048</v>
      </c>
      <c r="K9" s="58">
        <f t="shared" si="1"/>
        <v>-19.185392448149543</v>
      </c>
      <c r="L9" s="56">
        <v>27542</v>
      </c>
      <c r="M9" s="57">
        <v>24070</v>
      </c>
      <c r="N9" s="57">
        <v>29202</v>
      </c>
      <c r="O9" s="57">
        <v>24894</v>
      </c>
      <c r="P9" s="58">
        <f t="shared" si="2"/>
        <v>-14.752414218204235</v>
      </c>
      <c r="S9" s="59"/>
      <c r="U9" s="60"/>
      <c r="V9" s="60"/>
    </row>
    <row r="10" spans="1:25" ht="14.1" customHeight="1" x14ac:dyDescent="0.25">
      <c r="A10" s="9" t="s">
        <v>49</v>
      </c>
      <c r="B10" s="56">
        <v>5080</v>
      </c>
      <c r="C10" s="57">
        <v>4597</v>
      </c>
      <c r="D10" s="57">
        <v>4073</v>
      </c>
      <c r="E10" s="57">
        <v>4856</v>
      </c>
      <c r="F10" s="58">
        <f t="shared" si="0"/>
        <v>19.224159096489068</v>
      </c>
      <c r="G10" s="56">
        <v>80345</v>
      </c>
      <c r="H10" s="57">
        <v>97411</v>
      </c>
      <c r="I10" s="57">
        <v>93093</v>
      </c>
      <c r="J10" s="57">
        <v>94288</v>
      </c>
      <c r="K10" s="58">
        <f t="shared" si="1"/>
        <v>1.2836625739851559</v>
      </c>
      <c r="L10" s="56">
        <v>26795</v>
      </c>
      <c r="M10" s="57">
        <v>23887</v>
      </c>
      <c r="N10" s="57">
        <v>26208</v>
      </c>
      <c r="O10" s="57">
        <v>27174</v>
      </c>
      <c r="P10" s="58">
        <f t="shared" si="2"/>
        <v>3.685897435897445</v>
      </c>
      <c r="S10" s="59"/>
      <c r="U10" s="60"/>
      <c r="V10" s="60"/>
    </row>
    <row r="11" spans="1:25" ht="14.1" customHeight="1" x14ac:dyDescent="0.25">
      <c r="A11" s="9" t="s">
        <v>99</v>
      </c>
      <c r="B11" s="56">
        <v>6261</v>
      </c>
      <c r="C11" s="57">
        <v>5665</v>
      </c>
      <c r="D11" s="57">
        <v>6627</v>
      </c>
      <c r="E11" s="57">
        <v>6088</v>
      </c>
      <c r="F11" s="58">
        <f t="shared" si="0"/>
        <v>-8.1333936924701931</v>
      </c>
      <c r="G11" s="56">
        <v>94005</v>
      </c>
      <c r="H11" s="57">
        <v>108627</v>
      </c>
      <c r="I11" s="57">
        <v>106531</v>
      </c>
      <c r="J11" s="57">
        <v>100509</v>
      </c>
      <c r="K11" s="58">
        <f t="shared" si="1"/>
        <v>-5.6528146736630642</v>
      </c>
      <c r="L11" s="56">
        <v>29001</v>
      </c>
      <c r="M11" s="57">
        <v>27477</v>
      </c>
      <c r="N11" s="57">
        <v>29874</v>
      </c>
      <c r="O11" s="57">
        <v>28066</v>
      </c>
      <c r="P11" s="58">
        <f t="shared" si="2"/>
        <v>-6.0520854254535683</v>
      </c>
      <c r="S11" s="59"/>
      <c r="U11" s="60"/>
      <c r="V11" s="60"/>
    </row>
    <row r="12" spans="1:25" ht="14.1" customHeight="1" x14ac:dyDescent="0.25">
      <c r="A12" s="9" t="s">
        <v>51</v>
      </c>
      <c r="B12" s="56">
        <v>6259</v>
      </c>
      <c r="C12" s="57">
        <v>5364</v>
      </c>
      <c r="D12" s="57">
        <v>5831</v>
      </c>
      <c r="E12" s="57">
        <v>5986</v>
      </c>
      <c r="F12" s="58">
        <f t="shared" si="0"/>
        <v>2.6582061395987067</v>
      </c>
      <c r="G12" s="56">
        <v>89901</v>
      </c>
      <c r="H12" s="57">
        <v>104063</v>
      </c>
      <c r="I12" s="57">
        <v>99909</v>
      </c>
      <c r="J12" s="57">
        <v>99059</v>
      </c>
      <c r="K12" s="58">
        <f t="shared" si="1"/>
        <v>-0.85077420452611685</v>
      </c>
      <c r="L12" s="56">
        <v>28095</v>
      </c>
      <c r="M12" s="57">
        <v>27062</v>
      </c>
      <c r="N12" s="57">
        <v>28123</v>
      </c>
      <c r="O12" s="57">
        <v>25101</v>
      </c>
      <c r="P12" s="58">
        <f t="shared" si="2"/>
        <v>-10.745653024215052</v>
      </c>
      <c r="S12" s="59"/>
      <c r="U12" s="60"/>
      <c r="V12" s="60"/>
    </row>
    <row r="13" spans="1:25" ht="14.1" customHeight="1" x14ac:dyDescent="0.25">
      <c r="A13" s="9" t="s">
        <v>52</v>
      </c>
      <c r="B13" s="56">
        <v>6139</v>
      </c>
      <c r="C13" s="57">
        <v>5430</v>
      </c>
      <c r="D13" s="57">
        <v>5018</v>
      </c>
      <c r="E13" s="57">
        <v>6082</v>
      </c>
      <c r="F13" s="58">
        <f t="shared" si="0"/>
        <v>21.203666799521727</v>
      </c>
      <c r="G13" s="56">
        <v>94603</v>
      </c>
      <c r="H13" s="57">
        <v>108439</v>
      </c>
      <c r="I13" s="57">
        <v>98821</v>
      </c>
      <c r="J13" s="57">
        <v>106949</v>
      </c>
      <c r="K13" s="58">
        <f t="shared" si="1"/>
        <v>8.2249724248894438</v>
      </c>
      <c r="L13" s="56">
        <v>29452</v>
      </c>
      <c r="M13" s="57">
        <v>27611</v>
      </c>
      <c r="N13" s="57">
        <v>27174</v>
      </c>
      <c r="O13" s="57">
        <v>26524</v>
      </c>
      <c r="P13" s="58">
        <f t="shared" si="2"/>
        <v>-2.391992345624494</v>
      </c>
      <c r="S13" s="59"/>
      <c r="U13" s="60"/>
      <c r="W13" s="59"/>
    </row>
    <row r="14" spans="1:25" ht="14.1" customHeight="1" x14ac:dyDescent="0.25">
      <c r="A14" s="9" t="s">
        <v>53</v>
      </c>
      <c r="B14" s="56">
        <v>6863</v>
      </c>
      <c r="C14" s="57">
        <v>5152</v>
      </c>
      <c r="D14" s="57">
        <v>4666</v>
      </c>
      <c r="E14" s="57">
        <v>5091</v>
      </c>
      <c r="F14" s="58">
        <f t="shared" si="0"/>
        <v>9.1084440634376271</v>
      </c>
      <c r="G14" s="56">
        <v>92896</v>
      </c>
      <c r="H14" s="57">
        <v>103591</v>
      </c>
      <c r="I14" s="57">
        <v>102000</v>
      </c>
      <c r="J14" s="57">
        <v>101908</v>
      </c>
      <c r="K14" s="58">
        <f t="shared" si="1"/>
        <v>-9.0196078431370452E-2</v>
      </c>
      <c r="L14" s="56">
        <v>30396</v>
      </c>
      <c r="M14" s="57">
        <v>27042</v>
      </c>
      <c r="N14" s="57">
        <v>26787</v>
      </c>
      <c r="O14" s="57">
        <v>26981</v>
      </c>
      <c r="P14" s="58">
        <f t="shared" si="2"/>
        <v>0.72423190353529954</v>
      </c>
      <c r="S14" s="262"/>
      <c r="T14" s="262"/>
      <c r="U14" s="263"/>
      <c r="V14" s="263"/>
      <c r="W14" s="262"/>
      <c r="X14" s="262"/>
    </row>
    <row r="15" spans="1:25" ht="14.1" customHeight="1" x14ac:dyDescent="0.25">
      <c r="A15" s="9" t="s">
        <v>54</v>
      </c>
      <c r="B15" s="56">
        <v>5175</v>
      </c>
      <c r="C15" s="57">
        <v>5094</v>
      </c>
      <c r="D15" s="57">
        <v>4785</v>
      </c>
      <c r="E15" s="57">
        <v>5679</v>
      </c>
      <c r="F15" s="58">
        <f t="shared" si="0"/>
        <v>18.683385579937294</v>
      </c>
      <c r="G15" s="56">
        <v>85061</v>
      </c>
      <c r="H15" s="57">
        <v>102522</v>
      </c>
      <c r="I15" s="57">
        <v>90586</v>
      </c>
      <c r="J15" s="57">
        <v>91978</v>
      </c>
      <c r="K15" s="58">
        <f t="shared" si="1"/>
        <v>1.5366612942397273</v>
      </c>
      <c r="L15" s="56">
        <v>27762</v>
      </c>
      <c r="M15" s="57">
        <v>26273</v>
      </c>
      <c r="N15" s="57">
        <v>24180</v>
      </c>
      <c r="O15" s="57">
        <v>25262</v>
      </c>
      <c r="P15" s="58">
        <f t="shared" si="2"/>
        <v>4.4747725392886739</v>
      </c>
      <c r="S15" s="59"/>
      <c r="U15" s="60"/>
      <c r="V15" s="60"/>
    </row>
    <row r="16" spans="1:25" ht="14.1" customHeight="1" x14ac:dyDescent="0.25">
      <c r="A16" s="9" t="s">
        <v>55</v>
      </c>
      <c r="B16" s="56">
        <v>6472</v>
      </c>
      <c r="C16" s="57">
        <v>5586</v>
      </c>
      <c r="D16" s="57">
        <v>5021</v>
      </c>
      <c r="E16" s="57">
        <v>5864</v>
      </c>
      <c r="F16" s="58">
        <f t="shared" si="0"/>
        <v>16.789484166500699</v>
      </c>
      <c r="G16" s="56">
        <v>96632</v>
      </c>
      <c r="H16" s="57">
        <v>100479</v>
      </c>
      <c r="I16" s="57">
        <v>97685</v>
      </c>
      <c r="J16" s="57">
        <v>110204</v>
      </c>
      <c r="K16" s="58">
        <f t="shared" si="1"/>
        <v>12.815683062906281</v>
      </c>
      <c r="L16" s="56">
        <v>28373</v>
      </c>
      <c r="M16" s="57">
        <v>27348</v>
      </c>
      <c r="N16" s="57">
        <v>24299</v>
      </c>
      <c r="O16" s="57">
        <v>25603</v>
      </c>
      <c r="P16" s="58">
        <f t="shared" si="2"/>
        <v>5.3664759866661083</v>
      </c>
      <c r="S16" s="59"/>
      <c r="U16" s="60"/>
    </row>
    <row r="17" spans="1:23" ht="14.1" customHeight="1" x14ac:dyDescent="0.25">
      <c r="A17" s="9" t="s">
        <v>37</v>
      </c>
      <c r="B17" s="56">
        <v>7035</v>
      </c>
      <c r="C17" s="57">
        <v>4971</v>
      </c>
      <c r="D17" s="57">
        <v>4840</v>
      </c>
      <c r="E17" s="57">
        <v>5747</v>
      </c>
      <c r="F17" s="58">
        <f t="shared" si="0"/>
        <v>18.739669421487591</v>
      </c>
      <c r="G17" s="56">
        <v>82636</v>
      </c>
      <c r="H17" s="57">
        <v>96928</v>
      </c>
      <c r="I17" s="57">
        <v>95185</v>
      </c>
      <c r="J17" s="57">
        <v>98059</v>
      </c>
      <c r="K17" s="58">
        <f t="shared" si="1"/>
        <v>3.0193833061932018</v>
      </c>
      <c r="L17" s="56">
        <v>26279</v>
      </c>
      <c r="M17" s="57">
        <v>26277</v>
      </c>
      <c r="N17" s="57">
        <v>24645</v>
      </c>
      <c r="O17" s="57">
        <v>24766</v>
      </c>
      <c r="P17" s="58">
        <f t="shared" si="2"/>
        <v>0.49097179955366332</v>
      </c>
      <c r="S17" s="59"/>
      <c r="U17" s="60"/>
      <c r="V17" s="60"/>
    </row>
    <row r="18" spans="1:23" ht="14.1" customHeight="1" x14ac:dyDescent="0.25">
      <c r="A18" s="14" t="s">
        <v>38</v>
      </c>
      <c r="B18" s="61">
        <v>8200</v>
      </c>
      <c r="C18" s="62">
        <v>4877.3333000000002</v>
      </c>
      <c r="D18" s="62">
        <v>5061</v>
      </c>
      <c r="E18" s="62">
        <v>6107</v>
      </c>
      <c r="F18" s="58">
        <f>((E18/D18)-1)*100</f>
        <v>20.667852203121907</v>
      </c>
      <c r="G18" s="61">
        <v>122703</v>
      </c>
      <c r="H18" s="62">
        <v>127064.66666666701</v>
      </c>
      <c r="I18" s="62">
        <v>128433</v>
      </c>
      <c r="J18" s="62">
        <v>125133</v>
      </c>
      <c r="K18" s="58">
        <f>((J18/I18)-1)*100</f>
        <v>-2.5694330896264939</v>
      </c>
      <c r="L18" s="61">
        <v>27479</v>
      </c>
      <c r="M18" s="62">
        <v>26887.666666666668</v>
      </c>
      <c r="N18" s="62">
        <v>25862</v>
      </c>
      <c r="O18" s="62">
        <v>24965</v>
      </c>
      <c r="P18" s="58">
        <f>((O18/N18)-1)*100</f>
        <v>-3.468409249091331</v>
      </c>
      <c r="S18" s="59"/>
    </row>
    <row r="19" spans="1:23" ht="14.1" hidden="1" customHeight="1" x14ac:dyDescent="0.25">
      <c r="A19" s="248" t="s">
        <v>185</v>
      </c>
      <c r="B19" s="249">
        <v>74971</v>
      </c>
      <c r="C19" s="250">
        <f>SUM(C6:C17)</f>
        <v>53312.800000000003</v>
      </c>
      <c r="D19" s="250">
        <f>SUM(D7:D17)</f>
        <v>54640</v>
      </c>
      <c r="E19" s="250">
        <f>SUM(E7:E18)</f>
        <v>65752</v>
      </c>
      <c r="F19" s="251">
        <f>((E19/D19)-1)*100</f>
        <v>20.336749633967788</v>
      </c>
      <c r="G19" s="249">
        <v>1054758</v>
      </c>
      <c r="H19" s="250">
        <f>SUM(H6:H17)</f>
        <v>1060078</v>
      </c>
      <c r="I19" s="250">
        <f>SUM(I7:I17)</f>
        <v>1062096</v>
      </c>
      <c r="J19" s="250">
        <f>SUM(J7:J18)</f>
        <v>1173011</v>
      </c>
      <c r="K19" s="251">
        <f>((J19/I19)-1)*100</f>
        <v>10.443029631973012</v>
      </c>
      <c r="L19" s="249">
        <v>332385</v>
      </c>
      <c r="M19" s="250">
        <f>SUM(M6:M17)</f>
        <v>285813.2</v>
      </c>
      <c r="N19" s="250">
        <f>SUM(N7:N17)</f>
        <v>288867</v>
      </c>
      <c r="O19" s="250">
        <f>SUM(O7:O18)</f>
        <v>308890</v>
      </c>
      <c r="P19" s="251">
        <f>((O19/N19)-1)*100</f>
        <v>6.9315636607850672</v>
      </c>
    </row>
    <row r="20" spans="1:23" ht="15.95" customHeight="1" x14ac:dyDescent="0.25">
      <c r="A20" s="248" t="s">
        <v>28</v>
      </c>
      <c r="B20" s="249">
        <v>74971</v>
      </c>
      <c r="C20" s="250">
        <f>SUM(C7:C18)</f>
        <v>58190.133300000001</v>
      </c>
      <c r="D20" s="250">
        <f>SUM(D7:D18)</f>
        <v>59701</v>
      </c>
      <c r="E20" s="250">
        <f>SUM(E7:E18)</f>
        <v>65752</v>
      </c>
      <c r="F20" s="251">
        <f>((E20/D20)-1)*100</f>
        <v>10.135508617946098</v>
      </c>
      <c r="G20" s="249">
        <v>1054758</v>
      </c>
      <c r="H20" s="250">
        <f>SUM(H7:H18)</f>
        <v>1187142.666666667</v>
      </c>
      <c r="I20" s="250">
        <f>SUM(I7:I18)</f>
        <v>1190529</v>
      </c>
      <c r="J20" s="250">
        <f>SUM(J7:J18)</f>
        <v>1173011</v>
      </c>
      <c r="K20" s="251">
        <f>((J20/I20)-1)*100</f>
        <v>-1.4714467266232045</v>
      </c>
      <c r="L20" s="249">
        <v>332385</v>
      </c>
      <c r="M20" s="250">
        <f>SUM(M7:M18)</f>
        <v>312700.8666666667</v>
      </c>
      <c r="N20" s="250">
        <f>SUM(N7:N18)</f>
        <v>314729</v>
      </c>
      <c r="O20" s="250">
        <f>SUM(O7:O18)</f>
        <v>308890</v>
      </c>
      <c r="P20" s="251">
        <f>((O20/N20)-1)*100</f>
        <v>-1.8552468949477152</v>
      </c>
    </row>
    <row r="21" spans="1:23" ht="14.25" customHeight="1" x14ac:dyDescent="0.25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27</v>
      </c>
    </row>
    <row r="22" spans="1:23" ht="0.75" customHeight="1" x14ac:dyDescent="0.25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3" spans="1:23" ht="38.1" customHeight="1" x14ac:dyDescent="0.25"/>
    <row r="24" spans="1:23" ht="14.25" customHeight="1" x14ac:dyDescent="0.25">
      <c r="A24" s="3" t="s">
        <v>81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3" ht="14.1" customHeight="1" x14ac:dyDescent="0.25">
      <c r="A25" s="221"/>
      <c r="B25" s="371" t="s">
        <v>69</v>
      </c>
      <c r="C25" s="372"/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N25" s="372"/>
      <c r="O25" s="372"/>
      <c r="P25" s="373"/>
    </row>
    <row r="26" spans="1:23" ht="14.1" customHeight="1" x14ac:dyDescent="0.25">
      <c r="A26" s="247" t="s">
        <v>44</v>
      </c>
      <c r="B26" s="359" t="s">
        <v>11</v>
      </c>
      <c r="C26" s="359"/>
      <c r="D26" s="359"/>
      <c r="E26" s="359"/>
      <c r="F26" s="359"/>
      <c r="G26" s="359" t="s">
        <v>12</v>
      </c>
      <c r="H26" s="359"/>
      <c r="I26" s="359"/>
      <c r="J26" s="359"/>
      <c r="K26" s="359"/>
      <c r="L26" s="359" t="s">
        <v>13</v>
      </c>
      <c r="M26" s="359"/>
      <c r="N26" s="359"/>
      <c r="O26" s="359"/>
      <c r="P26" s="359"/>
    </row>
    <row r="27" spans="1:23" ht="14.1" customHeight="1" x14ac:dyDescent="0.25">
      <c r="A27" s="209"/>
      <c r="B27" s="210">
        <v>2019</v>
      </c>
      <c r="C27" s="210" t="s">
        <v>76</v>
      </c>
      <c r="D27" s="210">
        <v>2023</v>
      </c>
      <c r="E27" s="210" t="s">
        <v>159</v>
      </c>
      <c r="F27" s="210" t="s">
        <v>45</v>
      </c>
      <c r="G27" s="210">
        <v>2019</v>
      </c>
      <c r="H27" s="210" t="s">
        <v>76</v>
      </c>
      <c r="I27" s="210">
        <v>2023</v>
      </c>
      <c r="J27" s="210" t="s">
        <v>159</v>
      </c>
      <c r="K27" s="210" t="s">
        <v>45</v>
      </c>
      <c r="L27" s="210">
        <v>2019</v>
      </c>
      <c r="M27" s="210" t="s">
        <v>76</v>
      </c>
      <c r="N27" s="210">
        <v>2023</v>
      </c>
      <c r="O27" s="210" t="s">
        <v>159</v>
      </c>
      <c r="P27" s="210" t="s">
        <v>45</v>
      </c>
    </row>
    <row r="28" spans="1:23" ht="14.1" customHeight="1" x14ac:dyDescent="0.25">
      <c r="A28" s="9" t="s">
        <v>46</v>
      </c>
      <c r="B28" s="56">
        <v>84.103700000000003</v>
      </c>
      <c r="C28" s="11">
        <v>53.046999999999997</v>
      </c>
      <c r="D28" s="11">
        <v>53.455500000000001</v>
      </c>
      <c r="E28" s="11">
        <v>71.963499999999996</v>
      </c>
      <c r="F28" s="58">
        <f>((E28/D28)-1)*100</f>
        <v>34.623191252537147</v>
      </c>
      <c r="G28" s="56">
        <v>5310.3504999999996</v>
      </c>
      <c r="H28" s="11">
        <v>5907.2145999999993</v>
      </c>
      <c r="I28" s="11">
        <v>6713.54</v>
      </c>
      <c r="J28" s="11">
        <v>5950.6952000000001</v>
      </c>
      <c r="K28" s="58">
        <f>((J28/I28)-1)*100</f>
        <v>-11.362780291768571</v>
      </c>
      <c r="L28" s="56">
        <v>6447.8649999999998</v>
      </c>
      <c r="M28" s="11">
        <v>6354.7434999999996</v>
      </c>
      <c r="N28" s="11">
        <v>5957.8744999999999</v>
      </c>
      <c r="O28" s="11">
        <v>6556.7764999999999</v>
      </c>
      <c r="P28" s="58">
        <f>((O28/N28)-1)*100</f>
        <v>10.052276193464627</v>
      </c>
      <c r="R28" s="59"/>
      <c r="S28" s="59"/>
      <c r="U28" s="59"/>
      <c r="W28" s="59"/>
    </row>
    <row r="29" spans="1:23" ht="14.1" customHeight="1" x14ac:dyDescent="0.25">
      <c r="A29" s="9" t="s">
        <v>47</v>
      </c>
      <c r="B29" s="56">
        <v>69.637050000000002</v>
      </c>
      <c r="C29" s="11">
        <v>51.2</v>
      </c>
      <c r="D29" s="57">
        <v>57.0642</v>
      </c>
      <c r="E29" s="57">
        <v>59.415999999999997</v>
      </c>
      <c r="F29" s="58">
        <f t="shared" ref="F29:F38" si="3">((E29/D29)-1)*100</f>
        <v>4.1213230011110324</v>
      </c>
      <c r="G29" s="56">
        <v>5038.6448399999999</v>
      </c>
      <c r="H29" s="11">
        <v>5840.2</v>
      </c>
      <c r="I29" s="57">
        <v>6810.8416999999999</v>
      </c>
      <c r="J29" s="57">
        <v>6076.2882</v>
      </c>
      <c r="K29" s="58">
        <f t="shared" ref="K29:K38" si="4">((J29/I29)-1)*100</f>
        <v>-10.785061999018419</v>
      </c>
      <c r="L29" s="56">
        <v>6194.8548000000001</v>
      </c>
      <c r="M29" s="11">
        <v>6147.4</v>
      </c>
      <c r="N29" s="57">
        <v>5754.5239000000001</v>
      </c>
      <c r="O29" s="57">
        <v>6095.5230000000001</v>
      </c>
      <c r="P29" s="58">
        <f t="shared" ref="P29:P38" si="5">((O29/N29)-1)*100</f>
        <v>5.9257569509790331</v>
      </c>
      <c r="R29" s="59"/>
      <c r="S29" s="59"/>
      <c r="U29" s="59"/>
      <c r="W29" s="59"/>
    </row>
    <row r="30" spans="1:23" ht="14.1" customHeight="1" x14ac:dyDescent="0.25">
      <c r="A30" s="9" t="s">
        <v>48</v>
      </c>
      <c r="B30" s="66">
        <v>77.879000000000005</v>
      </c>
      <c r="C30" s="11">
        <v>49.47</v>
      </c>
      <c r="D30" s="57">
        <v>67.836500000000001</v>
      </c>
      <c r="E30" s="57">
        <v>62.180999999999997</v>
      </c>
      <c r="F30" s="58">
        <f t="shared" si="3"/>
        <v>-8.3369572427822831</v>
      </c>
      <c r="G30" s="56">
        <v>5461.8990000000003</v>
      </c>
      <c r="H30" s="11">
        <v>5891.4</v>
      </c>
      <c r="I30" s="57">
        <v>7934.1936999999998</v>
      </c>
      <c r="J30" s="57">
        <v>6356.5551999999998</v>
      </c>
      <c r="K30" s="58">
        <f t="shared" si="4"/>
        <v>-19.884043163705467</v>
      </c>
      <c r="L30" s="56">
        <v>6749.1540000000005</v>
      </c>
      <c r="M30" s="11">
        <v>6194.3</v>
      </c>
      <c r="N30" s="57">
        <v>6978.1453000000001</v>
      </c>
      <c r="O30" s="57">
        <v>6367.53</v>
      </c>
      <c r="P30" s="58">
        <f t="shared" si="5"/>
        <v>-8.7503953235252947</v>
      </c>
      <c r="R30" s="59"/>
      <c r="S30" s="59"/>
      <c r="U30" s="59"/>
      <c r="W30" s="59"/>
    </row>
    <row r="31" spans="1:23" ht="14.1" customHeight="1" x14ac:dyDescent="0.25">
      <c r="A31" s="9" t="s">
        <v>49</v>
      </c>
      <c r="B31" s="56">
        <v>68.153000000000006</v>
      </c>
      <c r="C31" s="11">
        <v>61.545499999999997</v>
      </c>
      <c r="D31" s="57">
        <v>54.172199999999997</v>
      </c>
      <c r="E31" s="57">
        <v>67.744</v>
      </c>
      <c r="F31" s="58">
        <f t="shared" si="3"/>
        <v>25.05307150161893</v>
      </c>
      <c r="G31" s="56">
        <v>6083.8469999999998</v>
      </c>
      <c r="H31" s="11">
        <v>7352.9870999999994</v>
      </c>
      <c r="I31" s="57">
        <v>7192.1166999999996</v>
      </c>
      <c r="J31" s="57">
        <v>7360.4695000000002</v>
      </c>
      <c r="K31" s="58">
        <f t="shared" si="4"/>
        <v>2.3407962776799796</v>
      </c>
      <c r="L31" s="56">
        <v>6576.4796999999999</v>
      </c>
      <c r="M31" s="11">
        <v>6052.1270000000004</v>
      </c>
      <c r="N31" s="57">
        <v>6283.0060000000003</v>
      </c>
      <c r="O31" s="57">
        <v>6999.9439000000002</v>
      </c>
      <c r="P31" s="58">
        <f t="shared" si="5"/>
        <v>11.410746703090835</v>
      </c>
      <c r="R31" s="59"/>
      <c r="S31" s="59"/>
      <c r="U31" s="59"/>
    </row>
    <row r="32" spans="1:23" ht="14.1" customHeight="1" x14ac:dyDescent="0.25">
      <c r="A32" s="9" t="s">
        <v>99</v>
      </c>
      <c r="B32" s="56">
        <v>84.507999999999996</v>
      </c>
      <c r="C32" s="57">
        <v>72.617500000000007</v>
      </c>
      <c r="D32" s="57">
        <v>89.148499999999999</v>
      </c>
      <c r="E32" s="57">
        <v>85.271539999999987</v>
      </c>
      <c r="F32" s="58">
        <f t="shared" si="3"/>
        <v>-4.3488785565657384</v>
      </c>
      <c r="G32" s="56">
        <v>7041.0680000000002</v>
      </c>
      <c r="H32" s="11">
        <v>8122.7717000000002</v>
      </c>
      <c r="I32" s="57">
        <v>8255.2394999999997</v>
      </c>
      <c r="J32" s="57">
        <v>8183.9435000000003</v>
      </c>
      <c r="K32" s="58">
        <f t="shared" si="4"/>
        <v>-0.86364544602248738</v>
      </c>
      <c r="L32" s="56">
        <v>7118.0360000000001</v>
      </c>
      <c r="M32" s="57">
        <v>6950.1544999999996</v>
      </c>
      <c r="N32" s="57">
        <v>6864.8879999999999</v>
      </c>
      <c r="O32" s="57">
        <v>7126.4160000000002</v>
      </c>
      <c r="P32" s="58">
        <f t="shared" si="5"/>
        <v>3.8096470037093155</v>
      </c>
      <c r="R32" s="59"/>
      <c r="S32" s="59"/>
      <c r="U32" s="59"/>
    </row>
    <row r="33" spans="1:21" ht="14.1" customHeight="1" x14ac:dyDescent="0.25">
      <c r="A33" s="9" t="s">
        <v>51</v>
      </c>
      <c r="B33" s="56">
        <v>85.433800000000005</v>
      </c>
      <c r="C33" s="57">
        <v>72.143500000000003</v>
      </c>
      <c r="D33" s="57">
        <v>80.407200000000003</v>
      </c>
      <c r="E33" s="57">
        <v>83.694999999999993</v>
      </c>
      <c r="F33" s="58">
        <f t="shared" si="3"/>
        <v>4.0889373090966963</v>
      </c>
      <c r="G33" s="56">
        <v>6839.2110000000002</v>
      </c>
      <c r="H33" s="57">
        <v>7937.4292999999998</v>
      </c>
      <c r="I33" s="57">
        <v>8043.8927800000001</v>
      </c>
      <c r="J33" s="57">
        <v>8230.5277000000006</v>
      </c>
      <c r="K33" s="58">
        <f t="shared" si="4"/>
        <v>2.3202064610314155</v>
      </c>
      <c r="L33" s="56">
        <v>6861.7619999999997</v>
      </c>
      <c r="M33" s="57">
        <v>6833.277</v>
      </c>
      <c r="N33" s="57">
        <v>6883.6239999999998</v>
      </c>
      <c r="O33" s="57">
        <v>6560.7160000000003</v>
      </c>
      <c r="P33" s="58">
        <f t="shared" si="5"/>
        <v>-4.6909592970214469</v>
      </c>
      <c r="R33" s="59"/>
      <c r="S33" s="59"/>
      <c r="U33" s="59"/>
    </row>
    <row r="34" spans="1:21" ht="14.1" customHeight="1" x14ac:dyDescent="0.25">
      <c r="A34" s="9" t="s">
        <v>52</v>
      </c>
      <c r="B34" s="56">
        <v>87.769000000000005</v>
      </c>
      <c r="C34" s="11">
        <v>70.525499999999994</v>
      </c>
      <c r="D34" s="57">
        <v>71.126999999999995</v>
      </c>
      <c r="E34" s="57">
        <v>88.284600000000012</v>
      </c>
      <c r="F34" s="58">
        <f t="shared" si="3"/>
        <v>24.122485132228299</v>
      </c>
      <c r="G34" s="56">
        <v>7148.348</v>
      </c>
      <c r="H34" s="11">
        <v>8295.8266999999996</v>
      </c>
      <c r="I34" s="57">
        <v>8078.3849</v>
      </c>
      <c r="J34" s="57">
        <v>8385.4964</v>
      </c>
      <c r="K34" s="58">
        <f t="shared" si="4"/>
        <v>3.8016448065008701</v>
      </c>
      <c r="L34" s="56">
        <v>7219.2640000000001</v>
      </c>
      <c r="M34" s="11">
        <v>7030.7550000000001</v>
      </c>
      <c r="N34" s="57">
        <v>6557.3370000000004</v>
      </c>
      <c r="O34" s="57">
        <v>7028.8180000000002</v>
      </c>
      <c r="P34" s="58">
        <f t="shared" si="5"/>
        <v>7.1901291637138653</v>
      </c>
      <c r="R34" s="59"/>
      <c r="S34" s="59"/>
      <c r="U34" s="59"/>
    </row>
    <row r="35" spans="1:21" ht="14.1" customHeight="1" x14ac:dyDescent="0.25">
      <c r="A35" s="9" t="s">
        <v>53</v>
      </c>
      <c r="B35" s="56">
        <v>96.125399999999999</v>
      </c>
      <c r="C35" s="11">
        <v>68.704700000000003</v>
      </c>
      <c r="D35" s="57">
        <v>66.164500000000004</v>
      </c>
      <c r="E35" s="57">
        <v>75.811399999999992</v>
      </c>
      <c r="F35" s="58">
        <f t="shared" si="3"/>
        <v>14.580175169463971</v>
      </c>
      <c r="G35" s="56">
        <v>6890.4336000000003</v>
      </c>
      <c r="H35" s="11">
        <v>7967.5677000000005</v>
      </c>
      <c r="I35" s="57">
        <v>8408.9201999999987</v>
      </c>
      <c r="J35" s="57">
        <v>8115.6414999999997</v>
      </c>
      <c r="K35" s="58">
        <f t="shared" si="4"/>
        <v>-3.4877093969805872</v>
      </c>
      <c r="L35" s="56">
        <v>7481.3849900000005</v>
      </c>
      <c r="M35" s="11">
        <v>6910.3010000000004</v>
      </c>
      <c r="N35" s="57">
        <v>6732.674</v>
      </c>
      <c r="O35" s="57">
        <v>7119.0932000000003</v>
      </c>
      <c r="P35" s="58">
        <f t="shared" si="5"/>
        <v>5.7394610224704268</v>
      </c>
      <c r="R35" s="59"/>
      <c r="S35" s="59"/>
      <c r="U35" s="59"/>
    </row>
    <row r="36" spans="1:21" ht="14.1" customHeight="1" x14ac:dyDescent="0.25">
      <c r="A36" s="9" t="s">
        <v>54</v>
      </c>
      <c r="B36" s="56">
        <v>73.761920000000003</v>
      </c>
      <c r="C36" s="11">
        <v>68.432000000000002</v>
      </c>
      <c r="D36" s="57">
        <v>70.278999999999996</v>
      </c>
      <c r="E36" s="57">
        <v>85.390500000000003</v>
      </c>
      <c r="F36" s="58">
        <f t="shared" si="3"/>
        <v>21.50215569373497</v>
      </c>
      <c r="G36" s="56">
        <v>6354.1637000000001</v>
      </c>
      <c r="H36" s="11">
        <v>7863.8806000000004</v>
      </c>
      <c r="I36" s="57">
        <v>7466.8604999999998</v>
      </c>
      <c r="J36" s="57">
        <v>7377.4636</v>
      </c>
      <c r="K36" s="58">
        <f t="shared" si="4"/>
        <v>-1.1972488303484408</v>
      </c>
      <c r="L36" s="56">
        <v>6789.3554999999997</v>
      </c>
      <c r="M36" s="11">
        <v>6847</v>
      </c>
      <c r="N36" s="57">
        <v>6142.9425000000001</v>
      </c>
      <c r="O36" s="57">
        <v>6705.5865999999996</v>
      </c>
      <c r="P36" s="58">
        <f t="shared" si="5"/>
        <v>9.1591952879259253</v>
      </c>
      <c r="S36" s="59"/>
      <c r="U36" s="60"/>
    </row>
    <row r="37" spans="1:21" ht="14.1" customHeight="1" x14ac:dyDescent="0.25">
      <c r="A37" s="9" t="s">
        <v>55</v>
      </c>
      <c r="B37" s="56">
        <v>91.194999999999993</v>
      </c>
      <c r="C37" s="57">
        <v>74.608500000000006</v>
      </c>
      <c r="D37" s="57">
        <v>73.401800000000009</v>
      </c>
      <c r="E37" s="57">
        <v>86.663399999999996</v>
      </c>
      <c r="F37" s="58">
        <f t="shared" si="3"/>
        <v>18.067131868700748</v>
      </c>
      <c r="G37" s="56">
        <v>7119.6332999999995</v>
      </c>
      <c r="H37" s="57">
        <v>7649.2201999999997</v>
      </c>
      <c r="I37" s="57">
        <v>8147.3387000000002</v>
      </c>
      <c r="J37" s="57">
        <v>8933.1276999999991</v>
      </c>
      <c r="K37" s="58">
        <f t="shared" si="4"/>
        <v>9.6447322117588996</v>
      </c>
      <c r="L37" s="56">
        <v>7014.2014600000002</v>
      </c>
      <c r="M37" s="57">
        <v>6971.5285000000003</v>
      </c>
      <c r="N37" s="57">
        <v>6247.9804999999997</v>
      </c>
      <c r="O37" s="57">
        <v>6800.5450000000001</v>
      </c>
      <c r="P37" s="58">
        <f t="shared" si="5"/>
        <v>8.8438896376197071</v>
      </c>
      <c r="S37" s="59"/>
      <c r="U37" s="60"/>
    </row>
    <row r="38" spans="1:21" ht="14.1" customHeight="1" x14ac:dyDescent="0.25">
      <c r="A38" s="9" t="s">
        <v>37</v>
      </c>
      <c r="B38" s="56">
        <v>98.947500000000005</v>
      </c>
      <c r="C38" s="11">
        <v>67.355999999999995</v>
      </c>
      <c r="D38" s="57">
        <v>70.451999999999998</v>
      </c>
      <c r="E38" s="57">
        <v>83.20872</v>
      </c>
      <c r="F38" s="58">
        <f t="shared" si="3"/>
        <v>18.106966445239326</v>
      </c>
      <c r="G38" s="56">
        <v>6087.37745</v>
      </c>
      <c r="H38" s="11">
        <v>7536.8625000000002</v>
      </c>
      <c r="I38" s="57">
        <v>7774.4962999999998</v>
      </c>
      <c r="J38" s="57">
        <v>7935.9793</v>
      </c>
      <c r="K38" s="58">
        <f t="shared" si="4"/>
        <v>2.0770863316251109</v>
      </c>
      <c r="L38" s="56">
        <v>6448.6424999999999</v>
      </c>
      <c r="M38" s="11">
        <v>6579.9560000000001</v>
      </c>
      <c r="N38" s="57">
        <v>6269.6210000000001</v>
      </c>
      <c r="O38" s="57">
        <v>6592.0797000000002</v>
      </c>
      <c r="P38" s="58">
        <f t="shared" si="5"/>
        <v>5.1431928660440551</v>
      </c>
      <c r="S38" s="59"/>
      <c r="U38" s="60"/>
    </row>
    <row r="39" spans="1:21" ht="14.1" customHeight="1" x14ac:dyDescent="0.25">
      <c r="A39" s="14" t="s">
        <v>38</v>
      </c>
      <c r="B39" s="61">
        <v>111.815</v>
      </c>
      <c r="C39" s="16">
        <v>65.2207333333333</v>
      </c>
      <c r="D39" s="62">
        <v>71.889399999999995</v>
      </c>
      <c r="E39" s="62">
        <v>88.911119999999997</v>
      </c>
      <c r="F39" s="58">
        <f>((E39/D39)-1)*100</f>
        <v>23.677649277918576</v>
      </c>
      <c r="G39" s="61">
        <v>8498.7610000000004</v>
      </c>
      <c r="H39" s="16">
        <v>9289.1314666666694</v>
      </c>
      <c r="I39" s="62">
        <v>9575.0446000000011</v>
      </c>
      <c r="J39" s="62">
        <v>9758.5020999999997</v>
      </c>
      <c r="K39" s="58">
        <f>((J39/I39)-1)*100</f>
        <v>1.915996297291378</v>
      </c>
      <c r="L39" s="61">
        <v>6416.19</v>
      </c>
      <c r="M39" s="16">
        <v>6929.3519999999999</v>
      </c>
      <c r="N39" s="62">
        <v>6584.7079999999996</v>
      </c>
      <c r="O39" s="62">
        <v>6669.0739999999996</v>
      </c>
      <c r="P39" s="58">
        <f>((O39/N39)-1)*100</f>
        <v>1.2812413245963272</v>
      </c>
      <c r="S39" s="59"/>
    </row>
    <row r="40" spans="1:21" ht="14.1" hidden="1" customHeight="1" x14ac:dyDescent="0.25">
      <c r="A40" s="248" t="s">
        <v>185</v>
      </c>
      <c r="B40" s="249">
        <v>1029.3283700000002</v>
      </c>
      <c r="C40" s="250">
        <f>SUM(C27:C38)</f>
        <v>709.65020000000004</v>
      </c>
      <c r="D40" s="250">
        <f>SUM(D28:D38)</f>
        <v>753.50839999999994</v>
      </c>
      <c r="E40" s="250">
        <f>SUM(E28:E39)</f>
        <v>938.54077999999981</v>
      </c>
      <c r="F40" s="251">
        <f>((E40/D40)-1)*100</f>
        <v>24.556113773914113</v>
      </c>
      <c r="G40" s="249">
        <v>77873.737389999995</v>
      </c>
      <c r="H40" s="250">
        <f>SUM(H27:H38)</f>
        <v>80365.36039999999</v>
      </c>
      <c r="I40" s="250">
        <f>SUM(I28:I38)</f>
        <v>84825.824980000005</v>
      </c>
      <c r="J40" s="250">
        <f>SUM(J28:J39)</f>
        <v>92664.689899999998</v>
      </c>
      <c r="K40" s="251">
        <f>((J40/I40)-1)*100</f>
        <v>9.2411301886521144</v>
      </c>
      <c r="L40" s="249">
        <v>81317.189950000015</v>
      </c>
      <c r="M40" s="250">
        <f>SUM(M27:M38)</f>
        <v>72871.54250000001</v>
      </c>
      <c r="N40" s="250">
        <f>SUM(N28:N38)</f>
        <v>70672.616699999999</v>
      </c>
      <c r="O40" s="250">
        <f>SUM(O28:O39)</f>
        <v>80622.101899999994</v>
      </c>
      <c r="P40" s="251">
        <f>((O40/N40)-1)*100</f>
        <v>14.078274817861658</v>
      </c>
    </row>
    <row r="41" spans="1:21" ht="15.95" customHeight="1" x14ac:dyDescent="0.25">
      <c r="A41" s="248" t="s">
        <v>28</v>
      </c>
      <c r="B41" s="249">
        <v>1029.3283700000002</v>
      </c>
      <c r="C41" s="250">
        <f>SUM(C28:C39)</f>
        <v>774.87093333333337</v>
      </c>
      <c r="D41" s="250">
        <f>SUM(D28:D39)</f>
        <v>825.39779999999996</v>
      </c>
      <c r="E41" s="250">
        <f>SUM(E28:E39)</f>
        <v>938.54077999999981</v>
      </c>
      <c r="F41" s="251">
        <f>((E41/D41)-1)*100</f>
        <v>13.707691006687917</v>
      </c>
      <c r="G41" s="249">
        <v>77873.737389999995</v>
      </c>
      <c r="H41" s="250">
        <f>SUM(H28:H39)</f>
        <v>89654.491866666664</v>
      </c>
      <c r="I41" s="250">
        <f>SUM(I28:I39)</f>
        <v>94400.869579999999</v>
      </c>
      <c r="J41" s="250">
        <f>SUM(J28:J39)</f>
        <v>92664.689899999998</v>
      </c>
      <c r="K41" s="251">
        <f>((J41/I41)-1)*100</f>
        <v>-1.8391564481603395</v>
      </c>
      <c r="L41" s="249">
        <v>81317.189950000015</v>
      </c>
      <c r="M41" s="250">
        <f>SUM(M28:M39)</f>
        <v>79800.894500000009</v>
      </c>
      <c r="N41" s="250">
        <f>SUM(N28:N39)</f>
        <v>77257.324699999997</v>
      </c>
      <c r="O41" s="250">
        <f>SUM(O28:O39)</f>
        <v>80622.101899999994</v>
      </c>
      <c r="P41" s="251">
        <f>((O41/N41)-1)*100</f>
        <v>4.355285680763421</v>
      </c>
    </row>
    <row r="42" spans="1:21" ht="9" customHeight="1" x14ac:dyDescent="0.25">
      <c r="A42" s="4" t="s">
        <v>78</v>
      </c>
    </row>
    <row r="43" spans="1:21" ht="9" customHeight="1" x14ac:dyDescent="0.25">
      <c r="A43" s="312" t="s">
        <v>186</v>
      </c>
    </row>
    <row r="44" spans="1:21" ht="9" customHeight="1" x14ac:dyDescent="0.25">
      <c r="A44" s="170" t="s">
        <v>179</v>
      </c>
    </row>
    <row r="45" spans="1:21" ht="9" customHeight="1" x14ac:dyDescent="0.15">
      <c r="A45" s="269" t="s">
        <v>180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K10496 IQ4864 SM10496:ACI10496 SM4864:BZO4864 B42:P42 L41:M41 G41:H41 B41:C41 L20:M20 G20:H20 B20:D20 L39:N39 G39:I39 P28:P34 K28:N34 F28:I34 B28:D34 G38:I38 L38:N38 B38:D38 G37:I37 L37:N37 B37:D37 G36:I36 L36:N36 B36:D36 O40:P40 J40:M40 E40:H40 B40:C40 O19:P19 J19:M19 E19:H19 B19:C19 B35:D35 B39:D39 B21:P27 B18:P18 E28:E34 D41:F41 E39:F39 E38:F38 E35:P35 E20:F20 D19 I19 N19 D40 I40 N40 E36:F36 O36:P36 J36:K36 E37:F37 O37:P37 J37:K37 O38:P38 J38:K38 J28:J34 O28:O34 J39:K39 O39:P39 I20:K20 N20:P20 I41:K41 N41:P41" formulaRange="1"/>
    <ignoredError sqref="ACI7168 SM4608:ACI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AA70"/>
  <sheetViews>
    <sheetView showGridLines="0" zoomScaleNormal="100" workbookViewId="0">
      <selection sqref="A1:O84"/>
    </sheetView>
  </sheetViews>
  <sheetFormatPr baseColWidth="10" defaultColWidth="7.33203125" defaultRowHeight="14.1" customHeight="1" x14ac:dyDescent="0.25"/>
  <cols>
    <col min="1" max="1" width="8.6640625" style="31" customWidth="1"/>
    <col min="2" max="2" width="3.88671875" style="31" customWidth="1"/>
    <col min="3" max="14" width="4.6640625" style="31" customWidth="1"/>
    <col min="15" max="15" width="5.6640625" style="31" customWidth="1"/>
    <col min="16" max="16384" width="7.33203125" style="31"/>
  </cols>
  <sheetData>
    <row r="1" spans="1:15" ht="17.100000000000001" customHeight="1" x14ac:dyDescent="0.25">
      <c r="A1" s="29" t="s">
        <v>223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</row>
    <row r="3" spans="1:15" ht="5.0999999999999996" customHeight="1" x14ac:dyDescent="0.25">
      <c r="A3" s="53"/>
      <c r="B3" s="53"/>
      <c r="C3" s="160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95" customHeight="1" x14ac:dyDescent="0.25">
      <c r="A4" s="217" t="s">
        <v>25</v>
      </c>
      <c r="B4" s="220" t="s">
        <v>57</v>
      </c>
      <c r="C4" s="218" t="s">
        <v>46</v>
      </c>
      <c r="D4" s="218" t="s">
        <v>47</v>
      </c>
      <c r="E4" s="271" t="s">
        <v>48</v>
      </c>
      <c r="F4" s="218" t="s">
        <v>49</v>
      </c>
      <c r="G4" s="218" t="s">
        <v>50</v>
      </c>
      <c r="H4" s="218" t="s">
        <v>51</v>
      </c>
      <c r="I4" s="218" t="s">
        <v>52</v>
      </c>
      <c r="J4" s="218" t="s">
        <v>53</v>
      </c>
      <c r="K4" s="218" t="s">
        <v>54</v>
      </c>
      <c r="L4" s="218" t="s">
        <v>55</v>
      </c>
      <c r="M4" s="218" t="s">
        <v>37</v>
      </c>
      <c r="N4" s="218" t="s">
        <v>38</v>
      </c>
      <c r="O4" s="217" t="s">
        <v>28</v>
      </c>
    </row>
    <row r="5" spans="1:15" ht="12" customHeight="1" x14ac:dyDescent="0.25">
      <c r="A5" s="377" t="s">
        <v>29</v>
      </c>
      <c r="B5" s="228">
        <v>2023</v>
      </c>
      <c r="C5" s="229">
        <f>C8+C10+C12+C14+C16+C24+C26+C28+C30+C32+C34+C36+C38+C40+C42+C44+C46+C48+C54+C56+C58+C60+C62+C64</f>
        <v>44304</v>
      </c>
      <c r="D5" s="229">
        <f t="shared" ref="D5:N5" si="0">D8+D10+D12+D14+D16+D24+D26+D28+D30+D32+D34+D36+D38+D40+D42+D44+D46+D48+D54+D56+D58+D60+D62+D64</f>
        <v>43603</v>
      </c>
      <c r="E5" s="229">
        <f t="shared" si="0"/>
        <v>43082</v>
      </c>
      <c r="F5" s="229">
        <f t="shared" si="0"/>
        <v>43001</v>
      </c>
      <c r="G5" s="229">
        <f t="shared" si="0"/>
        <v>44036</v>
      </c>
      <c r="H5" s="229">
        <f t="shared" si="0"/>
        <v>45448</v>
      </c>
      <c r="I5" s="229">
        <f t="shared" si="0"/>
        <v>44045</v>
      </c>
      <c r="J5" s="229">
        <f t="shared" si="0"/>
        <v>44378</v>
      </c>
      <c r="K5" s="229">
        <f t="shared" si="0"/>
        <v>46891</v>
      </c>
      <c r="L5" s="229">
        <f t="shared" si="0"/>
        <v>46817</v>
      </c>
      <c r="M5" s="229">
        <f t="shared" si="0"/>
        <v>47462</v>
      </c>
      <c r="N5" s="229">
        <f t="shared" si="0"/>
        <v>45510</v>
      </c>
      <c r="O5" s="294">
        <f>SUM(C5:N5)</f>
        <v>538577</v>
      </c>
    </row>
    <row r="6" spans="1:15" ht="12" customHeight="1" x14ac:dyDescent="0.25">
      <c r="A6" s="378"/>
      <c r="B6" s="230" t="s">
        <v>108</v>
      </c>
      <c r="C6" s="231">
        <f t="shared" ref="C6:D6" si="1">C9+C11+C13+C15+C17+C25+C27+C29+C31+C33+C35+C37+C39+C41+C43+C45+C47+C49+C55+C57+C59+C61+C63+C65</f>
        <v>44498</v>
      </c>
      <c r="D6" s="231">
        <f t="shared" si="1"/>
        <v>43784</v>
      </c>
      <c r="E6" s="231">
        <f>E9+E11+E13+E15+E17+E25+E27+E29+E31+E33+E35+E37+E39+E41+E43+E45+E47+E49+E55+E57+E59+E61+E63+E65</f>
        <v>43695</v>
      </c>
      <c r="F6" s="231">
        <f>F9+F11+F13+F15+F17+F25+F27+F29+F31+F33+F35+F37+F39+F41+F43+F45+F47+F49+F55+F57+F59+F61+F63+F65</f>
        <v>43153</v>
      </c>
      <c r="G6" s="231">
        <f>G9+G11+G13+G15+G17+G25+G27+G29+G31+G33+G35+G37+G39+G41+G43+G45+G47+G49+G55+G57+G59+G61+G63+G65</f>
        <v>45562</v>
      </c>
      <c r="H6" s="231">
        <f>H9+H11+H13+H15+H17+H25+H27+H29+H31+H33+H35+H37+H39+H41+H43+H45+H47+H49+H55+H57+H59+H61+H63+H65</f>
        <v>45627</v>
      </c>
      <c r="I6" s="231">
        <f>I9+I11+I13+I15+I17+I25+I27+I29+I31+I33+I35+I37+I39+I41+I43+I45+I47+I49+I55+I57+I59+I61+I63+I65</f>
        <v>47093</v>
      </c>
      <c r="J6" s="231">
        <f t="shared" ref="J6:N6" si="2">J9+J11+J13+J15+J17+J25+J27+J29+J31+J33+J35+J37+J39+J41+J43+J45+J47+J49+J55+J57+J59+J61+J63+J65</f>
        <v>46478</v>
      </c>
      <c r="K6" s="231">
        <f t="shared" si="2"/>
        <v>46941</v>
      </c>
      <c r="L6" s="231">
        <f t="shared" si="2"/>
        <v>48148</v>
      </c>
      <c r="M6" s="231">
        <f t="shared" si="2"/>
        <v>47844</v>
      </c>
      <c r="N6" s="231">
        <f t="shared" si="2"/>
        <v>46431.333333333336</v>
      </c>
      <c r="O6" s="241">
        <f>SUM(C6:N6)</f>
        <v>549254.33333333337</v>
      </c>
    </row>
    <row r="7" spans="1:15" ht="3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4"/>
    </row>
    <row r="8" spans="1:15" ht="9.9499999999999993" customHeight="1" x14ac:dyDescent="0.25">
      <c r="A8" s="36" t="s">
        <v>30</v>
      </c>
      <c r="B8" s="37">
        <v>2023</v>
      </c>
      <c r="C8" s="50">
        <v>53</v>
      </c>
      <c r="D8" s="50">
        <v>50</v>
      </c>
      <c r="E8" s="50">
        <v>57</v>
      </c>
      <c r="F8" s="50">
        <v>52</v>
      </c>
      <c r="G8" s="50">
        <v>58</v>
      </c>
      <c r="H8" s="50">
        <v>38</v>
      </c>
      <c r="I8" s="50">
        <v>48</v>
      </c>
      <c r="J8" s="50">
        <v>43</v>
      </c>
      <c r="K8" s="50">
        <v>46</v>
      </c>
      <c r="L8" s="50">
        <v>54</v>
      </c>
      <c r="M8" s="50">
        <v>48</v>
      </c>
      <c r="N8" s="50">
        <v>51</v>
      </c>
      <c r="O8" s="244">
        <f>SUM(C8:N8)</f>
        <v>598</v>
      </c>
    </row>
    <row r="9" spans="1:15" ht="9.9499999999999993" customHeight="1" x14ac:dyDescent="0.25">
      <c r="A9" s="36"/>
      <c r="B9" s="37">
        <v>2024</v>
      </c>
      <c r="C9" s="50">
        <v>54</v>
      </c>
      <c r="D9" s="50">
        <v>55</v>
      </c>
      <c r="E9" s="50">
        <v>54</v>
      </c>
      <c r="F9" s="50">
        <v>53</v>
      </c>
      <c r="G9" s="50">
        <v>54</v>
      </c>
      <c r="H9" s="50">
        <v>50</v>
      </c>
      <c r="I9" s="50">
        <v>54</v>
      </c>
      <c r="J9" s="50">
        <v>53</v>
      </c>
      <c r="K9" s="50">
        <v>54</v>
      </c>
      <c r="L9" s="50">
        <v>52</v>
      </c>
      <c r="M9" s="50">
        <v>53</v>
      </c>
      <c r="N9" s="50">
        <v>53.666666666666664</v>
      </c>
      <c r="O9" s="244">
        <f t="shared" ref="O9:O61" si="3">SUM(C9:N9)</f>
        <v>639.66666666666663</v>
      </c>
    </row>
    <row r="10" spans="1:15" ht="9.9499999999999993" customHeight="1" x14ac:dyDescent="0.25">
      <c r="A10" s="36" t="s">
        <v>31</v>
      </c>
      <c r="B10" s="37">
        <v>2023</v>
      </c>
      <c r="C10" s="50">
        <v>1761</v>
      </c>
      <c r="D10" s="50">
        <v>1388</v>
      </c>
      <c r="E10" s="50">
        <v>1372</v>
      </c>
      <c r="F10" s="50">
        <v>1437</v>
      </c>
      <c r="G10" s="50">
        <v>1141</v>
      </c>
      <c r="H10" s="50">
        <v>1427</v>
      </c>
      <c r="I10" s="50">
        <v>1284</v>
      </c>
      <c r="J10" s="50">
        <v>1356</v>
      </c>
      <c r="K10" s="50">
        <v>1320</v>
      </c>
      <c r="L10" s="50">
        <v>1335</v>
      </c>
      <c r="M10" s="50">
        <v>1284</v>
      </c>
      <c r="N10" s="50">
        <v>1309</v>
      </c>
      <c r="O10" s="244">
        <f t="shared" si="3"/>
        <v>16414</v>
      </c>
    </row>
    <row r="11" spans="1:15" ht="9.9499999999999993" customHeight="1" x14ac:dyDescent="0.25">
      <c r="A11" s="36"/>
      <c r="B11" s="37">
        <v>2024</v>
      </c>
      <c r="C11" s="50">
        <v>1677</v>
      </c>
      <c r="D11" s="50">
        <v>1505</v>
      </c>
      <c r="E11" s="50">
        <v>1591</v>
      </c>
      <c r="F11" s="50">
        <v>1588</v>
      </c>
      <c r="G11" s="50">
        <v>1590</v>
      </c>
      <c r="H11" s="50">
        <v>1580</v>
      </c>
      <c r="I11" s="50">
        <v>1561</v>
      </c>
      <c r="J11" s="50">
        <v>1588</v>
      </c>
      <c r="K11" s="50">
        <v>1591</v>
      </c>
      <c r="L11" s="50">
        <v>1571</v>
      </c>
      <c r="M11" s="50">
        <v>1577</v>
      </c>
      <c r="N11" s="50">
        <v>1589.6666666666667</v>
      </c>
      <c r="O11" s="244">
        <f t="shared" si="3"/>
        <v>19008.666666666668</v>
      </c>
    </row>
    <row r="12" spans="1:15" ht="9.9499999999999993" customHeight="1" x14ac:dyDescent="0.25">
      <c r="A12" s="36" t="s">
        <v>106</v>
      </c>
      <c r="B12" s="37">
        <v>2023</v>
      </c>
      <c r="C12" s="50">
        <v>685</v>
      </c>
      <c r="D12" s="50">
        <v>624</v>
      </c>
      <c r="E12" s="50">
        <v>665</v>
      </c>
      <c r="F12" s="50">
        <v>733</v>
      </c>
      <c r="G12" s="50">
        <v>722</v>
      </c>
      <c r="H12" s="50">
        <v>762</v>
      </c>
      <c r="I12" s="50">
        <v>742</v>
      </c>
      <c r="J12" s="50">
        <v>752</v>
      </c>
      <c r="K12" s="50">
        <v>747</v>
      </c>
      <c r="L12" s="50">
        <v>686</v>
      </c>
      <c r="M12" s="50">
        <v>742</v>
      </c>
      <c r="N12" s="50">
        <v>714</v>
      </c>
      <c r="O12" s="244">
        <f t="shared" si="3"/>
        <v>8574</v>
      </c>
    </row>
    <row r="13" spans="1:15" ht="9.9499999999999993" customHeight="1" x14ac:dyDescent="0.25">
      <c r="A13" s="36"/>
      <c r="B13" s="37">
        <v>2024</v>
      </c>
      <c r="C13" s="50">
        <v>658</v>
      </c>
      <c r="D13" s="50">
        <v>699</v>
      </c>
      <c r="E13" s="50">
        <v>679</v>
      </c>
      <c r="F13" s="50">
        <v>670</v>
      </c>
      <c r="G13" s="50">
        <v>676</v>
      </c>
      <c r="H13" s="50">
        <v>670</v>
      </c>
      <c r="I13" s="50">
        <v>682</v>
      </c>
      <c r="J13" s="50">
        <v>675</v>
      </c>
      <c r="K13" s="50">
        <v>679</v>
      </c>
      <c r="L13" s="50">
        <v>676</v>
      </c>
      <c r="M13" s="50">
        <v>683</v>
      </c>
      <c r="N13" s="50">
        <v>675</v>
      </c>
      <c r="O13" s="244">
        <f t="shared" si="3"/>
        <v>8122</v>
      </c>
    </row>
    <row r="14" spans="1:15" ht="9.9499999999999993" customHeight="1" x14ac:dyDescent="0.25">
      <c r="A14" s="36" t="s">
        <v>32</v>
      </c>
      <c r="B14" s="37">
        <v>2023</v>
      </c>
      <c r="C14" s="50">
        <v>12516</v>
      </c>
      <c r="D14" s="50">
        <v>12839</v>
      </c>
      <c r="E14" s="50">
        <v>11653</v>
      </c>
      <c r="F14" s="50">
        <v>11454</v>
      </c>
      <c r="G14" s="50">
        <v>12855</v>
      </c>
      <c r="H14" s="50">
        <v>14126</v>
      </c>
      <c r="I14" s="50">
        <v>13888</v>
      </c>
      <c r="J14" s="50">
        <v>12818</v>
      </c>
      <c r="K14" s="50">
        <v>15073</v>
      </c>
      <c r="L14" s="50">
        <v>15263</v>
      </c>
      <c r="M14" s="50">
        <v>14591</v>
      </c>
      <c r="N14" s="50">
        <v>14000</v>
      </c>
      <c r="O14" s="244">
        <f t="shared" si="3"/>
        <v>161076</v>
      </c>
    </row>
    <row r="15" spans="1:15" ht="9.9499999999999993" customHeight="1" x14ac:dyDescent="0.25">
      <c r="A15" s="36"/>
      <c r="B15" s="37">
        <v>2024</v>
      </c>
      <c r="C15" s="50">
        <v>12336</v>
      </c>
      <c r="D15" s="50">
        <v>11554</v>
      </c>
      <c r="E15" s="50">
        <v>11945</v>
      </c>
      <c r="F15" s="50">
        <v>11645</v>
      </c>
      <c r="G15" s="50">
        <v>11945</v>
      </c>
      <c r="H15" s="50">
        <v>12745</v>
      </c>
      <c r="I15" s="50">
        <v>11714</v>
      </c>
      <c r="J15" s="50">
        <v>11862</v>
      </c>
      <c r="K15" s="50">
        <v>12945</v>
      </c>
      <c r="L15" s="50">
        <v>14730</v>
      </c>
      <c r="M15" s="50">
        <v>14135</v>
      </c>
      <c r="N15" s="50">
        <v>11845</v>
      </c>
      <c r="O15" s="244">
        <f t="shared" si="3"/>
        <v>149401</v>
      </c>
    </row>
    <row r="16" spans="1:15" ht="9.9499999999999993" customHeight="1" x14ac:dyDescent="0.25">
      <c r="A16" s="39" t="s">
        <v>0</v>
      </c>
      <c r="B16" s="37">
        <v>2023</v>
      </c>
      <c r="C16" s="50">
        <f>C18+C20+C22</f>
        <v>3649</v>
      </c>
      <c r="D16" s="50">
        <f t="shared" ref="D16:L16" si="4">D18+D20+D22</f>
        <v>3606</v>
      </c>
      <c r="E16" s="50">
        <f t="shared" si="4"/>
        <v>3611</v>
      </c>
      <c r="F16" s="50">
        <f t="shared" si="4"/>
        <v>3622</v>
      </c>
      <c r="G16" s="50">
        <f t="shared" si="4"/>
        <v>3621</v>
      </c>
      <c r="H16" s="50">
        <f t="shared" si="4"/>
        <v>3610</v>
      </c>
      <c r="I16" s="50">
        <f t="shared" si="4"/>
        <v>3616</v>
      </c>
      <c r="J16" s="50">
        <f t="shared" si="4"/>
        <v>3612</v>
      </c>
      <c r="K16" s="50">
        <f t="shared" si="4"/>
        <v>3614</v>
      </c>
      <c r="L16" s="50">
        <f t="shared" si="4"/>
        <v>3616</v>
      </c>
      <c r="M16" s="50">
        <v>3615</v>
      </c>
      <c r="N16" s="50">
        <v>3615</v>
      </c>
      <c r="O16" s="244">
        <f t="shared" si="3"/>
        <v>43407</v>
      </c>
    </row>
    <row r="17" spans="1:27" ht="9.9499999999999993" customHeight="1" x14ac:dyDescent="0.25">
      <c r="A17" s="39"/>
      <c r="B17" s="37">
        <v>2024</v>
      </c>
      <c r="C17" s="50">
        <f>C19+C21+C23</f>
        <v>3681</v>
      </c>
      <c r="D17" s="50">
        <f t="shared" ref="D17:L17" si="5">D19+D21+D23</f>
        <v>3667</v>
      </c>
      <c r="E17" s="50">
        <f t="shared" si="5"/>
        <v>3674</v>
      </c>
      <c r="F17" s="50">
        <f t="shared" si="5"/>
        <v>3662</v>
      </c>
      <c r="G17" s="50">
        <f t="shared" si="5"/>
        <v>3671</v>
      </c>
      <c r="H17" s="50">
        <f t="shared" si="5"/>
        <v>3662</v>
      </c>
      <c r="I17" s="50">
        <f t="shared" si="5"/>
        <v>3668</v>
      </c>
      <c r="J17" s="50">
        <f t="shared" si="5"/>
        <v>3670</v>
      </c>
      <c r="K17" s="50">
        <f t="shared" si="5"/>
        <v>3675</v>
      </c>
      <c r="L17" s="50">
        <f t="shared" si="5"/>
        <v>3665</v>
      </c>
      <c r="M17" s="50">
        <v>3667</v>
      </c>
      <c r="N17" s="50">
        <v>3669</v>
      </c>
      <c r="O17" s="244">
        <f t="shared" si="3"/>
        <v>44031</v>
      </c>
    </row>
    <row r="18" spans="1:27" ht="9.9499999999999993" customHeight="1" x14ac:dyDescent="0.25">
      <c r="A18" s="36" t="s">
        <v>43</v>
      </c>
      <c r="B18" s="37">
        <v>2023</v>
      </c>
      <c r="C18" s="50">
        <v>3323</v>
      </c>
      <c r="D18" s="50">
        <v>3306</v>
      </c>
      <c r="E18" s="50">
        <v>3314</v>
      </c>
      <c r="F18" s="50">
        <v>3309</v>
      </c>
      <c r="G18" s="50">
        <v>3313</v>
      </c>
      <c r="H18" s="50">
        <v>3306</v>
      </c>
      <c r="I18" s="50">
        <v>3310</v>
      </c>
      <c r="J18" s="50">
        <v>3307</v>
      </c>
      <c r="K18" s="50">
        <v>3308</v>
      </c>
      <c r="L18" s="50">
        <v>3311</v>
      </c>
      <c r="M18" s="50">
        <v>3309</v>
      </c>
      <c r="N18" s="50">
        <v>3310</v>
      </c>
      <c r="O18" s="244">
        <f t="shared" si="3"/>
        <v>39726</v>
      </c>
    </row>
    <row r="19" spans="1:27" ht="9.9499999999999993" customHeight="1" x14ac:dyDescent="0.25">
      <c r="A19" s="36"/>
      <c r="B19" s="37">
        <v>2024</v>
      </c>
      <c r="C19" s="50">
        <v>3314</v>
      </c>
      <c r="D19" s="50">
        <v>3312</v>
      </c>
      <c r="E19" s="50">
        <v>3313</v>
      </c>
      <c r="F19" s="50">
        <v>3308</v>
      </c>
      <c r="G19" s="50">
        <v>3312</v>
      </c>
      <c r="H19" s="50">
        <v>3310</v>
      </c>
      <c r="I19" s="50">
        <v>3311</v>
      </c>
      <c r="J19" s="50">
        <v>3312</v>
      </c>
      <c r="K19" s="50">
        <v>3313</v>
      </c>
      <c r="L19" s="50">
        <v>3311</v>
      </c>
      <c r="M19" s="50">
        <v>3316</v>
      </c>
      <c r="N19" s="50">
        <v>3311</v>
      </c>
      <c r="O19" s="244">
        <f t="shared" si="3"/>
        <v>39743</v>
      </c>
    </row>
    <row r="20" spans="1:27" ht="9.9499999999999993" customHeight="1" x14ac:dyDescent="0.25">
      <c r="A20" s="36" t="s">
        <v>1</v>
      </c>
      <c r="B20" s="37">
        <v>2023</v>
      </c>
      <c r="C20" s="50">
        <v>321</v>
      </c>
      <c r="D20" s="50">
        <v>296</v>
      </c>
      <c r="E20" s="50">
        <v>293</v>
      </c>
      <c r="F20" s="50">
        <v>309</v>
      </c>
      <c r="G20" s="50">
        <v>304</v>
      </c>
      <c r="H20" s="50">
        <v>300</v>
      </c>
      <c r="I20" s="50">
        <v>302</v>
      </c>
      <c r="J20" s="50">
        <v>301</v>
      </c>
      <c r="K20" s="50">
        <v>302</v>
      </c>
      <c r="L20" s="50">
        <v>301</v>
      </c>
      <c r="M20" s="50">
        <v>302</v>
      </c>
      <c r="N20" s="50">
        <v>301</v>
      </c>
      <c r="O20" s="244">
        <f t="shared" si="3"/>
        <v>3632</v>
      </c>
    </row>
    <row r="21" spans="1:27" ht="9.9499999999999993" customHeight="1" x14ac:dyDescent="0.25">
      <c r="A21" s="36"/>
      <c r="B21" s="37">
        <v>2024</v>
      </c>
      <c r="C21" s="50">
        <v>363</v>
      </c>
      <c r="D21" s="50">
        <v>351</v>
      </c>
      <c r="E21" s="50">
        <v>357</v>
      </c>
      <c r="F21" s="50">
        <v>349</v>
      </c>
      <c r="G21" s="50">
        <v>355</v>
      </c>
      <c r="H21" s="50">
        <v>348</v>
      </c>
      <c r="I21" s="50">
        <v>352</v>
      </c>
      <c r="J21" s="50">
        <v>354</v>
      </c>
      <c r="K21" s="50">
        <v>357</v>
      </c>
      <c r="L21" s="50">
        <v>350</v>
      </c>
      <c r="M21" s="50">
        <v>358</v>
      </c>
      <c r="N21" s="50">
        <v>353.66666666666669</v>
      </c>
      <c r="O21" s="244">
        <f t="shared" si="3"/>
        <v>4247.666666666667</v>
      </c>
    </row>
    <row r="22" spans="1:27" ht="9.9499999999999993" customHeight="1" x14ac:dyDescent="0.25">
      <c r="A22" s="36" t="s">
        <v>2</v>
      </c>
      <c r="B22" s="37">
        <v>2023</v>
      </c>
      <c r="C22" s="50">
        <v>5</v>
      </c>
      <c r="D22" s="50">
        <v>4</v>
      </c>
      <c r="E22" s="50">
        <v>4</v>
      </c>
      <c r="F22" s="50">
        <v>4</v>
      </c>
      <c r="G22" s="50">
        <v>4</v>
      </c>
      <c r="H22" s="50">
        <v>4</v>
      </c>
      <c r="I22" s="50">
        <v>4</v>
      </c>
      <c r="J22" s="50">
        <v>4</v>
      </c>
      <c r="K22" s="50">
        <v>4</v>
      </c>
      <c r="L22" s="50">
        <v>4</v>
      </c>
      <c r="M22" s="50">
        <v>4</v>
      </c>
      <c r="N22" s="50">
        <v>4</v>
      </c>
      <c r="O22" s="244">
        <f t="shared" si="3"/>
        <v>49</v>
      </c>
    </row>
    <row r="23" spans="1:27" ht="9.9499999999999993" customHeight="1" x14ac:dyDescent="0.25">
      <c r="A23" s="36"/>
      <c r="B23" s="37">
        <v>2024</v>
      </c>
      <c r="C23" s="50">
        <v>4</v>
      </c>
      <c r="D23" s="50">
        <v>4</v>
      </c>
      <c r="E23" s="50">
        <v>4</v>
      </c>
      <c r="F23" s="50">
        <v>5</v>
      </c>
      <c r="G23" s="50">
        <v>4</v>
      </c>
      <c r="H23" s="50">
        <v>4</v>
      </c>
      <c r="I23" s="50">
        <v>5</v>
      </c>
      <c r="J23" s="50">
        <v>4</v>
      </c>
      <c r="K23" s="50">
        <v>5</v>
      </c>
      <c r="L23" s="50">
        <v>4</v>
      </c>
      <c r="M23" s="50">
        <v>6</v>
      </c>
      <c r="N23" s="50">
        <v>4.333333333333333</v>
      </c>
      <c r="O23" s="244">
        <f t="shared" si="3"/>
        <v>53.333333333333336</v>
      </c>
    </row>
    <row r="24" spans="1:27" ht="9.9499999999999993" customHeight="1" x14ac:dyDescent="0.25">
      <c r="A24" s="36" t="s">
        <v>3</v>
      </c>
      <c r="B24" s="37">
        <v>2023</v>
      </c>
      <c r="C24" s="50">
        <v>139</v>
      </c>
      <c r="D24" s="50">
        <v>135</v>
      </c>
      <c r="E24" s="50">
        <v>107</v>
      </c>
      <c r="F24" s="50">
        <v>121</v>
      </c>
      <c r="G24" s="50">
        <v>110</v>
      </c>
      <c r="H24" s="50">
        <v>94</v>
      </c>
      <c r="I24" s="50">
        <v>102</v>
      </c>
      <c r="J24" s="50">
        <v>98</v>
      </c>
      <c r="K24" s="50">
        <v>100</v>
      </c>
      <c r="L24" s="50">
        <v>118</v>
      </c>
      <c r="M24" s="50">
        <v>102</v>
      </c>
      <c r="N24" s="50">
        <v>110</v>
      </c>
      <c r="O24" s="244">
        <f t="shared" si="3"/>
        <v>1336</v>
      </c>
    </row>
    <row r="25" spans="1:27" ht="9.9499999999999993" customHeight="1" x14ac:dyDescent="0.25">
      <c r="A25" s="36"/>
      <c r="B25" s="37">
        <v>2024</v>
      </c>
      <c r="C25" s="50">
        <v>135</v>
      </c>
      <c r="D25" s="50">
        <v>114</v>
      </c>
      <c r="E25" s="50">
        <v>124</v>
      </c>
      <c r="F25" s="50">
        <v>119</v>
      </c>
      <c r="G25" s="50">
        <v>123</v>
      </c>
      <c r="H25" s="50">
        <v>119</v>
      </c>
      <c r="I25" s="50">
        <v>119</v>
      </c>
      <c r="J25" s="50">
        <v>122</v>
      </c>
      <c r="K25" s="50">
        <v>124</v>
      </c>
      <c r="L25" s="50">
        <v>119</v>
      </c>
      <c r="M25" s="50">
        <v>120</v>
      </c>
      <c r="N25" s="50">
        <v>122</v>
      </c>
      <c r="O25" s="244">
        <f t="shared" si="3"/>
        <v>1460</v>
      </c>
    </row>
    <row r="26" spans="1:27" ht="9.9499999999999993" customHeight="1" x14ac:dyDescent="0.25">
      <c r="A26" s="36" t="s">
        <v>4</v>
      </c>
      <c r="B26" s="37">
        <v>2023</v>
      </c>
      <c r="C26" s="50">
        <v>4129</v>
      </c>
      <c r="D26" s="50">
        <v>4101</v>
      </c>
      <c r="E26" s="50">
        <v>4163</v>
      </c>
      <c r="F26" s="50">
        <v>4295</v>
      </c>
      <c r="G26" s="50">
        <v>4375</v>
      </c>
      <c r="H26" s="50">
        <v>4161</v>
      </c>
      <c r="I26" s="50">
        <v>4076</v>
      </c>
      <c r="J26" s="50">
        <v>4355</v>
      </c>
      <c r="K26" s="50">
        <v>4188</v>
      </c>
      <c r="L26" s="50">
        <v>3883</v>
      </c>
      <c r="M26" s="50">
        <v>4314</v>
      </c>
      <c r="N26" s="50">
        <v>4340</v>
      </c>
      <c r="O26" s="244">
        <f t="shared" si="3"/>
        <v>50380</v>
      </c>
      <c r="P26" s="315"/>
      <c r="Q26" s="315"/>
      <c r="R26" s="315"/>
      <c r="S26" s="315"/>
      <c r="T26" s="315"/>
      <c r="U26" s="315"/>
      <c r="V26" s="315"/>
      <c r="W26" s="315"/>
      <c r="X26" s="315"/>
      <c r="Y26" s="315"/>
      <c r="Z26" s="315"/>
      <c r="AA26" s="315"/>
    </row>
    <row r="27" spans="1:27" ht="9.9499999999999993" customHeight="1" x14ac:dyDescent="0.25">
      <c r="A27" s="36"/>
      <c r="B27" s="37">
        <v>2024</v>
      </c>
      <c r="C27" s="50">
        <v>4703</v>
      </c>
      <c r="D27" s="50">
        <v>4336</v>
      </c>
      <c r="E27" s="50">
        <v>4409</v>
      </c>
      <c r="F27" s="50">
        <v>4563</v>
      </c>
      <c r="G27" s="50">
        <v>4770</v>
      </c>
      <c r="H27" s="50">
        <v>4705</v>
      </c>
      <c r="I27" s="50">
        <v>4872</v>
      </c>
      <c r="J27" s="50">
        <v>4776</v>
      </c>
      <c r="K27" s="50">
        <v>4296</v>
      </c>
      <c r="L27" s="50">
        <v>4089</v>
      </c>
      <c r="M27" s="50">
        <v>4582</v>
      </c>
      <c r="N27" s="50">
        <v>4580.666666666667</v>
      </c>
      <c r="O27" s="244">
        <f t="shared" si="3"/>
        <v>54681.666666666664</v>
      </c>
    </row>
    <row r="28" spans="1:27" ht="9.9499999999999993" customHeight="1" x14ac:dyDescent="0.25">
      <c r="A28" s="36" t="s">
        <v>5</v>
      </c>
      <c r="B28" s="37">
        <v>2023</v>
      </c>
      <c r="C28" s="50">
        <v>5020</v>
      </c>
      <c r="D28" s="50">
        <v>5274</v>
      </c>
      <c r="E28" s="50">
        <v>5147</v>
      </c>
      <c r="F28" s="50">
        <v>5242</v>
      </c>
      <c r="G28" s="50">
        <v>5139</v>
      </c>
      <c r="H28" s="50">
        <v>5089</v>
      </c>
      <c r="I28" s="50">
        <v>5114</v>
      </c>
      <c r="J28" s="50">
        <v>5101</v>
      </c>
      <c r="K28" s="50">
        <v>5108</v>
      </c>
      <c r="L28" s="50">
        <v>5200</v>
      </c>
      <c r="M28" s="50">
        <v>5114</v>
      </c>
      <c r="N28" s="50">
        <v>5157</v>
      </c>
      <c r="O28" s="244">
        <f t="shared" si="3"/>
        <v>61705</v>
      </c>
    </row>
    <row r="29" spans="1:27" ht="9.9499999999999993" customHeight="1" x14ac:dyDescent="0.25">
      <c r="A29" s="36"/>
      <c r="B29" s="37">
        <v>2024</v>
      </c>
      <c r="C29" s="50">
        <v>5147</v>
      </c>
      <c r="D29" s="50">
        <v>5794</v>
      </c>
      <c r="E29" s="50">
        <v>5171</v>
      </c>
      <c r="F29" s="50">
        <v>5149</v>
      </c>
      <c r="G29" s="50">
        <v>6465</v>
      </c>
      <c r="H29" s="50">
        <v>6104</v>
      </c>
      <c r="I29" s="50">
        <v>6371</v>
      </c>
      <c r="J29" s="50">
        <v>6455</v>
      </c>
      <c r="K29" s="50">
        <v>6171</v>
      </c>
      <c r="L29" s="50">
        <v>6138</v>
      </c>
      <c r="M29" s="50">
        <v>6247</v>
      </c>
      <c r="N29" s="50">
        <v>6561.6666666666697</v>
      </c>
      <c r="O29" s="244">
        <f t="shared" si="3"/>
        <v>71773.666666666672</v>
      </c>
    </row>
    <row r="30" spans="1:27" ht="9.9499999999999993" customHeight="1" x14ac:dyDescent="0.25">
      <c r="A30" s="36" t="s">
        <v>40</v>
      </c>
      <c r="B30" s="37">
        <v>2023</v>
      </c>
      <c r="C30" s="50">
        <v>169</v>
      </c>
      <c r="D30" s="50">
        <v>142</v>
      </c>
      <c r="E30" s="50">
        <v>191</v>
      </c>
      <c r="F30" s="50">
        <v>225</v>
      </c>
      <c r="G30" s="50">
        <v>285</v>
      </c>
      <c r="H30" s="50">
        <v>306</v>
      </c>
      <c r="I30" s="50">
        <v>296</v>
      </c>
      <c r="J30" s="50">
        <v>301</v>
      </c>
      <c r="K30" s="50">
        <v>298</v>
      </c>
      <c r="L30" s="50">
        <v>211</v>
      </c>
      <c r="M30" s="50">
        <v>296</v>
      </c>
      <c r="N30" s="50">
        <v>253</v>
      </c>
      <c r="O30" s="244">
        <f t="shared" si="3"/>
        <v>2973</v>
      </c>
    </row>
    <row r="31" spans="1:27" ht="9.9499999999999993" customHeight="1" x14ac:dyDescent="0.25">
      <c r="A31" s="36"/>
      <c r="B31" s="37">
        <v>2024</v>
      </c>
      <c r="C31" s="50">
        <v>167</v>
      </c>
      <c r="D31" s="50">
        <v>208</v>
      </c>
      <c r="E31" s="50">
        <v>188</v>
      </c>
      <c r="F31" s="50">
        <v>162</v>
      </c>
      <c r="G31" s="50">
        <v>181</v>
      </c>
      <c r="H31" s="50">
        <v>170</v>
      </c>
      <c r="I31" s="50">
        <v>186</v>
      </c>
      <c r="J31" s="50">
        <v>179</v>
      </c>
      <c r="K31" s="50">
        <v>188</v>
      </c>
      <c r="L31" s="50">
        <v>178</v>
      </c>
      <c r="M31" s="50">
        <v>179</v>
      </c>
      <c r="N31" s="50">
        <v>177</v>
      </c>
      <c r="O31" s="244">
        <f t="shared" si="3"/>
        <v>2163</v>
      </c>
    </row>
    <row r="32" spans="1:27" ht="9.9499999999999993" customHeight="1" x14ac:dyDescent="0.25">
      <c r="A32" s="36" t="s">
        <v>41</v>
      </c>
      <c r="B32" s="37">
        <v>2023</v>
      </c>
      <c r="C32" s="50">
        <v>2539</v>
      </c>
      <c r="D32" s="50">
        <v>1919</v>
      </c>
      <c r="E32" s="50">
        <v>1912</v>
      </c>
      <c r="F32" s="50">
        <v>1434</v>
      </c>
      <c r="G32" s="50">
        <v>1549</v>
      </c>
      <c r="H32" s="50">
        <v>1794</v>
      </c>
      <c r="I32" s="50">
        <v>1672</v>
      </c>
      <c r="J32" s="50">
        <v>1733</v>
      </c>
      <c r="K32" s="50">
        <v>1702</v>
      </c>
      <c r="L32" s="50">
        <v>1704</v>
      </c>
      <c r="M32" s="50">
        <v>1672</v>
      </c>
      <c r="N32" s="50">
        <v>1688</v>
      </c>
      <c r="O32" s="244">
        <f t="shared" si="3"/>
        <v>21318</v>
      </c>
    </row>
    <row r="33" spans="1:15" ht="9.9499999999999993" customHeight="1" x14ac:dyDescent="0.25">
      <c r="A33" s="36"/>
      <c r="B33" s="37">
        <v>2024</v>
      </c>
      <c r="C33" s="50">
        <v>2123</v>
      </c>
      <c r="D33" s="50">
        <v>1673</v>
      </c>
      <c r="E33" s="50">
        <v>1898</v>
      </c>
      <c r="F33" s="50">
        <v>1807</v>
      </c>
      <c r="G33" s="50">
        <v>1875</v>
      </c>
      <c r="H33" s="50">
        <v>1855</v>
      </c>
      <c r="I33" s="50">
        <v>1793</v>
      </c>
      <c r="J33" s="50">
        <v>1872</v>
      </c>
      <c r="K33" s="50">
        <v>1898</v>
      </c>
      <c r="L33" s="50">
        <v>1824</v>
      </c>
      <c r="M33" s="50">
        <v>1841</v>
      </c>
      <c r="N33" s="50">
        <v>1860</v>
      </c>
      <c r="O33" s="244">
        <f t="shared" si="3"/>
        <v>22319</v>
      </c>
    </row>
    <row r="34" spans="1:15" ht="9.9499999999999993" customHeight="1" x14ac:dyDescent="0.25">
      <c r="A34" s="36" t="s">
        <v>42</v>
      </c>
      <c r="B34" s="37">
        <v>2023</v>
      </c>
      <c r="C34" s="50">
        <v>240</v>
      </c>
      <c r="D34" s="50">
        <v>260</v>
      </c>
      <c r="E34" s="50">
        <v>248</v>
      </c>
      <c r="F34" s="50">
        <v>269</v>
      </c>
      <c r="G34" s="50">
        <v>278</v>
      </c>
      <c r="H34" s="50">
        <v>350</v>
      </c>
      <c r="I34" s="50">
        <v>314</v>
      </c>
      <c r="J34" s="50">
        <v>332</v>
      </c>
      <c r="K34" s="50">
        <v>323</v>
      </c>
      <c r="L34" s="50">
        <v>264</v>
      </c>
      <c r="M34" s="50">
        <v>314</v>
      </c>
      <c r="N34" s="50">
        <v>289</v>
      </c>
      <c r="O34" s="244">
        <f t="shared" si="3"/>
        <v>3481</v>
      </c>
    </row>
    <row r="35" spans="1:15" ht="9.9499999999999993" customHeight="1" x14ac:dyDescent="0.25">
      <c r="A35" s="36"/>
      <c r="B35" s="37">
        <v>2024</v>
      </c>
      <c r="C35" s="50">
        <v>249</v>
      </c>
      <c r="D35" s="50">
        <v>259</v>
      </c>
      <c r="E35" s="50">
        <v>254</v>
      </c>
      <c r="F35" s="50">
        <v>244</v>
      </c>
      <c r="G35" s="50">
        <v>271</v>
      </c>
      <c r="H35" s="50">
        <v>290</v>
      </c>
      <c r="I35" s="50">
        <v>292</v>
      </c>
      <c r="J35" s="50">
        <v>299</v>
      </c>
      <c r="K35" s="50">
        <v>294</v>
      </c>
      <c r="L35" s="50">
        <v>291</v>
      </c>
      <c r="M35" s="50">
        <v>284</v>
      </c>
      <c r="N35" s="50">
        <v>256.33333333333331</v>
      </c>
      <c r="O35" s="244">
        <f t="shared" si="3"/>
        <v>3283.3333333333335</v>
      </c>
    </row>
    <row r="36" spans="1:15" ht="9.9499999999999993" customHeight="1" x14ac:dyDescent="0.25">
      <c r="A36" s="36" t="s">
        <v>18</v>
      </c>
      <c r="B36" s="37">
        <v>2023</v>
      </c>
      <c r="C36" s="50">
        <v>1360</v>
      </c>
      <c r="D36" s="50">
        <v>1252</v>
      </c>
      <c r="E36" s="50">
        <v>1365</v>
      </c>
      <c r="F36" s="50">
        <v>1372</v>
      </c>
      <c r="G36" s="50">
        <v>1350</v>
      </c>
      <c r="H36" s="50">
        <v>1365</v>
      </c>
      <c r="I36" s="50">
        <v>1358</v>
      </c>
      <c r="J36" s="50">
        <v>1295</v>
      </c>
      <c r="K36" s="50">
        <v>1263</v>
      </c>
      <c r="L36" s="50">
        <v>1348</v>
      </c>
      <c r="M36" s="50">
        <v>1366</v>
      </c>
      <c r="N36" s="50">
        <v>1294</v>
      </c>
      <c r="O36" s="244">
        <f t="shared" si="3"/>
        <v>15988</v>
      </c>
    </row>
    <row r="37" spans="1:15" ht="9.9499999999999993" customHeight="1" x14ac:dyDescent="0.25">
      <c r="A37" s="36"/>
      <c r="B37" s="37">
        <v>2024</v>
      </c>
      <c r="C37" s="50">
        <v>1353</v>
      </c>
      <c r="D37" s="50">
        <v>1259</v>
      </c>
      <c r="E37" s="50">
        <v>1356</v>
      </c>
      <c r="F37" s="50">
        <v>1228</v>
      </c>
      <c r="G37" s="50">
        <v>1344</v>
      </c>
      <c r="H37" s="50">
        <v>1286</v>
      </c>
      <c r="I37" s="50">
        <v>1281</v>
      </c>
      <c r="J37" s="50">
        <v>1304</v>
      </c>
      <c r="K37" s="50">
        <v>1306</v>
      </c>
      <c r="L37" s="50">
        <v>1283</v>
      </c>
      <c r="M37" s="50">
        <v>1304</v>
      </c>
      <c r="N37" s="50">
        <v>1309.3333333333333</v>
      </c>
      <c r="O37" s="244">
        <f t="shared" si="3"/>
        <v>15613.333333333334</v>
      </c>
    </row>
    <row r="38" spans="1:15" ht="9.9499999999999993" customHeight="1" x14ac:dyDescent="0.25">
      <c r="A38" s="36" t="s">
        <v>19</v>
      </c>
      <c r="B38" s="37">
        <v>2023</v>
      </c>
      <c r="C38" s="50">
        <v>696</v>
      </c>
      <c r="D38" s="50">
        <v>783</v>
      </c>
      <c r="E38" s="50">
        <v>739</v>
      </c>
      <c r="F38" s="50">
        <v>761</v>
      </c>
      <c r="G38" s="50">
        <v>745</v>
      </c>
      <c r="H38" s="50">
        <v>726</v>
      </c>
      <c r="I38" s="50">
        <v>735</v>
      </c>
      <c r="J38" s="50">
        <v>731</v>
      </c>
      <c r="K38" s="50">
        <v>733</v>
      </c>
      <c r="L38" s="50">
        <v>757</v>
      </c>
      <c r="M38" s="50">
        <v>735</v>
      </c>
      <c r="N38" s="50">
        <v>746</v>
      </c>
      <c r="O38" s="244">
        <f t="shared" si="3"/>
        <v>8887</v>
      </c>
    </row>
    <row r="39" spans="1:15" ht="9.9499999999999993" customHeight="1" x14ac:dyDescent="0.25">
      <c r="A39" s="36"/>
      <c r="B39" s="37">
        <v>2024</v>
      </c>
      <c r="C39" s="50">
        <v>709</v>
      </c>
      <c r="D39" s="50">
        <v>750</v>
      </c>
      <c r="E39" s="50">
        <v>729</v>
      </c>
      <c r="F39" s="50">
        <v>711</v>
      </c>
      <c r="G39" s="50">
        <v>725</v>
      </c>
      <c r="H39" s="50">
        <v>717</v>
      </c>
      <c r="I39" s="50">
        <v>730</v>
      </c>
      <c r="J39" s="50">
        <v>724</v>
      </c>
      <c r="K39" s="50">
        <v>729</v>
      </c>
      <c r="L39" s="50">
        <v>724</v>
      </c>
      <c r="M39" s="50">
        <v>724</v>
      </c>
      <c r="N39" s="50">
        <v>721.66666666666663</v>
      </c>
      <c r="O39" s="244">
        <f t="shared" si="3"/>
        <v>8693.6666666666661</v>
      </c>
    </row>
    <row r="40" spans="1:15" ht="9.9499999999999993" customHeight="1" x14ac:dyDescent="0.25">
      <c r="A40" s="36" t="s">
        <v>20</v>
      </c>
      <c r="B40" s="37">
        <v>2023</v>
      </c>
      <c r="C40" s="50">
        <v>5931</v>
      </c>
      <c r="D40" s="50">
        <v>5060</v>
      </c>
      <c r="E40" s="50">
        <v>5496</v>
      </c>
      <c r="F40" s="50">
        <v>5278</v>
      </c>
      <c r="G40" s="50">
        <v>5441</v>
      </c>
      <c r="H40" s="50">
        <v>5697</v>
      </c>
      <c r="I40" s="50">
        <v>5569</v>
      </c>
      <c r="J40" s="50">
        <v>5633</v>
      </c>
      <c r="K40" s="50">
        <v>5601</v>
      </c>
      <c r="L40" s="50">
        <v>5319</v>
      </c>
      <c r="M40" s="50">
        <v>5569</v>
      </c>
      <c r="N40" s="50">
        <v>5444</v>
      </c>
      <c r="O40" s="244">
        <f t="shared" si="3"/>
        <v>66038</v>
      </c>
    </row>
    <row r="41" spans="1:15" ht="9.9499999999999993" customHeight="1" x14ac:dyDescent="0.25">
      <c r="A41" s="36"/>
      <c r="B41" s="37">
        <v>2024</v>
      </c>
      <c r="C41" s="50">
        <v>5896</v>
      </c>
      <c r="D41" s="50">
        <v>5387</v>
      </c>
      <c r="E41" s="50">
        <v>5641</v>
      </c>
      <c r="F41" s="50">
        <v>5597</v>
      </c>
      <c r="G41" s="50">
        <v>5630</v>
      </c>
      <c r="H41" s="50">
        <v>5560</v>
      </c>
      <c r="I41" s="50">
        <v>5542</v>
      </c>
      <c r="J41" s="50">
        <v>5619</v>
      </c>
      <c r="K41" s="50">
        <v>5641</v>
      </c>
      <c r="L41" s="50">
        <v>5551</v>
      </c>
      <c r="M41" s="50">
        <v>5577</v>
      </c>
      <c r="N41" s="50">
        <v>5622.666666666667</v>
      </c>
      <c r="O41" s="244">
        <f t="shared" si="3"/>
        <v>67263.666666666672</v>
      </c>
    </row>
    <row r="42" spans="1:15" ht="9.9499999999999993" customHeight="1" x14ac:dyDescent="0.25">
      <c r="A42" s="36" t="s">
        <v>21</v>
      </c>
      <c r="B42" s="37">
        <v>2023</v>
      </c>
      <c r="C42" s="50">
        <v>64</v>
      </c>
      <c r="D42" s="50">
        <v>54</v>
      </c>
      <c r="E42" s="50">
        <v>59</v>
      </c>
      <c r="F42" s="50">
        <v>57</v>
      </c>
      <c r="G42" s="50">
        <v>58</v>
      </c>
      <c r="H42" s="50">
        <v>56</v>
      </c>
      <c r="I42" s="50">
        <v>57</v>
      </c>
      <c r="J42" s="50">
        <v>57</v>
      </c>
      <c r="K42" s="50">
        <v>57</v>
      </c>
      <c r="L42" s="50">
        <v>57</v>
      </c>
      <c r="M42" s="50">
        <v>57</v>
      </c>
      <c r="N42" s="50">
        <v>57</v>
      </c>
      <c r="O42" s="244">
        <f t="shared" si="3"/>
        <v>690</v>
      </c>
    </row>
    <row r="43" spans="1:15" ht="9.9499999999999993" customHeight="1" x14ac:dyDescent="0.25">
      <c r="A43" s="36"/>
      <c r="B43" s="37">
        <v>2024</v>
      </c>
      <c r="C43" s="50">
        <v>62</v>
      </c>
      <c r="D43" s="50">
        <v>58</v>
      </c>
      <c r="E43" s="50">
        <v>60</v>
      </c>
      <c r="F43" s="50">
        <v>56</v>
      </c>
      <c r="G43" s="50">
        <v>59</v>
      </c>
      <c r="H43" s="50">
        <v>50</v>
      </c>
      <c r="I43" s="50">
        <v>58</v>
      </c>
      <c r="J43" s="50">
        <v>58</v>
      </c>
      <c r="K43" s="50">
        <v>60</v>
      </c>
      <c r="L43" s="50">
        <v>54</v>
      </c>
      <c r="M43" s="50">
        <v>56</v>
      </c>
      <c r="N43" s="50">
        <v>58.333333333333336</v>
      </c>
      <c r="O43" s="244">
        <f t="shared" si="3"/>
        <v>689.33333333333337</v>
      </c>
    </row>
    <row r="44" spans="1:15" ht="9.9499999999999993" customHeight="1" x14ac:dyDescent="0.25">
      <c r="A44" s="36" t="s">
        <v>22</v>
      </c>
      <c r="B44" s="37">
        <v>2023</v>
      </c>
      <c r="C44" s="50">
        <v>50</v>
      </c>
      <c r="D44" s="50">
        <v>55</v>
      </c>
      <c r="E44" s="50">
        <v>52</v>
      </c>
      <c r="F44" s="50">
        <v>53</v>
      </c>
      <c r="G44" s="50">
        <v>53</v>
      </c>
      <c r="H44" s="50">
        <v>50</v>
      </c>
      <c r="I44" s="50">
        <v>52</v>
      </c>
      <c r="J44" s="50">
        <v>51</v>
      </c>
      <c r="K44" s="50">
        <v>51</v>
      </c>
      <c r="L44" s="50">
        <v>53</v>
      </c>
      <c r="M44" s="50">
        <v>51</v>
      </c>
      <c r="N44" s="50">
        <v>52</v>
      </c>
      <c r="O44" s="244">
        <f t="shared" si="3"/>
        <v>623</v>
      </c>
    </row>
    <row r="45" spans="1:15" ht="9.9499999999999993" customHeight="1" x14ac:dyDescent="0.25">
      <c r="A45" s="36"/>
      <c r="B45" s="37">
        <v>2024</v>
      </c>
      <c r="C45" s="50">
        <v>52</v>
      </c>
      <c r="D45" s="50">
        <v>53</v>
      </c>
      <c r="E45" s="50">
        <v>52</v>
      </c>
      <c r="F45" s="50">
        <v>49</v>
      </c>
      <c r="G45" s="50">
        <v>52</v>
      </c>
      <c r="H45" s="50">
        <v>51</v>
      </c>
      <c r="I45" s="50">
        <v>51</v>
      </c>
      <c r="J45" s="50">
        <v>52</v>
      </c>
      <c r="K45" s="50">
        <v>52</v>
      </c>
      <c r="L45" s="50">
        <v>51</v>
      </c>
      <c r="M45" s="50">
        <v>55</v>
      </c>
      <c r="N45" s="50">
        <v>51</v>
      </c>
      <c r="O45" s="244">
        <f t="shared" si="3"/>
        <v>621</v>
      </c>
    </row>
    <row r="46" spans="1:15" ht="9.9499999999999993" customHeight="1" x14ac:dyDescent="0.25">
      <c r="A46" s="36" t="s">
        <v>152</v>
      </c>
      <c r="B46" s="37">
        <v>2023</v>
      </c>
      <c r="C46" s="50">
        <v>2403</v>
      </c>
      <c r="D46" s="50">
        <v>3087</v>
      </c>
      <c r="E46" s="50">
        <v>3360</v>
      </c>
      <c r="F46" s="50">
        <v>3532</v>
      </c>
      <c r="G46" s="50">
        <v>2996</v>
      </c>
      <c r="H46" s="50">
        <v>2482</v>
      </c>
      <c r="I46" s="50">
        <v>1813</v>
      </c>
      <c r="J46" s="50">
        <v>2763</v>
      </c>
      <c r="K46" s="50">
        <v>3340</v>
      </c>
      <c r="L46" s="50">
        <v>3868</v>
      </c>
      <c r="M46" s="50">
        <v>4293</v>
      </c>
      <c r="N46" s="50">
        <v>3118</v>
      </c>
      <c r="O46" s="244">
        <f t="shared" si="3"/>
        <v>37055</v>
      </c>
    </row>
    <row r="47" spans="1:15" ht="9.9499999999999993" customHeight="1" x14ac:dyDescent="0.25">
      <c r="A47" s="36"/>
      <c r="B47" s="37">
        <v>2024</v>
      </c>
      <c r="C47" s="50">
        <v>2550</v>
      </c>
      <c r="D47" s="50">
        <v>3446</v>
      </c>
      <c r="E47" s="50">
        <v>2998</v>
      </c>
      <c r="F47" s="50">
        <v>2903</v>
      </c>
      <c r="G47" s="50">
        <v>2974</v>
      </c>
      <c r="H47" s="50">
        <v>2902</v>
      </c>
      <c r="I47" s="50">
        <v>3116</v>
      </c>
      <c r="J47" s="50">
        <v>2962</v>
      </c>
      <c r="K47" s="50">
        <v>2998</v>
      </c>
      <c r="L47" s="50">
        <v>3009</v>
      </c>
      <c r="M47" s="50">
        <v>2997</v>
      </c>
      <c r="N47" s="50">
        <v>2958.3333333333335</v>
      </c>
      <c r="O47" s="244">
        <f t="shared" si="3"/>
        <v>35813.333333333336</v>
      </c>
    </row>
    <row r="48" spans="1:15" ht="9.9499999999999993" customHeight="1" x14ac:dyDescent="0.25">
      <c r="A48" s="36" t="s">
        <v>33</v>
      </c>
      <c r="B48" s="37">
        <v>2023</v>
      </c>
      <c r="C48" s="50">
        <f>C50+C52</f>
        <v>583</v>
      </c>
      <c r="D48" s="50">
        <f>D50+D52</f>
        <v>656</v>
      </c>
      <c r="E48" s="50">
        <f t="shared" ref="E48:L49" si="6">E50+E52</f>
        <v>619</v>
      </c>
      <c r="F48" s="50">
        <f t="shared" si="6"/>
        <v>637</v>
      </c>
      <c r="G48" s="50">
        <f t="shared" si="6"/>
        <v>624</v>
      </c>
      <c r="H48" s="50">
        <f t="shared" si="6"/>
        <v>604</v>
      </c>
      <c r="I48" s="50">
        <f t="shared" si="6"/>
        <v>613</v>
      </c>
      <c r="J48" s="50">
        <f t="shared" si="6"/>
        <v>609</v>
      </c>
      <c r="K48" s="50">
        <f t="shared" si="6"/>
        <v>612</v>
      </c>
      <c r="L48" s="50">
        <f t="shared" si="6"/>
        <v>634</v>
      </c>
      <c r="M48" s="50">
        <v>613</v>
      </c>
      <c r="N48" s="50">
        <v>624</v>
      </c>
      <c r="O48" s="244">
        <f t="shared" si="3"/>
        <v>7428</v>
      </c>
    </row>
    <row r="49" spans="1:15" ht="9.9499999999999993" customHeight="1" x14ac:dyDescent="0.25">
      <c r="A49" s="36"/>
      <c r="B49" s="37">
        <v>2024</v>
      </c>
      <c r="C49" s="50">
        <f>C51+C53</f>
        <v>579</v>
      </c>
      <c r="D49" s="50">
        <f>D51+D53</f>
        <v>628</v>
      </c>
      <c r="E49" s="50">
        <f t="shared" si="6"/>
        <v>604</v>
      </c>
      <c r="F49" s="50">
        <f t="shared" si="6"/>
        <v>571</v>
      </c>
      <c r="G49" s="50">
        <f t="shared" si="6"/>
        <v>595</v>
      </c>
      <c r="H49" s="50">
        <f t="shared" si="6"/>
        <v>572</v>
      </c>
      <c r="I49" s="50">
        <f t="shared" si="6"/>
        <v>601</v>
      </c>
      <c r="J49" s="50">
        <f t="shared" si="6"/>
        <v>592</v>
      </c>
      <c r="K49" s="50">
        <f t="shared" si="6"/>
        <v>604</v>
      </c>
      <c r="L49" s="50">
        <f t="shared" si="6"/>
        <v>587</v>
      </c>
      <c r="M49" s="50">
        <v>589</v>
      </c>
      <c r="N49" s="50">
        <v>590</v>
      </c>
      <c r="O49" s="244">
        <f t="shared" si="3"/>
        <v>7112</v>
      </c>
    </row>
    <row r="50" spans="1:15" ht="9.9499999999999993" customHeight="1" x14ac:dyDescent="0.25">
      <c r="A50" s="36" t="s">
        <v>153</v>
      </c>
      <c r="B50" s="37">
        <v>2023</v>
      </c>
      <c r="C50" s="50">
        <v>277</v>
      </c>
      <c r="D50" s="50">
        <v>318</v>
      </c>
      <c r="E50" s="50">
        <v>297</v>
      </c>
      <c r="F50" s="50">
        <v>307</v>
      </c>
      <c r="G50" s="50">
        <v>300</v>
      </c>
      <c r="H50" s="50">
        <v>285</v>
      </c>
      <c r="I50" s="50">
        <v>292</v>
      </c>
      <c r="J50" s="50">
        <v>289</v>
      </c>
      <c r="K50" s="50">
        <v>291</v>
      </c>
      <c r="L50" s="50">
        <v>306</v>
      </c>
      <c r="M50" s="50">
        <v>292</v>
      </c>
      <c r="N50" s="50">
        <v>299</v>
      </c>
      <c r="O50" s="244">
        <f t="shared" si="3"/>
        <v>3553</v>
      </c>
    </row>
    <row r="51" spans="1:15" ht="9.9499999999999993" customHeight="1" x14ac:dyDescent="0.25">
      <c r="A51" s="36"/>
      <c r="B51" s="37">
        <v>2024</v>
      </c>
      <c r="C51" s="50">
        <v>267</v>
      </c>
      <c r="D51" s="50">
        <v>302</v>
      </c>
      <c r="E51" s="50">
        <v>285</v>
      </c>
      <c r="F51" s="50">
        <v>270</v>
      </c>
      <c r="G51" s="50">
        <v>281</v>
      </c>
      <c r="H51" s="50">
        <v>268</v>
      </c>
      <c r="I51" s="50">
        <v>286</v>
      </c>
      <c r="J51" s="50">
        <v>279</v>
      </c>
      <c r="K51" s="50">
        <v>285</v>
      </c>
      <c r="L51" s="50">
        <v>277</v>
      </c>
      <c r="M51" s="50">
        <v>281</v>
      </c>
      <c r="N51" s="50">
        <v>278.66666666666669</v>
      </c>
      <c r="O51" s="244">
        <f t="shared" si="3"/>
        <v>3359.6666666666665</v>
      </c>
    </row>
    <row r="52" spans="1:15" ht="9.9499999999999993" customHeight="1" x14ac:dyDescent="0.25">
      <c r="A52" s="36" t="s">
        <v>154</v>
      </c>
      <c r="B52" s="37">
        <v>2023</v>
      </c>
      <c r="C52" s="50">
        <v>306</v>
      </c>
      <c r="D52" s="50">
        <v>338</v>
      </c>
      <c r="E52" s="50">
        <v>322</v>
      </c>
      <c r="F52" s="50">
        <v>330</v>
      </c>
      <c r="G52" s="50">
        <v>324</v>
      </c>
      <c r="H52" s="50">
        <v>319</v>
      </c>
      <c r="I52" s="50">
        <v>321</v>
      </c>
      <c r="J52" s="50">
        <v>320</v>
      </c>
      <c r="K52" s="50">
        <v>321</v>
      </c>
      <c r="L52" s="50">
        <v>328</v>
      </c>
      <c r="M52" s="50">
        <v>321</v>
      </c>
      <c r="N52" s="50">
        <v>325</v>
      </c>
      <c r="O52" s="244">
        <f t="shared" si="3"/>
        <v>3875</v>
      </c>
    </row>
    <row r="53" spans="1:15" ht="9.9499999999999993" customHeight="1" x14ac:dyDescent="0.25">
      <c r="A53" s="36"/>
      <c r="B53" s="37">
        <v>2024</v>
      </c>
      <c r="C53" s="50">
        <v>312</v>
      </c>
      <c r="D53" s="50">
        <v>326</v>
      </c>
      <c r="E53" s="50">
        <v>319</v>
      </c>
      <c r="F53" s="50">
        <v>301</v>
      </c>
      <c r="G53" s="50">
        <v>314</v>
      </c>
      <c r="H53" s="50">
        <v>304</v>
      </c>
      <c r="I53" s="50">
        <v>315</v>
      </c>
      <c r="J53" s="50">
        <v>313</v>
      </c>
      <c r="K53" s="50">
        <v>319</v>
      </c>
      <c r="L53" s="50">
        <v>310</v>
      </c>
      <c r="M53" s="50">
        <v>311</v>
      </c>
      <c r="N53" s="50">
        <v>311.33333333333331</v>
      </c>
      <c r="O53" s="244">
        <f t="shared" si="3"/>
        <v>3755.3333333333335</v>
      </c>
    </row>
    <row r="54" spans="1:15" ht="9.9499999999999993" customHeight="1" x14ac:dyDescent="0.25">
      <c r="A54" s="36" t="s">
        <v>34</v>
      </c>
      <c r="B54" s="37">
        <v>2023</v>
      </c>
      <c r="C54" s="50">
        <v>545</v>
      </c>
      <c r="D54" s="50">
        <v>605</v>
      </c>
      <c r="E54" s="50">
        <v>635</v>
      </c>
      <c r="F54" s="50">
        <v>650</v>
      </c>
      <c r="G54" s="50">
        <v>645</v>
      </c>
      <c r="H54" s="50">
        <v>640</v>
      </c>
      <c r="I54" s="50">
        <v>650</v>
      </c>
      <c r="J54" s="50">
        <v>650</v>
      </c>
      <c r="K54" s="50">
        <v>655</v>
      </c>
      <c r="L54" s="50">
        <v>655</v>
      </c>
      <c r="M54" s="50">
        <v>640</v>
      </c>
      <c r="N54" s="50">
        <v>625</v>
      </c>
      <c r="O54" s="244">
        <f t="shared" si="3"/>
        <v>7595</v>
      </c>
    </row>
    <row r="55" spans="1:15" ht="9.9499999999999993" customHeight="1" x14ac:dyDescent="0.25">
      <c r="A55" s="36"/>
      <c r="B55" s="37">
        <v>2024</v>
      </c>
      <c r="C55" s="50">
        <v>595</v>
      </c>
      <c r="D55" s="50">
        <v>643</v>
      </c>
      <c r="E55" s="50">
        <v>619</v>
      </c>
      <c r="F55" s="50">
        <v>607</v>
      </c>
      <c r="G55" s="50">
        <v>616</v>
      </c>
      <c r="H55" s="50">
        <v>601</v>
      </c>
      <c r="I55" s="50">
        <v>623</v>
      </c>
      <c r="J55" s="50">
        <v>613</v>
      </c>
      <c r="K55" s="50">
        <v>619</v>
      </c>
      <c r="L55" s="50">
        <v>612</v>
      </c>
      <c r="M55" s="50">
        <v>618</v>
      </c>
      <c r="N55" s="50">
        <v>614</v>
      </c>
      <c r="O55" s="244">
        <f t="shared" si="3"/>
        <v>7380</v>
      </c>
    </row>
    <row r="56" spans="1:15" ht="9.9499999999999993" customHeight="1" x14ac:dyDescent="0.25">
      <c r="A56" s="36" t="s">
        <v>35</v>
      </c>
      <c r="B56" s="37">
        <v>2023</v>
      </c>
      <c r="C56" s="50">
        <v>1540</v>
      </c>
      <c r="D56" s="50">
        <v>1500</v>
      </c>
      <c r="E56" s="50">
        <v>1419</v>
      </c>
      <c r="F56" s="50">
        <v>1588</v>
      </c>
      <c r="G56" s="50">
        <v>1804</v>
      </c>
      <c r="H56" s="50">
        <v>1875</v>
      </c>
      <c r="I56" s="50">
        <v>1840</v>
      </c>
      <c r="J56" s="50">
        <v>1857</v>
      </c>
      <c r="K56" s="50">
        <v>1848</v>
      </c>
      <c r="L56" s="50">
        <v>1578</v>
      </c>
      <c r="M56" s="50">
        <v>1840</v>
      </c>
      <c r="N56" s="50">
        <v>1709</v>
      </c>
      <c r="O56" s="244">
        <f t="shared" si="3"/>
        <v>20398</v>
      </c>
    </row>
    <row r="57" spans="1:15" ht="9.9499999999999993" customHeight="1" x14ac:dyDescent="0.25">
      <c r="A57" s="36"/>
      <c r="B57" s="37">
        <v>2024</v>
      </c>
      <c r="C57" s="50">
        <v>1586</v>
      </c>
      <c r="D57" s="50">
        <v>1504</v>
      </c>
      <c r="E57" s="50">
        <v>1460</v>
      </c>
      <c r="F57" s="50">
        <v>1599</v>
      </c>
      <c r="G57" s="50">
        <v>1762</v>
      </c>
      <c r="H57" s="50">
        <v>1760</v>
      </c>
      <c r="I57" s="50">
        <v>3596</v>
      </c>
      <c r="J57" s="50">
        <v>2820</v>
      </c>
      <c r="K57" s="50">
        <v>2828</v>
      </c>
      <c r="L57" s="50">
        <v>2763</v>
      </c>
      <c r="M57" s="50">
        <v>2373</v>
      </c>
      <c r="N57" s="50">
        <v>2935</v>
      </c>
      <c r="O57" s="244">
        <f t="shared" si="3"/>
        <v>26986</v>
      </c>
    </row>
    <row r="58" spans="1:15" ht="9.9499999999999993" customHeight="1" x14ac:dyDescent="0.25">
      <c r="A58" s="36" t="s">
        <v>36</v>
      </c>
      <c r="B58" s="37">
        <v>2023</v>
      </c>
      <c r="C58" s="50">
        <v>227</v>
      </c>
      <c r="D58" s="50">
        <v>202</v>
      </c>
      <c r="E58" s="50">
        <v>201</v>
      </c>
      <c r="F58" s="50">
        <v>182</v>
      </c>
      <c r="G58" s="50">
        <v>177</v>
      </c>
      <c r="H58" s="50">
        <v>183</v>
      </c>
      <c r="I58" s="50">
        <v>201</v>
      </c>
      <c r="J58" s="50">
        <v>214</v>
      </c>
      <c r="K58" s="50">
        <v>199</v>
      </c>
      <c r="L58" s="50">
        <v>210</v>
      </c>
      <c r="M58" s="50">
        <v>200</v>
      </c>
      <c r="N58" s="50">
        <v>308</v>
      </c>
      <c r="O58" s="244">
        <f t="shared" si="3"/>
        <v>2504</v>
      </c>
    </row>
    <row r="59" spans="1:15" ht="9.9499999999999993" customHeight="1" x14ac:dyDescent="0.25">
      <c r="A59" s="36"/>
      <c r="B59" s="37">
        <v>2024</v>
      </c>
      <c r="C59" s="50">
        <v>176</v>
      </c>
      <c r="D59" s="50">
        <v>177</v>
      </c>
      <c r="E59" s="50">
        <v>177</v>
      </c>
      <c r="F59" s="50">
        <v>160</v>
      </c>
      <c r="G59" s="50">
        <v>172</v>
      </c>
      <c r="H59" s="50">
        <v>168</v>
      </c>
      <c r="I59" s="50">
        <v>171</v>
      </c>
      <c r="J59" s="50">
        <v>172</v>
      </c>
      <c r="K59" s="50">
        <v>177</v>
      </c>
      <c r="L59" s="50">
        <v>170</v>
      </c>
      <c r="M59" s="50">
        <v>170</v>
      </c>
      <c r="N59" s="50">
        <v>169.66666666666666</v>
      </c>
      <c r="O59" s="244">
        <f t="shared" si="3"/>
        <v>2059.6666666666665</v>
      </c>
    </row>
    <row r="60" spans="1:15" ht="9.9499999999999993" customHeight="1" x14ac:dyDescent="0.25">
      <c r="A60" s="40" t="s">
        <v>63</v>
      </c>
      <c r="B60" s="37">
        <v>2023</v>
      </c>
      <c r="C60" s="50">
        <v>5</v>
      </c>
      <c r="D60" s="50">
        <v>11</v>
      </c>
      <c r="E60" s="50">
        <v>11</v>
      </c>
      <c r="F60" s="50">
        <v>7</v>
      </c>
      <c r="G60" s="50">
        <v>10</v>
      </c>
      <c r="H60" s="50">
        <v>13</v>
      </c>
      <c r="I60" s="50">
        <v>5</v>
      </c>
      <c r="J60" s="50">
        <v>17</v>
      </c>
      <c r="K60" s="50">
        <v>13</v>
      </c>
      <c r="L60" s="50">
        <v>4</v>
      </c>
      <c r="M60" s="50">
        <v>6</v>
      </c>
      <c r="N60" s="50">
        <v>7</v>
      </c>
      <c r="O60" s="244">
        <f t="shared" si="3"/>
        <v>109</v>
      </c>
    </row>
    <row r="61" spans="1:15" ht="9.9499999999999993" customHeight="1" x14ac:dyDescent="0.25">
      <c r="A61" s="40"/>
      <c r="B61" s="37">
        <v>2024</v>
      </c>
      <c r="C61" s="50">
        <v>10</v>
      </c>
      <c r="D61" s="50">
        <v>15</v>
      </c>
      <c r="E61" s="50">
        <v>12</v>
      </c>
      <c r="F61" s="50">
        <v>10</v>
      </c>
      <c r="G61" s="50">
        <v>12</v>
      </c>
      <c r="H61" s="50">
        <v>10</v>
      </c>
      <c r="I61" s="50">
        <v>12</v>
      </c>
      <c r="J61" s="50">
        <v>11</v>
      </c>
      <c r="K61" s="50">
        <v>12</v>
      </c>
      <c r="L61" s="50">
        <v>11</v>
      </c>
      <c r="M61" s="50">
        <v>13</v>
      </c>
      <c r="N61" s="50">
        <v>11.333333333333334</v>
      </c>
      <c r="O61" s="244">
        <f t="shared" si="3"/>
        <v>139.33333333333334</v>
      </c>
    </row>
    <row r="62" spans="1:15" ht="9.9499999999999993" customHeight="1" x14ac:dyDescent="0.25">
      <c r="A62" s="36" t="s">
        <v>155</v>
      </c>
      <c r="B62" s="37">
        <v>2023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44">
        <v>0</v>
      </c>
    </row>
    <row r="63" spans="1:15" ht="9.9499999999999993" customHeight="1" x14ac:dyDescent="0.25">
      <c r="A63" s="36"/>
      <c r="B63" s="37">
        <v>2024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244">
        <v>0</v>
      </c>
    </row>
    <row r="64" spans="1:15" ht="9.9499999999999993" customHeight="1" x14ac:dyDescent="0.25">
      <c r="A64" s="36" t="s">
        <v>64</v>
      </c>
      <c r="B64" s="37">
        <v>2023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44">
        <v>0</v>
      </c>
    </row>
    <row r="65" spans="1:15" ht="9.9499999999999993" customHeight="1" x14ac:dyDescent="0.25">
      <c r="A65" s="54"/>
      <c r="B65" s="42">
        <v>2024</v>
      </c>
      <c r="C65" s="51">
        <v>0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51">
        <v>0</v>
      </c>
      <c r="O65" s="252">
        <v>0</v>
      </c>
    </row>
    <row r="66" spans="1:15" ht="9.75" customHeight="1" x14ac:dyDescent="0.3">
      <c r="A66" s="4" t="s">
        <v>78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.75" customHeight="1" x14ac:dyDescent="0.3">
      <c r="A67" s="312" t="s">
        <v>186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6.75" customHeight="1" x14ac:dyDescent="0.3">
      <c r="A68" s="170" t="s">
        <v>179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 x14ac:dyDescent="0.15">
      <c r="A69" s="269" t="s">
        <v>180</v>
      </c>
    </row>
    <row r="70" spans="1:15" ht="9" customHeight="1" x14ac:dyDescent="0.25"/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CS959:ECS1471 O8 O62 O9:O61 O63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AB70"/>
  <sheetViews>
    <sheetView showGridLines="0" zoomScaleNormal="100" workbookViewId="0">
      <selection sqref="A1:O70"/>
    </sheetView>
  </sheetViews>
  <sheetFormatPr baseColWidth="10" defaultColWidth="5.109375" defaultRowHeight="14.1" customHeight="1" x14ac:dyDescent="0.25"/>
  <cols>
    <col min="1" max="1" width="11.5546875" style="31" customWidth="1"/>
    <col min="2" max="2" width="4.109375" style="31" customWidth="1"/>
    <col min="3" max="14" width="4.6640625" style="31" customWidth="1"/>
    <col min="15" max="15" width="5.44140625" style="31" customWidth="1"/>
    <col min="16" max="16384" width="5.109375" style="31"/>
  </cols>
  <sheetData>
    <row r="1" spans="1:15" ht="17.100000000000001" customHeight="1" x14ac:dyDescent="0.25">
      <c r="A1" s="29" t="s">
        <v>222</v>
      </c>
      <c r="B1" s="30"/>
      <c r="C1" s="30"/>
      <c r="D1" s="30"/>
      <c r="E1" s="30"/>
      <c r="F1" s="30"/>
    </row>
    <row r="2" spans="1:15" ht="12" customHeight="1" x14ac:dyDescent="0.25">
      <c r="A2" s="32" t="s">
        <v>39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5.95" customHeight="1" x14ac:dyDescent="0.25">
      <c r="A4" s="217" t="s">
        <v>25</v>
      </c>
      <c r="B4" s="217" t="s">
        <v>57</v>
      </c>
      <c r="C4" s="218" t="s">
        <v>46</v>
      </c>
      <c r="D4" s="218" t="s">
        <v>47</v>
      </c>
      <c r="E4" s="218" t="s">
        <v>48</v>
      </c>
      <c r="F4" s="218" t="s">
        <v>49</v>
      </c>
      <c r="G4" s="218" t="s">
        <v>50</v>
      </c>
      <c r="H4" s="218" t="s">
        <v>51</v>
      </c>
      <c r="I4" s="218" t="s">
        <v>52</v>
      </c>
      <c r="J4" s="218" t="s">
        <v>53</v>
      </c>
      <c r="K4" s="218" t="s">
        <v>54</v>
      </c>
      <c r="L4" s="218" t="s">
        <v>55</v>
      </c>
      <c r="M4" s="218" t="s">
        <v>37</v>
      </c>
      <c r="N4" s="218" t="s">
        <v>38</v>
      </c>
      <c r="O4" s="219" t="s">
        <v>181</v>
      </c>
    </row>
    <row r="5" spans="1:15" ht="12" customHeight="1" x14ac:dyDescent="0.25">
      <c r="A5" s="377" t="s">
        <v>29</v>
      </c>
      <c r="B5" s="228">
        <v>2023</v>
      </c>
      <c r="C5" s="229">
        <f t="shared" ref="C5:O6" si="0">C8+C10+C12+C14+C16+C24+C26+C28+C30+C32+C34+C36+C38+C40+C42+C44+C46+C48+C54+C56+C58+C60+C62+C64</f>
        <v>653.71023297499983</v>
      </c>
      <c r="D5" s="229">
        <f t="shared" si="0"/>
        <v>632.12439516975007</v>
      </c>
      <c r="E5" s="229">
        <f t="shared" si="0"/>
        <v>631.62683081249997</v>
      </c>
      <c r="F5" s="229">
        <f t="shared" si="0"/>
        <v>637.09081918624997</v>
      </c>
      <c r="G5" s="229">
        <f t="shared" si="0"/>
        <v>639.69861970610441</v>
      </c>
      <c r="H5" s="229">
        <f t="shared" si="0"/>
        <v>663.78196096116051</v>
      </c>
      <c r="I5" s="229">
        <f t="shared" si="0"/>
        <v>641.31711280411287</v>
      </c>
      <c r="J5" s="229">
        <f t="shared" si="0"/>
        <v>648.28704035160069</v>
      </c>
      <c r="K5" s="229">
        <f t="shared" si="0"/>
        <v>681.09100000000001</v>
      </c>
      <c r="L5" s="229">
        <f t="shared" si="0"/>
        <v>662.0680000000001</v>
      </c>
      <c r="M5" s="229">
        <f t="shared" si="0"/>
        <v>679.1660352120482</v>
      </c>
      <c r="N5" s="229">
        <f t="shared" si="0"/>
        <v>657.31066151723076</v>
      </c>
      <c r="O5" s="229">
        <f t="shared" si="0"/>
        <v>7827.2727086957593</v>
      </c>
    </row>
    <row r="6" spans="1:15" ht="12" customHeight="1" x14ac:dyDescent="0.25">
      <c r="A6" s="378"/>
      <c r="B6" s="230" t="s">
        <v>108</v>
      </c>
      <c r="C6" s="231">
        <f t="shared" si="0"/>
        <v>673.83504691799988</v>
      </c>
      <c r="D6" s="231">
        <f t="shared" si="0"/>
        <v>625.21521697539026</v>
      </c>
      <c r="E6" s="231">
        <f>E9+E11+E13+E15+E17+E25+E27+E29+E31+E33+E35+E37+E39+E41+E43+E45+E47+E49+E55+E57+E59+E61+E63+E65</f>
        <v>652.18603216025508</v>
      </c>
      <c r="F6" s="231">
        <f>F9+F11+F13+F15+F17+F25+F27+F29+F31+F33+F35+F37+F39+F41+F43+F45+F47+F49+F55+F57+F59+F61+F63+F65</f>
        <v>642.37781202505528</v>
      </c>
      <c r="G6" s="231">
        <f>G9+G11+G13+G15+G17+G25+G27+G29+G31+G33+G35+G37+G39+G41+G43+G45+G47+G49+G55+G57+G59+G61+G63+G65</f>
        <v>670.37819453199984</v>
      </c>
      <c r="H6" s="231">
        <f>H9+H11+H13+H15+H17+H25+H27+H29+H31+H33+H35+H37+H39+H41+H43+H45+H47+H49+H55+H57+H59+H61+H63+H65</f>
        <v>656.40558274695979</v>
      </c>
      <c r="I6" s="231">
        <f t="shared" ref="I6:O6" si="1">I9+I11+I13+I15+I17+I25+I27+I29+I31+I33+I35+I37+I39+I41+I43+I45+I47+I49+I55+I57+I59+I61+I63+I65</f>
        <v>697.48517797586157</v>
      </c>
      <c r="J6" s="231">
        <f t="shared" si="1"/>
        <v>683.45119219655339</v>
      </c>
      <c r="K6" s="231">
        <f t="shared" si="1"/>
        <v>691.9290000000002</v>
      </c>
      <c r="L6" s="231">
        <f t="shared" si="1"/>
        <v>692.47099999999989</v>
      </c>
      <c r="M6" s="231">
        <f t="shared" si="1"/>
        <v>701.30156616783984</v>
      </c>
      <c r="N6" s="231">
        <f t="shared" si="1"/>
        <v>683.9780129057699</v>
      </c>
      <c r="O6" s="231">
        <f t="shared" si="1"/>
        <v>8071.0138346036856</v>
      </c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4"/>
    </row>
    <row r="8" spans="1:15" ht="9.9499999999999993" customHeight="1" x14ac:dyDescent="0.25">
      <c r="A8" s="36" t="s">
        <v>30</v>
      </c>
      <c r="B8" s="37">
        <v>2023</v>
      </c>
      <c r="C8" s="38">
        <v>0.92343750000000013</v>
      </c>
      <c r="D8" s="38">
        <v>0.83250000000000002</v>
      </c>
      <c r="E8" s="38">
        <v>0.87796875000000008</v>
      </c>
      <c r="F8" s="38">
        <v>0.85523437499999999</v>
      </c>
      <c r="G8" s="38">
        <v>0.87228515625000003</v>
      </c>
      <c r="H8" s="38">
        <v>0.86424000000000001</v>
      </c>
      <c r="I8" s="38">
        <v>0.86826257812499996</v>
      </c>
      <c r="J8" s="38">
        <v>0.86625128906250004</v>
      </c>
      <c r="K8" s="38">
        <v>0.86699999999999999</v>
      </c>
      <c r="L8" s="38">
        <v>0.85899999999999999</v>
      </c>
      <c r="M8" s="2">
        <v>0.86799999999999999</v>
      </c>
      <c r="N8" s="38">
        <v>0.86374853515624994</v>
      </c>
      <c r="O8" s="244">
        <f>SUM(C8:N8)</f>
        <v>10.41792818359375</v>
      </c>
    </row>
    <row r="9" spans="1:15" ht="9.9499999999999993" customHeight="1" x14ac:dyDescent="0.25">
      <c r="A9" s="36"/>
      <c r="B9" s="37">
        <v>2024</v>
      </c>
      <c r="C9" s="38">
        <v>0.878</v>
      </c>
      <c r="D9" s="38">
        <v>0.86660156250000009</v>
      </c>
      <c r="E9" s="38">
        <v>0.8723007812500001</v>
      </c>
      <c r="F9" s="38">
        <v>0.87234400000000001</v>
      </c>
      <c r="G9" s="38">
        <v>0.872</v>
      </c>
      <c r="H9" s="38">
        <v>0.872</v>
      </c>
      <c r="I9" s="38">
        <v>0.87041544791666681</v>
      </c>
      <c r="J9" s="38">
        <v>0.86099999999999999</v>
      </c>
      <c r="K9" s="38">
        <v>0.872</v>
      </c>
      <c r="L9" s="38">
        <v>0.871</v>
      </c>
      <c r="M9" s="2">
        <v>0.87147181597222223</v>
      </c>
      <c r="N9" s="38">
        <v>0.87221492708333337</v>
      </c>
      <c r="O9" s="244">
        <f t="shared" ref="O9:O61" si="2">SUM(C9:N9)</f>
        <v>10.451348534722223</v>
      </c>
    </row>
    <row r="10" spans="1:15" ht="9.9499999999999993" customHeight="1" x14ac:dyDescent="0.25">
      <c r="A10" s="36" t="s">
        <v>31</v>
      </c>
      <c r="B10" s="37">
        <v>2023</v>
      </c>
      <c r="C10" s="38">
        <v>48.33</v>
      </c>
      <c r="D10" s="38">
        <v>37.28</v>
      </c>
      <c r="E10" s="38">
        <v>35.56</v>
      </c>
      <c r="F10" s="38">
        <v>34.53</v>
      </c>
      <c r="G10" s="38">
        <v>26.05</v>
      </c>
      <c r="H10" s="38">
        <v>30.51</v>
      </c>
      <c r="I10" s="38">
        <v>28.28</v>
      </c>
      <c r="J10" s="38">
        <v>29.395000000000003</v>
      </c>
      <c r="K10" s="38">
        <v>28.838000000000001</v>
      </c>
      <c r="L10" s="38">
        <v>33.354999999999997</v>
      </c>
      <c r="M10" s="2">
        <v>28.28</v>
      </c>
      <c r="N10" s="38">
        <v>30.817500000000003</v>
      </c>
      <c r="O10" s="244">
        <f t="shared" si="2"/>
        <v>391.22550000000001</v>
      </c>
    </row>
    <row r="11" spans="1:15" ht="9.9499999999999993" customHeight="1" x14ac:dyDescent="0.25">
      <c r="A11" s="36"/>
      <c r="B11" s="37">
        <v>2024</v>
      </c>
      <c r="C11" s="38">
        <v>41.393000000000001</v>
      </c>
      <c r="D11" s="38">
        <v>35.045000000000002</v>
      </c>
      <c r="E11" s="38">
        <v>38.219000000000001</v>
      </c>
      <c r="F11" s="38">
        <v>37.402000000000001</v>
      </c>
      <c r="G11" s="38">
        <v>38.015000000000001</v>
      </c>
      <c r="H11" s="38">
        <v>38.015000000000001</v>
      </c>
      <c r="I11" s="38">
        <v>36.888666666666673</v>
      </c>
      <c r="J11" s="38">
        <v>38.015000000000001</v>
      </c>
      <c r="K11" s="38">
        <v>38.219000000000001</v>
      </c>
      <c r="L11" s="38">
        <v>37.451999999999998</v>
      </c>
      <c r="M11" s="2">
        <v>37.639555555555553</v>
      </c>
      <c r="N11" s="38">
        <v>37.878666666666668</v>
      </c>
      <c r="O11" s="244">
        <f t="shared" si="2"/>
        <v>454.18188888888886</v>
      </c>
    </row>
    <row r="12" spans="1:15" ht="9.9499999999999993" customHeight="1" x14ac:dyDescent="0.25">
      <c r="A12" s="36" t="s">
        <v>106</v>
      </c>
      <c r="B12" s="37">
        <v>2023</v>
      </c>
      <c r="C12" s="38">
        <v>8.5039999999999996</v>
      </c>
      <c r="D12" s="38">
        <v>7.2099999999999991</v>
      </c>
      <c r="E12" s="38">
        <v>8.4</v>
      </c>
      <c r="F12" s="38">
        <v>9.2949999999999999</v>
      </c>
      <c r="G12" s="38">
        <v>9.2050000000000001</v>
      </c>
      <c r="H12" s="38">
        <v>9.7800000000000011</v>
      </c>
      <c r="I12" s="38">
        <v>9.4924999999999997</v>
      </c>
      <c r="J12" s="38">
        <v>9.6362500000000004</v>
      </c>
      <c r="K12" s="38">
        <v>9.5640000000000001</v>
      </c>
      <c r="L12" s="38">
        <v>8.5280000000000005</v>
      </c>
      <c r="M12" s="2">
        <v>9.4924999999999997</v>
      </c>
      <c r="N12" s="38">
        <v>9.01</v>
      </c>
      <c r="O12" s="244">
        <f t="shared" si="2"/>
        <v>108.11725</v>
      </c>
    </row>
    <row r="13" spans="1:15" ht="9.9499999999999993" customHeight="1" x14ac:dyDescent="0.25">
      <c r="A13" s="36"/>
      <c r="B13" s="37">
        <v>2024</v>
      </c>
      <c r="C13" s="38">
        <v>11.038</v>
      </c>
      <c r="D13" s="38">
        <v>8.8475000000000001</v>
      </c>
      <c r="E13" s="38">
        <v>9.9427500000000002</v>
      </c>
      <c r="F13" s="38">
        <v>9.0030000000000001</v>
      </c>
      <c r="G13" s="38">
        <v>9.9030000000000005</v>
      </c>
      <c r="H13" s="38">
        <v>8.4190000000000005</v>
      </c>
      <c r="I13" s="38">
        <v>9.2639999999999993</v>
      </c>
      <c r="J13" s="38">
        <v>8.5259999999999998</v>
      </c>
      <c r="K13" s="38">
        <v>9.9429999999999996</v>
      </c>
      <c r="L13" s="38">
        <v>8.8420000000000005</v>
      </c>
      <c r="M13" s="2">
        <v>10.195410000000001</v>
      </c>
      <c r="N13" s="38">
        <v>9.6162500000000009</v>
      </c>
      <c r="O13" s="244">
        <f t="shared" si="2"/>
        <v>113.53990999999999</v>
      </c>
    </row>
    <row r="14" spans="1:15" ht="9.9499999999999993" customHeight="1" x14ac:dyDescent="0.25">
      <c r="A14" s="36" t="s">
        <v>32</v>
      </c>
      <c r="B14" s="37">
        <v>2023</v>
      </c>
      <c r="C14" s="38">
        <v>154.79750000000001</v>
      </c>
      <c r="D14" s="38">
        <v>161.0788</v>
      </c>
      <c r="E14" s="38">
        <v>149.2159</v>
      </c>
      <c r="F14" s="38">
        <v>147.04070000000002</v>
      </c>
      <c r="G14" s="38">
        <v>165.3272</v>
      </c>
      <c r="H14" s="38">
        <v>185.71029999999999</v>
      </c>
      <c r="I14" s="38">
        <v>182.9298</v>
      </c>
      <c r="J14" s="38">
        <v>171.2216</v>
      </c>
      <c r="K14" s="38">
        <v>204.60400000000001</v>
      </c>
      <c r="L14" s="38">
        <v>181.268</v>
      </c>
      <c r="M14" s="2">
        <v>184.97639999999998</v>
      </c>
      <c r="N14" s="38">
        <v>183.56909999999999</v>
      </c>
      <c r="O14" s="244">
        <f t="shared" si="2"/>
        <v>2071.7393000000002</v>
      </c>
    </row>
    <row r="15" spans="1:15" ht="9.9499999999999993" customHeight="1" x14ac:dyDescent="0.25">
      <c r="A15" s="36"/>
      <c r="B15" s="37">
        <v>2024</v>
      </c>
      <c r="C15" s="38">
        <v>160.02500000000001</v>
      </c>
      <c r="D15" s="38">
        <v>148.1275</v>
      </c>
      <c r="E15" s="38">
        <v>154.07625000000002</v>
      </c>
      <c r="F15" s="38">
        <v>152.34800000000001</v>
      </c>
      <c r="G15" s="38">
        <v>153.64400000000001</v>
      </c>
      <c r="H15" s="38">
        <v>153.64400000000001</v>
      </c>
      <c r="I15" s="38">
        <v>151.51725000000002</v>
      </c>
      <c r="J15" s="38">
        <v>153.64400000000001</v>
      </c>
      <c r="K15" s="38">
        <v>154.07599999999999</v>
      </c>
      <c r="L15" s="38">
        <v>168.58099999999999</v>
      </c>
      <c r="M15" s="2">
        <v>172.93508</v>
      </c>
      <c r="N15" s="38">
        <v>153.35608333333334</v>
      </c>
      <c r="O15" s="244">
        <f t="shared" si="2"/>
        <v>1875.9741633333333</v>
      </c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69.314577500000013</v>
      </c>
      <c r="D16" s="38">
        <f t="shared" ref="D16:L16" si="3">D18+D20+D22</f>
        <v>68.781139999999994</v>
      </c>
      <c r="E16" s="38">
        <f t="shared" si="3"/>
        <v>69.050618749999998</v>
      </c>
      <c r="F16" s="38">
        <f t="shared" si="3"/>
        <v>68.967859375000003</v>
      </c>
      <c r="G16" s="38">
        <f t="shared" si="3"/>
        <v>69.015528906250012</v>
      </c>
      <c r="H16" s="38">
        <f t="shared" si="3"/>
        <v>65.487629999999996</v>
      </c>
      <c r="I16" s="38">
        <f t="shared" si="3"/>
        <v>67.251579453125004</v>
      </c>
      <c r="J16" s="38">
        <f t="shared" si="3"/>
        <v>66.3696047265625</v>
      </c>
      <c r="K16" s="38">
        <f t="shared" si="3"/>
        <v>66.81</v>
      </c>
      <c r="L16" s="38">
        <f t="shared" si="3"/>
        <v>68.953999999999994</v>
      </c>
      <c r="M16" s="38">
        <v>67.25</v>
      </c>
      <c r="N16" s="38">
        <v>68.10189337890624</v>
      </c>
      <c r="O16" s="244">
        <f t="shared" si="2"/>
        <v>815.35443208984361</v>
      </c>
    </row>
    <row r="17" spans="1:28" ht="9.9499999999999993" customHeight="1" x14ac:dyDescent="0.25">
      <c r="A17" s="39"/>
      <c r="B17" s="37">
        <v>2024</v>
      </c>
      <c r="C17" s="38">
        <f>C19+C21+C23</f>
        <v>72.048000000000002</v>
      </c>
      <c r="D17" s="38">
        <f t="shared" ref="D17:M17" si="4">D19+D21+D23</f>
        <v>69.009239062500001</v>
      </c>
      <c r="E17" s="38">
        <f t="shared" si="4"/>
        <v>70.528619531249987</v>
      </c>
      <c r="F17" s="38">
        <f t="shared" si="4"/>
        <v>69.527928125000003</v>
      </c>
      <c r="G17" s="38">
        <f t="shared" si="4"/>
        <v>70.528999999999996</v>
      </c>
      <c r="H17" s="38">
        <f t="shared" si="4"/>
        <v>69.528999999999996</v>
      </c>
      <c r="I17" s="38">
        <f t="shared" si="4"/>
        <v>72.688491406249994</v>
      </c>
      <c r="J17" s="38">
        <f t="shared" si="4"/>
        <v>71.634999999999991</v>
      </c>
      <c r="K17" s="38">
        <f t="shared" si="4"/>
        <v>70.528999999999996</v>
      </c>
      <c r="L17" s="38">
        <f t="shared" si="4"/>
        <v>71.108999999999995</v>
      </c>
      <c r="M17" s="38">
        <f t="shared" si="4"/>
        <v>73.458504687499982</v>
      </c>
      <c r="N17" s="38">
        <v>70.195182552083324</v>
      </c>
      <c r="O17" s="244">
        <f t="shared" si="2"/>
        <v>850.78696536458335</v>
      </c>
    </row>
    <row r="18" spans="1:28" ht="9.9499999999999993" customHeight="1" x14ac:dyDescent="0.25">
      <c r="A18" s="36" t="s">
        <v>43</v>
      </c>
      <c r="B18" s="37">
        <v>2023</v>
      </c>
      <c r="C18" s="38">
        <v>61.059250000000006</v>
      </c>
      <c r="D18" s="38">
        <v>60.737499999999997</v>
      </c>
      <c r="E18" s="38">
        <v>60.898375000000001</v>
      </c>
      <c r="F18" s="38">
        <v>60.817937499999999</v>
      </c>
      <c r="G18" s="38">
        <v>60.878265625000004</v>
      </c>
      <c r="H18" s="38">
        <v>59.365000000000002</v>
      </c>
      <c r="I18" s="38">
        <v>60.121632812500003</v>
      </c>
      <c r="J18" s="38">
        <v>59.743316406250003</v>
      </c>
      <c r="K18" s="38">
        <v>59.932000000000002</v>
      </c>
      <c r="L18" s="38">
        <v>60.832999999999998</v>
      </c>
      <c r="M18" s="2">
        <v>60.121000000000002</v>
      </c>
      <c r="N18" s="38">
        <v>60.477009765624999</v>
      </c>
      <c r="O18" s="244">
        <f t="shared" si="2"/>
        <v>724.98428710937503</v>
      </c>
    </row>
    <row r="19" spans="1:28" ht="9.9499999999999993" customHeight="1" x14ac:dyDescent="0.25">
      <c r="A19" s="36"/>
      <c r="B19" s="37">
        <v>2024</v>
      </c>
      <c r="C19" s="38">
        <v>62.898000000000003</v>
      </c>
      <c r="D19" s="38">
        <v>60.85815625</v>
      </c>
      <c r="E19" s="38">
        <v>61.878078125000002</v>
      </c>
      <c r="F19" s="38">
        <v>61.878078125000002</v>
      </c>
      <c r="G19" s="38">
        <v>61.878</v>
      </c>
      <c r="H19" s="38">
        <v>61.878</v>
      </c>
      <c r="I19" s="38">
        <v>64.537999999999997</v>
      </c>
      <c r="J19" s="38">
        <v>63.317999999999998</v>
      </c>
      <c r="K19" s="38">
        <v>61.878</v>
      </c>
      <c r="L19" s="38">
        <v>63.207999999999998</v>
      </c>
      <c r="M19" s="2">
        <v>64.764600000000002</v>
      </c>
      <c r="N19" s="38">
        <v>61.87805208333333</v>
      </c>
      <c r="O19" s="244">
        <f t="shared" si="2"/>
        <v>750.85296458333323</v>
      </c>
    </row>
    <row r="20" spans="1:28" ht="9.9499999999999993" customHeight="1" x14ac:dyDescent="0.25">
      <c r="A20" s="36" t="s">
        <v>1</v>
      </c>
      <c r="B20" s="37">
        <v>2023</v>
      </c>
      <c r="C20" s="38">
        <v>8.1831875000000007</v>
      </c>
      <c r="D20" s="38">
        <v>7.9675000000000002</v>
      </c>
      <c r="E20" s="38">
        <v>8.07534375</v>
      </c>
      <c r="F20" s="38">
        <v>8.0214218749999997</v>
      </c>
      <c r="G20" s="38">
        <v>8.06186328125</v>
      </c>
      <c r="H20" s="38">
        <v>6.0449999999999999</v>
      </c>
      <c r="I20" s="38">
        <v>7.0534316406249999</v>
      </c>
      <c r="J20" s="38">
        <v>6.5492158203124999</v>
      </c>
      <c r="K20" s="38">
        <v>6.8010000000000002</v>
      </c>
      <c r="L20" s="38">
        <v>8.032</v>
      </c>
      <c r="M20" s="2">
        <v>7.0529999999999999</v>
      </c>
      <c r="N20" s="38">
        <v>7.542266113281249</v>
      </c>
      <c r="O20" s="244">
        <f t="shared" si="2"/>
        <v>89.385229980468736</v>
      </c>
    </row>
    <row r="21" spans="1:28" ht="9.9499999999999993" customHeight="1" x14ac:dyDescent="0.25">
      <c r="A21" s="36"/>
      <c r="B21" s="37">
        <v>2024</v>
      </c>
      <c r="C21" s="38">
        <v>9.0749999999999993</v>
      </c>
      <c r="D21" s="38">
        <v>8.0483828124999999</v>
      </c>
      <c r="E21" s="38">
        <v>8.5616914062499987</v>
      </c>
      <c r="F21" s="38">
        <v>7.5609999999999999</v>
      </c>
      <c r="G21" s="38">
        <v>8.5619999999999994</v>
      </c>
      <c r="H21" s="38">
        <v>7.5620000000000003</v>
      </c>
      <c r="I21" s="38">
        <v>8.0570247395833334</v>
      </c>
      <c r="J21" s="38">
        <v>8.2279999999999998</v>
      </c>
      <c r="K21" s="38">
        <v>8.5619999999999994</v>
      </c>
      <c r="L21" s="38">
        <v>7.81</v>
      </c>
      <c r="M21" s="2">
        <v>8.6034157986111008</v>
      </c>
      <c r="N21" s="38">
        <v>8.2282304687499987</v>
      </c>
      <c r="O21" s="244">
        <f t="shared" si="2"/>
        <v>98.85874522569442</v>
      </c>
    </row>
    <row r="22" spans="1:28" ht="9.9499999999999993" customHeight="1" x14ac:dyDescent="0.25">
      <c r="A22" s="36" t="s">
        <v>2</v>
      </c>
      <c r="B22" s="37">
        <v>2023</v>
      </c>
      <c r="C22" s="38">
        <v>7.2139999999999996E-2</v>
      </c>
      <c r="D22" s="38">
        <v>7.6139999999999999E-2</v>
      </c>
      <c r="E22" s="38">
        <v>7.6899999999999996E-2</v>
      </c>
      <c r="F22" s="38">
        <v>0.1285</v>
      </c>
      <c r="G22" s="38">
        <v>7.5399999999999995E-2</v>
      </c>
      <c r="H22" s="38">
        <v>7.7630000000000005E-2</v>
      </c>
      <c r="I22" s="38">
        <v>7.6515E-2</v>
      </c>
      <c r="J22" s="38">
        <v>7.7072500000000002E-2</v>
      </c>
      <c r="K22" s="38">
        <v>7.6999999999999999E-2</v>
      </c>
      <c r="L22" s="38">
        <v>8.8999999999999996E-2</v>
      </c>
      <c r="M22" s="2">
        <v>7.5999999999999998E-2</v>
      </c>
      <c r="N22" s="38">
        <v>8.261750000000001E-2</v>
      </c>
      <c r="O22" s="244">
        <f t="shared" si="2"/>
        <v>0.98491499999999987</v>
      </c>
    </row>
    <row r="23" spans="1:28" ht="9.9499999999999993" customHeight="1" x14ac:dyDescent="0.25">
      <c r="A23" s="36"/>
      <c r="B23" s="37">
        <v>2024</v>
      </c>
      <c r="C23" s="38">
        <v>7.4999999999999997E-2</v>
      </c>
      <c r="D23" s="38">
        <v>0.1027</v>
      </c>
      <c r="E23" s="38">
        <v>8.8849999999999998E-2</v>
      </c>
      <c r="F23" s="38">
        <v>8.8849999999999998E-2</v>
      </c>
      <c r="G23" s="38">
        <v>8.8999999999999996E-2</v>
      </c>
      <c r="H23" s="38">
        <v>8.8999999999999996E-2</v>
      </c>
      <c r="I23" s="38">
        <v>9.3466666666666656E-2</v>
      </c>
      <c r="J23" s="38">
        <v>8.8999999999999996E-2</v>
      </c>
      <c r="K23" s="38">
        <v>8.8999999999999996E-2</v>
      </c>
      <c r="L23" s="38">
        <v>9.0999999999999998E-2</v>
      </c>
      <c r="M23" s="2">
        <v>9.0488888888888883E-2</v>
      </c>
      <c r="N23" s="38">
        <v>8.8899999999999993E-2</v>
      </c>
      <c r="O23" s="244">
        <f t="shared" si="2"/>
        <v>1.0752555555555554</v>
      </c>
    </row>
    <row r="24" spans="1:28" ht="9.9499999999999993" customHeight="1" x14ac:dyDescent="0.25">
      <c r="A24" s="36" t="s">
        <v>3</v>
      </c>
      <c r="B24" s="37">
        <v>2023</v>
      </c>
      <c r="C24" s="38">
        <v>2.2590625000000002</v>
      </c>
      <c r="D24" s="38">
        <v>2.2829999999999999</v>
      </c>
      <c r="E24" s="38">
        <v>2.0044531249999999</v>
      </c>
      <c r="F24" s="38">
        <v>2.1437265624999999</v>
      </c>
      <c r="G24" s="38">
        <v>2.0392714843749999</v>
      </c>
      <c r="H24" s="38">
        <v>1.6781999999999999</v>
      </c>
      <c r="I24" s="38">
        <v>1.8587357421874999</v>
      </c>
      <c r="J24" s="38">
        <v>1.7684678710937498</v>
      </c>
      <c r="K24" s="38">
        <v>1.8140000000000001</v>
      </c>
      <c r="L24" s="38">
        <v>2.1179999999999999</v>
      </c>
      <c r="M24" s="2">
        <v>1.8580000000000001</v>
      </c>
      <c r="N24" s="38">
        <v>1.9878063964843751</v>
      </c>
      <c r="O24" s="244">
        <f t="shared" si="2"/>
        <v>23.812723681640627</v>
      </c>
    </row>
    <row r="25" spans="1:28" ht="9.9499999999999993" customHeight="1" x14ac:dyDescent="0.25">
      <c r="A25" s="36"/>
      <c r="B25" s="37">
        <v>2024</v>
      </c>
      <c r="C25" s="38">
        <v>2.4580000000000002</v>
      </c>
      <c r="D25" s="38">
        <v>2.0740898437499999</v>
      </c>
      <c r="E25" s="38">
        <v>2.2660449218750003</v>
      </c>
      <c r="F25" s="38">
        <v>2.2660449218750003</v>
      </c>
      <c r="G25" s="38">
        <v>2.266</v>
      </c>
      <c r="H25" s="38">
        <v>2.266</v>
      </c>
      <c r="I25" s="38">
        <v>2.202</v>
      </c>
      <c r="J25" s="38">
        <v>2.2730000000000001</v>
      </c>
      <c r="K25" s="38">
        <v>2.266</v>
      </c>
      <c r="L25" s="38">
        <v>2.234</v>
      </c>
      <c r="M25" s="2">
        <v>2.2469999999999999</v>
      </c>
      <c r="N25" s="38">
        <v>2.266029947916667</v>
      </c>
      <c r="O25" s="244">
        <f t="shared" si="2"/>
        <v>27.084209635416673</v>
      </c>
    </row>
    <row r="26" spans="1:28" ht="9.9499999999999993" customHeight="1" x14ac:dyDescent="0.25">
      <c r="A26" s="36" t="s">
        <v>4</v>
      </c>
      <c r="B26" s="37">
        <v>2023</v>
      </c>
      <c r="C26" s="38">
        <v>43.683671099999998</v>
      </c>
      <c r="D26" s="38">
        <v>43.941115169750191</v>
      </c>
      <c r="E26" s="38">
        <v>42.822398</v>
      </c>
      <c r="F26" s="38">
        <v>45.365192780000001</v>
      </c>
      <c r="G26" s="38">
        <v>46.273129587009997</v>
      </c>
      <c r="H26" s="38">
        <v>42.606321819029127</v>
      </c>
      <c r="I26" s="38">
        <v>43.976748173500006</v>
      </c>
      <c r="J26" s="38">
        <v>50.295238465228728</v>
      </c>
      <c r="K26" s="38">
        <v>45.365000000000002</v>
      </c>
      <c r="L26" s="38">
        <v>40.765000000000001</v>
      </c>
      <c r="M26" s="2">
        <v>47.906135212048177</v>
      </c>
      <c r="N26" s="38">
        <v>47.983314099999994</v>
      </c>
      <c r="O26" s="244">
        <f t="shared" si="2"/>
        <v>540.98326440656626</v>
      </c>
    </row>
    <row r="27" spans="1:28" ht="9.9499999999999993" customHeight="1" x14ac:dyDescent="0.25">
      <c r="A27" s="36"/>
      <c r="B27" s="37">
        <v>2024</v>
      </c>
      <c r="C27" s="38">
        <v>53.381946918000004</v>
      </c>
      <c r="D27" s="38">
        <v>47.141148303515266</v>
      </c>
      <c r="E27" s="38">
        <v>46.01199782431771</v>
      </c>
      <c r="F27" s="38">
        <v>50.307582790679994</v>
      </c>
      <c r="G27" s="38">
        <v>50.702194532</v>
      </c>
      <c r="H27" s="38">
        <v>51.672582746959996</v>
      </c>
      <c r="I27" s="38">
        <v>53.489032137319995</v>
      </c>
      <c r="J27" s="38">
        <v>60.823192196553386</v>
      </c>
      <c r="K27" s="38">
        <v>62.064</v>
      </c>
      <c r="L27" s="38">
        <v>52.581000000000003</v>
      </c>
      <c r="M27" s="2">
        <v>51.95460313876</v>
      </c>
      <c r="N27" s="38">
        <v>49.007258382332566</v>
      </c>
      <c r="O27" s="244">
        <f t="shared" si="2"/>
        <v>629.13653897043901</v>
      </c>
      <c r="Q27" s="315"/>
      <c r="R27" s="315"/>
      <c r="S27" s="315"/>
      <c r="T27" s="315"/>
      <c r="U27" s="315"/>
      <c r="V27" s="315"/>
      <c r="W27" s="315"/>
      <c r="X27" s="315"/>
      <c r="Y27" s="315"/>
      <c r="Z27" s="315"/>
      <c r="AA27" s="315"/>
      <c r="AB27" s="315"/>
    </row>
    <row r="28" spans="1:28" ht="9.9499999999999993" customHeight="1" x14ac:dyDescent="0.25">
      <c r="A28" s="36" t="s">
        <v>5</v>
      </c>
      <c r="B28" s="37">
        <v>2023</v>
      </c>
      <c r="C28" s="38">
        <v>78.745914062500006</v>
      </c>
      <c r="D28" s="38">
        <v>71.401375000000002</v>
      </c>
      <c r="E28" s="38">
        <v>75.073644531250011</v>
      </c>
      <c r="F28" s="38">
        <v>73.237509765625006</v>
      </c>
      <c r="G28" s="38">
        <v>74.614610839843763</v>
      </c>
      <c r="H28" s="38">
        <v>76.347999999999999</v>
      </c>
      <c r="I28" s="38">
        <v>75.481305419921881</v>
      </c>
      <c r="J28" s="38">
        <v>75.914652709960933</v>
      </c>
      <c r="K28" s="38">
        <v>75.697999999999993</v>
      </c>
      <c r="L28" s="38">
        <v>79.581999999999994</v>
      </c>
      <c r="M28" s="2">
        <v>79.480999999999995</v>
      </c>
      <c r="N28" s="38">
        <v>74.531392517089841</v>
      </c>
      <c r="O28" s="244">
        <f t="shared" si="2"/>
        <v>910.10940484619141</v>
      </c>
    </row>
    <row r="29" spans="1:28" ht="9.9499999999999993" customHeight="1" x14ac:dyDescent="0.25">
      <c r="A29" s="36"/>
      <c r="B29" s="37">
        <v>2024</v>
      </c>
      <c r="C29" s="38">
        <v>84.073999999999998</v>
      </c>
      <c r="D29" s="38">
        <v>79.155577148437501</v>
      </c>
      <c r="E29" s="38">
        <v>81.114788574218693</v>
      </c>
      <c r="F29" s="38">
        <v>80.209000000000003</v>
      </c>
      <c r="G29" s="38">
        <v>89.638000000000005</v>
      </c>
      <c r="H29" s="38">
        <v>87.638000000000005</v>
      </c>
      <c r="I29" s="38">
        <v>96.826455240885394</v>
      </c>
      <c r="J29" s="38">
        <v>84.305000000000007</v>
      </c>
      <c r="K29" s="38">
        <v>91.114999999999995</v>
      </c>
      <c r="L29" s="38">
        <v>90.731999999999999</v>
      </c>
      <c r="M29" s="2">
        <v>89.367400000000004</v>
      </c>
      <c r="N29" s="38">
        <v>91.653929524739596</v>
      </c>
      <c r="O29" s="244">
        <f t="shared" si="2"/>
        <v>1045.8291504882811</v>
      </c>
    </row>
    <row r="30" spans="1:28" ht="9.9499999999999993" customHeight="1" x14ac:dyDescent="0.25">
      <c r="A30" s="36" t="s">
        <v>40</v>
      </c>
      <c r="B30" s="37">
        <v>2023</v>
      </c>
      <c r="C30" s="38">
        <v>1.899</v>
      </c>
      <c r="D30" s="38">
        <v>1.5150000000000001</v>
      </c>
      <c r="E30" s="38">
        <v>2.0389999999999997</v>
      </c>
      <c r="F30" s="38">
        <v>2.7170000000000001</v>
      </c>
      <c r="G30" s="38">
        <v>3.0503314081569162</v>
      </c>
      <c r="H30" s="38">
        <v>2.9785191421312858</v>
      </c>
      <c r="I30" s="38">
        <v>3.014425275144101</v>
      </c>
      <c r="J30" s="38">
        <v>2.9964722086376936</v>
      </c>
      <c r="K30" s="38">
        <v>3.0049999999999999</v>
      </c>
      <c r="L30" s="38">
        <v>2.33</v>
      </c>
      <c r="M30" s="2">
        <v>3.0139999999999998</v>
      </c>
      <c r="N30" s="38">
        <v>2.6721664260196141</v>
      </c>
      <c r="O30" s="244">
        <f t="shared" si="2"/>
        <v>31.230914460089611</v>
      </c>
    </row>
    <row r="31" spans="1:28" ht="9.9499999999999993" customHeight="1" x14ac:dyDescent="0.25">
      <c r="A31" s="36"/>
      <c r="B31" s="37">
        <v>2024</v>
      </c>
      <c r="C31" s="38">
        <v>1.9370000000000001</v>
      </c>
      <c r="D31" s="38">
        <v>2.3780000000000001</v>
      </c>
      <c r="E31" s="38">
        <v>2.1575000000000002</v>
      </c>
      <c r="F31" s="38">
        <v>2.0941000000000001</v>
      </c>
      <c r="G31" s="38">
        <v>2.1419999999999999</v>
      </c>
      <c r="H31" s="38">
        <v>2.1419999999999999</v>
      </c>
      <c r="I31" s="38">
        <v>2.2090000000000001</v>
      </c>
      <c r="J31" s="38">
        <v>2.1419999999999999</v>
      </c>
      <c r="K31" s="38">
        <v>2.1579999999999999</v>
      </c>
      <c r="L31" s="38">
        <v>2.1760000000000002</v>
      </c>
      <c r="M31" s="2">
        <v>2.1643333333333334</v>
      </c>
      <c r="N31" s="38">
        <v>2.1311999999999998</v>
      </c>
      <c r="O31" s="244">
        <f t="shared" si="2"/>
        <v>25.831133333333334</v>
      </c>
    </row>
    <row r="32" spans="1:28" ht="9.9499999999999993" customHeight="1" x14ac:dyDescent="0.25">
      <c r="A32" s="36" t="s">
        <v>41</v>
      </c>
      <c r="B32" s="37">
        <v>2023</v>
      </c>
      <c r="C32" s="38">
        <v>38.246500000000005</v>
      </c>
      <c r="D32" s="38">
        <v>28.877090000000003</v>
      </c>
      <c r="E32" s="38">
        <v>27.21</v>
      </c>
      <c r="F32" s="38">
        <v>22.625109999999999</v>
      </c>
      <c r="G32" s="38">
        <v>23.974879999999999</v>
      </c>
      <c r="H32" s="38">
        <v>27.189499999999999</v>
      </c>
      <c r="I32" s="38">
        <v>25.582189999999997</v>
      </c>
      <c r="J32" s="38">
        <v>26.385844999999996</v>
      </c>
      <c r="K32" s="38">
        <v>25.984000000000002</v>
      </c>
      <c r="L32" s="38">
        <v>25.672000000000001</v>
      </c>
      <c r="M32" s="2">
        <v>25.582000000000001</v>
      </c>
      <c r="N32" s="38">
        <v>25.626885000000001</v>
      </c>
      <c r="O32" s="244">
        <f t="shared" si="2"/>
        <v>322.95600000000002</v>
      </c>
    </row>
    <row r="33" spans="1:15" ht="9.9499999999999993" customHeight="1" x14ac:dyDescent="0.25">
      <c r="A33" s="36"/>
      <c r="B33" s="37">
        <v>2024</v>
      </c>
      <c r="C33" s="38">
        <v>31.468</v>
      </c>
      <c r="D33" s="38">
        <v>24.917555</v>
      </c>
      <c r="E33" s="38">
        <v>28.192777499999998</v>
      </c>
      <c r="F33" s="38">
        <v>27.018000000000001</v>
      </c>
      <c r="G33" s="38">
        <v>27.899000000000001</v>
      </c>
      <c r="H33" s="38">
        <v>27.899000000000001</v>
      </c>
      <c r="I33" s="38">
        <v>26.709444166666668</v>
      </c>
      <c r="J33" s="38">
        <v>27.899000000000001</v>
      </c>
      <c r="K33" s="38">
        <v>28.193000000000001</v>
      </c>
      <c r="L33" s="38">
        <v>27.303999999999998</v>
      </c>
      <c r="M33" s="2">
        <v>28.502400000000002</v>
      </c>
      <c r="N33" s="38">
        <v>27.703259166666669</v>
      </c>
      <c r="O33" s="244">
        <f t="shared" si="2"/>
        <v>333.70543583333335</v>
      </c>
    </row>
    <row r="34" spans="1:15" ht="9.9499999999999993" customHeight="1" x14ac:dyDescent="0.25">
      <c r="A34" s="36" t="s">
        <v>42</v>
      </c>
      <c r="B34" s="37">
        <v>2023</v>
      </c>
      <c r="C34" s="38">
        <v>3.9677968749999999</v>
      </c>
      <c r="D34" s="38">
        <v>4.8032500000000002</v>
      </c>
      <c r="E34" s="38">
        <v>4.3855234374999998</v>
      </c>
      <c r="F34" s="38">
        <v>3.09438671875</v>
      </c>
      <c r="G34" s="38">
        <v>3.0627392578124999</v>
      </c>
      <c r="H34" s="38">
        <v>4.3639999999999999</v>
      </c>
      <c r="I34" s="38">
        <v>3.7133696289062499</v>
      </c>
      <c r="J34" s="38">
        <v>4.0386848144531253</v>
      </c>
      <c r="K34" s="38">
        <v>3.8759999999999999</v>
      </c>
      <c r="L34" s="38">
        <v>3.8359999999999999</v>
      </c>
      <c r="M34" s="2">
        <v>3.7130000000000001</v>
      </c>
      <c r="N34" s="38">
        <v>3.7747374267578127</v>
      </c>
      <c r="O34" s="244">
        <f t="shared" si="2"/>
        <v>46.629488159179679</v>
      </c>
    </row>
    <row r="35" spans="1:15" ht="9.9499999999999993" customHeight="1" x14ac:dyDescent="0.25">
      <c r="A35" s="36"/>
      <c r="B35" s="37">
        <v>2024</v>
      </c>
      <c r="C35" s="38">
        <v>4.3250000000000002</v>
      </c>
      <c r="D35" s="38">
        <v>3.6399550781249999</v>
      </c>
      <c r="E35" s="38">
        <v>4.5624775390624999</v>
      </c>
      <c r="F35" s="38">
        <v>4.3148</v>
      </c>
      <c r="G35" s="38">
        <v>4.3010000000000002</v>
      </c>
      <c r="H35" s="38">
        <v>3.5009999999999999</v>
      </c>
      <c r="I35" s="38">
        <v>4.2060000000000004</v>
      </c>
      <c r="J35" s="38">
        <v>4.3339999999999996</v>
      </c>
      <c r="K35" s="38">
        <v>4.2619999999999996</v>
      </c>
      <c r="L35" s="38">
        <v>3.8540000000000001</v>
      </c>
      <c r="M35" s="2">
        <v>4.0026666666666664</v>
      </c>
      <c r="N35" s="38">
        <v>4.3927591796875003</v>
      </c>
      <c r="O35" s="244">
        <f t="shared" si="2"/>
        <v>49.695658463541676</v>
      </c>
    </row>
    <row r="36" spans="1:15" ht="9.9499999999999993" customHeight="1" x14ac:dyDescent="0.25">
      <c r="A36" s="36" t="s">
        <v>18</v>
      </c>
      <c r="B36" s="37">
        <v>2023</v>
      </c>
      <c r="C36" s="38">
        <v>19.72</v>
      </c>
      <c r="D36" s="38">
        <v>18.173999999999999</v>
      </c>
      <c r="E36" s="38">
        <v>19.842500000000001</v>
      </c>
      <c r="F36" s="38">
        <v>19.893999999999998</v>
      </c>
      <c r="G36" s="38">
        <v>20.574999999999999</v>
      </c>
      <c r="H36" s="38">
        <v>19.7925</v>
      </c>
      <c r="I36" s="38">
        <v>19.390999999999998</v>
      </c>
      <c r="J36" s="38">
        <v>19.7775</v>
      </c>
      <c r="K36" s="38">
        <v>19.314</v>
      </c>
      <c r="L36" s="38">
        <v>19.545999999999999</v>
      </c>
      <c r="M36" s="2">
        <v>20.806999999999999</v>
      </c>
      <c r="N36" s="38">
        <v>18.763000000000002</v>
      </c>
      <c r="O36" s="244">
        <f t="shared" si="2"/>
        <v>235.59649999999999</v>
      </c>
    </row>
    <row r="37" spans="1:15" ht="9.9499999999999993" customHeight="1" x14ac:dyDescent="0.25">
      <c r="A37" s="36"/>
      <c r="B37" s="37">
        <v>2024</v>
      </c>
      <c r="C37" s="38">
        <v>19.889099999999999</v>
      </c>
      <c r="D37" s="38">
        <v>17.492000000000001</v>
      </c>
      <c r="E37" s="38">
        <v>20.524999999999999</v>
      </c>
      <c r="F37" s="38">
        <v>19.050999999999998</v>
      </c>
      <c r="G37" s="38">
        <v>20.756</v>
      </c>
      <c r="H37" s="38">
        <v>21.242000000000001</v>
      </c>
      <c r="I37" s="38">
        <v>19.023</v>
      </c>
      <c r="J37" s="38">
        <v>19.826000000000001</v>
      </c>
      <c r="K37" s="38">
        <v>18.690999999999999</v>
      </c>
      <c r="L37" s="38">
        <v>20.132999999999999</v>
      </c>
      <c r="M37" s="2">
        <v>20.340333333333334</v>
      </c>
      <c r="N37" s="38">
        <v>20.110666666666663</v>
      </c>
      <c r="O37" s="244">
        <f t="shared" si="2"/>
        <v>237.07910000000001</v>
      </c>
    </row>
    <row r="38" spans="1:15" ht="9.9499999999999993" customHeight="1" x14ac:dyDescent="0.25">
      <c r="A38" s="36" t="s">
        <v>19</v>
      </c>
      <c r="B38" s="37">
        <v>2023</v>
      </c>
      <c r="C38" s="38">
        <v>9.6228125000000002</v>
      </c>
      <c r="D38" s="38">
        <v>10.772500000000001</v>
      </c>
      <c r="E38" s="38">
        <v>10.197656250000001</v>
      </c>
      <c r="F38" s="38">
        <v>10.485078125000001</v>
      </c>
      <c r="G38" s="38">
        <v>10.269511718750001</v>
      </c>
      <c r="H38" s="38">
        <v>10.0365</v>
      </c>
      <c r="I38" s="38">
        <v>10.153005859375</v>
      </c>
      <c r="J38" s="38">
        <v>8.0947529296875</v>
      </c>
      <c r="K38" s="38">
        <v>9.1240000000000006</v>
      </c>
      <c r="L38" s="38">
        <v>10.430999999999999</v>
      </c>
      <c r="M38" s="2">
        <v>10.153</v>
      </c>
      <c r="N38" s="38">
        <v>10.292093261718751</v>
      </c>
      <c r="O38" s="244">
        <f t="shared" si="2"/>
        <v>119.63191064453126</v>
      </c>
    </row>
    <row r="39" spans="1:15" ht="9.9499999999999993" customHeight="1" x14ac:dyDescent="0.25">
      <c r="A39" s="36"/>
      <c r="B39" s="37">
        <v>2024</v>
      </c>
      <c r="C39" s="38">
        <v>8.1969999999999992</v>
      </c>
      <c r="D39" s="38">
        <v>10.341367187500001</v>
      </c>
      <c r="E39" s="38">
        <v>9.2691835937500002</v>
      </c>
      <c r="F39" s="38">
        <v>8.0670000000000002</v>
      </c>
      <c r="G39" s="38">
        <v>8.9689999999999994</v>
      </c>
      <c r="H39" s="38">
        <v>8.9689999999999994</v>
      </c>
      <c r="I39" s="38">
        <v>9.2260000000000009</v>
      </c>
      <c r="J39" s="38">
        <v>8.8819999999999997</v>
      </c>
      <c r="K39" s="38">
        <v>9.2690000000000001</v>
      </c>
      <c r="L39" s="38">
        <v>9.0980000000000008</v>
      </c>
      <c r="M39" s="2">
        <v>9.0546666666666678</v>
      </c>
      <c r="N39" s="38">
        <v>8.7683945312500011</v>
      </c>
      <c r="O39" s="244">
        <f t="shared" si="2"/>
        <v>108.11061197916666</v>
      </c>
    </row>
    <row r="40" spans="1:15" ht="9.9499999999999993" customHeight="1" x14ac:dyDescent="0.25">
      <c r="A40" s="36" t="s">
        <v>20</v>
      </c>
      <c r="B40" s="37">
        <v>2023</v>
      </c>
      <c r="C40" s="38">
        <v>92.088171875</v>
      </c>
      <c r="D40" s="38">
        <v>81.185249999999996</v>
      </c>
      <c r="E40" s="38">
        <v>86.636710937499998</v>
      </c>
      <c r="F40" s="38">
        <v>83.910980468749997</v>
      </c>
      <c r="G40" s="38">
        <v>85.955278320312502</v>
      </c>
      <c r="H40" s="38">
        <v>93.364000000000004</v>
      </c>
      <c r="I40" s="38">
        <v>89.659639160156246</v>
      </c>
      <c r="J40" s="38">
        <v>91.511819580078125</v>
      </c>
      <c r="K40" s="38">
        <v>90.585999999999999</v>
      </c>
      <c r="L40" s="38">
        <v>84.421999999999997</v>
      </c>
      <c r="M40" s="2">
        <v>89.659000000000006</v>
      </c>
      <c r="N40" s="38">
        <v>87.040527465820318</v>
      </c>
      <c r="O40" s="244">
        <f t="shared" si="2"/>
        <v>1056.0193778076173</v>
      </c>
    </row>
    <row r="41" spans="1:15" ht="9.9499999999999993" customHeight="1" x14ac:dyDescent="0.25">
      <c r="A41" s="36"/>
      <c r="B41" s="37">
        <v>2024</v>
      </c>
      <c r="C41" s="38">
        <v>94.635999999999996</v>
      </c>
      <c r="D41" s="38">
        <v>85.273845703125005</v>
      </c>
      <c r="E41" s="38">
        <v>89.9549228515625</v>
      </c>
      <c r="F41" s="38">
        <v>87.039000000000001</v>
      </c>
      <c r="G41" s="38">
        <v>89.225999999999999</v>
      </c>
      <c r="H41" s="38">
        <v>86.480999999999995</v>
      </c>
      <c r="I41" s="38">
        <v>87.422589518229174</v>
      </c>
      <c r="J41" s="38">
        <v>88.768000000000001</v>
      </c>
      <c r="K41" s="38">
        <v>89.954999999999998</v>
      </c>
      <c r="L41" s="38">
        <v>86.951999999999998</v>
      </c>
      <c r="M41" s="2">
        <v>87.709863172743056</v>
      </c>
      <c r="N41" s="38">
        <v>88.739974283854167</v>
      </c>
      <c r="O41" s="244">
        <f t="shared" si="2"/>
        <v>1062.1581955295139</v>
      </c>
    </row>
    <row r="42" spans="1:15" ht="9.9499999999999993" customHeight="1" x14ac:dyDescent="0.25">
      <c r="A42" s="36" t="s">
        <v>21</v>
      </c>
      <c r="B42" s="37">
        <v>2023</v>
      </c>
      <c r="C42" s="38">
        <v>1.4012812500000003</v>
      </c>
      <c r="D42" s="38">
        <v>1.3554999999999999</v>
      </c>
      <c r="E42" s="38">
        <v>1.3783906250000002</v>
      </c>
      <c r="F42" s="38">
        <v>1.3669453125</v>
      </c>
      <c r="G42" s="38">
        <v>1.3755292968750004</v>
      </c>
      <c r="H42" s="38">
        <v>1.3045</v>
      </c>
      <c r="I42" s="38">
        <v>1.3400146484375002</v>
      </c>
      <c r="J42" s="38">
        <v>1.3222573242187501</v>
      </c>
      <c r="K42" s="38">
        <v>1.331</v>
      </c>
      <c r="L42" s="38">
        <v>1.369</v>
      </c>
      <c r="M42" s="2">
        <v>1.347</v>
      </c>
      <c r="N42" s="38">
        <v>1.3580456542968751</v>
      </c>
      <c r="O42" s="244">
        <f t="shared" si="2"/>
        <v>16.249464111328127</v>
      </c>
    </row>
    <row r="43" spans="1:15" ht="9.9499999999999993" customHeight="1" x14ac:dyDescent="0.25">
      <c r="A43" s="36"/>
      <c r="B43" s="37">
        <v>2024</v>
      </c>
      <c r="C43" s="38">
        <v>1.478</v>
      </c>
      <c r="D43" s="38">
        <v>1.3726679687500001</v>
      </c>
      <c r="E43" s="38">
        <v>1.4753339843750002</v>
      </c>
      <c r="F43" s="38">
        <v>1.3843000000000001</v>
      </c>
      <c r="G43" s="38">
        <v>1.4530000000000001</v>
      </c>
      <c r="H43" s="38">
        <v>1.4530000000000001</v>
      </c>
      <c r="I43" s="38">
        <v>1.4107673177083335</v>
      </c>
      <c r="J43" s="38">
        <v>1.458</v>
      </c>
      <c r="K43" s="38">
        <v>1.4750000000000001</v>
      </c>
      <c r="L43" s="38">
        <v>1.4319999999999999</v>
      </c>
      <c r="M43" s="2">
        <v>1.4389224392361113</v>
      </c>
      <c r="N43" s="38">
        <v>1.4375446614583334</v>
      </c>
      <c r="O43" s="244">
        <f t="shared" si="2"/>
        <v>17.26853637152778</v>
      </c>
    </row>
    <row r="44" spans="1:15" ht="9.9499999999999993" customHeight="1" x14ac:dyDescent="0.25">
      <c r="A44" s="36" t="s">
        <v>22</v>
      </c>
      <c r="B44" s="37">
        <v>2023</v>
      </c>
      <c r="C44" s="38">
        <v>1.1736562500000001</v>
      </c>
      <c r="D44" s="38">
        <v>1.349</v>
      </c>
      <c r="E44" s="38">
        <v>1.2613281249999999</v>
      </c>
      <c r="F44" s="38">
        <v>1.3051640624999998</v>
      </c>
      <c r="G44" s="38">
        <v>1.2722871093749999</v>
      </c>
      <c r="H44" s="38">
        <v>1.3045</v>
      </c>
      <c r="I44" s="38">
        <v>1.2883935546875001</v>
      </c>
      <c r="J44" s="38">
        <v>1.29644677734375</v>
      </c>
      <c r="K44" s="38">
        <v>1.292</v>
      </c>
      <c r="L44" s="38">
        <v>1.2969999999999999</v>
      </c>
      <c r="M44" s="2">
        <v>1.288</v>
      </c>
      <c r="N44" s="38">
        <v>1.2924724121093749</v>
      </c>
      <c r="O44" s="244">
        <f t="shared" si="2"/>
        <v>15.420248291015625</v>
      </c>
    </row>
    <row r="45" spans="1:15" ht="9.9499999999999993" customHeight="1" x14ac:dyDescent="0.25">
      <c r="A45" s="36"/>
      <c r="B45" s="37">
        <v>2024</v>
      </c>
      <c r="C45" s="38">
        <v>1.2609999999999999</v>
      </c>
      <c r="D45" s="38">
        <v>1.2832460937499999</v>
      </c>
      <c r="E45" s="38">
        <v>1.272123046875</v>
      </c>
      <c r="F45" s="38">
        <v>1.2494000000000001</v>
      </c>
      <c r="G45" s="38">
        <v>1.266</v>
      </c>
      <c r="H45" s="38">
        <v>1.266</v>
      </c>
      <c r="I45" s="38">
        <v>1.421</v>
      </c>
      <c r="J45" s="38">
        <v>1.266</v>
      </c>
      <c r="K45" s="38">
        <v>1.272</v>
      </c>
      <c r="L45" s="38">
        <v>1.3440000000000001</v>
      </c>
      <c r="M45" s="2">
        <v>1.3176666666666668</v>
      </c>
      <c r="N45" s="38">
        <v>1.2625076822916668</v>
      </c>
      <c r="O45" s="244">
        <f t="shared" si="2"/>
        <v>15.480943489583332</v>
      </c>
    </row>
    <row r="46" spans="1:15" ht="9.9499999999999993" customHeight="1" x14ac:dyDescent="0.25">
      <c r="A46" s="36" t="s">
        <v>152</v>
      </c>
      <c r="B46" s="37">
        <v>2023</v>
      </c>
      <c r="C46" s="38">
        <v>38.720999999999997</v>
      </c>
      <c r="D46" s="38">
        <v>50.877000000000002</v>
      </c>
      <c r="E46" s="38">
        <v>54.572000000000003</v>
      </c>
      <c r="F46" s="38">
        <v>66.97</v>
      </c>
      <c r="G46" s="38">
        <v>51.012</v>
      </c>
      <c r="H46" s="38">
        <v>43.197000000000003</v>
      </c>
      <c r="I46" s="38">
        <v>30.149000000000001</v>
      </c>
      <c r="J46" s="38">
        <v>39.512999999999998</v>
      </c>
      <c r="K46" s="38">
        <v>45.76</v>
      </c>
      <c r="L46" s="38">
        <v>54.206000000000003</v>
      </c>
      <c r="M46" s="2">
        <v>56.26</v>
      </c>
      <c r="N46" s="38">
        <v>42.935000000000002</v>
      </c>
      <c r="O46" s="244">
        <f t="shared" si="2"/>
        <v>574.17200000000003</v>
      </c>
    </row>
    <row r="47" spans="1:15" ht="9.9499999999999993" customHeight="1" x14ac:dyDescent="0.25">
      <c r="A47" s="36"/>
      <c r="B47" s="37">
        <v>2024</v>
      </c>
      <c r="C47" s="38">
        <v>46.055999999999997</v>
      </c>
      <c r="D47" s="38">
        <v>48.771000000000001</v>
      </c>
      <c r="E47" s="38">
        <v>51.413499999999999</v>
      </c>
      <c r="F47" s="38">
        <v>49.417000000000002</v>
      </c>
      <c r="G47" s="38">
        <v>50.914000000000001</v>
      </c>
      <c r="H47" s="38">
        <v>46.914000000000001</v>
      </c>
      <c r="I47" s="38">
        <v>49.867166666666662</v>
      </c>
      <c r="J47" s="38">
        <v>48.914000000000001</v>
      </c>
      <c r="K47" s="38">
        <v>47.414000000000001</v>
      </c>
      <c r="L47" s="38">
        <v>48.390999999999998</v>
      </c>
      <c r="M47" s="2">
        <v>49.231722222222224</v>
      </c>
      <c r="N47" s="38">
        <v>50.581500000000005</v>
      </c>
      <c r="O47" s="244">
        <f t="shared" si="2"/>
        <v>587.8848888888889</v>
      </c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7.2473515625000005</v>
      </c>
      <c r="D48" s="38">
        <f t="shared" ref="D48:L48" si="5">D50+D52</f>
        <v>8.0201250000000002</v>
      </c>
      <c r="E48" s="38">
        <f t="shared" si="5"/>
        <v>7.6337382812500003</v>
      </c>
      <c r="F48" s="38">
        <f t="shared" si="5"/>
        <v>7.8269316406250002</v>
      </c>
      <c r="G48" s="38">
        <f t="shared" si="5"/>
        <v>7.6820366210937507</v>
      </c>
      <c r="H48" s="38">
        <f t="shared" si="5"/>
        <v>7.5782500000000006</v>
      </c>
      <c r="I48" s="38">
        <f t="shared" si="5"/>
        <v>7.6301433105468748</v>
      </c>
      <c r="J48" s="38">
        <f t="shared" si="5"/>
        <v>7.6041966552734372</v>
      </c>
      <c r="K48" s="38">
        <f t="shared" si="5"/>
        <v>7.6170000000000009</v>
      </c>
      <c r="L48" s="38">
        <f t="shared" si="5"/>
        <v>7.7910000000000004</v>
      </c>
      <c r="M48" s="38">
        <v>7.6319999999999997</v>
      </c>
      <c r="N48" s="38">
        <v>7.7113539428710931</v>
      </c>
      <c r="O48" s="244">
        <f t="shared" si="2"/>
        <v>91.974127014160175</v>
      </c>
    </row>
    <row r="49" spans="1:15" ht="9.9499999999999993" customHeight="1" x14ac:dyDescent="0.25">
      <c r="A49" s="36"/>
      <c r="B49" s="37">
        <v>2024</v>
      </c>
      <c r="C49" s="38">
        <f>C51+C53</f>
        <v>7.641</v>
      </c>
      <c r="D49" s="38">
        <f t="shared" ref="D49:L49" si="6">D51+D53</f>
        <v>6.7303349609374994</v>
      </c>
      <c r="E49" s="38">
        <f t="shared" si="6"/>
        <v>7.6856674804687497</v>
      </c>
      <c r="F49" s="38">
        <f t="shared" si="6"/>
        <v>7.5622199999999999</v>
      </c>
      <c r="G49" s="38">
        <f t="shared" si="6"/>
        <v>8.6550000000000011</v>
      </c>
      <c r="H49" s="38">
        <f t="shared" si="6"/>
        <v>7.6550000000000002</v>
      </c>
      <c r="I49" s="38">
        <f t="shared" si="6"/>
        <v>7.3260741471354169</v>
      </c>
      <c r="J49" s="38">
        <f t="shared" si="6"/>
        <v>7.6869999999999994</v>
      </c>
      <c r="K49" s="38">
        <f t="shared" si="6"/>
        <v>7.1859999999999999</v>
      </c>
      <c r="L49" s="38">
        <f t="shared" si="6"/>
        <v>7.4909999999999997</v>
      </c>
      <c r="M49" s="2">
        <v>7.8786913823784728</v>
      </c>
      <c r="N49" s="38">
        <v>7.9676291601562497</v>
      </c>
      <c r="O49" s="244">
        <f t="shared" si="2"/>
        <v>91.465617131076399</v>
      </c>
    </row>
    <row r="50" spans="1:15" ht="9.9499999999999993" customHeight="1" x14ac:dyDescent="0.25">
      <c r="A50" s="36" t="s">
        <v>153</v>
      </c>
      <c r="B50" s="37">
        <v>2023</v>
      </c>
      <c r="C50" s="38">
        <v>3.357421875</v>
      </c>
      <c r="D50" s="38">
        <v>3.8099999999999996</v>
      </c>
      <c r="E50" s="38">
        <v>3.5837109374999998</v>
      </c>
      <c r="F50" s="38">
        <v>3.6968554687499999</v>
      </c>
      <c r="G50" s="38">
        <v>3.6119970703124999</v>
      </c>
      <c r="H50" s="38">
        <v>3.5470000000000002</v>
      </c>
      <c r="I50" s="38">
        <v>3.57949853515625</v>
      </c>
      <c r="J50" s="38">
        <v>3.5632492675781249</v>
      </c>
      <c r="K50" s="38">
        <v>3.5710000000000002</v>
      </c>
      <c r="L50" s="38">
        <v>3.6760000000000002</v>
      </c>
      <c r="M50" s="2">
        <v>3.5790000000000002</v>
      </c>
      <c r="N50" s="38">
        <v>3.6273204345703123</v>
      </c>
      <c r="O50" s="244">
        <f t="shared" si="2"/>
        <v>43.203053588867192</v>
      </c>
    </row>
    <row r="51" spans="1:15" ht="9.9499999999999993" customHeight="1" x14ac:dyDescent="0.25">
      <c r="A51" s="36"/>
      <c r="B51" s="37">
        <v>2024</v>
      </c>
      <c r="C51" s="38">
        <v>3.5830000000000002</v>
      </c>
      <c r="D51" s="38">
        <v>3.6402832031249996</v>
      </c>
      <c r="E51" s="38">
        <v>3.6116416015624999</v>
      </c>
      <c r="F51" s="38">
        <v>3.5874000000000001</v>
      </c>
      <c r="G51" s="38">
        <v>3.6059999999999999</v>
      </c>
      <c r="H51" s="38">
        <v>3.6059999999999999</v>
      </c>
      <c r="I51" s="38">
        <v>3.6131082682291669</v>
      </c>
      <c r="J51" s="38">
        <v>3.6320000000000001</v>
      </c>
      <c r="K51" s="38">
        <v>3.6120000000000001</v>
      </c>
      <c r="L51" s="38">
        <v>3.61</v>
      </c>
      <c r="M51" s="2">
        <v>3.6083694227430558</v>
      </c>
      <c r="N51" s="38">
        <v>3.6016805338541666</v>
      </c>
      <c r="O51" s="244">
        <f t="shared" si="2"/>
        <v>43.311483029513887</v>
      </c>
    </row>
    <row r="52" spans="1:15" ht="9.9499999999999993" customHeight="1" x14ac:dyDescent="0.25">
      <c r="A52" s="36" t="s">
        <v>154</v>
      </c>
      <c r="B52" s="37">
        <v>2023</v>
      </c>
      <c r="C52" s="38">
        <v>3.8899296875</v>
      </c>
      <c r="D52" s="38">
        <v>4.2101249999999997</v>
      </c>
      <c r="E52" s="38">
        <v>4.0500273437500001</v>
      </c>
      <c r="F52" s="38">
        <v>4.1300761718750003</v>
      </c>
      <c r="G52" s="38">
        <v>4.0700395507812503</v>
      </c>
      <c r="H52" s="38">
        <v>4.03125</v>
      </c>
      <c r="I52" s="38">
        <v>4.0506447753906247</v>
      </c>
      <c r="J52" s="38">
        <v>4.0409473876953124</v>
      </c>
      <c r="K52" s="38">
        <v>4.0460000000000003</v>
      </c>
      <c r="L52" s="38">
        <v>4.1150000000000002</v>
      </c>
      <c r="M52" s="2">
        <v>4.0529999999999999</v>
      </c>
      <c r="N52" s="38">
        <v>4.0840335083007808</v>
      </c>
      <c r="O52" s="244">
        <f t="shared" si="2"/>
        <v>48.771073425292968</v>
      </c>
    </row>
    <row r="53" spans="1:15" ht="9.9499999999999993" customHeight="1" x14ac:dyDescent="0.25">
      <c r="A53" s="36"/>
      <c r="B53" s="37">
        <v>2024</v>
      </c>
      <c r="C53" s="38">
        <v>4.0579999999999998</v>
      </c>
      <c r="D53" s="38">
        <v>3.0900517578125002</v>
      </c>
      <c r="E53" s="38">
        <v>4.0740258789062498</v>
      </c>
      <c r="F53" s="38">
        <v>3.9748199999999998</v>
      </c>
      <c r="G53" s="38">
        <v>5.0490000000000004</v>
      </c>
      <c r="H53" s="38">
        <v>4.0490000000000004</v>
      </c>
      <c r="I53" s="38">
        <v>3.7129658789062496</v>
      </c>
      <c r="J53" s="38">
        <v>4.0549999999999997</v>
      </c>
      <c r="K53" s="38">
        <v>3.5739999999999998</v>
      </c>
      <c r="L53" s="38">
        <v>3.8809999999999998</v>
      </c>
      <c r="M53" s="2">
        <v>4.2703219596354165</v>
      </c>
      <c r="N53" s="38">
        <v>4.3659486263020826</v>
      </c>
      <c r="O53" s="244">
        <f t="shared" si="2"/>
        <v>48.154134101562498</v>
      </c>
    </row>
    <row r="54" spans="1:15" ht="9.9499999999999993" customHeight="1" x14ac:dyDescent="0.25">
      <c r="A54" s="36" t="s">
        <v>34</v>
      </c>
      <c r="B54" s="37">
        <v>2023</v>
      </c>
      <c r="C54" s="38">
        <v>9.18</v>
      </c>
      <c r="D54" s="38">
        <v>10.16</v>
      </c>
      <c r="E54" s="38">
        <v>10.66</v>
      </c>
      <c r="F54" s="38">
        <v>10.92</v>
      </c>
      <c r="G54" s="38">
        <v>10.84</v>
      </c>
      <c r="H54" s="38">
        <v>10.76</v>
      </c>
      <c r="I54" s="38">
        <v>10.93</v>
      </c>
      <c r="J54" s="38">
        <v>10.93</v>
      </c>
      <c r="K54" s="38">
        <v>11.01</v>
      </c>
      <c r="L54" s="38">
        <v>11.01</v>
      </c>
      <c r="M54" s="2">
        <v>10.76</v>
      </c>
      <c r="N54" s="38">
        <v>10.51</v>
      </c>
      <c r="O54" s="244">
        <f t="shared" si="2"/>
        <v>127.67000000000002</v>
      </c>
    </row>
    <row r="55" spans="1:15" ht="9.9499999999999993" customHeight="1" x14ac:dyDescent="0.25">
      <c r="A55" s="36"/>
      <c r="B55" s="37">
        <v>2024</v>
      </c>
      <c r="C55" s="38">
        <v>10.128</v>
      </c>
      <c r="D55" s="38">
        <v>10.79</v>
      </c>
      <c r="E55" s="38">
        <v>10.459</v>
      </c>
      <c r="F55" s="38">
        <v>9.0579000000000001</v>
      </c>
      <c r="G55" s="38">
        <v>10.359</v>
      </c>
      <c r="H55" s="38">
        <v>8.6590000000000007</v>
      </c>
      <c r="I55" s="38">
        <v>10.1023</v>
      </c>
      <c r="J55" s="38">
        <v>9.9090000000000007</v>
      </c>
      <c r="K55" s="38">
        <v>10.459</v>
      </c>
      <c r="L55" s="38">
        <v>9.3810000000000002</v>
      </c>
      <c r="M55" s="2">
        <v>9.7067666666666668</v>
      </c>
      <c r="N55" s="38">
        <v>9.9586333333333332</v>
      </c>
      <c r="O55" s="244">
        <f t="shared" si="2"/>
        <v>118.96960000000001</v>
      </c>
    </row>
    <row r="56" spans="1:15" ht="9.9499999999999993" customHeight="1" x14ac:dyDescent="0.25">
      <c r="A56" s="36" t="s">
        <v>35</v>
      </c>
      <c r="B56" s="37">
        <v>2023</v>
      </c>
      <c r="C56" s="38">
        <v>20.12</v>
      </c>
      <c r="D56" s="38">
        <v>18.510000000000002</v>
      </c>
      <c r="E56" s="38">
        <v>19.265000000000001</v>
      </c>
      <c r="F56" s="38">
        <v>21.57</v>
      </c>
      <c r="G56" s="38">
        <v>24.116</v>
      </c>
      <c r="H56" s="38">
        <v>25.671999999999997</v>
      </c>
      <c r="I56" s="38">
        <v>24.893999999999998</v>
      </c>
      <c r="J56" s="38">
        <v>25.282999999999998</v>
      </c>
      <c r="K56" s="38">
        <v>25.088999999999999</v>
      </c>
      <c r="L56" s="38">
        <v>20.864999999999998</v>
      </c>
      <c r="M56" s="2">
        <v>24.893999999999995</v>
      </c>
      <c r="N56" s="38">
        <v>22.879624999999997</v>
      </c>
      <c r="O56" s="244">
        <f t="shared" si="2"/>
        <v>273.157625</v>
      </c>
    </row>
    <row r="57" spans="1:15" ht="9.9499999999999993" customHeight="1" x14ac:dyDescent="0.25">
      <c r="A57" s="36"/>
      <c r="B57" s="37">
        <v>2024</v>
      </c>
      <c r="C57" s="38">
        <v>18.52</v>
      </c>
      <c r="D57" s="38">
        <v>18.916</v>
      </c>
      <c r="E57" s="38">
        <v>19.164000000000001</v>
      </c>
      <c r="F57" s="38">
        <v>21.221</v>
      </c>
      <c r="G57" s="38">
        <v>25.86</v>
      </c>
      <c r="H57" s="38">
        <v>25.16</v>
      </c>
      <c r="I57" s="38">
        <v>51.805</v>
      </c>
      <c r="J57" s="38">
        <v>39.274999999999999</v>
      </c>
      <c r="K57" s="38">
        <v>39.488</v>
      </c>
      <c r="L57" s="38">
        <v>39.503</v>
      </c>
      <c r="M57" s="2">
        <v>38.274999999999999</v>
      </c>
      <c r="N57" s="38">
        <v>43.079000000000001</v>
      </c>
      <c r="O57" s="244">
        <f t="shared" si="2"/>
        <v>380.26599999999996</v>
      </c>
    </row>
    <row r="58" spans="1:15" ht="9.9499999999999993" customHeight="1" x14ac:dyDescent="0.25">
      <c r="A58" s="36" t="s">
        <v>36</v>
      </c>
      <c r="B58" s="37">
        <v>2023</v>
      </c>
      <c r="C58" s="38">
        <v>3.6745000000000001</v>
      </c>
      <c r="D58" s="38">
        <v>3.4977499999999999</v>
      </c>
      <c r="E58" s="38">
        <v>3.32</v>
      </c>
      <c r="F58" s="38">
        <v>2.8860000000000001</v>
      </c>
      <c r="G58" s="38">
        <v>2.8959999999999999</v>
      </c>
      <c r="H58" s="38">
        <v>3.0609999999999999</v>
      </c>
      <c r="I58" s="38">
        <v>3.3580000000000001</v>
      </c>
      <c r="J58" s="38">
        <v>3.8620000000000001</v>
      </c>
      <c r="K58" s="38">
        <v>3.3479999999999999</v>
      </c>
      <c r="L58" s="38">
        <v>3.794</v>
      </c>
      <c r="M58" s="2">
        <v>3.855</v>
      </c>
      <c r="N58" s="38">
        <v>5.4850000000000003</v>
      </c>
      <c r="O58" s="244">
        <f t="shared" si="2"/>
        <v>43.037249999999993</v>
      </c>
    </row>
    <row r="59" spans="1:15" ht="9.9499999999999993" customHeight="1" x14ac:dyDescent="0.25">
      <c r="A59" s="36"/>
      <c r="B59" s="37">
        <v>2024</v>
      </c>
      <c r="C59" s="38">
        <v>2.8380000000000001</v>
      </c>
      <c r="D59" s="38">
        <v>2.8636046875000005</v>
      </c>
      <c r="E59" s="38">
        <v>2.8508023437500003</v>
      </c>
      <c r="F59" s="38">
        <v>2.7942</v>
      </c>
      <c r="G59" s="38">
        <v>2.8370000000000002</v>
      </c>
      <c r="H59" s="38">
        <v>2.8370000000000002</v>
      </c>
      <c r="I59" s="38">
        <v>2.8362023437500006</v>
      </c>
      <c r="J59" s="38">
        <v>2.8370000000000002</v>
      </c>
      <c r="K59" s="38">
        <v>2.851</v>
      </c>
      <c r="L59" s="38">
        <v>2.8370000000000002</v>
      </c>
      <c r="M59" s="2">
        <v>2.8367341145833334</v>
      </c>
      <c r="N59" s="38">
        <v>2.8273341145833335</v>
      </c>
      <c r="O59" s="244">
        <f t="shared" si="2"/>
        <v>34.045877604166662</v>
      </c>
    </row>
    <row r="60" spans="1:15" ht="9.9499999999999993" customHeight="1" x14ac:dyDescent="0.25">
      <c r="A60" s="40" t="s">
        <v>63</v>
      </c>
      <c r="B60" s="37">
        <v>2023</v>
      </c>
      <c r="C60" s="38">
        <v>0.09</v>
      </c>
      <c r="D60" s="38">
        <v>0.22</v>
      </c>
      <c r="E60" s="38">
        <v>0.22</v>
      </c>
      <c r="F60" s="38">
        <v>8.4000000000000005E-2</v>
      </c>
      <c r="G60" s="38">
        <v>0.22</v>
      </c>
      <c r="H60" s="38">
        <v>0.19500000000000001</v>
      </c>
      <c r="I60" s="38">
        <v>7.4999999999999997E-2</v>
      </c>
      <c r="J60" s="38">
        <v>0.20399999999999999</v>
      </c>
      <c r="K60" s="38">
        <v>0.19500000000000001</v>
      </c>
      <c r="L60" s="38">
        <v>7.0000000000000007E-2</v>
      </c>
      <c r="M60" s="2">
        <v>0.09</v>
      </c>
      <c r="N60" s="38">
        <v>0.105</v>
      </c>
      <c r="O60" s="244">
        <f t="shared" si="2"/>
        <v>1.768</v>
      </c>
    </row>
    <row r="61" spans="1:15" ht="9.9499999999999993" customHeight="1" x14ac:dyDescent="0.25">
      <c r="A61" s="40"/>
      <c r="B61" s="37">
        <v>2024</v>
      </c>
      <c r="C61" s="38">
        <v>0.16500000000000001</v>
      </c>
      <c r="D61" s="38">
        <v>0.178984375</v>
      </c>
      <c r="E61" s="38">
        <v>0.1719921875</v>
      </c>
      <c r="F61" s="38">
        <v>0.1719921875</v>
      </c>
      <c r="G61" s="38">
        <v>0.17199999999999999</v>
      </c>
      <c r="H61" s="38">
        <v>0.17199999999999999</v>
      </c>
      <c r="I61" s="38">
        <v>0.17432291666666666</v>
      </c>
      <c r="J61" s="38">
        <v>0.17199999999999999</v>
      </c>
      <c r="K61" s="38">
        <v>0.17199999999999999</v>
      </c>
      <c r="L61" s="38">
        <v>0.17299999999999999</v>
      </c>
      <c r="M61" s="2">
        <v>0.17277430555555554</v>
      </c>
      <c r="N61" s="38">
        <v>0.17199479166666665</v>
      </c>
      <c r="O61" s="244">
        <f t="shared" si="2"/>
        <v>2.0680607638888886</v>
      </c>
    </row>
    <row r="62" spans="1:15" ht="9.9499999999999993" customHeight="1" x14ac:dyDescent="0.25">
      <c r="A62" s="36" t="s">
        <v>155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44">
        <f t="shared" ref="O62" si="7">SUM(C62:N62)</f>
        <v>0</v>
      </c>
    </row>
    <row r="63" spans="1:15" ht="9.9499999999999993" customHeight="1" x14ac:dyDescent="0.25">
      <c r="A63" s="36"/>
      <c r="B63" s="37">
        <v>2024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2">
        <v>0</v>
      </c>
      <c r="N63" s="38">
        <v>0</v>
      </c>
      <c r="O63" s="244">
        <v>0</v>
      </c>
    </row>
    <row r="64" spans="1:15" ht="9.9499999999999993" customHeight="1" x14ac:dyDescent="0.25">
      <c r="A64" s="36" t="s">
        <v>64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44">
        <v>0</v>
      </c>
    </row>
    <row r="65" spans="1:15" ht="9.9499999999999993" customHeight="1" x14ac:dyDescent="0.25">
      <c r="A65" s="41"/>
      <c r="B65" s="42">
        <v>2024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149">
        <v>0</v>
      </c>
      <c r="N65" s="52">
        <v>0</v>
      </c>
      <c r="O65" s="252">
        <v>0</v>
      </c>
    </row>
    <row r="66" spans="1:15" ht="9.75" customHeight="1" x14ac:dyDescent="0.25">
      <c r="A66" s="307" t="s">
        <v>78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51"/>
      <c r="N66" s="151"/>
      <c r="O66" s="151"/>
    </row>
    <row r="67" spans="1:15" ht="9" customHeight="1" x14ac:dyDescent="0.3">
      <c r="A67" s="312" t="s">
        <v>186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" customHeight="1" x14ac:dyDescent="0.3">
      <c r="A68" s="308" t="s">
        <v>179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 x14ac:dyDescent="0.25">
      <c r="A69" s="309" t="s">
        <v>180</v>
      </c>
    </row>
    <row r="70" spans="1:15" ht="14.1" customHeight="1" x14ac:dyDescent="0.25">
      <c r="A70" s="311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T1025 O8 O62 O9:O61 O63:O6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9"/>
  <sheetViews>
    <sheetView showGridLines="0" zoomScaleNormal="100" workbookViewId="0">
      <selection sqref="A1:O70"/>
    </sheetView>
  </sheetViews>
  <sheetFormatPr baseColWidth="10" defaultColWidth="6.44140625" defaultRowHeight="14.1" customHeight="1" x14ac:dyDescent="0.25"/>
  <cols>
    <col min="1" max="1" width="10.44140625" style="31" customWidth="1"/>
    <col min="2" max="2" width="3.5546875" style="31" customWidth="1"/>
    <col min="3" max="14" width="4.5546875" style="31" customWidth="1"/>
    <col min="15" max="15" width="5.44140625" style="31" customWidth="1"/>
    <col min="16" max="16384" width="6.44140625" style="31"/>
  </cols>
  <sheetData>
    <row r="1" spans="1:15" ht="17.100000000000001" customHeight="1" x14ac:dyDescent="0.25">
      <c r="A1" s="29" t="s">
        <v>221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  <c r="E2" s="30"/>
      <c r="F2" s="30"/>
    </row>
    <row r="3" spans="1:15" ht="5.0999999999999996" customHeight="1" x14ac:dyDescent="0.25">
      <c r="A3" s="1"/>
    </row>
    <row r="4" spans="1:15" ht="15.95" customHeight="1" x14ac:dyDescent="0.25">
      <c r="A4" s="217" t="s">
        <v>25</v>
      </c>
      <c r="B4" s="217" t="s">
        <v>57</v>
      </c>
      <c r="C4" s="218" t="s">
        <v>46</v>
      </c>
      <c r="D4" s="218" t="s">
        <v>47</v>
      </c>
      <c r="E4" s="218" t="s">
        <v>48</v>
      </c>
      <c r="F4" s="218" t="s">
        <v>49</v>
      </c>
      <c r="G4" s="218" t="s">
        <v>156</v>
      </c>
      <c r="H4" s="218" t="s">
        <v>51</v>
      </c>
      <c r="I4" s="218" t="s">
        <v>52</v>
      </c>
      <c r="J4" s="218" t="s">
        <v>53</v>
      </c>
      <c r="K4" s="218" t="s">
        <v>54</v>
      </c>
      <c r="L4" s="218" t="s">
        <v>55</v>
      </c>
      <c r="M4" s="218" t="s">
        <v>37</v>
      </c>
      <c r="N4" s="218" t="s">
        <v>38</v>
      </c>
      <c r="O4" s="219" t="s">
        <v>181</v>
      </c>
    </row>
    <row r="5" spans="1:15" ht="12" customHeight="1" x14ac:dyDescent="0.25">
      <c r="A5" s="377" t="s">
        <v>29</v>
      </c>
      <c r="B5" s="228">
        <v>2023</v>
      </c>
      <c r="C5" s="229">
        <f t="shared" ref="C5:O6" si="0">C8+C10+C12+C14+C16+C24+C26+C28+C30+C32+C34+C36+C38+C40+C42+C44+C46+C48+C54+C56+C58+C60+C62+C64</f>
        <v>169094</v>
      </c>
      <c r="D5" s="229">
        <f t="shared" si="0"/>
        <v>178997</v>
      </c>
      <c r="E5" s="229">
        <f t="shared" si="0"/>
        <v>194036</v>
      </c>
      <c r="F5" s="229">
        <f t="shared" si="0"/>
        <v>199874</v>
      </c>
      <c r="G5" s="229">
        <f t="shared" si="0"/>
        <v>210068</v>
      </c>
      <c r="H5" s="229">
        <f t="shared" si="0"/>
        <v>202735</v>
      </c>
      <c r="I5" s="229">
        <f t="shared" si="0"/>
        <v>204091</v>
      </c>
      <c r="J5" s="229">
        <f t="shared" si="0"/>
        <v>201003</v>
      </c>
      <c r="K5" s="229">
        <f t="shared" si="0"/>
        <v>202367</v>
      </c>
      <c r="L5" s="229">
        <f t="shared" si="0"/>
        <v>200012</v>
      </c>
      <c r="M5" s="229">
        <f t="shared" si="0"/>
        <v>208011</v>
      </c>
      <c r="N5" s="229">
        <f t="shared" si="0"/>
        <v>248015</v>
      </c>
      <c r="O5" s="229">
        <f t="shared" si="0"/>
        <v>2418303</v>
      </c>
    </row>
    <row r="6" spans="1:15" ht="12" customHeight="1" x14ac:dyDescent="0.25">
      <c r="A6" s="378"/>
      <c r="B6" s="230" t="s">
        <v>108</v>
      </c>
      <c r="C6" s="231">
        <f t="shared" si="0"/>
        <v>172368</v>
      </c>
      <c r="D6" s="231">
        <f t="shared" si="0"/>
        <v>182578</v>
      </c>
      <c r="E6" s="231">
        <f t="shared" ref="E6:N6" si="1">E9+E11+E13+E15+E17+E25+E27+E29+E31+E33+E35+E37+E39+E41+E43+E45+E47+E49+E55+E57+E59+E61+E63+E65</f>
        <v>201607</v>
      </c>
      <c r="F6" s="231">
        <f t="shared" si="1"/>
        <v>211047</v>
      </c>
      <c r="G6" s="231">
        <f t="shared" si="1"/>
        <v>225017</v>
      </c>
      <c r="H6" s="231">
        <f t="shared" si="1"/>
        <v>215618</v>
      </c>
      <c r="I6" s="231">
        <f t="shared" si="1"/>
        <v>213875</v>
      </c>
      <c r="J6" s="231">
        <f t="shared" si="1"/>
        <v>212351</v>
      </c>
      <c r="K6" s="231">
        <f t="shared" si="1"/>
        <v>209005</v>
      </c>
      <c r="L6" s="231">
        <f t="shared" si="1"/>
        <v>205677</v>
      </c>
      <c r="M6" s="231">
        <f t="shared" si="1"/>
        <v>222187</v>
      </c>
      <c r="N6" s="231">
        <f t="shared" si="1"/>
        <v>231586</v>
      </c>
      <c r="O6" s="231">
        <f t="shared" si="0"/>
        <v>2502916</v>
      </c>
    </row>
    <row r="7" spans="1:15" ht="3.95" customHeight="1" x14ac:dyDescent="0.25">
      <c r="A7" s="33"/>
      <c r="B7" s="34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253"/>
    </row>
    <row r="8" spans="1:15" ht="9.9499999999999993" customHeight="1" x14ac:dyDescent="0.25">
      <c r="A8" s="36" t="s">
        <v>30</v>
      </c>
      <c r="B8" s="37">
        <v>2023</v>
      </c>
      <c r="C8" s="153">
        <v>178</v>
      </c>
      <c r="D8" s="153">
        <v>168</v>
      </c>
      <c r="E8" s="153">
        <v>152</v>
      </c>
      <c r="F8" s="153">
        <v>148</v>
      </c>
      <c r="G8" s="153">
        <v>172</v>
      </c>
      <c r="H8" s="153">
        <v>166</v>
      </c>
      <c r="I8" s="153">
        <v>169</v>
      </c>
      <c r="J8" s="153">
        <v>168</v>
      </c>
      <c r="K8" s="153">
        <v>168</v>
      </c>
      <c r="L8" s="153">
        <v>160</v>
      </c>
      <c r="M8" s="154">
        <v>169</v>
      </c>
      <c r="N8" s="153">
        <v>165</v>
      </c>
      <c r="O8" s="253">
        <f>SUM(C8:N8)</f>
        <v>1983</v>
      </c>
    </row>
    <row r="9" spans="1:15" ht="9.9499999999999993" customHeight="1" x14ac:dyDescent="0.25">
      <c r="A9" s="36"/>
      <c r="B9" s="37">
        <v>2024</v>
      </c>
      <c r="C9" s="153">
        <v>166</v>
      </c>
      <c r="D9" s="153">
        <v>150</v>
      </c>
      <c r="E9" s="153">
        <v>158</v>
      </c>
      <c r="F9" s="153">
        <v>149</v>
      </c>
      <c r="G9" s="153">
        <v>156</v>
      </c>
      <c r="H9" s="153">
        <v>126</v>
      </c>
      <c r="I9" s="153">
        <v>152</v>
      </c>
      <c r="J9" s="153">
        <v>144</v>
      </c>
      <c r="K9" s="153">
        <v>158</v>
      </c>
      <c r="L9" s="153">
        <v>139</v>
      </c>
      <c r="M9" s="154">
        <v>145</v>
      </c>
      <c r="N9" s="153">
        <v>154.33333333333334</v>
      </c>
      <c r="O9" s="253">
        <f t="shared" ref="O9:O65" si="2">SUM(C9:N9)</f>
        <v>1797.3333333333333</v>
      </c>
    </row>
    <row r="10" spans="1:15" ht="9.9499999999999993" customHeight="1" x14ac:dyDescent="0.25">
      <c r="A10" s="36" t="s">
        <v>31</v>
      </c>
      <c r="B10" s="37">
        <v>2023</v>
      </c>
      <c r="C10" s="153">
        <v>2553</v>
      </c>
      <c r="D10" s="153">
        <v>2040</v>
      </c>
      <c r="E10" s="153">
        <v>2505</v>
      </c>
      <c r="F10" s="153">
        <v>2339</v>
      </c>
      <c r="G10" s="153">
        <v>2328</v>
      </c>
      <c r="H10" s="153">
        <v>2396</v>
      </c>
      <c r="I10" s="153">
        <v>2362</v>
      </c>
      <c r="J10" s="153">
        <v>2379</v>
      </c>
      <c r="K10" s="153">
        <v>2371</v>
      </c>
      <c r="L10" s="153">
        <v>2303</v>
      </c>
      <c r="M10" s="154">
        <v>2362</v>
      </c>
      <c r="N10" s="153">
        <v>2333</v>
      </c>
      <c r="O10" s="253">
        <f t="shared" si="2"/>
        <v>28271</v>
      </c>
    </row>
    <row r="11" spans="1:15" ht="9.9499999999999993" customHeight="1" x14ac:dyDescent="0.25">
      <c r="A11" s="36"/>
      <c r="B11" s="37">
        <v>2024</v>
      </c>
      <c r="C11" s="153">
        <v>2366</v>
      </c>
      <c r="D11" s="153">
        <v>2422</v>
      </c>
      <c r="E11" s="153">
        <v>2394</v>
      </c>
      <c r="F11" s="153">
        <v>2304</v>
      </c>
      <c r="G11" s="153">
        <v>2372</v>
      </c>
      <c r="H11" s="153">
        <v>2272</v>
      </c>
      <c r="I11" s="153">
        <v>2373</v>
      </c>
      <c r="J11" s="153">
        <v>2316</v>
      </c>
      <c r="K11" s="153">
        <v>2394</v>
      </c>
      <c r="L11" s="153">
        <v>2322</v>
      </c>
      <c r="M11" s="154">
        <v>2339</v>
      </c>
      <c r="N11" s="153">
        <v>2356.6666666666665</v>
      </c>
      <c r="O11" s="253">
        <f t="shared" si="2"/>
        <v>28230.666666666668</v>
      </c>
    </row>
    <row r="12" spans="1:15" ht="9.9499999999999993" customHeight="1" x14ac:dyDescent="0.25">
      <c r="A12" s="36" t="s">
        <v>106</v>
      </c>
      <c r="B12" s="37">
        <v>2023</v>
      </c>
      <c r="C12" s="153">
        <v>3036</v>
      </c>
      <c r="D12" s="153">
        <v>2874</v>
      </c>
      <c r="E12" s="153">
        <v>2926</v>
      </c>
      <c r="F12" s="153">
        <v>2944</v>
      </c>
      <c r="G12" s="153">
        <v>3902</v>
      </c>
      <c r="H12" s="153">
        <v>2943</v>
      </c>
      <c r="I12" s="153">
        <v>3423</v>
      </c>
      <c r="J12" s="153">
        <v>3183</v>
      </c>
      <c r="K12" s="153">
        <v>3303</v>
      </c>
      <c r="L12" s="153">
        <v>3162</v>
      </c>
      <c r="M12" s="154">
        <v>3423</v>
      </c>
      <c r="N12" s="153">
        <v>3292</v>
      </c>
      <c r="O12" s="253">
        <f t="shared" si="2"/>
        <v>38411</v>
      </c>
    </row>
    <row r="13" spans="1:15" ht="9.9499999999999993" customHeight="1" x14ac:dyDescent="0.25">
      <c r="A13" s="36"/>
      <c r="B13" s="37">
        <v>2024</v>
      </c>
      <c r="C13" s="153">
        <v>2945</v>
      </c>
      <c r="D13" s="153">
        <v>2935</v>
      </c>
      <c r="E13" s="153">
        <v>2940</v>
      </c>
      <c r="F13" s="153">
        <v>2902</v>
      </c>
      <c r="G13" s="153">
        <v>2931</v>
      </c>
      <c r="H13" s="153">
        <v>2831</v>
      </c>
      <c r="I13" s="153">
        <v>2926</v>
      </c>
      <c r="J13" s="153">
        <v>2888</v>
      </c>
      <c r="K13" s="153">
        <v>2940</v>
      </c>
      <c r="L13" s="153">
        <v>2878</v>
      </c>
      <c r="M13" s="154">
        <v>2896</v>
      </c>
      <c r="N13" s="153">
        <v>2924.3333333333335</v>
      </c>
      <c r="O13" s="253">
        <f t="shared" si="2"/>
        <v>34936.333333333336</v>
      </c>
    </row>
    <row r="14" spans="1:15" ht="9.9499999999999993" customHeight="1" x14ac:dyDescent="0.25">
      <c r="A14" s="36" t="s">
        <v>32</v>
      </c>
      <c r="B14" s="37">
        <v>2023</v>
      </c>
      <c r="C14" s="153">
        <v>15338</v>
      </c>
      <c r="D14" s="153">
        <v>16006</v>
      </c>
      <c r="E14" s="153">
        <v>12091</v>
      </c>
      <c r="F14" s="153">
        <v>9445</v>
      </c>
      <c r="G14" s="153">
        <v>8679</v>
      </c>
      <c r="H14" s="153">
        <v>9806</v>
      </c>
      <c r="I14" s="153">
        <v>11858</v>
      </c>
      <c r="J14" s="153">
        <v>9348</v>
      </c>
      <c r="K14" s="153">
        <v>10455</v>
      </c>
      <c r="L14" s="153">
        <v>14744</v>
      </c>
      <c r="M14" s="154">
        <v>14744</v>
      </c>
      <c r="N14" s="153">
        <v>14744</v>
      </c>
      <c r="O14" s="253">
        <f t="shared" si="2"/>
        <v>147258</v>
      </c>
    </row>
    <row r="15" spans="1:15" ht="9.9499999999999993" customHeight="1" x14ac:dyDescent="0.25">
      <c r="A15" s="36"/>
      <c r="B15" s="37">
        <v>2024</v>
      </c>
      <c r="C15" s="153">
        <v>14478</v>
      </c>
      <c r="D15" s="153">
        <v>15768</v>
      </c>
      <c r="E15" s="153">
        <v>15123</v>
      </c>
      <c r="F15" s="153">
        <v>15125</v>
      </c>
      <c r="G15" s="153">
        <v>15139</v>
      </c>
      <c r="H15" s="153">
        <v>15118</v>
      </c>
      <c r="I15" s="153">
        <v>15339</v>
      </c>
      <c r="J15" s="153">
        <v>15127</v>
      </c>
      <c r="K15" s="153">
        <v>15123</v>
      </c>
      <c r="L15" s="153">
        <v>15228</v>
      </c>
      <c r="M15" s="154">
        <v>15499</v>
      </c>
      <c r="N15" s="153">
        <v>15129</v>
      </c>
      <c r="O15" s="253">
        <f t="shared" si="2"/>
        <v>182196</v>
      </c>
    </row>
    <row r="16" spans="1:15" ht="9.9499999999999993" customHeight="1" x14ac:dyDescent="0.25">
      <c r="A16" s="39" t="s">
        <v>0</v>
      </c>
      <c r="B16" s="37">
        <v>2023</v>
      </c>
      <c r="C16" s="153">
        <f>C18+C20+C22</f>
        <v>6733</v>
      </c>
      <c r="D16" s="153">
        <f t="shared" ref="D16:L16" si="3">D18+D20+D22</f>
        <v>6822</v>
      </c>
      <c r="E16" s="153">
        <f t="shared" si="3"/>
        <v>6777</v>
      </c>
      <c r="F16" s="153">
        <f t="shared" si="3"/>
        <v>6799</v>
      </c>
      <c r="G16" s="153">
        <f t="shared" si="3"/>
        <v>6782</v>
      </c>
      <c r="H16" s="153">
        <f t="shared" si="3"/>
        <v>6817</v>
      </c>
      <c r="I16" s="153">
        <f t="shared" si="3"/>
        <v>6800</v>
      </c>
      <c r="J16" s="153">
        <f t="shared" si="3"/>
        <v>6809</v>
      </c>
      <c r="K16" s="153">
        <f t="shared" si="3"/>
        <v>6804</v>
      </c>
      <c r="L16" s="153">
        <f t="shared" si="3"/>
        <v>6795</v>
      </c>
      <c r="M16" s="153">
        <v>6798</v>
      </c>
      <c r="N16" s="153">
        <v>7396</v>
      </c>
      <c r="O16" s="253">
        <f t="shared" si="2"/>
        <v>82132</v>
      </c>
    </row>
    <row r="17" spans="1:15" ht="9.9499999999999993" customHeight="1" x14ac:dyDescent="0.25">
      <c r="A17" s="39"/>
      <c r="B17" s="37">
        <v>2024</v>
      </c>
      <c r="C17" s="153">
        <f>C19+C21+C23</f>
        <v>6777</v>
      </c>
      <c r="D17" s="153">
        <f t="shared" ref="D17:M17" si="4">D19+D21+D23</f>
        <v>6789</v>
      </c>
      <c r="E17" s="153">
        <f t="shared" si="4"/>
        <v>6782</v>
      </c>
      <c r="F17" s="153">
        <f t="shared" si="4"/>
        <v>6616</v>
      </c>
      <c r="G17" s="153">
        <f t="shared" si="4"/>
        <v>6741</v>
      </c>
      <c r="H17" s="153">
        <f t="shared" si="4"/>
        <v>6351</v>
      </c>
      <c r="I17" s="153">
        <f t="shared" si="4"/>
        <v>6730</v>
      </c>
      <c r="J17" s="153">
        <f t="shared" si="4"/>
        <v>6569</v>
      </c>
      <c r="K17" s="153">
        <f t="shared" si="4"/>
        <v>6782</v>
      </c>
      <c r="L17" s="153">
        <f t="shared" si="4"/>
        <v>6539</v>
      </c>
      <c r="M17" s="153">
        <f t="shared" si="4"/>
        <v>6637</v>
      </c>
      <c r="N17" s="153">
        <v>6713</v>
      </c>
      <c r="O17" s="253">
        <f t="shared" si="2"/>
        <v>80026</v>
      </c>
    </row>
    <row r="18" spans="1:15" ht="9.9499999999999993" customHeight="1" x14ac:dyDescent="0.25">
      <c r="A18" s="36" t="s">
        <v>43</v>
      </c>
      <c r="B18" s="37">
        <v>2023</v>
      </c>
      <c r="C18" s="153">
        <v>3071</v>
      </c>
      <c r="D18" s="153">
        <v>3093</v>
      </c>
      <c r="E18" s="153">
        <v>3082</v>
      </c>
      <c r="F18" s="153">
        <v>3087</v>
      </c>
      <c r="G18" s="153">
        <v>3083</v>
      </c>
      <c r="H18" s="153">
        <v>3070</v>
      </c>
      <c r="I18" s="153">
        <v>3077</v>
      </c>
      <c r="J18" s="153">
        <v>3074</v>
      </c>
      <c r="K18" s="153">
        <v>3075</v>
      </c>
      <c r="L18" s="153">
        <v>3086</v>
      </c>
      <c r="M18" s="154">
        <v>3076</v>
      </c>
      <c r="N18" s="153">
        <v>3581</v>
      </c>
      <c r="O18" s="253">
        <f t="shared" si="2"/>
        <v>37455</v>
      </c>
    </row>
    <row r="19" spans="1:15" ht="9.9499999999999993" customHeight="1" x14ac:dyDescent="0.25">
      <c r="A19" s="36"/>
      <c r="B19" s="37">
        <v>2024</v>
      </c>
      <c r="C19" s="153">
        <v>3082</v>
      </c>
      <c r="D19" s="153">
        <v>3085</v>
      </c>
      <c r="E19" s="153">
        <v>3083</v>
      </c>
      <c r="F19" s="153">
        <v>3008</v>
      </c>
      <c r="G19" s="153">
        <v>3064</v>
      </c>
      <c r="H19" s="153">
        <v>3004</v>
      </c>
      <c r="I19" s="153">
        <v>3059</v>
      </c>
      <c r="J19" s="153">
        <v>3025</v>
      </c>
      <c r="K19" s="153">
        <v>3083</v>
      </c>
      <c r="L19" s="153">
        <v>3031</v>
      </c>
      <c r="M19" s="154">
        <v>3042</v>
      </c>
      <c r="N19" s="153">
        <v>3051.6666666666665</v>
      </c>
      <c r="O19" s="253">
        <f t="shared" si="2"/>
        <v>36617.666666666664</v>
      </c>
    </row>
    <row r="20" spans="1:15" ht="9.9499999999999993" customHeight="1" x14ac:dyDescent="0.25">
      <c r="A20" s="36" t="s">
        <v>1</v>
      </c>
      <c r="B20" s="37">
        <v>2023</v>
      </c>
      <c r="C20" s="153">
        <v>2542</v>
      </c>
      <c r="D20" s="153">
        <v>2525</v>
      </c>
      <c r="E20" s="153">
        <v>2533</v>
      </c>
      <c r="F20" s="153">
        <v>2529</v>
      </c>
      <c r="G20" s="153">
        <v>2532</v>
      </c>
      <c r="H20" s="153">
        <v>2548</v>
      </c>
      <c r="I20" s="153">
        <v>2540</v>
      </c>
      <c r="J20" s="153">
        <v>2544</v>
      </c>
      <c r="K20" s="153">
        <v>2542</v>
      </c>
      <c r="L20" s="153">
        <v>2530</v>
      </c>
      <c r="M20" s="154">
        <v>2539</v>
      </c>
      <c r="N20" s="153">
        <v>2634</v>
      </c>
      <c r="O20" s="253">
        <f t="shared" si="2"/>
        <v>30538</v>
      </c>
    </row>
    <row r="21" spans="1:15" ht="9.9499999999999993" customHeight="1" x14ac:dyDescent="0.25">
      <c r="A21" s="36"/>
      <c r="B21" s="37">
        <v>2024</v>
      </c>
      <c r="C21" s="153">
        <v>2533</v>
      </c>
      <c r="D21" s="153">
        <v>2531</v>
      </c>
      <c r="E21" s="153">
        <v>2532</v>
      </c>
      <c r="F21" s="153">
        <v>2499</v>
      </c>
      <c r="G21" s="153">
        <v>2524</v>
      </c>
      <c r="H21" s="153">
        <v>2224</v>
      </c>
      <c r="I21" s="153">
        <v>2521</v>
      </c>
      <c r="J21" s="153">
        <v>2416</v>
      </c>
      <c r="K21" s="153">
        <v>2532</v>
      </c>
      <c r="L21" s="153">
        <v>2372</v>
      </c>
      <c r="M21" s="154">
        <v>2423</v>
      </c>
      <c r="N21" s="153">
        <v>2518.3333333333335</v>
      </c>
      <c r="O21" s="253">
        <f t="shared" si="2"/>
        <v>29625.333333333332</v>
      </c>
    </row>
    <row r="22" spans="1:15" ht="9.9499999999999993" customHeight="1" x14ac:dyDescent="0.25">
      <c r="A22" s="36" t="s">
        <v>2</v>
      </c>
      <c r="B22" s="37">
        <v>2023</v>
      </c>
      <c r="C22" s="153">
        <v>1120</v>
      </c>
      <c r="D22" s="153">
        <v>1204</v>
      </c>
      <c r="E22" s="153">
        <v>1162</v>
      </c>
      <c r="F22" s="153">
        <v>1183</v>
      </c>
      <c r="G22" s="153">
        <v>1167</v>
      </c>
      <c r="H22" s="153">
        <v>1199</v>
      </c>
      <c r="I22" s="153">
        <v>1183</v>
      </c>
      <c r="J22" s="153">
        <v>1191</v>
      </c>
      <c r="K22" s="153">
        <v>1187</v>
      </c>
      <c r="L22" s="153">
        <v>1179</v>
      </c>
      <c r="M22" s="154">
        <v>1183</v>
      </c>
      <c r="N22" s="153">
        <v>1181</v>
      </c>
      <c r="O22" s="253">
        <f t="shared" si="2"/>
        <v>14139</v>
      </c>
    </row>
    <row r="23" spans="1:15" ht="9.9499999999999993" customHeight="1" x14ac:dyDescent="0.25">
      <c r="A23" s="36"/>
      <c r="B23" s="37">
        <v>2024</v>
      </c>
      <c r="C23" s="153">
        <v>1162</v>
      </c>
      <c r="D23" s="153">
        <v>1173</v>
      </c>
      <c r="E23" s="153">
        <v>1167</v>
      </c>
      <c r="F23" s="153">
        <v>1109</v>
      </c>
      <c r="G23" s="153">
        <v>1153</v>
      </c>
      <c r="H23" s="153">
        <v>1123</v>
      </c>
      <c r="I23" s="153">
        <v>1150</v>
      </c>
      <c r="J23" s="153">
        <v>1128</v>
      </c>
      <c r="K23" s="153">
        <v>1167</v>
      </c>
      <c r="L23" s="153">
        <v>1136</v>
      </c>
      <c r="M23" s="154">
        <v>1172</v>
      </c>
      <c r="N23" s="153">
        <v>1143</v>
      </c>
      <c r="O23" s="253">
        <f t="shared" si="2"/>
        <v>13783</v>
      </c>
    </row>
    <row r="24" spans="1:15" ht="9.9499999999999993" customHeight="1" x14ac:dyDescent="0.25">
      <c r="A24" s="36" t="s">
        <v>3</v>
      </c>
      <c r="B24" s="37">
        <v>2023</v>
      </c>
      <c r="C24" s="153">
        <v>1341</v>
      </c>
      <c r="D24" s="153">
        <v>1313</v>
      </c>
      <c r="E24" s="153">
        <v>1327</v>
      </c>
      <c r="F24" s="153">
        <v>1320</v>
      </c>
      <c r="G24" s="153">
        <v>1325</v>
      </c>
      <c r="H24" s="153">
        <v>1040</v>
      </c>
      <c r="I24" s="153">
        <v>1182</v>
      </c>
      <c r="J24" s="153">
        <v>1111</v>
      </c>
      <c r="K24" s="153">
        <v>1147</v>
      </c>
      <c r="L24" s="153">
        <v>1321</v>
      </c>
      <c r="M24" s="154">
        <v>1182</v>
      </c>
      <c r="N24" s="153">
        <v>1252</v>
      </c>
      <c r="O24" s="253">
        <f t="shared" si="2"/>
        <v>14861</v>
      </c>
    </row>
    <row r="25" spans="1:15" ht="9.9499999999999993" customHeight="1" x14ac:dyDescent="0.25">
      <c r="A25" s="36"/>
      <c r="B25" s="37">
        <v>2024</v>
      </c>
      <c r="C25" s="153">
        <v>1327</v>
      </c>
      <c r="D25" s="153">
        <v>1323</v>
      </c>
      <c r="E25" s="153">
        <v>1325</v>
      </c>
      <c r="F25" s="153">
        <v>1303</v>
      </c>
      <c r="G25" s="153">
        <v>1330</v>
      </c>
      <c r="H25" s="153">
        <v>1306</v>
      </c>
      <c r="I25" s="153">
        <v>1317</v>
      </c>
      <c r="J25" s="153">
        <v>1313</v>
      </c>
      <c r="K25" s="153">
        <v>1325</v>
      </c>
      <c r="L25" s="153">
        <v>1311</v>
      </c>
      <c r="M25" s="154">
        <v>1318</v>
      </c>
      <c r="N25" s="153">
        <v>1319.3333333333333</v>
      </c>
      <c r="O25" s="253">
        <f t="shared" si="2"/>
        <v>15817.333333333334</v>
      </c>
    </row>
    <row r="26" spans="1:15" ht="9.9499999999999993" customHeight="1" x14ac:dyDescent="0.25">
      <c r="A26" s="36" t="s">
        <v>4</v>
      </c>
      <c r="B26" s="37">
        <v>2023</v>
      </c>
      <c r="C26" s="153">
        <v>1901</v>
      </c>
      <c r="D26" s="153">
        <v>1550</v>
      </c>
      <c r="E26" s="153">
        <v>1534</v>
      </c>
      <c r="F26" s="153">
        <v>1676</v>
      </c>
      <c r="G26" s="153">
        <v>1852</v>
      </c>
      <c r="H26" s="153">
        <v>1542</v>
      </c>
      <c r="I26" s="153">
        <v>1892</v>
      </c>
      <c r="J26" s="153">
        <v>1588</v>
      </c>
      <c r="K26" s="153">
        <v>1622</v>
      </c>
      <c r="L26" s="153">
        <v>1489</v>
      </c>
      <c r="M26" s="154">
        <v>1548</v>
      </c>
      <c r="N26" s="153">
        <v>2048</v>
      </c>
      <c r="O26" s="253">
        <f t="shared" si="2"/>
        <v>20242</v>
      </c>
    </row>
    <row r="27" spans="1:15" ht="9.9499999999999993" customHeight="1" x14ac:dyDescent="0.25">
      <c r="A27" s="36"/>
      <c r="B27" s="37">
        <v>2024</v>
      </c>
      <c r="C27" s="153">
        <v>2234</v>
      </c>
      <c r="D27" s="153">
        <v>2101</v>
      </c>
      <c r="E27" s="153">
        <v>1810</v>
      </c>
      <c r="F27" s="153">
        <v>1845</v>
      </c>
      <c r="G27" s="153">
        <v>2197</v>
      </c>
      <c r="H27" s="153">
        <v>2226</v>
      </c>
      <c r="I27" s="153">
        <v>2440</v>
      </c>
      <c r="J27" s="153">
        <v>2336</v>
      </c>
      <c r="K27" s="153">
        <v>2264</v>
      </c>
      <c r="L27" s="153">
        <v>2333</v>
      </c>
      <c r="M27" s="154">
        <v>2288</v>
      </c>
      <c r="N27" s="153">
        <v>1950.6666666666667</v>
      </c>
      <c r="O27" s="253">
        <f t="shared" si="2"/>
        <v>26024.666666666668</v>
      </c>
    </row>
    <row r="28" spans="1:15" ht="9.9499999999999993" customHeight="1" x14ac:dyDescent="0.25">
      <c r="A28" s="36" t="s">
        <v>5</v>
      </c>
      <c r="B28" s="37">
        <v>2023</v>
      </c>
      <c r="C28" s="153">
        <v>88004</v>
      </c>
      <c r="D28" s="153">
        <v>97753</v>
      </c>
      <c r="E28" s="153">
        <v>113878</v>
      </c>
      <c r="F28" s="153">
        <v>124815</v>
      </c>
      <c r="G28" s="153">
        <v>133112</v>
      </c>
      <c r="H28" s="153">
        <v>125369</v>
      </c>
      <c r="I28" s="153">
        <v>124241</v>
      </c>
      <c r="J28" s="153">
        <v>124805</v>
      </c>
      <c r="K28" s="153">
        <v>124523</v>
      </c>
      <c r="L28" s="153">
        <v>118390</v>
      </c>
      <c r="M28" s="154">
        <v>124240</v>
      </c>
      <c r="N28" s="153">
        <v>150815</v>
      </c>
      <c r="O28" s="253">
        <f t="shared" si="2"/>
        <v>1449945</v>
      </c>
    </row>
    <row r="29" spans="1:15" ht="9.9499999999999993" customHeight="1" x14ac:dyDescent="0.25">
      <c r="A29" s="36"/>
      <c r="B29" s="37">
        <v>2024</v>
      </c>
      <c r="C29" s="153">
        <v>90878</v>
      </c>
      <c r="D29" s="153">
        <v>99347</v>
      </c>
      <c r="E29" s="153">
        <v>119412</v>
      </c>
      <c r="F29" s="153">
        <v>129753</v>
      </c>
      <c r="G29" s="153">
        <v>142023</v>
      </c>
      <c r="H29" s="153">
        <v>128023</v>
      </c>
      <c r="I29" s="153">
        <v>131171</v>
      </c>
      <c r="J29" s="153">
        <v>128266</v>
      </c>
      <c r="K29" s="153">
        <v>126612</v>
      </c>
      <c r="L29" s="153">
        <v>120597</v>
      </c>
      <c r="M29" s="154">
        <v>135406</v>
      </c>
      <c r="N29" s="153">
        <v>149396</v>
      </c>
      <c r="O29" s="253">
        <f t="shared" si="2"/>
        <v>1500884</v>
      </c>
    </row>
    <row r="30" spans="1:15" ht="9.9499999999999993" customHeight="1" x14ac:dyDescent="0.25">
      <c r="A30" s="36" t="s">
        <v>40</v>
      </c>
      <c r="B30" s="37">
        <v>2023</v>
      </c>
      <c r="C30" s="153">
        <v>1373</v>
      </c>
      <c r="D30" s="153">
        <v>1328</v>
      </c>
      <c r="E30" s="153">
        <v>1566</v>
      </c>
      <c r="F30" s="153">
        <v>1291</v>
      </c>
      <c r="G30" s="153">
        <v>1534</v>
      </c>
      <c r="H30" s="153">
        <v>1621</v>
      </c>
      <c r="I30" s="153">
        <v>1578</v>
      </c>
      <c r="J30" s="153">
        <v>1599</v>
      </c>
      <c r="K30" s="153">
        <v>1588</v>
      </c>
      <c r="L30" s="153">
        <v>1430</v>
      </c>
      <c r="M30" s="154">
        <v>1578</v>
      </c>
      <c r="N30" s="153">
        <v>1904</v>
      </c>
      <c r="O30" s="253">
        <f t="shared" si="2"/>
        <v>18390</v>
      </c>
    </row>
    <row r="31" spans="1:15" ht="9.9499999999999993" customHeight="1" x14ac:dyDescent="0.25">
      <c r="A31" s="36"/>
      <c r="B31" s="37">
        <v>2024</v>
      </c>
      <c r="C31" s="153">
        <v>1422</v>
      </c>
      <c r="D31" s="153">
        <v>1429</v>
      </c>
      <c r="E31" s="153">
        <v>1425</v>
      </c>
      <c r="F31" s="153">
        <v>1399</v>
      </c>
      <c r="G31" s="153">
        <v>1459</v>
      </c>
      <c r="H31" s="153">
        <v>1419</v>
      </c>
      <c r="I31" s="153">
        <v>1418</v>
      </c>
      <c r="J31" s="153">
        <v>1426</v>
      </c>
      <c r="K31" s="153">
        <v>1425</v>
      </c>
      <c r="L31" s="153">
        <v>1418</v>
      </c>
      <c r="M31" s="154">
        <v>1432</v>
      </c>
      <c r="N31" s="153">
        <v>1427.6666666666667</v>
      </c>
      <c r="O31" s="253">
        <f t="shared" si="2"/>
        <v>17099.666666666668</v>
      </c>
    </row>
    <row r="32" spans="1:15" ht="9.9499999999999993" customHeight="1" x14ac:dyDescent="0.25">
      <c r="A32" s="36" t="s">
        <v>41</v>
      </c>
      <c r="B32" s="37">
        <v>2023</v>
      </c>
      <c r="C32" s="153">
        <v>2240</v>
      </c>
      <c r="D32" s="153">
        <v>1776</v>
      </c>
      <c r="E32" s="153">
        <v>2700</v>
      </c>
      <c r="F32" s="153">
        <v>2482</v>
      </c>
      <c r="G32" s="153">
        <v>3038</v>
      </c>
      <c r="H32" s="153">
        <v>3101</v>
      </c>
      <c r="I32" s="153">
        <v>3070</v>
      </c>
      <c r="J32" s="153">
        <v>2885</v>
      </c>
      <c r="K32" s="153">
        <v>2977</v>
      </c>
      <c r="L32" s="153">
        <v>2499</v>
      </c>
      <c r="M32" s="154">
        <v>3070</v>
      </c>
      <c r="N32" s="153">
        <v>2784</v>
      </c>
      <c r="O32" s="253">
        <f t="shared" si="2"/>
        <v>32622</v>
      </c>
    </row>
    <row r="33" spans="1:15" ht="9.9499999999999993" customHeight="1" x14ac:dyDescent="0.25">
      <c r="A33" s="36"/>
      <c r="B33" s="37">
        <v>2024</v>
      </c>
      <c r="C33" s="153">
        <v>2239</v>
      </c>
      <c r="D33" s="153">
        <v>2391</v>
      </c>
      <c r="E33" s="153">
        <v>2415</v>
      </c>
      <c r="F33" s="153">
        <v>2383</v>
      </c>
      <c r="G33" s="153">
        <v>2437</v>
      </c>
      <c r="H33" s="153">
        <v>2407</v>
      </c>
      <c r="I33" s="153">
        <v>2396</v>
      </c>
      <c r="J33" s="153">
        <v>2409</v>
      </c>
      <c r="K33" s="153">
        <v>2315</v>
      </c>
      <c r="L33" s="153">
        <v>2402</v>
      </c>
      <c r="M33" s="154">
        <v>2413</v>
      </c>
      <c r="N33" s="153">
        <v>2411.6666666666665</v>
      </c>
      <c r="O33" s="253">
        <f t="shared" si="2"/>
        <v>28618.666666666668</v>
      </c>
    </row>
    <row r="34" spans="1:15" ht="9.9499999999999993" customHeight="1" x14ac:dyDescent="0.25">
      <c r="A34" s="36" t="s">
        <v>42</v>
      </c>
      <c r="B34" s="37">
        <v>2023</v>
      </c>
      <c r="C34" s="153">
        <v>290</v>
      </c>
      <c r="D34" s="153">
        <v>230</v>
      </c>
      <c r="E34" s="153">
        <v>210</v>
      </c>
      <c r="F34" s="153">
        <v>220</v>
      </c>
      <c r="G34" s="153">
        <v>213</v>
      </c>
      <c r="H34" s="153">
        <v>317</v>
      </c>
      <c r="I34" s="153">
        <v>265</v>
      </c>
      <c r="J34" s="153">
        <v>291</v>
      </c>
      <c r="K34" s="153">
        <v>278</v>
      </c>
      <c r="L34" s="153">
        <v>218</v>
      </c>
      <c r="M34" s="154">
        <v>265</v>
      </c>
      <c r="N34" s="153">
        <v>241</v>
      </c>
      <c r="O34" s="253">
        <f t="shared" si="2"/>
        <v>3038</v>
      </c>
    </row>
    <row r="35" spans="1:15" ht="9.9499999999999993" customHeight="1" x14ac:dyDescent="0.25">
      <c r="A35" s="36"/>
      <c r="B35" s="37">
        <v>2024</v>
      </c>
      <c r="C35" s="153">
        <v>243</v>
      </c>
      <c r="D35" s="153">
        <v>215</v>
      </c>
      <c r="E35" s="153">
        <v>229</v>
      </c>
      <c r="F35" s="153">
        <v>207</v>
      </c>
      <c r="G35" s="153">
        <v>224</v>
      </c>
      <c r="H35" s="153">
        <v>213</v>
      </c>
      <c r="I35" s="153">
        <v>217</v>
      </c>
      <c r="J35" s="153">
        <v>215</v>
      </c>
      <c r="K35" s="153">
        <v>229</v>
      </c>
      <c r="L35" s="153">
        <v>215</v>
      </c>
      <c r="M35" s="154">
        <v>218</v>
      </c>
      <c r="N35" s="153">
        <v>220</v>
      </c>
      <c r="O35" s="253">
        <f t="shared" si="2"/>
        <v>2645</v>
      </c>
    </row>
    <row r="36" spans="1:15" ht="9.9499999999999993" customHeight="1" x14ac:dyDescent="0.25">
      <c r="A36" s="36" t="s">
        <v>18</v>
      </c>
      <c r="B36" s="37">
        <v>2023</v>
      </c>
      <c r="C36" s="153">
        <v>946</v>
      </c>
      <c r="D36" s="153">
        <v>1332</v>
      </c>
      <c r="E36" s="153">
        <v>1072</v>
      </c>
      <c r="F36" s="153">
        <v>1190</v>
      </c>
      <c r="G36" s="153">
        <v>1289</v>
      </c>
      <c r="H36" s="153">
        <v>1184</v>
      </c>
      <c r="I36" s="153">
        <v>976</v>
      </c>
      <c r="J36" s="153">
        <v>862</v>
      </c>
      <c r="K36" s="153">
        <v>857</v>
      </c>
      <c r="L36" s="153">
        <v>862</v>
      </c>
      <c r="M36" s="154">
        <v>933</v>
      </c>
      <c r="N36" s="153">
        <v>1268</v>
      </c>
      <c r="O36" s="253">
        <f t="shared" si="2"/>
        <v>12771</v>
      </c>
    </row>
    <row r="37" spans="1:15" ht="9.9499999999999993" customHeight="1" x14ac:dyDescent="0.25">
      <c r="A37" s="36"/>
      <c r="B37" s="37">
        <v>2024</v>
      </c>
      <c r="C37" s="153">
        <v>1117</v>
      </c>
      <c r="D37" s="153">
        <v>1131</v>
      </c>
      <c r="E37" s="153">
        <v>1124</v>
      </c>
      <c r="F37" s="153">
        <v>1085</v>
      </c>
      <c r="G37" s="153">
        <v>1314</v>
      </c>
      <c r="H37" s="153">
        <v>1014</v>
      </c>
      <c r="I37" s="153">
        <v>1013</v>
      </c>
      <c r="J37" s="153">
        <v>1038</v>
      </c>
      <c r="K37" s="153">
        <v>1024</v>
      </c>
      <c r="L37" s="153">
        <v>1014</v>
      </c>
      <c r="M37" s="154">
        <v>1114</v>
      </c>
      <c r="N37" s="153">
        <v>1174.3333333333333</v>
      </c>
      <c r="O37" s="253">
        <f t="shared" si="2"/>
        <v>13162.333333333334</v>
      </c>
    </row>
    <row r="38" spans="1:15" ht="9.9499999999999993" customHeight="1" x14ac:dyDescent="0.25">
      <c r="A38" s="36" t="s">
        <v>19</v>
      </c>
      <c r="B38" s="37">
        <v>2023</v>
      </c>
      <c r="C38" s="153">
        <v>276</v>
      </c>
      <c r="D38" s="153">
        <v>288</v>
      </c>
      <c r="E38" s="153">
        <v>282</v>
      </c>
      <c r="F38" s="153">
        <v>285</v>
      </c>
      <c r="G38" s="153">
        <v>283</v>
      </c>
      <c r="H38" s="153">
        <v>205</v>
      </c>
      <c r="I38" s="153">
        <v>244</v>
      </c>
      <c r="J38" s="153">
        <v>224</v>
      </c>
      <c r="K38" s="153">
        <v>234</v>
      </c>
      <c r="L38" s="153">
        <v>284</v>
      </c>
      <c r="M38" s="154">
        <v>243</v>
      </c>
      <c r="N38" s="153">
        <v>264</v>
      </c>
      <c r="O38" s="253">
        <f t="shared" si="2"/>
        <v>3112</v>
      </c>
    </row>
    <row r="39" spans="1:15" ht="9.9499999999999993" customHeight="1" x14ac:dyDescent="0.25">
      <c r="A39" s="36"/>
      <c r="B39" s="37">
        <v>2024</v>
      </c>
      <c r="C39" s="153">
        <v>282</v>
      </c>
      <c r="D39" s="153">
        <v>273</v>
      </c>
      <c r="E39" s="153">
        <v>283</v>
      </c>
      <c r="F39" s="153">
        <v>270</v>
      </c>
      <c r="G39" s="153">
        <v>279</v>
      </c>
      <c r="H39" s="153">
        <v>208</v>
      </c>
      <c r="I39" s="153">
        <v>275</v>
      </c>
      <c r="J39" s="153">
        <v>252</v>
      </c>
      <c r="K39" s="153">
        <v>278</v>
      </c>
      <c r="L39" s="153">
        <v>242</v>
      </c>
      <c r="M39" s="154">
        <v>254</v>
      </c>
      <c r="N39" s="153">
        <v>277.33333333333331</v>
      </c>
      <c r="O39" s="253">
        <f t="shared" si="2"/>
        <v>3173.3333333333335</v>
      </c>
    </row>
    <row r="40" spans="1:15" ht="9.9499999999999993" customHeight="1" x14ac:dyDescent="0.25">
      <c r="A40" s="36" t="s">
        <v>20</v>
      </c>
      <c r="B40" s="37">
        <v>2023</v>
      </c>
      <c r="C40" s="153">
        <v>28013</v>
      </c>
      <c r="D40" s="153">
        <v>28075</v>
      </c>
      <c r="E40" s="153">
        <v>28044</v>
      </c>
      <c r="F40" s="153">
        <v>28059</v>
      </c>
      <c r="G40" s="153">
        <v>28048</v>
      </c>
      <c r="H40" s="153">
        <v>29126</v>
      </c>
      <c r="I40" s="153">
        <v>28587</v>
      </c>
      <c r="J40" s="153">
        <v>28856</v>
      </c>
      <c r="K40" s="153">
        <v>28721</v>
      </c>
      <c r="L40" s="153">
        <v>28056</v>
      </c>
      <c r="M40" s="154">
        <v>28586</v>
      </c>
      <c r="N40" s="153">
        <v>38321</v>
      </c>
      <c r="O40" s="253">
        <f t="shared" si="2"/>
        <v>350492</v>
      </c>
    </row>
    <row r="41" spans="1:15" ht="9.9499999999999993" customHeight="1" x14ac:dyDescent="0.25">
      <c r="A41" s="36"/>
      <c r="B41" s="37">
        <v>2024</v>
      </c>
      <c r="C41" s="153">
        <v>28044</v>
      </c>
      <c r="D41" s="153">
        <v>28052</v>
      </c>
      <c r="E41" s="153">
        <v>28048</v>
      </c>
      <c r="F41" s="153">
        <v>27891</v>
      </c>
      <c r="G41" s="153">
        <v>28109</v>
      </c>
      <c r="H41" s="153">
        <v>34285</v>
      </c>
      <c r="I41" s="153">
        <v>27997</v>
      </c>
      <c r="J41" s="153">
        <v>30095</v>
      </c>
      <c r="K41" s="153">
        <v>28048</v>
      </c>
      <c r="L41" s="153">
        <v>31141</v>
      </c>
      <c r="M41" s="154">
        <v>32130</v>
      </c>
      <c r="N41" s="153">
        <v>28016</v>
      </c>
      <c r="O41" s="253">
        <f t="shared" si="2"/>
        <v>351856</v>
      </c>
    </row>
    <row r="42" spans="1:15" ht="9.9499999999999993" customHeight="1" x14ac:dyDescent="0.25">
      <c r="A42" s="36" t="s">
        <v>21</v>
      </c>
      <c r="B42" s="37">
        <v>2023</v>
      </c>
      <c r="C42" s="153">
        <v>1869</v>
      </c>
      <c r="D42" s="153">
        <v>1823</v>
      </c>
      <c r="E42" s="153">
        <v>1846</v>
      </c>
      <c r="F42" s="153">
        <v>1834</v>
      </c>
      <c r="G42" s="153">
        <v>1843</v>
      </c>
      <c r="H42" s="153">
        <v>1860</v>
      </c>
      <c r="I42" s="153">
        <v>1852</v>
      </c>
      <c r="J42" s="153">
        <v>1856</v>
      </c>
      <c r="K42" s="153">
        <v>1854</v>
      </c>
      <c r="L42" s="153">
        <v>1836</v>
      </c>
      <c r="M42" s="154">
        <v>1850</v>
      </c>
      <c r="N42" s="153">
        <v>1011</v>
      </c>
      <c r="O42" s="253">
        <f t="shared" si="2"/>
        <v>21334</v>
      </c>
    </row>
    <row r="43" spans="1:15" ht="9.9499999999999993" customHeight="1" x14ac:dyDescent="0.25">
      <c r="A43" s="36"/>
      <c r="B43" s="37">
        <v>2024</v>
      </c>
      <c r="C43" s="153">
        <v>1846</v>
      </c>
      <c r="D43" s="153">
        <v>1840</v>
      </c>
      <c r="E43" s="153">
        <v>1843</v>
      </c>
      <c r="F43" s="153">
        <v>1792</v>
      </c>
      <c r="G43" s="153">
        <v>1830</v>
      </c>
      <c r="H43" s="153">
        <v>1801</v>
      </c>
      <c r="I43" s="153">
        <v>1825</v>
      </c>
      <c r="J43" s="153">
        <v>1808</v>
      </c>
      <c r="K43" s="153">
        <v>1843</v>
      </c>
      <c r="L43" s="153">
        <v>1813</v>
      </c>
      <c r="M43" s="154">
        <v>1819</v>
      </c>
      <c r="N43" s="153">
        <v>1821.6666666666667</v>
      </c>
      <c r="O43" s="253">
        <f t="shared" si="2"/>
        <v>21881.666666666668</v>
      </c>
    </row>
    <row r="44" spans="1:15" ht="9.9499999999999993" customHeight="1" x14ac:dyDescent="0.25">
      <c r="A44" s="36" t="s">
        <v>22</v>
      </c>
      <c r="B44" s="37">
        <v>2023</v>
      </c>
      <c r="C44" s="153">
        <v>1670</v>
      </c>
      <c r="D44" s="153">
        <v>1461</v>
      </c>
      <c r="E44" s="153">
        <v>1565</v>
      </c>
      <c r="F44" s="153">
        <v>1513</v>
      </c>
      <c r="G44" s="153">
        <v>1552</v>
      </c>
      <c r="H44" s="153">
        <v>1611</v>
      </c>
      <c r="I44" s="153">
        <v>1582</v>
      </c>
      <c r="J44" s="153">
        <v>1596</v>
      </c>
      <c r="K44" s="153">
        <v>1589</v>
      </c>
      <c r="L44" s="153">
        <v>1523</v>
      </c>
      <c r="M44" s="154">
        <v>1581</v>
      </c>
      <c r="N44" s="153">
        <v>1552</v>
      </c>
      <c r="O44" s="253">
        <f t="shared" si="2"/>
        <v>18795</v>
      </c>
    </row>
    <row r="45" spans="1:15" ht="9.9499999999999993" customHeight="1" x14ac:dyDescent="0.25">
      <c r="A45" s="36"/>
      <c r="B45" s="37">
        <v>2024</v>
      </c>
      <c r="C45" s="153">
        <v>1565</v>
      </c>
      <c r="D45" s="153">
        <v>1539</v>
      </c>
      <c r="E45" s="153">
        <v>1552</v>
      </c>
      <c r="F45" s="153">
        <v>1493</v>
      </c>
      <c r="G45" s="153">
        <v>1537</v>
      </c>
      <c r="H45" s="153">
        <v>1487</v>
      </c>
      <c r="I45" s="153">
        <v>1528</v>
      </c>
      <c r="J45" s="153">
        <v>1506</v>
      </c>
      <c r="K45" s="153">
        <v>1552</v>
      </c>
      <c r="L45" s="153">
        <v>1508</v>
      </c>
      <c r="M45" s="154">
        <v>1517</v>
      </c>
      <c r="N45" s="153">
        <v>1527.3333333333333</v>
      </c>
      <c r="O45" s="253">
        <f t="shared" si="2"/>
        <v>18311.333333333332</v>
      </c>
    </row>
    <row r="46" spans="1:15" ht="9.9499999999999993" customHeight="1" x14ac:dyDescent="0.25">
      <c r="A46" s="36" t="s">
        <v>152</v>
      </c>
      <c r="B46" s="37">
        <v>2023</v>
      </c>
      <c r="C46" s="153">
        <v>2448</v>
      </c>
      <c r="D46" s="153">
        <v>2913</v>
      </c>
      <c r="E46" s="153">
        <v>3238</v>
      </c>
      <c r="F46" s="153">
        <v>3140</v>
      </c>
      <c r="G46" s="153">
        <v>2745</v>
      </c>
      <c r="H46" s="153">
        <v>2502</v>
      </c>
      <c r="I46" s="153">
        <v>2611</v>
      </c>
      <c r="J46" s="153">
        <v>1876</v>
      </c>
      <c r="K46" s="153">
        <v>2862</v>
      </c>
      <c r="L46" s="153">
        <v>3436</v>
      </c>
      <c r="M46" s="154">
        <v>3674</v>
      </c>
      <c r="N46" s="153">
        <v>2875</v>
      </c>
      <c r="O46" s="253">
        <f t="shared" si="2"/>
        <v>34320</v>
      </c>
    </row>
    <row r="47" spans="1:15" ht="9.9499999999999993" customHeight="1" x14ac:dyDescent="0.25">
      <c r="A47" s="36"/>
      <c r="B47" s="37">
        <v>2024</v>
      </c>
      <c r="C47" s="153">
        <v>2866</v>
      </c>
      <c r="D47" s="153">
        <v>3189</v>
      </c>
      <c r="E47" s="153">
        <v>3028</v>
      </c>
      <c r="F47" s="153">
        <v>2971</v>
      </c>
      <c r="G47" s="153">
        <v>3113</v>
      </c>
      <c r="H47" s="153">
        <v>3013</v>
      </c>
      <c r="I47" s="153">
        <v>3063</v>
      </c>
      <c r="J47" s="153">
        <v>3032</v>
      </c>
      <c r="K47" s="153">
        <v>3028</v>
      </c>
      <c r="L47" s="153">
        <v>3038</v>
      </c>
      <c r="M47" s="154">
        <v>3063</v>
      </c>
      <c r="N47" s="153">
        <v>3037.3333333333335</v>
      </c>
      <c r="O47" s="253">
        <f t="shared" si="2"/>
        <v>36441.333333333336</v>
      </c>
    </row>
    <row r="48" spans="1:15" ht="9.9499999999999993" customHeight="1" x14ac:dyDescent="0.25">
      <c r="A48" s="36" t="s">
        <v>33</v>
      </c>
      <c r="B48" s="37">
        <v>2023</v>
      </c>
      <c r="C48" s="153">
        <f>C50+C52</f>
        <v>926</v>
      </c>
      <c r="D48" s="153">
        <f t="shared" ref="D48:L48" si="5">D50+D52</f>
        <v>930</v>
      </c>
      <c r="E48" s="153">
        <f t="shared" si="5"/>
        <v>928</v>
      </c>
      <c r="F48" s="153">
        <f t="shared" si="5"/>
        <v>929</v>
      </c>
      <c r="G48" s="153">
        <f t="shared" si="5"/>
        <v>928</v>
      </c>
      <c r="H48" s="153">
        <f t="shared" si="5"/>
        <v>894</v>
      </c>
      <c r="I48" s="153">
        <f t="shared" si="5"/>
        <v>911</v>
      </c>
      <c r="J48" s="153">
        <f t="shared" si="5"/>
        <v>903</v>
      </c>
      <c r="K48" s="153">
        <f t="shared" si="5"/>
        <v>907</v>
      </c>
      <c r="L48" s="153">
        <f t="shared" si="5"/>
        <v>928</v>
      </c>
      <c r="M48" s="153">
        <v>910</v>
      </c>
      <c r="N48" s="153">
        <v>920</v>
      </c>
      <c r="O48" s="253">
        <f t="shared" si="2"/>
        <v>11014</v>
      </c>
    </row>
    <row r="49" spans="1:15" ht="9.9499999999999993" customHeight="1" x14ac:dyDescent="0.25">
      <c r="A49" s="36"/>
      <c r="B49" s="37">
        <v>2024</v>
      </c>
      <c r="C49" s="153">
        <f>C51+C53</f>
        <v>928</v>
      </c>
      <c r="D49" s="153">
        <f t="shared" ref="D49:M49" si="6">D51+D53</f>
        <v>928</v>
      </c>
      <c r="E49" s="153">
        <f t="shared" si="6"/>
        <v>932</v>
      </c>
      <c r="F49" s="153">
        <f t="shared" si="6"/>
        <v>924</v>
      </c>
      <c r="G49" s="153">
        <f t="shared" si="6"/>
        <v>937</v>
      </c>
      <c r="H49" s="153">
        <f t="shared" si="6"/>
        <v>927</v>
      </c>
      <c r="I49" s="153">
        <f t="shared" si="6"/>
        <v>928</v>
      </c>
      <c r="J49" s="153">
        <f t="shared" si="6"/>
        <v>929</v>
      </c>
      <c r="K49" s="153">
        <f t="shared" si="6"/>
        <v>928</v>
      </c>
      <c r="L49" s="153">
        <f t="shared" si="6"/>
        <v>932</v>
      </c>
      <c r="M49" s="153">
        <f t="shared" si="6"/>
        <v>950</v>
      </c>
      <c r="N49" s="153">
        <v>931</v>
      </c>
      <c r="O49" s="253">
        <f t="shared" si="2"/>
        <v>11174</v>
      </c>
    </row>
    <row r="50" spans="1:15" ht="9.9499999999999993" customHeight="1" x14ac:dyDescent="0.25">
      <c r="A50" s="36" t="s">
        <v>153</v>
      </c>
      <c r="B50" s="37">
        <v>2023</v>
      </c>
      <c r="C50" s="153">
        <v>413</v>
      </c>
      <c r="D50" s="153">
        <v>405</v>
      </c>
      <c r="E50" s="153">
        <v>409</v>
      </c>
      <c r="F50" s="153">
        <v>407</v>
      </c>
      <c r="G50" s="153">
        <v>408</v>
      </c>
      <c r="H50" s="153">
        <v>396</v>
      </c>
      <c r="I50" s="153">
        <v>402</v>
      </c>
      <c r="J50" s="153">
        <v>399</v>
      </c>
      <c r="K50" s="153">
        <v>401</v>
      </c>
      <c r="L50" s="153">
        <v>407</v>
      </c>
      <c r="M50" s="154">
        <v>402</v>
      </c>
      <c r="N50" s="153">
        <v>405</v>
      </c>
      <c r="O50" s="253">
        <f t="shared" si="2"/>
        <v>4854</v>
      </c>
    </row>
    <row r="51" spans="1:15" ht="9.9499999999999993" customHeight="1" x14ac:dyDescent="0.25">
      <c r="A51" s="36"/>
      <c r="B51" s="37">
        <v>2024</v>
      </c>
      <c r="C51" s="153">
        <v>409</v>
      </c>
      <c r="D51" s="153">
        <v>408</v>
      </c>
      <c r="E51" s="153">
        <v>408</v>
      </c>
      <c r="F51" s="153">
        <v>406</v>
      </c>
      <c r="G51" s="153">
        <v>408</v>
      </c>
      <c r="H51" s="153">
        <v>408</v>
      </c>
      <c r="I51" s="153">
        <v>407</v>
      </c>
      <c r="J51" s="153">
        <v>407</v>
      </c>
      <c r="K51" s="153">
        <v>408</v>
      </c>
      <c r="L51" s="153">
        <v>412</v>
      </c>
      <c r="M51" s="154">
        <v>427</v>
      </c>
      <c r="N51" s="153">
        <v>407.33333333333331</v>
      </c>
      <c r="O51" s="253">
        <f t="shared" si="2"/>
        <v>4915.333333333333</v>
      </c>
    </row>
    <row r="52" spans="1:15" ht="9.9499999999999993" customHeight="1" x14ac:dyDescent="0.25">
      <c r="A52" s="36" t="s">
        <v>154</v>
      </c>
      <c r="B52" s="37">
        <v>2023</v>
      </c>
      <c r="C52" s="153">
        <v>513</v>
      </c>
      <c r="D52" s="153">
        <v>525</v>
      </c>
      <c r="E52" s="153">
        <v>519</v>
      </c>
      <c r="F52" s="153">
        <v>522</v>
      </c>
      <c r="G52" s="153">
        <v>520</v>
      </c>
      <c r="H52" s="153">
        <v>498</v>
      </c>
      <c r="I52" s="153">
        <v>509</v>
      </c>
      <c r="J52" s="153">
        <v>504</v>
      </c>
      <c r="K52" s="153">
        <v>506</v>
      </c>
      <c r="L52" s="153">
        <v>521</v>
      </c>
      <c r="M52" s="154">
        <v>508</v>
      </c>
      <c r="N52" s="153">
        <v>515</v>
      </c>
      <c r="O52" s="253">
        <f t="shared" si="2"/>
        <v>6160</v>
      </c>
    </row>
    <row r="53" spans="1:15" ht="9.9499999999999993" customHeight="1" x14ac:dyDescent="0.25">
      <c r="A53" s="36"/>
      <c r="B53" s="37">
        <v>2024</v>
      </c>
      <c r="C53" s="153">
        <v>519</v>
      </c>
      <c r="D53" s="153">
        <v>520</v>
      </c>
      <c r="E53" s="153">
        <v>524</v>
      </c>
      <c r="F53" s="153">
        <v>518</v>
      </c>
      <c r="G53" s="153">
        <v>529</v>
      </c>
      <c r="H53" s="153">
        <v>519</v>
      </c>
      <c r="I53" s="153">
        <v>521</v>
      </c>
      <c r="J53" s="153">
        <v>522</v>
      </c>
      <c r="K53" s="153">
        <v>520</v>
      </c>
      <c r="L53" s="153">
        <v>520</v>
      </c>
      <c r="M53" s="154">
        <v>523</v>
      </c>
      <c r="N53" s="153">
        <v>523.66666666666663</v>
      </c>
      <c r="O53" s="253">
        <f t="shared" si="2"/>
        <v>6258.666666666667</v>
      </c>
    </row>
    <row r="54" spans="1:15" ht="9.9499999999999993" customHeight="1" x14ac:dyDescent="0.25">
      <c r="A54" s="36" t="s">
        <v>34</v>
      </c>
      <c r="B54" s="37">
        <v>2023</v>
      </c>
      <c r="C54" s="153">
        <v>0</v>
      </c>
      <c r="D54" s="153">
        <v>0</v>
      </c>
      <c r="E54" s="153">
        <v>0</v>
      </c>
      <c r="F54" s="153">
        <v>0</v>
      </c>
      <c r="G54" s="153">
        <v>0</v>
      </c>
      <c r="H54" s="153">
        <v>0</v>
      </c>
      <c r="I54" s="153">
        <v>0</v>
      </c>
      <c r="J54" s="153">
        <v>0</v>
      </c>
      <c r="K54" s="153">
        <v>0</v>
      </c>
      <c r="L54" s="153">
        <v>0</v>
      </c>
      <c r="M54" s="154">
        <v>0</v>
      </c>
      <c r="N54" s="153">
        <v>0</v>
      </c>
      <c r="O54" s="253">
        <f t="shared" si="2"/>
        <v>0</v>
      </c>
    </row>
    <row r="55" spans="1:15" ht="9.9499999999999993" customHeight="1" x14ac:dyDescent="0.25">
      <c r="A55" s="36"/>
      <c r="B55" s="37">
        <v>2024</v>
      </c>
      <c r="C55" s="153">
        <v>0</v>
      </c>
      <c r="D55" s="153">
        <v>0</v>
      </c>
      <c r="E55" s="153">
        <v>0</v>
      </c>
      <c r="F55" s="153">
        <v>0</v>
      </c>
      <c r="G55" s="153">
        <v>0</v>
      </c>
      <c r="H55" s="153">
        <v>0</v>
      </c>
      <c r="I55" s="153">
        <v>0</v>
      </c>
      <c r="J55" s="153">
        <v>0</v>
      </c>
      <c r="K55" s="153">
        <v>0</v>
      </c>
      <c r="L55" s="153">
        <v>0</v>
      </c>
      <c r="M55" s="154">
        <v>0</v>
      </c>
      <c r="N55" s="153">
        <v>0</v>
      </c>
      <c r="O55" s="253">
        <f t="shared" si="2"/>
        <v>0</v>
      </c>
    </row>
    <row r="56" spans="1:15" ht="9.9499999999999993" customHeight="1" x14ac:dyDescent="0.25">
      <c r="A56" s="36" t="s">
        <v>35</v>
      </c>
      <c r="B56" s="37">
        <v>2023</v>
      </c>
      <c r="C56" s="153">
        <v>334</v>
      </c>
      <c r="D56" s="153">
        <v>338</v>
      </c>
      <c r="E56" s="153">
        <v>326</v>
      </c>
      <c r="F56" s="153">
        <v>312</v>
      </c>
      <c r="G56" s="153">
        <v>242</v>
      </c>
      <c r="H56" s="153">
        <v>219</v>
      </c>
      <c r="I56" s="153">
        <v>231</v>
      </c>
      <c r="J56" s="153">
        <v>225</v>
      </c>
      <c r="K56" s="153">
        <v>228</v>
      </c>
      <c r="L56" s="153">
        <v>305</v>
      </c>
      <c r="M56" s="154">
        <v>231</v>
      </c>
      <c r="N56" s="153">
        <v>268</v>
      </c>
      <c r="O56" s="253">
        <f t="shared" si="2"/>
        <v>3259</v>
      </c>
    </row>
    <row r="57" spans="1:15" ht="9.9499999999999993" customHeight="1" x14ac:dyDescent="0.25">
      <c r="A57" s="36"/>
      <c r="B57" s="37">
        <v>2024</v>
      </c>
      <c r="C57" s="153">
        <v>338</v>
      </c>
      <c r="D57" s="153">
        <v>347</v>
      </c>
      <c r="E57" s="153">
        <v>327</v>
      </c>
      <c r="F57" s="153">
        <v>378</v>
      </c>
      <c r="G57" s="153">
        <v>390</v>
      </c>
      <c r="H57" s="153">
        <v>482</v>
      </c>
      <c r="I57" s="153">
        <v>392</v>
      </c>
      <c r="J57" s="153">
        <v>393</v>
      </c>
      <c r="K57" s="153">
        <v>380</v>
      </c>
      <c r="L57" s="153">
        <v>366</v>
      </c>
      <c r="M57" s="154">
        <v>421</v>
      </c>
      <c r="N57" s="153">
        <v>394</v>
      </c>
      <c r="O57" s="253">
        <f t="shared" si="2"/>
        <v>4608</v>
      </c>
    </row>
    <row r="58" spans="1:15" ht="9.9499999999999993" customHeight="1" x14ac:dyDescent="0.25">
      <c r="A58" s="36" t="s">
        <v>36</v>
      </c>
      <c r="B58" s="37">
        <v>2023</v>
      </c>
      <c r="C58" s="153">
        <v>6196</v>
      </c>
      <c r="D58" s="153">
        <v>6315</v>
      </c>
      <c r="E58" s="153">
        <v>6850</v>
      </c>
      <c r="F58" s="153">
        <v>5242</v>
      </c>
      <c r="G58" s="153">
        <v>6090</v>
      </c>
      <c r="H58" s="153">
        <v>6373</v>
      </c>
      <c r="I58" s="153">
        <v>6414</v>
      </c>
      <c r="J58" s="153">
        <v>6436</v>
      </c>
      <c r="K58" s="153">
        <v>5989</v>
      </c>
      <c r="L58" s="153">
        <v>6780</v>
      </c>
      <c r="M58" s="154">
        <v>7285</v>
      </c>
      <c r="N58" s="153">
        <v>8755</v>
      </c>
      <c r="O58" s="253">
        <f t="shared" si="2"/>
        <v>78725</v>
      </c>
    </row>
    <row r="59" spans="1:15" ht="9.9499999999999993" customHeight="1" x14ac:dyDescent="0.25">
      <c r="A59" s="36"/>
      <c r="B59" s="37">
        <v>2024</v>
      </c>
      <c r="C59" s="153">
        <v>6440</v>
      </c>
      <c r="D59" s="153">
        <v>6468</v>
      </c>
      <c r="E59" s="153">
        <v>6454</v>
      </c>
      <c r="F59" s="153">
        <v>6348</v>
      </c>
      <c r="G59" s="153">
        <v>6428</v>
      </c>
      <c r="H59" s="153">
        <v>6328</v>
      </c>
      <c r="I59" s="153">
        <v>6424</v>
      </c>
      <c r="J59" s="153">
        <v>6368</v>
      </c>
      <c r="K59" s="153">
        <v>6454</v>
      </c>
      <c r="L59" s="153">
        <v>6376</v>
      </c>
      <c r="M59" s="154">
        <v>6393</v>
      </c>
      <c r="N59" s="153">
        <v>6410</v>
      </c>
      <c r="O59" s="253">
        <f t="shared" si="2"/>
        <v>76891</v>
      </c>
    </row>
    <row r="60" spans="1:15" ht="9.9499999999999993" customHeight="1" x14ac:dyDescent="0.25">
      <c r="A60" s="40" t="s">
        <v>63</v>
      </c>
      <c r="B60" s="37">
        <v>2023</v>
      </c>
      <c r="C60" s="153">
        <v>1698</v>
      </c>
      <c r="D60" s="153">
        <v>1781</v>
      </c>
      <c r="E60" s="153">
        <v>2009</v>
      </c>
      <c r="F60" s="153">
        <v>1629</v>
      </c>
      <c r="G60" s="153">
        <v>2005</v>
      </c>
      <c r="H60" s="153">
        <v>1765</v>
      </c>
      <c r="I60" s="153">
        <v>2110</v>
      </c>
      <c r="J60" s="153">
        <v>2081</v>
      </c>
      <c r="K60" s="153">
        <v>1936</v>
      </c>
      <c r="L60" s="153">
        <v>1823</v>
      </c>
      <c r="M60" s="154">
        <v>1652</v>
      </c>
      <c r="N60" s="153">
        <v>2632</v>
      </c>
      <c r="O60" s="253">
        <f t="shared" si="2"/>
        <v>23121</v>
      </c>
    </row>
    <row r="61" spans="1:15" ht="9.9499999999999993" customHeight="1" x14ac:dyDescent="0.25">
      <c r="A61" s="40"/>
      <c r="B61" s="37">
        <v>2024</v>
      </c>
      <c r="C61" s="153">
        <v>1926</v>
      </c>
      <c r="D61" s="153">
        <v>1904</v>
      </c>
      <c r="E61" s="153">
        <v>1915</v>
      </c>
      <c r="F61" s="153">
        <v>1901</v>
      </c>
      <c r="G61" s="153">
        <v>1982</v>
      </c>
      <c r="H61" s="153">
        <v>1912</v>
      </c>
      <c r="I61" s="153">
        <v>1907</v>
      </c>
      <c r="J61" s="153">
        <v>1932</v>
      </c>
      <c r="K61" s="153">
        <v>1915</v>
      </c>
      <c r="L61" s="153">
        <v>1909</v>
      </c>
      <c r="M61" s="154">
        <v>1934</v>
      </c>
      <c r="N61" s="153">
        <v>1932.6666666666667</v>
      </c>
      <c r="O61" s="253">
        <f t="shared" si="2"/>
        <v>23069.666666666668</v>
      </c>
    </row>
    <row r="62" spans="1:15" ht="9.9499999999999993" customHeight="1" x14ac:dyDescent="0.25">
      <c r="A62" s="36" t="s">
        <v>155</v>
      </c>
      <c r="B62" s="37">
        <v>2023</v>
      </c>
      <c r="C62" s="153">
        <v>971</v>
      </c>
      <c r="D62" s="153">
        <v>964</v>
      </c>
      <c r="E62" s="153">
        <v>980</v>
      </c>
      <c r="F62" s="153">
        <v>833</v>
      </c>
      <c r="G62" s="153">
        <v>277</v>
      </c>
      <c r="H62" s="153">
        <v>345</v>
      </c>
      <c r="I62" s="153">
        <v>410</v>
      </c>
      <c r="J62" s="153">
        <v>721</v>
      </c>
      <c r="K62" s="153">
        <v>281</v>
      </c>
      <c r="L62" s="153">
        <v>387</v>
      </c>
      <c r="M62" s="154">
        <v>316</v>
      </c>
      <c r="N62" s="153">
        <v>697</v>
      </c>
      <c r="O62" s="253">
        <f t="shared" si="2"/>
        <v>7182</v>
      </c>
    </row>
    <row r="63" spans="1:15" ht="9.9499999999999993" customHeight="1" x14ac:dyDescent="0.25">
      <c r="A63" s="36"/>
      <c r="B63" s="37">
        <v>2024</v>
      </c>
      <c r="C63" s="153">
        <v>972</v>
      </c>
      <c r="D63" s="153">
        <v>907</v>
      </c>
      <c r="E63" s="153">
        <v>939</v>
      </c>
      <c r="F63" s="153">
        <v>906</v>
      </c>
      <c r="G63" s="153">
        <v>941</v>
      </c>
      <c r="H63" s="153">
        <v>731</v>
      </c>
      <c r="I63" s="153">
        <v>917</v>
      </c>
      <c r="J63" s="153">
        <v>860</v>
      </c>
      <c r="K63" s="153">
        <v>939</v>
      </c>
      <c r="L63" s="153">
        <v>824</v>
      </c>
      <c r="M63" s="154">
        <v>863</v>
      </c>
      <c r="N63" s="153">
        <v>928.66666666666663</v>
      </c>
      <c r="O63" s="253">
        <f t="shared" si="2"/>
        <v>10727.666666666666</v>
      </c>
    </row>
    <row r="64" spans="1:15" ht="9.9499999999999993" customHeight="1" x14ac:dyDescent="0.25">
      <c r="A64" s="36" t="s">
        <v>64</v>
      </c>
      <c r="B64" s="37">
        <v>2023</v>
      </c>
      <c r="C64" s="153">
        <v>760</v>
      </c>
      <c r="D64" s="153">
        <v>917</v>
      </c>
      <c r="E64" s="153">
        <v>1230</v>
      </c>
      <c r="F64" s="153">
        <v>1429</v>
      </c>
      <c r="G64" s="153">
        <v>1829</v>
      </c>
      <c r="H64" s="153">
        <v>1533</v>
      </c>
      <c r="I64" s="153">
        <v>1323</v>
      </c>
      <c r="J64" s="153">
        <v>1201</v>
      </c>
      <c r="K64" s="153">
        <v>1673</v>
      </c>
      <c r="L64" s="153">
        <v>1281</v>
      </c>
      <c r="M64" s="154">
        <v>1371</v>
      </c>
      <c r="N64" s="153">
        <v>2478</v>
      </c>
      <c r="O64" s="253">
        <f t="shared" si="2"/>
        <v>17025</v>
      </c>
    </row>
    <row r="65" spans="1:15" ht="9.9499999999999993" customHeight="1" x14ac:dyDescent="0.25">
      <c r="A65" s="41"/>
      <c r="B65" s="42">
        <v>2024</v>
      </c>
      <c r="C65" s="155">
        <v>969</v>
      </c>
      <c r="D65" s="155">
        <v>1130</v>
      </c>
      <c r="E65" s="155">
        <v>1149</v>
      </c>
      <c r="F65" s="155">
        <v>1102</v>
      </c>
      <c r="G65" s="155">
        <v>1148</v>
      </c>
      <c r="H65" s="155">
        <v>1138</v>
      </c>
      <c r="I65" s="155">
        <v>1127</v>
      </c>
      <c r="J65" s="155">
        <v>1129</v>
      </c>
      <c r="K65" s="155">
        <v>1049</v>
      </c>
      <c r="L65" s="155">
        <v>1132</v>
      </c>
      <c r="M65" s="156">
        <v>1138</v>
      </c>
      <c r="N65" s="155">
        <v>1133</v>
      </c>
      <c r="O65" s="254">
        <f t="shared" si="2"/>
        <v>13344</v>
      </c>
    </row>
    <row r="66" spans="1:15" ht="8.25" customHeight="1" x14ac:dyDescent="0.3">
      <c r="A66" s="4" t="s">
        <v>78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10.5" customHeight="1" x14ac:dyDescent="0.3">
      <c r="A67" s="312" t="s">
        <v>186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8.25" customHeight="1" x14ac:dyDescent="0.25">
      <c r="A68" s="170" t="s">
        <v>179</v>
      </c>
    </row>
    <row r="69" spans="1:15" ht="8.25" customHeight="1" x14ac:dyDescent="0.15">
      <c r="A69" s="269" t="s">
        <v>180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D16384 EDD1792:EDD16128 O8 O66 O9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9"/>
  <sheetViews>
    <sheetView showGridLines="0" zoomScaleNormal="100" workbookViewId="0">
      <selection sqref="A1:O69"/>
    </sheetView>
  </sheetViews>
  <sheetFormatPr baseColWidth="10" defaultColWidth="4.6640625" defaultRowHeight="14.1" customHeight="1" x14ac:dyDescent="0.25"/>
  <cols>
    <col min="1" max="1" width="12" style="31" customWidth="1"/>
    <col min="2" max="2" width="4.44140625" style="31" customWidth="1"/>
    <col min="3" max="14" width="4.6640625" style="31" customWidth="1"/>
    <col min="15" max="15" width="5.33203125" style="31" customWidth="1"/>
    <col min="16" max="16384" width="4.6640625" style="31"/>
  </cols>
  <sheetData>
    <row r="1" spans="1:15" ht="17.100000000000001" customHeight="1" x14ac:dyDescent="0.25">
      <c r="A1" s="29" t="s">
        <v>220</v>
      </c>
      <c r="B1" s="30"/>
      <c r="C1" s="30"/>
      <c r="D1" s="30"/>
      <c r="E1" s="30"/>
      <c r="F1" s="30"/>
    </row>
    <row r="2" spans="1:15" ht="12" customHeight="1" x14ac:dyDescent="0.25">
      <c r="A2" s="32" t="s">
        <v>39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8.75" customHeight="1" x14ac:dyDescent="0.25">
      <c r="A4" s="217" t="s">
        <v>25</v>
      </c>
      <c r="B4" s="217" t="s">
        <v>57</v>
      </c>
      <c r="C4" s="218" t="s">
        <v>46</v>
      </c>
      <c r="D4" s="218" t="s">
        <v>47</v>
      </c>
      <c r="E4" s="218" t="s">
        <v>48</v>
      </c>
      <c r="F4" s="218" t="s">
        <v>49</v>
      </c>
      <c r="G4" s="218" t="s">
        <v>50</v>
      </c>
      <c r="H4" s="218" t="s">
        <v>51</v>
      </c>
      <c r="I4" s="218" t="s">
        <v>52</v>
      </c>
      <c r="J4" s="218" t="s">
        <v>53</v>
      </c>
      <c r="K4" s="218" t="s">
        <v>54</v>
      </c>
      <c r="L4" s="218" t="s">
        <v>55</v>
      </c>
      <c r="M4" s="218" t="s">
        <v>37</v>
      </c>
      <c r="N4" s="218" t="s">
        <v>38</v>
      </c>
      <c r="O4" s="219" t="s">
        <v>181</v>
      </c>
    </row>
    <row r="5" spans="1:15" ht="12" customHeight="1" x14ac:dyDescent="0.25">
      <c r="A5" s="377" t="s">
        <v>29</v>
      </c>
      <c r="B5" s="228">
        <v>2023</v>
      </c>
      <c r="C5" s="229">
        <f t="shared" ref="C5:O6" si="0">C8+C10+C12+C14+C16+C24+C26+C28+C30+C32+C34+C36+C38+C40+C42+C44+C46+C48+C54+C56+C58+C60+C62+C64</f>
        <v>11503.611739999998</v>
      </c>
      <c r="D5" s="229">
        <f t="shared" si="0"/>
        <v>12474.303462000003</v>
      </c>
      <c r="E5" s="229">
        <f t="shared" si="0"/>
        <v>13266.57618472457</v>
      </c>
      <c r="F5" s="229">
        <f t="shared" si="0"/>
        <v>14572.167903060001</v>
      </c>
      <c r="G5" s="229">
        <f t="shared" si="0"/>
        <v>14604.85773756788</v>
      </c>
      <c r="H5" s="229">
        <f t="shared" si="0"/>
        <v>14404.033996254077</v>
      </c>
      <c r="I5" s="229">
        <f t="shared" si="0"/>
        <v>13664.014478756626</v>
      </c>
      <c r="J5" s="229">
        <f t="shared" si="0"/>
        <v>13817.572721961797</v>
      </c>
      <c r="K5" s="229">
        <f t="shared" si="0"/>
        <v>13765.058000000001</v>
      </c>
      <c r="L5" s="229">
        <f t="shared" si="0"/>
        <v>13566.284000000001</v>
      </c>
      <c r="M5" s="229">
        <f t="shared" si="0"/>
        <v>13977.618541477965</v>
      </c>
      <c r="N5" s="229">
        <f t="shared" si="0"/>
        <v>18572.03831478738</v>
      </c>
      <c r="O5" s="229">
        <f t="shared" si="0"/>
        <v>168188.13708059033</v>
      </c>
    </row>
    <row r="6" spans="1:15" ht="12" customHeight="1" x14ac:dyDescent="0.25">
      <c r="A6" s="378"/>
      <c r="B6" s="230" t="s">
        <v>108</v>
      </c>
      <c r="C6" s="231">
        <f t="shared" ref="C6:N6" si="1">C9+C11+C13+C15+C17+C25+C27+C29+C31+C33+C35+C37+C39+C41+C43+C45+C47+C49+C55+C57+C59+C61+C63+C65</f>
        <v>11916.681824674999</v>
      </c>
      <c r="D6" s="231">
        <f t="shared" si="1"/>
        <v>12895.098922537498</v>
      </c>
      <c r="E6" s="231">
        <f t="shared" si="1"/>
        <v>13648.986345885713</v>
      </c>
      <c r="F6" s="231">
        <f t="shared" si="1"/>
        <v>15036.547364535103</v>
      </c>
      <c r="G6" s="231">
        <f t="shared" si="1"/>
        <v>15247.148766534747</v>
      </c>
      <c r="H6" s="231">
        <f t="shared" si="1"/>
        <v>15221.797148869999</v>
      </c>
      <c r="I6" s="231">
        <f t="shared" si="1"/>
        <v>15240.046360739998</v>
      </c>
      <c r="J6" s="231">
        <f t="shared" si="1"/>
        <v>15103.451452116002</v>
      </c>
      <c r="K6" s="231">
        <f t="shared" si="1"/>
        <v>13952.294999999998</v>
      </c>
      <c r="L6" s="231">
        <f t="shared" si="1"/>
        <v>14577.181</v>
      </c>
      <c r="M6" s="231">
        <f t="shared" si="1"/>
        <v>15116.330758714916</v>
      </c>
      <c r="N6" s="231">
        <f t="shared" si="1"/>
        <v>18479.134158985154</v>
      </c>
      <c r="O6" s="231">
        <f t="shared" si="0"/>
        <v>176434.69910359409</v>
      </c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53"/>
    </row>
    <row r="8" spans="1:15" ht="9.9499999999999993" customHeight="1" x14ac:dyDescent="0.25">
      <c r="A8" s="36" t="s">
        <v>30</v>
      </c>
      <c r="B8" s="37">
        <v>2023</v>
      </c>
      <c r="C8" s="38">
        <v>8.7200000000000006</v>
      </c>
      <c r="D8" s="38">
        <v>8.24</v>
      </c>
      <c r="E8" s="38">
        <v>7.4499999999999993</v>
      </c>
      <c r="F8" s="38">
        <v>7.25</v>
      </c>
      <c r="G8" s="38">
        <v>8.43</v>
      </c>
      <c r="H8" s="38">
        <v>8.14</v>
      </c>
      <c r="I8" s="38">
        <v>8.2850000000000001</v>
      </c>
      <c r="J8" s="38">
        <v>8.2125000000000004</v>
      </c>
      <c r="K8" s="38">
        <v>8.2490000000000006</v>
      </c>
      <c r="L8" s="38">
        <v>7.843</v>
      </c>
      <c r="M8" s="151">
        <v>8.2850000000000001</v>
      </c>
      <c r="N8" s="38">
        <v>8.0637499999999989</v>
      </c>
      <c r="O8" s="253">
        <f>SUM(C8:N8)</f>
        <v>97.16825</v>
      </c>
    </row>
    <row r="9" spans="1:15" ht="9.9499999999999993" customHeight="1" x14ac:dyDescent="0.25">
      <c r="A9" s="36"/>
      <c r="B9" s="37">
        <v>2024</v>
      </c>
      <c r="C9" s="38">
        <v>8.1359999999999992</v>
      </c>
      <c r="D9" s="38">
        <v>7.35</v>
      </c>
      <c r="E9" s="38">
        <v>7.7429999999999994</v>
      </c>
      <c r="F9" s="38">
        <v>9.0440000000000005</v>
      </c>
      <c r="G9" s="38">
        <v>10.068</v>
      </c>
      <c r="H9" s="38">
        <v>8.0679999999999996</v>
      </c>
      <c r="I9" s="38">
        <v>8.0449999999999999</v>
      </c>
      <c r="J9" s="38">
        <v>9.06</v>
      </c>
      <c r="K9" s="38">
        <v>7.7430000000000003</v>
      </c>
      <c r="L9" s="38">
        <v>8.0570000000000004</v>
      </c>
      <c r="M9" s="151">
        <v>8.7269999999999985</v>
      </c>
      <c r="N9" s="38">
        <v>8.9516666666666662</v>
      </c>
      <c r="O9" s="253">
        <f t="shared" ref="O9:O65" si="2">SUM(C9:N9)</f>
        <v>100.99266666666666</v>
      </c>
    </row>
    <row r="10" spans="1:15" ht="9.9499999999999993" customHeight="1" x14ac:dyDescent="0.25">
      <c r="A10" s="36" t="s">
        <v>31</v>
      </c>
      <c r="B10" s="37">
        <v>2023</v>
      </c>
      <c r="C10" s="38">
        <v>166.43</v>
      </c>
      <c r="D10" s="38">
        <v>129.76</v>
      </c>
      <c r="E10" s="38">
        <v>155.45999999999998</v>
      </c>
      <c r="F10" s="38">
        <v>159.41</v>
      </c>
      <c r="G10" s="38">
        <v>149.18</v>
      </c>
      <c r="H10" s="38">
        <v>153.10999999999999</v>
      </c>
      <c r="I10" s="38">
        <v>151.14499999999998</v>
      </c>
      <c r="J10" s="38">
        <v>152.1275</v>
      </c>
      <c r="K10" s="38">
        <v>151.636</v>
      </c>
      <c r="L10" s="38">
        <v>148.453</v>
      </c>
      <c r="M10" s="151">
        <v>151.14499999999998</v>
      </c>
      <c r="N10" s="38">
        <v>149.79874999999998</v>
      </c>
      <c r="O10" s="253">
        <f t="shared" si="2"/>
        <v>1817.6552499999998</v>
      </c>
    </row>
    <row r="11" spans="1:15" ht="9.9499999999999993" customHeight="1" x14ac:dyDescent="0.25">
      <c r="A11" s="36"/>
      <c r="B11" s="37">
        <v>2024</v>
      </c>
      <c r="C11" s="38">
        <v>160.55000000000001</v>
      </c>
      <c r="D11" s="38">
        <v>157.435</v>
      </c>
      <c r="E11" s="38">
        <v>158.99250000000001</v>
      </c>
      <c r="F11" s="38">
        <v>162.31399999999999</v>
      </c>
      <c r="G11" s="38">
        <v>165.82300000000001</v>
      </c>
      <c r="H11" s="38">
        <v>159.82300000000001</v>
      </c>
      <c r="I11" s="38">
        <v>159.5805</v>
      </c>
      <c r="J11" s="38">
        <v>162.65299999999999</v>
      </c>
      <c r="K11" s="38">
        <v>158.99299999999999</v>
      </c>
      <c r="L11" s="38">
        <v>159.702</v>
      </c>
      <c r="M11" s="151">
        <v>161.74216666666666</v>
      </c>
      <c r="N11" s="38">
        <v>162.37649999999999</v>
      </c>
      <c r="O11" s="253">
        <f t="shared" si="2"/>
        <v>1929.9846666666667</v>
      </c>
    </row>
    <row r="12" spans="1:15" ht="9.9499999999999993" customHeight="1" x14ac:dyDescent="0.25">
      <c r="A12" s="36" t="s">
        <v>106</v>
      </c>
      <c r="B12" s="37">
        <v>2023</v>
      </c>
      <c r="C12" s="38">
        <v>195.13</v>
      </c>
      <c r="D12" s="38">
        <v>186.79000000000002</v>
      </c>
      <c r="E12" s="38">
        <v>187.25</v>
      </c>
      <c r="F12" s="38">
        <v>182.61500000000001</v>
      </c>
      <c r="G12" s="38">
        <v>246.46</v>
      </c>
      <c r="H12" s="38">
        <v>222.95999999999998</v>
      </c>
      <c r="I12" s="38">
        <v>234.70999999999998</v>
      </c>
      <c r="J12" s="38">
        <v>228.83499999999998</v>
      </c>
      <c r="K12" s="38">
        <v>231.773</v>
      </c>
      <c r="L12" s="38">
        <v>200.779</v>
      </c>
      <c r="M12" s="151">
        <v>234.70999999999995</v>
      </c>
      <c r="N12" s="38">
        <v>217.74437499999999</v>
      </c>
      <c r="O12" s="253">
        <f t="shared" si="2"/>
        <v>2569.7563749999999</v>
      </c>
    </row>
    <row r="13" spans="1:15" ht="9.9499999999999993" customHeight="1" x14ac:dyDescent="0.25">
      <c r="A13" s="36"/>
      <c r="B13" s="37">
        <v>2024</v>
      </c>
      <c r="C13" s="38">
        <v>189.72300000000001</v>
      </c>
      <c r="D13" s="38">
        <v>184.9325</v>
      </c>
      <c r="E13" s="38">
        <v>187.32775000000001</v>
      </c>
      <c r="F13" s="38">
        <v>190.14699999999999</v>
      </c>
      <c r="G13" s="38">
        <v>198.03299999999999</v>
      </c>
      <c r="H13" s="38">
        <v>188.03299999999999</v>
      </c>
      <c r="I13" s="38">
        <v>187.46899999999999</v>
      </c>
      <c r="J13" s="38">
        <v>192.071</v>
      </c>
      <c r="K13" s="38">
        <v>187.328</v>
      </c>
      <c r="L13" s="38">
        <v>187.751</v>
      </c>
      <c r="M13" s="151">
        <v>191.17833333333331</v>
      </c>
      <c r="N13" s="38">
        <v>191.83591666666666</v>
      </c>
      <c r="O13" s="253">
        <f t="shared" si="2"/>
        <v>2275.8294999999998</v>
      </c>
    </row>
    <row r="14" spans="1:15" ht="9.9499999999999993" customHeight="1" x14ac:dyDescent="0.25">
      <c r="A14" s="36" t="s">
        <v>32</v>
      </c>
      <c r="B14" s="37">
        <v>2023</v>
      </c>
      <c r="C14" s="38">
        <v>886.0886999999999</v>
      </c>
      <c r="D14" s="38">
        <v>899.09900000000005</v>
      </c>
      <c r="E14" s="38">
        <v>598.91880000000003</v>
      </c>
      <c r="F14" s="38">
        <v>545.88080000000002</v>
      </c>
      <c r="G14" s="38">
        <v>536.23850000000004</v>
      </c>
      <c r="H14" s="38">
        <v>564.54880000000003</v>
      </c>
      <c r="I14" s="38">
        <v>633.4206999999999</v>
      </c>
      <c r="J14" s="38">
        <v>559.47580000000005</v>
      </c>
      <c r="K14" s="38">
        <v>611.995</v>
      </c>
      <c r="L14" s="38">
        <v>845.30799999999999</v>
      </c>
      <c r="M14" s="151">
        <v>845.30843000000004</v>
      </c>
      <c r="N14" s="38">
        <v>845.30843000000004</v>
      </c>
      <c r="O14" s="253">
        <f t="shared" si="2"/>
        <v>8371.5909599999995</v>
      </c>
    </row>
    <row r="15" spans="1:15" ht="9.9499999999999993" customHeight="1" x14ac:dyDescent="0.25">
      <c r="A15" s="36"/>
      <c r="B15" s="37">
        <v>2024</v>
      </c>
      <c r="C15" s="38">
        <v>894.70500000000004</v>
      </c>
      <c r="D15" s="38">
        <v>852.4</v>
      </c>
      <c r="E15" s="38">
        <v>873.55250000000001</v>
      </c>
      <c r="F15" s="38">
        <v>880.34100000000001</v>
      </c>
      <c r="G15" s="38">
        <v>895.25</v>
      </c>
      <c r="H15" s="38">
        <v>875.25</v>
      </c>
      <c r="I15" s="38">
        <v>868.76449999999988</v>
      </c>
      <c r="J15" s="38">
        <v>883.61400000000003</v>
      </c>
      <c r="K15" s="38">
        <v>873.553</v>
      </c>
      <c r="L15" s="38">
        <v>872.00699999999995</v>
      </c>
      <c r="M15" s="151">
        <v>879.75483333333329</v>
      </c>
      <c r="N15" s="38">
        <v>883.04783333333341</v>
      </c>
      <c r="O15" s="253">
        <f t="shared" si="2"/>
        <v>10532.239666666666</v>
      </c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349.41245249999997</v>
      </c>
      <c r="D16" s="38">
        <f t="shared" ref="D16:L16" si="3">D18+D20+D22</f>
        <v>355.42510499999997</v>
      </c>
      <c r="E16" s="38">
        <f t="shared" si="3"/>
        <v>352.41877875</v>
      </c>
      <c r="F16" s="38">
        <f t="shared" si="3"/>
        <v>353.92194187500002</v>
      </c>
      <c r="G16" s="38">
        <f t="shared" si="3"/>
        <v>352.79456953124998</v>
      </c>
      <c r="H16" s="38">
        <f t="shared" si="3"/>
        <v>350.48499999999996</v>
      </c>
      <c r="I16" s="38">
        <f t="shared" si="3"/>
        <v>351.639784765625</v>
      </c>
      <c r="J16" s="38">
        <f t="shared" si="3"/>
        <v>351.06239238281245</v>
      </c>
      <c r="K16" s="38">
        <f t="shared" si="3"/>
        <v>351.35100000000006</v>
      </c>
      <c r="L16" s="38">
        <f t="shared" si="3"/>
        <v>353.64</v>
      </c>
      <c r="M16" s="38">
        <v>351.64100000000002</v>
      </c>
      <c r="N16" s="38">
        <v>352.64054939453126</v>
      </c>
      <c r="O16" s="253">
        <f t="shared" si="2"/>
        <v>4226.4325741992188</v>
      </c>
    </row>
    <row r="17" spans="1:15" ht="9.9499999999999993" customHeight="1" x14ac:dyDescent="0.25">
      <c r="A17" s="39"/>
      <c r="B17" s="37">
        <v>2024</v>
      </c>
      <c r="C17" s="38">
        <f>C19+C21+C23</f>
        <v>354.41699999999997</v>
      </c>
      <c r="D17" s="38">
        <f t="shared" ref="D17:L17" si="4">D19+D21+D23</f>
        <v>349.17036031249995</v>
      </c>
      <c r="E17" s="38">
        <f t="shared" si="4"/>
        <v>353.79368015624993</v>
      </c>
      <c r="F17" s="38">
        <f t="shared" si="4"/>
        <v>358.74170312500002</v>
      </c>
      <c r="G17" s="38">
        <f t="shared" si="4"/>
        <v>366.78000000000003</v>
      </c>
      <c r="H17" s="38">
        <f t="shared" si="4"/>
        <v>354.78000000000003</v>
      </c>
      <c r="I17" s="38">
        <f t="shared" si="4"/>
        <v>353.90100000000001</v>
      </c>
      <c r="J17" s="38">
        <f t="shared" si="4"/>
        <v>360.10200000000003</v>
      </c>
      <c r="K17" s="38">
        <f t="shared" si="4"/>
        <v>351.79400000000004</v>
      </c>
      <c r="L17" s="38">
        <f t="shared" si="4"/>
        <v>354.34100000000001</v>
      </c>
      <c r="M17" s="151">
        <v>358.48700000000002</v>
      </c>
      <c r="N17" s="38">
        <v>359.77179442708331</v>
      </c>
      <c r="O17" s="253">
        <f t="shared" si="2"/>
        <v>4276.0795380208328</v>
      </c>
    </row>
    <row r="18" spans="1:15" ht="9.9499999999999993" customHeight="1" x14ac:dyDescent="0.25">
      <c r="A18" s="36" t="s">
        <v>43</v>
      </c>
      <c r="B18" s="37">
        <v>2023</v>
      </c>
      <c r="C18" s="38">
        <v>146.41500000000002</v>
      </c>
      <c r="D18" s="38">
        <v>148</v>
      </c>
      <c r="E18" s="38">
        <v>147.20750000000001</v>
      </c>
      <c r="F18" s="38">
        <v>147.60374999999999</v>
      </c>
      <c r="G18" s="38">
        <v>147.30656250000001</v>
      </c>
      <c r="H18" s="38">
        <v>148.65799999999999</v>
      </c>
      <c r="I18" s="38">
        <v>147.98228125</v>
      </c>
      <c r="J18" s="38">
        <v>148.32014062499999</v>
      </c>
      <c r="K18" s="38">
        <v>148.15100000000001</v>
      </c>
      <c r="L18" s="38">
        <v>147.529</v>
      </c>
      <c r="M18" s="151">
        <v>147.983</v>
      </c>
      <c r="N18" s="38">
        <v>147.75622656249999</v>
      </c>
      <c r="O18" s="253">
        <f t="shared" si="2"/>
        <v>1772.9124609375001</v>
      </c>
    </row>
    <row r="19" spans="1:15" ht="9.9499999999999993" customHeight="1" x14ac:dyDescent="0.25">
      <c r="A19" s="36"/>
      <c r="B19" s="37">
        <v>2024</v>
      </c>
      <c r="C19" s="38">
        <v>147.20699999999999</v>
      </c>
      <c r="D19" s="38">
        <v>145.40562499999999</v>
      </c>
      <c r="E19" s="38">
        <v>147.30631249999999</v>
      </c>
      <c r="F19" s="38">
        <v>149.047</v>
      </c>
      <c r="G19" s="38">
        <v>152.74100000000001</v>
      </c>
      <c r="H19" s="38">
        <v>147.74100000000001</v>
      </c>
      <c r="I19" s="38">
        <v>147.25299999999999</v>
      </c>
      <c r="J19" s="38">
        <v>149.84299999999999</v>
      </c>
      <c r="K19" s="38">
        <v>146.30600000000001</v>
      </c>
      <c r="L19" s="38">
        <v>147.49700000000001</v>
      </c>
      <c r="M19" s="151">
        <v>149.245</v>
      </c>
      <c r="N19" s="38">
        <v>149.69810416666667</v>
      </c>
      <c r="O19" s="253">
        <f t="shared" si="2"/>
        <v>1779.2900416666671</v>
      </c>
    </row>
    <row r="20" spans="1:15" ht="9.9499999999999993" customHeight="1" x14ac:dyDescent="0.25">
      <c r="A20" s="36" t="s">
        <v>1</v>
      </c>
      <c r="B20" s="37">
        <v>2023</v>
      </c>
      <c r="C20" s="38">
        <v>137.14524999999998</v>
      </c>
      <c r="D20" s="38">
        <v>137.40949999999998</v>
      </c>
      <c r="E20" s="38">
        <v>137.27737499999998</v>
      </c>
      <c r="F20" s="38">
        <v>137.34343749999999</v>
      </c>
      <c r="G20" s="38">
        <v>137.29389062499996</v>
      </c>
      <c r="H20" s="38">
        <v>135.47999999999999</v>
      </c>
      <c r="I20" s="38">
        <v>136.38694531249996</v>
      </c>
      <c r="J20" s="38">
        <v>135.93347265624999</v>
      </c>
      <c r="K20" s="38">
        <v>136.16</v>
      </c>
      <c r="L20" s="38">
        <v>137.33099999999999</v>
      </c>
      <c r="M20" s="151">
        <v>136.386</v>
      </c>
      <c r="N20" s="38">
        <v>136.858525390625</v>
      </c>
      <c r="O20" s="253">
        <f t="shared" si="2"/>
        <v>1641.0053964843746</v>
      </c>
    </row>
    <row r="21" spans="1:15" ht="9.9499999999999993" customHeight="1" x14ac:dyDescent="0.25">
      <c r="A21" s="36"/>
      <c r="B21" s="37">
        <v>2024</v>
      </c>
      <c r="C21" s="38">
        <v>139.27699999999999</v>
      </c>
      <c r="D21" s="38">
        <v>137.31040624999997</v>
      </c>
      <c r="E21" s="38">
        <v>138.29370312499998</v>
      </c>
      <c r="F21" s="38">
        <v>139.29370312500001</v>
      </c>
      <c r="G21" s="38">
        <v>141.29400000000001</v>
      </c>
      <c r="H21" s="38">
        <v>138.29400000000001</v>
      </c>
      <c r="I21" s="38">
        <v>138.29900000000001</v>
      </c>
      <c r="J21" s="38">
        <v>139.62700000000001</v>
      </c>
      <c r="K21" s="38">
        <v>138.29400000000001</v>
      </c>
      <c r="L21" s="38">
        <v>138.297</v>
      </c>
      <c r="M21" s="151">
        <v>139.29566666666668</v>
      </c>
      <c r="N21" s="38">
        <v>139.62713541666665</v>
      </c>
      <c r="O21" s="253">
        <f t="shared" si="2"/>
        <v>1667.2026145833333</v>
      </c>
    </row>
    <row r="22" spans="1:15" ht="9.9499999999999993" customHeight="1" x14ac:dyDescent="0.25">
      <c r="A22" s="36" t="s">
        <v>2</v>
      </c>
      <c r="B22" s="37">
        <v>2023</v>
      </c>
      <c r="C22" s="38">
        <v>65.852202500000004</v>
      </c>
      <c r="D22" s="38">
        <v>70.015604999999994</v>
      </c>
      <c r="E22" s="38">
        <v>67.933903749999999</v>
      </c>
      <c r="F22" s="38">
        <v>68.974754375000003</v>
      </c>
      <c r="G22" s="38">
        <v>68.194116406250004</v>
      </c>
      <c r="H22" s="38">
        <v>66.346999999999994</v>
      </c>
      <c r="I22" s="38">
        <v>67.270558203125006</v>
      </c>
      <c r="J22" s="38">
        <v>66.808779101562493</v>
      </c>
      <c r="K22" s="38">
        <v>67.040000000000006</v>
      </c>
      <c r="L22" s="38">
        <v>68.78</v>
      </c>
      <c r="M22" s="151">
        <v>67.272000000000006</v>
      </c>
      <c r="N22" s="38">
        <v>68.025797441406255</v>
      </c>
      <c r="O22" s="253">
        <f t="shared" si="2"/>
        <v>812.51471677734378</v>
      </c>
    </row>
    <row r="23" spans="1:15" ht="9.9499999999999993" customHeight="1" x14ac:dyDescent="0.25">
      <c r="A23" s="36"/>
      <c r="B23" s="37">
        <v>2024</v>
      </c>
      <c r="C23" s="38">
        <v>67.933000000000007</v>
      </c>
      <c r="D23" s="38">
        <v>66.454329062499994</v>
      </c>
      <c r="E23" s="38">
        <v>68.193664531249993</v>
      </c>
      <c r="F23" s="38">
        <v>70.400999999999996</v>
      </c>
      <c r="G23" s="38">
        <v>72.745000000000005</v>
      </c>
      <c r="H23" s="38">
        <v>68.745000000000005</v>
      </c>
      <c r="I23" s="38">
        <v>68.349000000000004</v>
      </c>
      <c r="J23" s="38">
        <v>70.632000000000005</v>
      </c>
      <c r="K23" s="38">
        <v>67.194000000000003</v>
      </c>
      <c r="L23" s="38">
        <v>68.546999999999997</v>
      </c>
      <c r="M23" s="151">
        <v>69.946333333333328</v>
      </c>
      <c r="N23" s="38">
        <v>70.446554843749993</v>
      </c>
      <c r="O23" s="253">
        <f t="shared" si="2"/>
        <v>829.58688177083332</v>
      </c>
    </row>
    <row r="24" spans="1:15" ht="9.9499999999999993" customHeight="1" x14ac:dyDescent="0.25">
      <c r="A24" s="36" t="s">
        <v>3</v>
      </c>
      <c r="B24" s="37">
        <v>2023</v>
      </c>
      <c r="C24" s="38">
        <v>73.319312499999995</v>
      </c>
      <c r="D24" s="38">
        <v>71.699624999999997</v>
      </c>
      <c r="E24" s="38">
        <v>72.509468749999996</v>
      </c>
      <c r="F24" s="38">
        <v>72.104546874999997</v>
      </c>
      <c r="G24" s="38">
        <v>72.408238281249993</v>
      </c>
      <c r="H24" s="38">
        <v>70.358000000000004</v>
      </c>
      <c r="I24" s="38">
        <v>71.383119140624999</v>
      </c>
      <c r="J24" s="38">
        <v>70.870559570312508</v>
      </c>
      <c r="K24" s="38">
        <v>71.126999999999995</v>
      </c>
      <c r="L24" s="38">
        <v>72.180000000000007</v>
      </c>
      <c r="M24" s="151">
        <v>71.382999999999996</v>
      </c>
      <c r="N24" s="38">
        <v>71.781734863281258</v>
      </c>
      <c r="O24" s="253">
        <f t="shared" si="2"/>
        <v>861.12460498046869</v>
      </c>
    </row>
    <row r="25" spans="1:15" ht="9.9499999999999993" customHeight="1" x14ac:dyDescent="0.25">
      <c r="A25" s="36"/>
      <c r="B25" s="37">
        <v>2024</v>
      </c>
      <c r="C25" s="38">
        <v>70.509</v>
      </c>
      <c r="D25" s="38">
        <v>72.30700781249999</v>
      </c>
      <c r="E25" s="38">
        <v>71.408003906250002</v>
      </c>
      <c r="F25" s="38">
        <v>73.049000000000007</v>
      </c>
      <c r="G25" s="38">
        <v>74.817999999999998</v>
      </c>
      <c r="H25" s="38">
        <v>71.817999999999998</v>
      </c>
      <c r="I25" s="38">
        <v>72.254999999999995</v>
      </c>
      <c r="J25" s="38">
        <v>73.227999999999994</v>
      </c>
      <c r="K25" s="38">
        <v>71.408000000000001</v>
      </c>
      <c r="L25" s="38">
        <v>72.037000000000006</v>
      </c>
      <c r="M25" s="151">
        <v>72.963666666666668</v>
      </c>
      <c r="N25" s="38">
        <v>73.091667968750002</v>
      </c>
      <c r="O25" s="253">
        <f t="shared" si="2"/>
        <v>868.89234635416665</v>
      </c>
    </row>
    <row r="26" spans="1:15" ht="9.9499999999999993" customHeight="1" x14ac:dyDescent="0.25">
      <c r="A26" s="36" t="s">
        <v>4</v>
      </c>
      <c r="B26" s="37">
        <v>2023</v>
      </c>
      <c r="C26" s="38">
        <v>73.830892500000004</v>
      </c>
      <c r="D26" s="38">
        <v>53.502476999999999</v>
      </c>
      <c r="E26" s="38">
        <v>49.930623474572137</v>
      </c>
      <c r="F26" s="38">
        <v>54.744999935000003</v>
      </c>
      <c r="G26" s="38">
        <v>64.848758643600007</v>
      </c>
      <c r="H26" s="38">
        <v>51.535977845113891</v>
      </c>
      <c r="I26" s="38">
        <v>63.553520089999999</v>
      </c>
      <c r="J26" s="38">
        <v>56.710748423999988</v>
      </c>
      <c r="K26" s="38">
        <v>53.695999999999998</v>
      </c>
      <c r="L26" s="38">
        <v>49.930999999999997</v>
      </c>
      <c r="M26" s="151">
        <v>53.333361477966108</v>
      </c>
      <c r="N26" s="38">
        <v>69.958460000000002</v>
      </c>
      <c r="O26" s="253">
        <f t="shared" si="2"/>
        <v>695.57681939025224</v>
      </c>
    </row>
    <row r="27" spans="1:15" ht="9.9499999999999993" customHeight="1" x14ac:dyDescent="0.25">
      <c r="A27" s="36"/>
      <c r="B27" s="37">
        <v>2024</v>
      </c>
      <c r="C27" s="38">
        <v>83.925824675000015</v>
      </c>
      <c r="D27" s="38">
        <v>75.089439099999993</v>
      </c>
      <c r="E27" s="38">
        <v>59.253666666960946</v>
      </c>
      <c r="F27" s="38">
        <v>65.335661410103583</v>
      </c>
      <c r="G27" s="38">
        <v>80.998766534746181</v>
      </c>
      <c r="H27" s="38">
        <v>83.65314887000001</v>
      </c>
      <c r="I27" s="38">
        <v>91.779260739999998</v>
      </c>
      <c r="J27" s="38">
        <v>84.455852115999988</v>
      </c>
      <c r="K27" s="38">
        <v>73.816999999999993</v>
      </c>
      <c r="L27" s="38">
        <v>87.715999999999994</v>
      </c>
      <c r="M27" s="151">
        <v>85.477058714915401</v>
      </c>
      <c r="N27" s="38">
        <v>68.529364870603573</v>
      </c>
      <c r="O27" s="253">
        <f t="shared" si="2"/>
        <v>940.03104369832965</v>
      </c>
    </row>
    <row r="28" spans="1:15" ht="9.9499999999999993" customHeight="1" x14ac:dyDescent="0.25">
      <c r="A28" s="36" t="s">
        <v>5</v>
      </c>
      <c r="B28" s="37">
        <v>2023</v>
      </c>
      <c r="C28" s="38">
        <v>6563.2447624999995</v>
      </c>
      <c r="D28" s="38">
        <v>7527.6631749999997</v>
      </c>
      <c r="E28" s="38">
        <v>8445.4539687500001</v>
      </c>
      <c r="F28" s="38">
        <v>9986.5585718750008</v>
      </c>
      <c r="G28" s="38">
        <v>9880.7301195312502</v>
      </c>
      <c r="H28" s="38">
        <v>9667.64</v>
      </c>
      <c r="I28" s="38">
        <v>8824.1850597656248</v>
      </c>
      <c r="J28" s="38">
        <v>9045.9125298828112</v>
      </c>
      <c r="K28" s="38">
        <v>8935.0490000000009</v>
      </c>
      <c r="L28" s="38">
        <v>8585.1010000000006</v>
      </c>
      <c r="M28" s="151">
        <v>8824.1849999999995</v>
      </c>
      <c r="N28" s="38">
        <v>12704.6432293945</v>
      </c>
      <c r="O28" s="253">
        <f t="shared" si="2"/>
        <v>108990.36641669917</v>
      </c>
    </row>
    <row r="29" spans="1:15" ht="9.9499999999999993" customHeight="1" x14ac:dyDescent="0.25">
      <c r="A29" s="36"/>
      <c r="B29" s="37">
        <v>2024</v>
      </c>
      <c r="C29" s="38">
        <v>6912.1270000000004</v>
      </c>
      <c r="D29" s="38">
        <v>7916.0739999999996</v>
      </c>
      <c r="E29" s="38">
        <v>8664.0660000000007</v>
      </c>
      <c r="F29" s="38">
        <v>9986.4179999999997</v>
      </c>
      <c r="G29" s="38">
        <v>9984.6540000000005</v>
      </c>
      <c r="H29" s="38">
        <v>9894.6540000000005</v>
      </c>
      <c r="I29" s="38">
        <v>10208.852999999999</v>
      </c>
      <c r="J29" s="38">
        <v>9888.5750000000007</v>
      </c>
      <c r="K29" s="38">
        <v>8964.1010000000006</v>
      </c>
      <c r="L29" s="38">
        <v>9401.7540000000008</v>
      </c>
      <c r="M29" s="151">
        <v>9909.3870000000006</v>
      </c>
      <c r="N29" s="38">
        <v>13378.3793333333</v>
      </c>
      <c r="O29" s="253">
        <f t="shared" si="2"/>
        <v>115109.0423333333</v>
      </c>
    </row>
    <row r="30" spans="1:15" ht="9.9499999999999993" customHeight="1" x14ac:dyDescent="0.25">
      <c r="A30" s="36" t="s">
        <v>40</v>
      </c>
      <c r="B30" s="37">
        <v>2023</v>
      </c>
      <c r="C30" s="38">
        <v>107.84</v>
      </c>
      <c r="D30" s="38">
        <v>107.25019999999999</v>
      </c>
      <c r="E30" s="38">
        <v>122.48819999999999</v>
      </c>
      <c r="F30" s="38">
        <v>95.550600000000003</v>
      </c>
      <c r="G30" s="38">
        <v>116.00253970553194</v>
      </c>
      <c r="H30" s="38">
        <v>115.60096840896718</v>
      </c>
      <c r="I30" s="38">
        <v>115.80175405724955</v>
      </c>
      <c r="J30" s="38">
        <v>115.70136123310837</v>
      </c>
      <c r="K30" s="38">
        <v>115.752</v>
      </c>
      <c r="L30" s="38">
        <v>110.32299999999999</v>
      </c>
      <c r="M30" s="151">
        <v>115.801</v>
      </c>
      <c r="N30" s="38">
        <v>123.061942463191</v>
      </c>
      <c r="O30" s="253">
        <f t="shared" si="2"/>
        <v>1361.1735658680479</v>
      </c>
    </row>
    <row r="31" spans="1:15" ht="9.9499999999999993" customHeight="1" x14ac:dyDescent="0.25">
      <c r="A31" s="36"/>
      <c r="B31" s="37">
        <v>2024</v>
      </c>
      <c r="C31" s="38">
        <v>112.526</v>
      </c>
      <c r="D31" s="38">
        <v>109.01939999999999</v>
      </c>
      <c r="E31" s="38">
        <v>110.77269999999999</v>
      </c>
      <c r="F31" s="38">
        <v>115.31699999999999</v>
      </c>
      <c r="G31" s="38">
        <v>117.90900000000001</v>
      </c>
      <c r="H31" s="38">
        <v>111.90900000000001</v>
      </c>
      <c r="I31" s="38">
        <v>111.703</v>
      </c>
      <c r="J31" s="38">
        <v>115.045</v>
      </c>
      <c r="K31" s="38">
        <v>110.773</v>
      </c>
      <c r="L31" s="38">
        <v>111.806</v>
      </c>
      <c r="M31" s="151">
        <v>113.84033333333333</v>
      </c>
      <c r="N31" s="38">
        <v>114.66623333333332</v>
      </c>
      <c r="O31" s="253">
        <f t="shared" si="2"/>
        <v>1355.2866666666666</v>
      </c>
    </row>
    <row r="32" spans="1:15" ht="9.9499999999999993" customHeight="1" x14ac:dyDescent="0.25">
      <c r="A32" s="36" t="s">
        <v>41</v>
      </c>
      <c r="B32" s="37">
        <v>2023</v>
      </c>
      <c r="C32" s="38">
        <v>94.742249999999999</v>
      </c>
      <c r="D32" s="38">
        <v>77.536259999999999</v>
      </c>
      <c r="E32" s="38">
        <v>129.70893999999998</v>
      </c>
      <c r="F32" s="38">
        <v>119.30863000000001</v>
      </c>
      <c r="G32" s="38">
        <v>140.54587999999998</v>
      </c>
      <c r="H32" s="38">
        <v>150.21314999999998</v>
      </c>
      <c r="I32" s="38">
        <v>145.37951499999997</v>
      </c>
      <c r="J32" s="38">
        <v>147.79633249999998</v>
      </c>
      <c r="K32" s="38">
        <v>146.58799999999999</v>
      </c>
      <c r="L32" s="38">
        <v>116.77500000000001</v>
      </c>
      <c r="M32" s="151">
        <v>145.37899999999999</v>
      </c>
      <c r="N32" s="38">
        <v>131.07696375</v>
      </c>
      <c r="O32" s="253">
        <f t="shared" si="2"/>
        <v>1545.0499212499999</v>
      </c>
    </row>
    <row r="33" spans="1:15" ht="9.9499999999999993" customHeight="1" x14ac:dyDescent="0.25">
      <c r="A33" s="36"/>
      <c r="B33" s="37">
        <v>2024</v>
      </c>
      <c r="C33" s="38">
        <v>100.66200000000001</v>
      </c>
      <c r="D33" s="38">
        <v>94.508785000000003</v>
      </c>
      <c r="E33" s="38">
        <v>97.585392500000012</v>
      </c>
      <c r="F33" s="38">
        <v>94.78</v>
      </c>
      <c r="G33" s="38">
        <v>108.134</v>
      </c>
      <c r="H33" s="38">
        <v>102.134</v>
      </c>
      <c r="I33" s="38">
        <v>95.625</v>
      </c>
      <c r="J33" s="38">
        <v>101.682</v>
      </c>
      <c r="K33" s="38">
        <v>97.584999999999994</v>
      </c>
      <c r="L33" s="38">
        <v>98.88</v>
      </c>
      <c r="M33" s="151">
        <v>101.96433333333334</v>
      </c>
      <c r="N33" s="38">
        <v>100.16646416666667</v>
      </c>
      <c r="O33" s="253">
        <f t="shared" si="2"/>
        <v>1193.7069750000001</v>
      </c>
    </row>
    <row r="34" spans="1:15" ht="9.9499999999999993" customHeight="1" x14ac:dyDescent="0.25">
      <c r="A34" s="36" t="s">
        <v>42</v>
      </c>
      <c r="B34" s="37">
        <v>2023</v>
      </c>
      <c r="C34" s="38">
        <v>7.8884999999999996</v>
      </c>
      <c r="D34" s="38">
        <v>10.026999999999999</v>
      </c>
      <c r="E34" s="38">
        <v>12.957750000000001</v>
      </c>
      <c r="F34" s="38">
        <v>13.07</v>
      </c>
      <c r="G34" s="38">
        <v>11.39</v>
      </c>
      <c r="H34" s="38">
        <v>13.074</v>
      </c>
      <c r="I34" s="38">
        <v>12.231999999999999</v>
      </c>
      <c r="J34" s="38">
        <v>12.652999999999999</v>
      </c>
      <c r="K34" s="38">
        <v>12.443</v>
      </c>
      <c r="L34" s="38">
        <v>11.861000000000001</v>
      </c>
      <c r="M34" s="151">
        <v>12.231999999999999</v>
      </c>
      <c r="N34" s="38">
        <v>12.04659375</v>
      </c>
      <c r="O34" s="253">
        <f t="shared" si="2"/>
        <v>141.87484375</v>
      </c>
    </row>
    <row r="35" spans="1:15" ht="9.9499999999999993" customHeight="1" x14ac:dyDescent="0.25">
      <c r="A35" s="36"/>
      <c r="B35" s="37">
        <v>2024</v>
      </c>
      <c r="C35" s="38">
        <v>10.291</v>
      </c>
      <c r="D35" s="38">
        <v>13.013875000000001</v>
      </c>
      <c r="E35" s="38">
        <v>11.652437500000001</v>
      </c>
      <c r="F35" s="38">
        <v>11.417</v>
      </c>
      <c r="G35" s="38">
        <v>14.093999999999999</v>
      </c>
      <c r="H35" s="38">
        <v>12.093999999999999</v>
      </c>
      <c r="I35" s="38">
        <v>12.028</v>
      </c>
      <c r="J35" s="38">
        <v>12.534999999999998</v>
      </c>
      <c r="K35" s="38">
        <v>11.651999999999999</v>
      </c>
      <c r="L35" s="38">
        <v>12.061</v>
      </c>
      <c r="M35" s="151">
        <v>12.738666666666667</v>
      </c>
      <c r="N35" s="38">
        <v>12.387812500000001</v>
      </c>
      <c r="O35" s="253">
        <f t="shared" si="2"/>
        <v>145.96479166666666</v>
      </c>
    </row>
    <row r="36" spans="1:15" ht="9.9499999999999993" customHeight="1" x14ac:dyDescent="0.25">
      <c r="A36" s="36" t="s">
        <v>18</v>
      </c>
      <c r="B36" s="37">
        <v>2023</v>
      </c>
      <c r="C36" s="38">
        <v>53.317999999999998</v>
      </c>
      <c r="D36" s="38">
        <v>80.715999999999994</v>
      </c>
      <c r="E36" s="38">
        <v>60.142000000000003</v>
      </c>
      <c r="F36" s="38">
        <v>70.983999999999995</v>
      </c>
      <c r="G36" s="38">
        <v>79.602999999999994</v>
      </c>
      <c r="H36" s="38">
        <v>74.097999999999999</v>
      </c>
      <c r="I36" s="38">
        <v>61.41</v>
      </c>
      <c r="J36" s="38">
        <v>53.527999999999999</v>
      </c>
      <c r="K36" s="38">
        <v>53.572000000000003</v>
      </c>
      <c r="L36" s="38">
        <v>56.173999999999999</v>
      </c>
      <c r="M36" s="151">
        <v>59.079000000000001</v>
      </c>
      <c r="N36" s="38">
        <v>83.26</v>
      </c>
      <c r="O36" s="253">
        <f t="shared" si="2"/>
        <v>785.8839999999999</v>
      </c>
    </row>
    <row r="37" spans="1:15" ht="9.9499999999999993" customHeight="1" x14ac:dyDescent="0.25">
      <c r="A37" s="36"/>
      <c r="B37" s="37">
        <v>2024</v>
      </c>
      <c r="C37" s="38">
        <v>58.725000000000001</v>
      </c>
      <c r="D37" s="38">
        <v>65.562999999999988</v>
      </c>
      <c r="E37" s="38">
        <v>62.143999999999991</v>
      </c>
      <c r="F37" s="38">
        <v>64.019000000000005</v>
      </c>
      <c r="G37" s="38">
        <v>78.613</v>
      </c>
      <c r="H37" s="38">
        <v>62.613</v>
      </c>
      <c r="I37" s="38">
        <v>63.908000000000001</v>
      </c>
      <c r="J37" s="38">
        <v>63.081000000000003</v>
      </c>
      <c r="K37" s="38">
        <v>62.143999999999998</v>
      </c>
      <c r="L37" s="38">
        <v>63.261000000000003</v>
      </c>
      <c r="M37" s="151">
        <v>68.378</v>
      </c>
      <c r="N37" s="38">
        <v>68.25866666666667</v>
      </c>
      <c r="O37" s="253">
        <f t="shared" si="2"/>
        <v>780.70766666666668</v>
      </c>
    </row>
    <row r="38" spans="1:15" ht="9.9499999999999993" customHeight="1" x14ac:dyDescent="0.25">
      <c r="A38" s="36" t="s">
        <v>19</v>
      </c>
      <c r="B38" s="37">
        <v>2023</v>
      </c>
      <c r="C38" s="38">
        <v>14.659750000000001</v>
      </c>
      <c r="D38" s="38">
        <v>15.115500000000001</v>
      </c>
      <c r="E38" s="38">
        <v>14.887625</v>
      </c>
      <c r="F38" s="38">
        <v>15.0015625</v>
      </c>
      <c r="G38" s="38">
        <v>14.916109375</v>
      </c>
      <c r="H38" s="38">
        <v>12.067</v>
      </c>
      <c r="I38" s="38">
        <v>13.491554687499999</v>
      </c>
      <c r="J38" s="38">
        <v>12.77927734375</v>
      </c>
      <c r="K38" s="38">
        <v>13.135</v>
      </c>
      <c r="L38" s="38">
        <v>14.98</v>
      </c>
      <c r="M38" s="151">
        <v>13.491</v>
      </c>
      <c r="N38" s="38">
        <v>14.235599609375001</v>
      </c>
      <c r="O38" s="253">
        <f t="shared" si="2"/>
        <v>168.75997851562499</v>
      </c>
    </row>
    <row r="39" spans="1:15" ht="9.9499999999999993" customHeight="1" x14ac:dyDescent="0.25">
      <c r="A39" s="36"/>
      <c r="B39" s="37">
        <v>2024</v>
      </c>
      <c r="C39" s="38">
        <v>17.887</v>
      </c>
      <c r="D39" s="38">
        <v>14.944593749999999</v>
      </c>
      <c r="E39" s="38">
        <v>16.415796874999998</v>
      </c>
      <c r="F39" s="38">
        <v>17.068000000000001</v>
      </c>
      <c r="G39" s="38">
        <v>17.579000000000001</v>
      </c>
      <c r="H39" s="38">
        <v>15.579000000000001</v>
      </c>
      <c r="I39" s="38">
        <v>16.143000000000001</v>
      </c>
      <c r="J39" s="38">
        <v>16.742000000000001</v>
      </c>
      <c r="K39" s="38">
        <v>16.416</v>
      </c>
      <c r="L39" s="38">
        <v>15.861000000000001</v>
      </c>
      <c r="M39" s="151">
        <v>16.433666666666667</v>
      </c>
      <c r="N39" s="38">
        <v>17.020932291666664</v>
      </c>
      <c r="O39" s="253">
        <f t="shared" si="2"/>
        <v>198.08998958333331</v>
      </c>
    </row>
    <row r="40" spans="1:15" ht="9.9499999999999993" customHeight="1" x14ac:dyDescent="0.25">
      <c r="A40" s="36" t="s">
        <v>20</v>
      </c>
      <c r="B40" s="37">
        <v>2023</v>
      </c>
      <c r="C40" s="38">
        <v>1920.9524999999999</v>
      </c>
      <c r="D40" s="38">
        <v>1924.5349999999999</v>
      </c>
      <c r="E40" s="38">
        <v>1922.7437499999999</v>
      </c>
      <c r="F40" s="38">
        <v>1923.6393749999997</v>
      </c>
      <c r="G40" s="38">
        <v>1922.9676562499999</v>
      </c>
      <c r="H40" s="38">
        <v>1992.37</v>
      </c>
      <c r="I40" s="38">
        <v>1957.6688281249999</v>
      </c>
      <c r="J40" s="38">
        <v>1975.0194140624999</v>
      </c>
      <c r="K40" s="38">
        <v>1966.3440000000001</v>
      </c>
      <c r="L40" s="38">
        <v>1923.471</v>
      </c>
      <c r="M40" s="151">
        <v>1957.6679999999999</v>
      </c>
      <c r="N40" s="38">
        <v>2440.5697226562502</v>
      </c>
      <c r="O40" s="253">
        <f t="shared" si="2"/>
        <v>23827.949246093751</v>
      </c>
    </row>
    <row r="41" spans="1:15" ht="9.9499999999999993" customHeight="1" x14ac:dyDescent="0.25">
      <c r="A41" s="36"/>
      <c r="B41" s="37">
        <v>2024</v>
      </c>
      <c r="C41" s="38">
        <v>1922.7429999999999</v>
      </c>
      <c r="D41" s="38">
        <v>1913.1915624999999</v>
      </c>
      <c r="E41" s="38">
        <v>1924.96728125</v>
      </c>
      <c r="F41" s="38">
        <v>1944.0940000000001</v>
      </c>
      <c r="G41" s="38">
        <v>2028.249</v>
      </c>
      <c r="H41" s="38">
        <v>2243.3519999999999</v>
      </c>
      <c r="I41" s="38">
        <v>1927.4169999999999</v>
      </c>
      <c r="J41" s="38">
        <v>2071.8980000000001</v>
      </c>
      <c r="K41" s="38">
        <v>1917.9670000000001</v>
      </c>
      <c r="L41" s="38">
        <v>2085.3850000000002</v>
      </c>
      <c r="M41" s="151">
        <v>2066.3393333333333</v>
      </c>
      <c r="N41" s="38">
        <v>1965.7700937500001</v>
      </c>
      <c r="O41" s="253">
        <f t="shared" si="2"/>
        <v>24011.373270833334</v>
      </c>
    </row>
    <row r="42" spans="1:15" ht="9.9499999999999993" customHeight="1" x14ac:dyDescent="0.25">
      <c r="A42" s="36" t="s">
        <v>21</v>
      </c>
      <c r="B42" s="37">
        <v>2023</v>
      </c>
      <c r="C42" s="38">
        <v>89.981999999999999</v>
      </c>
      <c r="D42" s="38">
        <v>87.537000000000006</v>
      </c>
      <c r="E42" s="38">
        <v>88.759500000000003</v>
      </c>
      <c r="F42" s="38">
        <v>88.148250000000004</v>
      </c>
      <c r="G42" s="38">
        <v>88.606687500000007</v>
      </c>
      <c r="H42" s="38">
        <v>92.38</v>
      </c>
      <c r="I42" s="38">
        <v>90.493343750000008</v>
      </c>
      <c r="J42" s="38">
        <v>91.436671875000002</v>
      </c>
      <c r="K42" s="38">
        <v>90.965000000000003</v>
      </c>
      <c r="L42" s="38">
        <v>88.263000000000005</v>
      </c>
      <c r="M42" s="151">
        <v>90.492999999999995</v>
      </c>
      <c r="N42" s="38">
        <v>89.3779296875</v>
      </c>
      <c r="O42" s="253">
        <f t="shared" si="2"/>
        <v>1076.4423828125002</v>
      </c>
    </row>
    <row r="43" spans="1:15" ht="9.9499999999999993" customHeight="1" x14ac:dyDescent="0.25">
      <c r="A43" s="36"/>
      <c r="B43" s="37">
        <v>2024</v>
      </c>
      <c r="C43" s="38">
        <v>88.759</v>
      </c>
      <c r="D43" s="38">
        <v>86.41</v>
      </c>
      <c r="E43" s="38">
        <v>88.606437499999998</v>
      </c>
      <c r="F43" s="38">
        <v>91.046999999999997</v>
      </c>
      <c r="G43" s="38">
        <v>93.073999999999998</v>
      </c>
      <c r="H43" s="38">
        <v>89.216999999999999</v>
      </c>
      <c r="I43" s="38">
        <v>88.686999999999998</v>
      </c>
      <c r="J43" s="38">
        <v>91.113</v>
      </c>
      <c r="K43" s="38">
        <v>87.584999999999994</v>
      </c>
      <c r="L43" s="38">
        <v>88.951999999999998</v>
      </c>
      <c r="M43" s="151">
        <v>90.326000000000008</v>
      </c>
      <c r="N43" s="38">
        <v>90.909145833333341</v>
      </c>
      <c r="O43" s="253">
        <f t="shared" si="2"/>
        <v>1074.6855833333334</v>
      </c>
    </row>
    <row r="44" spans="1:15" ht="9.9499999999999993" customHeight="1" x14ac:dyDescent="0.25">
      <c r="A44" s="36" t="s">
        <v>22</v>
      </c>
      <c r="B44" s="37">
        <v>2023</v>
      </c>
      <c r="C44" s="38">
        <v>72.989249999999998</v>
      </c>
      <c r="D44" s="38">
        <v>63.6995</v>
      </c>
      <c r="E44" s="38">
        <v>68.344374999999999</v>
      </c>
      <c r="F44" s="38">
        <v>66.021937500000007</v>
      </c>
      <c r="G44" s="38">
        <v>67.763765624999991</v>
      </c>
      <c r="H44" s="38">
        <v>67.337000000000003</v>
      </c>
      <c r="I44" s="38">
        <v>67.550382812500004</v>
      </c>
      <c r="J44" s="38">
        <v>67.443691406249997</v>
      </c>
      <c r="K44" s="38">
        <v>67.497</v>
      </c>
      <c r="L44" s="38">
        <v>66.456999999999994</v>
      </c>
      <c r="M44" s="151">
        <v>67.551000000000002</v>
      </c>
      <c r="N44" s="38">
        <v>67.00419726562501</v>
      </c>
      <c r="O44" s="253">
        <f t="shared" si="2"/>
        <v>809.65909960937506</v>
      </c>
    </row>
    <row r="45" spans="1:15" ht="9.9499999999999993" customHeight="1" x14ac:dyDescent="0.25">
      <c r="A45" s="36"/>
      <c r="B45" s="37">
        <v>2024</v>
      </c>
      <c r="C45" s="38">
        <v>68.343999999999994</v>
      </c>
      <c r="D45" s="38">
        <v>67.183156249999996</v>
      </c>
      <c r="E45" s="38">
        <v>67.763578124999995</v>
      </c>
      <c r="F45" s="38">
        <v>70.414000000000001</v>
      </c>
      <c r="G45" s="38">
        <v>73.025000000000006</v>
      </c>
      <c r="H45" s="38">
        <v>68.426000000000002</v>
      </c>
      <c r="I45" s="38">
        <v>68.453000000000003</v>
      </c>
      <c r="J45" s="38">
        <v>70.620999999999995</v>
      </c>
      <c r="K45" s="38">
        <v>67.763999999999996</v>
      </c>
      <c r="L45" s="38">
        <v>68.44</v>
      </c>
      <c r="M45" s="151">
        <v>69.968000000000004</v>
      </c>
      <c r="N45" s="38">
        <v>70.400859374999996</v>
      </c>
      <c r="O45" s="253">
        <f t="shared" si="2"/>
        <v>830.80259375000003</v>
      </c>
    </row>
    <row r="46" spans="1:15" ht="9.9499999999999993" customHeight="1" x14ac:dyDescent="0.25">
      <c r="A46" s="36" t="s">
        <v>152</v>
      </c>
      <c r="B46" s="37">
        <v>2023</v>
      </c>
      <c r="C46" s="38">
        <v>133.636</v>
      </c>
      <c r="D46" s="38">
        <v>159.57</v>
      </c>
      <c r="E46" s="38">
        <v>174.51599999999999</v>
      </c>
      <c r="F46" s="38">
        <v>152.34200000000001</v>
      </c>
      <c r="G46" s="38">
        <v>128.328</v>
      </c>
      <c r="H46" s="38">
        <v>116.67700000000001</v>
      </c>
      <c r="I46" s="38">
        <v>125.949</v>
      </c>
      <c r="J46" s="38">
        <v>101.44199999999999</v>
      </c>
      <c r="K46" s="38">
        <v>159.51</v>
      </c>
      <c r="L46" s="38">
        <v>175.179</v>
      </c>
      <c r="M46" s="151">
        <v>204.065</v>
      </c>
      <c r="N46" s="38">
        <v>164.66300000000001</v>
      </c>
      <c r="O46" s="253">
        <f t="shared" si="2"/>
        <v>1795.877</v>
      </c>
    </row>
    <row r="47" spans="1:15" ht="9.9499999999999993" customHeight="1" x14ac:dyDescent="0.25">
      <c r="A47" s="36"/>
      <c r="B47" s="37">
        <v>2024</v>
      </c>
      <c r="C47" s="38">
        <v>144.69300000000001</v>
      </c>
      <c r="D47" s="38">
        <v>156.40799999999999</v>
      </c>
      <c r="E47" s="38">
        <v>154.06100000000004</v>
      </c>
      <c r="F47" s="38">
        <v>156.417</v>
      </c>
      <c r="G47" s="38">
        <v>175.36099999999999</v>
      </c>
      <c r="H47" s="38">
        <v>135.65799999999999</v>
      </c>
      <c r="I47" s="38">
        <v>155.62799999999999</v>
      </c>
      <c r="J47" s="38">
        <v>155.81200000000001</v>
      </c>
      <c r="K47" s="38">
        <v>150.55099999999999</v>
      </c>
      <c r="L47" s="38">
        <v>145.643</v>
      </c>
      <c r="M47" s="151">
        <v>155.54900000000001</v>
      </c>
      <c r="N47" s="38">
        <v>161.94633333333334</v>
      </c>
      <c r="O47" s="253">
        <f t="shared" si="2"/>
        <v>1847.7273333333333</v>
      </c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38.297249999999998</v>
      </c>
      <c r="D48" s="38">
        <f t="shared" ref="D48:L48" si="5">D50+D52</f>
        <v>38.6265</v>
      </c>
      <c r="E48" s="38">
        <f t="shared" si="5"/>
        <v>38.461874999999999</v>
      </c>
      <c r="F48" s="38">
        <f t="shared" si="5"/>
        <v>38.5441875</v>
      </c>
      <c r="G48" s="38">
        <f t="shared" si="5"/>
        <v>38.482453125000006</v>
      </c>
      <c r="H48" s="38">
        <f t="shared" si="5"/>
        <v>36.372999999999998</v>
      </c>
      <c r="I48" s="38">
        <f t="shared" si="5"/>
        <v>37.427726562499998</v>
      </c>
      <c r="J48" s="38">
        <f t="shared" si="5"/>
        <v>36.900363281250002</v>
      </c>
      <c r="K48" s="38">
        <f t="shared" si="5"/>
        <v>37.164000000000001</v>
      </c>
      <c r="L48" s="38">
        <f t="shared" si="5"/>
        <v>38.528999999999996</v>
      </c>
      <c r="M48" s="38">
        <v>37.420999999999999</v>
      </c>
      <c r="N48" s="38">
        <v>37.974876953125005</v>
      </c>
      <c r="O48" s="253">
        <f t="shared" si="2"/>
        <v>454.20223242187501</v>
      </c>
    </row>
    <row r="49" spans="1:15" ht="9.9499999999999993" customHeight="1" x14ac:dyDescent="0.25">
      <c r="A49" s="36"/>
      <c r="B49" s="37">
        <v>2024</v>
      </c>
      <c r="C49" s="38">
        <f>C51+C53</f>
        <v>43.460999999999999</v>
      </c>
      <c r="D49" s="38">
        <f t="shared" ref="D49:L49" si="6">D51+D53</f>
        <v>38.503031249999999</v>
      </c>
      <c r="E49" s="38">
        <f t="shared" si="6"/>
        <v>40.982015624999995</v>
      </c>
      <c r="F49" s="38">
        <f t="shared" si="6"/>
        <v>42.786999999999999</v>
      </c>
      <c r="G49" s="38">
        <f t="shared" si="6"/>
        <v>46.704000000000001</v>
      </c>
      <c r="H49" s="38">
        <f t="shared" si="6"/>
        <v>41.433</v>
      </c>
      <c r="I49" s="38">
        <f t="shared" si="6"/>
        <v>40.756999999999998</v>
      </c>
      <c r="J49" s="38">
        <f t="shared" si="6"/>
        <v>43.640999999999998</v>
      </c>
      <c r="K49" s="38">
        <f t="shared" si="6"/>
        <v>40.981999999999999</v>
      </c>
      <c r="L49" s="38">
        <f t="shared" si="6"/>
        <v>41.094999999999999</v>
      </c>
      <c r="M49" s="151">
        <v>42.964666666666666</v>
      </c>
      <c r="N49" s="38">
        <v>43.491005208333327</v>
      </c>
      <c r="O49" s="253">
        <f t="shared" si="2"/>
        <v>506.8007187500001</v>
      </c>
    </row>
    <row r="50" spans="1:15" ht="9.9499999999999993" customHeight="1" x14ac:dyDescent="0.25">
      <c r="A50" s="36" t="s">
        <v>153</v>
      </c>
      <c r="B50" s="37">
        <v>2023</v>
      </c>
      <c r="C50" s="38">
        <v>16.77225</v>
      </c>
      <c r="D50" s="38">
        <v>16.576499999999999</v>
      </c>
      <c r="E50" s="38">
        <v>16.674374999999998</v>
      </c>
      <c r="F50" s="38">
        <v>16.625437499999997</v>
      </c>
      <c r="G50" s="38">
        <v>16.662140624999999</v>
      </c>
      <c r="H50" s="38">
        <v>15.336</v>
      </c>
      <c r="I50" s="38">
        <v>15.999070312499999</v>
      </c>
      <c r="J50" s="38">
        <v>15.66753515625</v>
      </c>
      <c r="K50" s="38">
        <v>15.833</v>
      </c>
      <c r="L50" s="38">
        <v>16.635000000000002</v>
      </c>
      <c r="M50" s="151">
        <v>15.993</v>
      </c>
      <c r="N50" s="38">
        <v>16.313806640625</v>
      </c>
      <c r="O50" s="253">
        <f t="shared" si="2"/>
        <v>195.08811523437498</v>
      </c>
    </row>
    <row r="51" spans="1:15" ht="9.9499999999999993" customHeight="1" x14ac:dyDescent="0.25">
      <c r="A51" s="36"/>
      <c r="B51" s="37">
        <v>2024</v>
      </c>
      <c r="C51" s="38">
        <v>19.673999999999999</v>
      </c>
      <c r="D51" s="38">
        <v>16.649906249999997</v>
      </c>
      <c r="E51" s="38">
        <v>18.161953124999997</v>
      </c>
      <c r="F51" s="38">
        <v>19.047000000000001</v>
      </c>
      <c r="G51" s="38">
        <v>21.04</v>
      </c>
      <c r="H51" s="38">
        <v>18.382999999999999</v>
      </c>
      <c r="I51" s="38">
        <v>17.952999999999999</v>
      </c>
      <c r="J51" s="38">
        <v>19.489999999999998</v>
      </c>
      <c r="K51" s="38">
        <v>18.161999999999999</v>
      </c>
      <c r="L51" s="38">
        <v>18.167999999999999</v>
      </c>
      <c r="M51" s="151">
        <v>19.125333333333334</v>
      </c>
      <c r="N51" s="38">
        <v>19.416317708333331</v>
      </c>
      <c r="O51" s="253">
        <f t="shared" si="2"/>
        <v>225.27051041666667</v>
      </c>
    </row>
    <row r="52" spans="1:15" ht="9.9499999999999993" customHeight="1" x14ac:dyDescent="0.25">
      <c r="A52" s="36" t="s">
        <v>154</v>
      </c>
      <c r="B52" s="37">
        <v>2023</v>
      </c>
      <c r="C52" s="38">
        <v>21.524999999999999</v>
      </c>
      <c r="D52" s="38">
        <v>22.05</v>
      </c>
      <c r="E52" s="38">
        <v>21.787500000000001</v>
      </c>
      <c r="F52" s="38">
        <v>21.918750000000003</v>
      </c>
      <c r="G52" s="38">
        <v>21.820312500000004</v>
      </c>
      <c r="H52" s="38">
        <v>21.036999999999999</v>
      </c>
      <c r="I52" s="38">
        <v>21.428656250000003</v>
      </c>
      <c r="J52" s="38">
        <v>21.232828125000001</v>
      </c>
      <c r="K52" s="38">
        <v>21.331</v>
      </c>
      <c r="L52" s="38">
        <v>21.893999999999998</v>
      </c>
      <c r="M52" s="151">
        <v>21.428000000000001</v>
      </c>
      <c r="N52" s="38">
        <v>21.661070312500001</v>
      </c>
      <c r="O52" s="253">
        <f t="shared" si="2"/>
        <v>259.11411718749997</v>
      </c>
    </row>
    <row r="53" spans="1:15" ht="9.9499999999999993" customHeight="1" x14ac:dyDescent="0.25">
      <c r="A53" s="36"/>
      <c r="B53" s="37">
        <v>2024</v>
      </c>
      <c r="C53" s="38">
        <v>23.786999999999999</v>
      </c>
      <c r="D53" s="38">
        <v>21.853125000000002</v>
      </c>
      <c r="E53" s="38">
        <v>22.820062499999999</v>
      </c>
      <c r="F53" s="38">
        <v>23.74</v>
      </c>
      <c r="G53" s="38">
        <v>25.664000000000001</v>
      </c>
      <c r="H53" s="38">
        <v>23.05</v>
      </c>
      <c r="I53" s="38">
        <v>22.803999999999998</v>
      </c>
      <c r="J53" s="38">
        <v>24.151</v>
      </c>
      <c r="K53" s="38">
        <v>22.82</v>
      </c>
      <c r="L53" s="38">
        <v>22.927</v>
      </c>
      <c r="M53" s="151">
        <v>23.839333333333332</v>
      </c>
      <c r="N53" s="38">
        <v>24.0746875</v>
      </c>
      <c r="O53" s="253">
        <f t="shared" si="2"/>
        <v>281.53020833333329</v>
      </c>
    </row>
    <row r="54" spans="1:15" ht="9.9499999999999993" customHeight="1" x14ac:dyDescent="0.25">
      <c r="A54" s="36" t="s">
        <v>34</v>
      </c>
      <c r="B54" s="37">
        <v>2023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51">
        <v>0</v>
      </c>
      <c r="N54" s="38">
        <v>0</v>
      </c>
      <c r="O54" s="253">
        <f t="shared" si="2"/>
        <v>0</v>
      </c>
    </row>
    <row r="55" spans="1:15" ht="9.9499999999999993" customHeight="1" x14ac:dyDescent="0.25">
      <c r="A55" s="36"/>
      <c r="B55" s="37">
        <v>2024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51">
        <v>0</v>
      </c>
      <c r="N55" s="38">
        <v>0</v>
      </c>
      <c r="O55" s="253">
        <f t="shared" si="2"/>
        <v>0</v>
      </c>
    </row>
    <row r="56" spans="1:15" ht="9.9499999999999993" customHeight="1" x14ac:dyDescent="0.25">
      <c r="A56" s="36" t="s">
        <v>35</v>
      </c>
      <c r="B56" s="37">
        <v>2023</v>
      </c>
      <c r="C56" s="38">
        <v>12.08</v>
      </c>
      <c r="D56" s="38">
        <v>12.33</v>
      </c>
      <c r="E56" s="38">
        <v>11.85</v>
      </c>
      <c r="F56" s="38">
        <v>11.22</v>
      </c>
      <c r="G56" s="38">
        <v>8.81</v>
      </c>
      <c r="H56" s="38">
        <v>8.4149999999999991</v>
      </c>
      <c r="I56" s="38">
        <v>8.6125000000000007</v>
      </c>
      <c r="J56" s="38">
        <v>8.5137499999999999</v>
      </c>
      <c r="K56" s="38">
        <v>8.5630000000000006</v>
      </c>
      <c r="L56" s="38">
        <v>11.053000000000001</v>
      </c>
      <c r="M56" s="151">
        <v>8.6125000000000007</v>
      </c>
      <c r="N56" s="38">
        <v>9.8324999999999996</v>
      </c>
      <c r="O56" s="253">
        <f t="shared" si="2"/>
        <v>119.89224999999999</v>
      </c>
    </row>
    <row r="57" spans="1:15" ht="9.9499999999999993" customHeight="1" x14ac:dyDescent="0.25">
      <c r="A57" s="36"/>
      <c r="B57" s="37">
        <v>2024</v>
      </c>
      <c r="C57" s="38">
        <v>12.326000000000001</v>
      </c>
      <c r="D57" s="38">
        <v>13.55</v>
      </c>
      <c r="E57" s="38">
        <v>12.79</v>
      </c>
      <c r="F57" s="38">
        <v>13.78</v>
      </c>
      <c r="G57" s="38">
        <v>14.79</v>
      </c>
      <c r="H57" s="38">
        <v>20.11</v>
      </c>
      <c r="I57" s="38">
        <v>14.66</v>
      </c>
      <c r="J57" s="38">
        <v>15.39</v>
      </c>
      <c r="K57" s="38">
        <v>15.03</v>
      </c>
      <c r="L57" s="38">
        <v>13.64</v>
      </c>
      <c r="M57" s="151">
        <v>16.52</v>
      </c>
      <c r="N57" s="38">
        <v>15.36</v>
      </c>
      <c r="O57" s="253">
        <f t="shared" si="2"/>
        <v>177.94599999999997</v>
      </c>
    </row>
    <row r="58" spans="1:15" ht="9.9499999999999993" customHeight="1" x14ac:dyDescent="0.25">
      <c r="A58" s="36" t="s">
        <v>36</v>
      </c>
      <c r="B58" s="37">
        <v>2023</v>
      </c>
      <c r="C58" s="38">
        <v>391.71451999999999</v>
      </c>
      <c r="D58" s="38">
        <v>394.45845999999995</v>
      </c>
      <c r="E58" s="38">
        <v>435.15678000000003</v>
      </c>
      <c r="F58" s="38">
        <v>326.6515</v>
      </c>
      <c r="G58" s="38">
        <v>383.77145000000002</v>
      </c>
      <c r="H58" s="38">
        <v>376.26600000000002</v>
      </c>
      <c r="I58" s="38">
        <v>411.47715000000005</v>
      </c>
      <c r="J58" s="38">
        <v>425.78313000000003</v>
      </c>
      <c r="K58" s="38">
        <v>390.94600000000003</v>
      </c>
      <c r="L58" s="38">
        <v>426.28199999999998</v>
      </c>
      <c r="M58" s="151">
        <v>484.08825000000002</v>
      </c>
      <c r="N58" s="38">
        <v>571.26374999999996</v>
      </c>
      <c r="O58" s="253">
        <f t="shared" si="2"/>
        <v>5017.8589899999997</v>
      </c>
    </row>
    <row r="59" spans="1:15" ht="9.9499999999999993" customHeight="1" x14ac:dyDescent="0.25">
      <c r="A59" s="36"/>
      <c r="B59" s="37">
        <v>2024</v>
      </c>
      <c r="C59" s="38">
        <v>400.75200000000001</v>
      </c>
      <c r="D59" s="38">
        <v>402.76633656249999</v>
      </c>
      <c r="E59" s="38">
        <v>401.75916828125003</v>
      </c>
      <c r="F59" s="38">
        <v>405.33</v>
      </c>
      <c r="G59" s="38">
        <v>415.339</v>
      </c>
      <c r="H59" s="38">
        <v>400.75900000000001</v>
      </c>
      <c r="I59" s="38">
        <v>403.28500000000003</v>
      </c>
      <c r="J59" s="38">
        <v>407.142</v>
      </c>
      <c r="K59" s="38">
        <v>401.75900000000001</v>
      </c>
      <c r="L59" s="38">
        <v>402.02199999999999</v>
      </c>
      <c r="M59" s="151">
        <v>406.46100000000001</v>
      </c>
      <c r="N59" s="38">
        <v>407.47605609375</v>
      </c>
      <c r="O59" s="253">
        <f t="shared" si="2"/>
        <v>4854.8505609374997</v>
      </c>
    </row>
    <row r="60" spans="1:15" ht="9.9499999999999993" customHeight="1" x14ac:dyDescent="0.25">
      <c r="A60" s="40" t="s">
        <v>63</v>
      </c>
      <c r="B60" s="37">
        <v>2023</v>
      </c>
      <c r="C60" s="38">
        <v>135.68299999999999</v>
      </c>
      <c r="D60" s="38">
        <v>144.79</v>
      </c>
      <c r="E60" s="38">
        <v>165.98099999999999</v>
      </c>
      <c r="F60" s="38">
        <v>128.43600000000001</v>
      </c>
      <c r="G60" s="38">
        <v>148.83600000000001</v>
      </c>
      <c r="H60" s="38">
        <v>140.80099999999999</v>
      </c>
      <c r="I60" s="38">
        <v>159.20500000000001</v>
      </c>
      <c r="J60" s="38">
        <v>165.75299999999999</v>
      </c>
      <c r="K60" s="38">
        <v>155.84</v>
      </c>
      <c r="L60" s="38">
        <v>152.94499999999999</v>
      </c>
      <c r="M60" s="151">
        <v>131.97999999999999</v>
      </c>
      <c r="N60" s="38">
        <v>200.70599999999999</v>
      </c>
      <c r="O60" s="253">
        <f t="shared" si="2"/>
        <v>1830.9559999999999</v>
      </c>
    </row>
    <row r="61" spans="1:15" ht="9.9499999999999993" customHeight="1" x14ac:dyDescent="0.25">
      <c r="A61" s="40"/>
      <c r="B61" s="37">
        <v>2024</v>
      </c>
      <c r="C61" s="38">
        <v>141.16300000000001</v>
      </c>
      <c r="D61" s="38">
        <v>149.30349999999999</v>
      </c>
      <c r="E61" s="38">
        <v>145.23325</v>
      </c>
      <c r="F61" s="38">
        <v>147.089</v>
      </c>
      <c r="G61" s="38">
        <v>145.697</v>
      </c>
      <c r="H61" s="38">
        <v>145.697</v>
      </c>
      <c r="I61" s="38">
        <v>147.20859999999999</v>
      </c>
      <c r="J61" s="38">
        <v>146.161</v>
      </c>
      <c r="K61" s="38">
        <v>145.233</v>
      </c>
      <c r="L61" s="38">
        <v>146.453</v>
      </c>
      <c r="M61" s="151">
        <v>146.20086666666666</v>
      </c>
      <c r="N61" s="38">
        <v>146.00641666666667</v>
      </c>
      <c r="O61" s="253">
        <f t="shared" si="2"/>
        <v>1751.445633333333</v>
      </c>
    </row>
    <row r="62" spans="1:15" ht="9.9499999999999993" customHeight="1" x14ac:dyDescent="0.25">
      <c r="A62" s="36" t="s">
        <v>155</v>
      </c>
      <c r="B62" s="37">
        <v>2023</v>
      </c>
      <c r="C62" s="38">
        <v>62.352599999999995</v>
      </c>
      <c r="D62" s="38">
        <v>61.782659999999993</v>
      </c>
      <c r="E62" s="38">
        <v>63.466749999999998</v>
      </c>
      <c r="F62" s="38">
        <v>64.744</v>
      </c>
      <c r="G62" s="38">
        <v>18.744010000000003</v>
      </c>
      <c r="H62" s="38">
        <v>21.4741</v>
      </c>
      <c r="I62" s="38">
        <v>27.673539999999999</v>
      </c>
      <c r="J62" s="38">
        <v>49.215699999999998</v>
      </c>
      <c r="K62" s="38">
        <v>17.323</v>
      </c>
      <c r="L62" s="38">
        <v>26.257000000000001</v>
      </c>
      <c r="M62" s="151">
        <v>20.387</v>
      </c>
      <c r="N62" s="38">
        <v>48.485959999999999</v>
      </c>
      <c r="O62" s="253">
        <f t="shared" si="2"/>
        <v>481.90631999999994</v>
      </c>
    </row>
    <row r="63" spans="1:15" ht="9.9499999999999993" customHeight="1" x14ac:dyDescent="0.25">
      <c r="A63" s="36"/>
      <c r="B63" s="37">
        <v>2024</v>
      </c>
      <c r="C63" s="38">
        <v>62.533999999999999</v>
      </c>
      <c r="D63" s="38">
        <v>64.105374999999995</v>
      </c>
      <c r="E63" s="38">
        <v>63.319687500000001</v>
      </c>
      <c r="F63" s="38">
        <v>61.076999999999998</v>
      </c>
      <c r="G63" s="38">
        <v>63.509</v>
      </c>
      <c r="H63" s="38">
        <v>61.509</v>
      </c>
      <c r="I63" s="38">
        <v>62.834000000000003</v>
      </c>
      <c r="J63" s="38">
        <v>62.031599999999997</v>
      </c>
      <c r="K63" s="38">
        <v>63.32</v>
      </c>
      <c r="L63" s="38">
        <v>62.171999999999997</v>
      </c>
      <c r="M63" s="151">
        <v>62.617333333333335</v>
      </c>
      <c r="N63" s="38">
        <v>62.635229166666669</v>
      </c>
      <c r="O63" s="253">
        <f t="shared" si="2"/>
        <v>751.66422500000022</v>
      </c>
    </row>
    <row r="64" spans="1:15" ht="9.9499999999999993" customHeight="1" x14ac:dyDescent="0.25">
      <c r="A64" s="36" t="s">
        <v>64</v>
      </c>
      <c r="B64" s="37">
        <v>2023</v>
      </c>
      <c r="C64" s="38">
        <v>51.3</v>
      </c>
      <c r="D64" s="38">
        <v>64.150000000000006</v>
      </c>
      <c r="E64" s="38">
        <v>87.72</v>
      </c>
      <c r="F64" s="38">
        <v>96.02</v>
      </c>
      <c r="G64" s="38">
        <v>125</v>
      </c>
      <c r="H64" s="38">
        <v>98.11</v>
      </c>
      <c r="I64" s="38">
        <v>91.32</v>
      </c>
      <c r="J64" s="38">
        <v>80.400000000000006</v>
      </c>
      <c r="K64" s="38">
        <v>114.54</v>
      </c>
      <c r="L64" s="38">
        <v>84.5</v>
      </c>
      <c r="M64" s="151">
        <v>89.38</v>
      </c>
      <c r="N64" s="38">
        <v>158.54</v>
      </c>
      <c r="O64" s="253">
        <f t="shared" si="2"/>
        <v>1140.9799999999998</v>
      </c>
    </row>
    <row r="65" spans="1:15" ht="9.9499999999999993" customHeight="1" x14ac:dyDescent="0.25">
      <c r="A65" s="41"/>
      <c r="B65" s="42">
        <v>2024</v>
      </c>
      <c r="C65" s="43">
        <v>57.722999999999999</v>
      </c>
      <c r="D65" s="43">
        <v>91.87</v>
      </c>
      <c r="E65" s="43">
        <v>74.796500000000009</v>
      </c>
      <c r="F65" s="43">
        <v>76.521000000000001</v>
      </c>
      <c r="G65" s="43">
        <v>78.647000000000006</v>
      </c>
      <c r="H65" s="43">
        <v>75.227999999999994</v>
      </c>
      <c r="I65" s="43">
        <v>81.0625</v>
      </c>
      <c r="J65" s="43">
        <v>76.798000000000002</v>
      </c>
      <c r="K65" s="43">
        <v>74.796999999999997</v>
      </c>
      <c r="L65" s="43">
        <v>78.144999999999996</v>
      </c>
      <c r="M65" s="149">
        <v>78.3125</v>
      </c>
      <c r="N65" s="43">
        <v>76.654833333333329</v>
      </c>
      <c r="O65" s="254">
        <f t="shared" si="2"/>
        <v>920.55533333333324</v>
      </c>
    </row>
    <row r="66" spans="1:15" ht="9" customHeight="1" x14ac:dyDescent="0.3">
      <c r="A66" s="4" t="s">
        <v>78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0"/>
      <c r="N66" s="47"/>
      <c r="O66" s="47"/>
    </row>
    <row r="67" spans="1:15" ht="9" customHeight="1" x14ac:dyDescent="0.3">
      <c r="A67" s="312" t="s">
        <v>186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50"/>
      <c r="N67" s="48"/>
      <c r="O67" s="48"/>
    </row>
    <row r="68" spans="1:15" ht="9" customHeight="1" x14ac:dyDescent="0.25">
      <c r="A68" s="170" t="s">
        <v>179</v>
      </c>
    </row>
    <row r="69" spans="1:15" ht="9" customHeight="1" x14ac:dyDescent="0.15">
      <c r="A69" s="269" t="s">
        <v>180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E1792:EEE16128 O8 O9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9"/>
  <sheetViews>
    <sheetView showGridLines="0" zoomScaleNormal="100" workbookViewId="0">
      <selection sqref="A1:O70"/>
    </sheetView>
  </sheetViews>
  <sheetFormatPr baseColWidth="10" defaultColWidth="6.109375" defaultRowHeight="14.1" customHeight="1" x14ac:dyDescent="0.25"/>
  <cols>
    <col min="1" max="1" width="9.6640625" style="31" customWidth="1"/>
    <col min="2" max="2" width="5.33203125" style="31" customWidth="1"/>
    <col min="3" max="14" width="4.33203125" style="31" customWidth="1"/>
    <col min="15" max="15" width="5.44140625" style="31" customWidth="1"/>
    <col min="16" max="16384" width="6.109375" style="31"/>
  </cols>
  <sheetData>
    <row r="1" spans="1:15" ht="17.100000000000001" customHeight="1" x14ac:dyDescent="0.25">
      <c r="A1" s="29" t="s">
        <v>219</v>
      </c>
      <c r="B1" s="30"/>
      <c r="C1" s="30"/>
      <c r="D1" s="30"/>
      <c r="E1" s="30"/>
      <c r="F1" s="30"/>
    </row>
    <row r="2" spans="1:15" ht="12" customHeight="1" x14ac:dyDescent="0.25">
      <c r="A2" s="32" t="s">
        <v>73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5.95" customHeight="1" x14ac:dyDescent="0.25">
      <c r="A4" s="217" t="s">
        <v>25</v>
      </c>
      <c r="B4" s="217" t="s">
        <v>57</v>
      </c>
      <c r="C4" s="264" t="s">
        <v>46</v>
      </c>
      <c r="D4" s="218" t="s">
        <v>47</v>
      </c>
      <c r="E4" s="218" t="s">
        <v>48</v>
      </c>
      <c r="F4" s="218" t="s">
        <v>49</v>
      </c>
      <c r="G4" s="218" t="s">
        <v>50</v>
      </c>
      <c r="H4" s="218" t="s">
        <v>51</v>
      </c>
      <c r="I4" s="218" t="s">
        <v>52</v>
      </c>
      <c r="J4" s="218" t="s">
        <v>53</v>
      </c>
      <c r="K4" s="218" t="s">
        <v>54</v>
      </c>
      <c r="L4" s="218" t="s">
        <v>55</v>
      </c>
      <c r="M4" s="218" t="s">
        <v>37</v>
      </c>
      <c r="N4" s="218" t="s">
        <v>38</v>
      </c>
      <c r="O4" s="219" t="s">
        <v>28</v>
      </c>
    </row>
    <row r="5" spans="1:15" ht="12" customHeight="1" x14ac:dyDescent="0.25">
      <c r="A5" s="377" t="s">
        <v>29</v>
      </c>
      <c r="B5" s="228">
        <v>2023</v>
      </c>
      <c r="C5" s="229">
        <f t="shared" ref="C5:O6" si="0">C8+C10+C12+C14+C16+C24+C26+C28+C30+C32+C34+C36+C38+C40+C42+C44+C46+C48+C54+C56+C58+C60+C62+C64</f>
        <v>83240</v>
      </c>
      <c r="D5" s="229">
        <f t="shared" si="0"/>
        <v>80886</v>
      </c>
      <c r="E5" s="229">
        <f t="shared" si="0"/>
        <v>85218</v>
      </c>
      <c r="F5" s="229">
        <f t="shared" si="0"/>
        <v>82645</v>
      </c>
      <c r="G5" s="229">
        <f t="shared" si="0"/>
        <v>84042</v>
      </c>
      <c r="H5" s="229">
        <f t="shared" si="0"/>
        <v>82313</v>
      </c>
      <c r="I5" s="229">
        <f t="shared" si="0"/>
        <v>83327</v>
      </c>
      <c r="J5" s="229">
        <f t="shared" si="0"/>
        <v>86845</v>
      </c>
      <c r="K5" s="229">
        <f t="shared" si="0"/>
        <v>85462</v>
      </c>
      <c r="L5" s="229">
        <f t="shared" si="0"/>
        <v>83378</v>
      </c>
      <c r="M5" s="229">
        <f t="shared" si="0"/>
        <v>83726</v>
      </c>
      <c r="N5" s="229">
        <f t="shared" si="0"/>
        <v>82324</v>
      </c>
      <c r="O5" s="229">
        <f t="shared" si="0"/>
        <v>1003406</v>
      </c>
    </row>
    <row r="6" spans="1:15" ht="12" customHeight="1" x14ac:dyDescent="0.25">
      <c r="A6" s="378"/>
      <c r="B6" s="230" t="s">
        <v>108</v>
      </c>
      <c r="C6" s="231">
        <f t="shared" si="0"/>
        <v>83099</v>
      </c>
      <c r="D6" s="231">
        <f t="shared" si="0"/>
        <v>82977</v>
      </c>
      <c r="E6" s="231">
        <f t="shared" ref="E6:N6" si="1">E9+E11+E13+E15+E17+E25+E27+E29+E31+E33+E35+E37+E39+E41+E43+E45+E47+E49+E55+E57+E59+E61+E63+E65</f>
        <v>83219</v>
      </c>
      <c r="F6" s="231">
        <f t="shared" si="1"/>
        <v>83843</v>
      </c>
      <c r="G6" s="231">
        <f t="shared" si="1"/>
        <v>84634</v>
      </c>
      <c r="H6" s="231">
        <f t="shared" si="1"/>
        <v>84377</v>
      </c>
      <c r="I6" s="231">
        <f t="shared" si="1"/>
        <v>85037</v>
      </c>
      <c r="J6" s="231">
        <f t="shared" si="1"/>
        <v>85549</v>
      </c>
      <c r="K6" s="231">
        <f t="shared" si="1"/>
        <v>84809</v>
      </c>
      <c r="L6" s="231">
        <f t="shared" si="1"/>
        <v>85711</v>
      </c>
      <c r="M6" s="231">
        <f t="shared" si="1"/>
        <v>84617</v>
      </c>
      <c r="N6" s="231">
        <f t="shared" si="1"/>
        <v>84880.666666666672</v>
      </c>
      <c r="O6" s="231">
        <f t="shared" si="0"/>
        <v>1012752.6666666663</v>
      </c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53"/>
    </row>
    <row r="8" spans="1:15" ht="11.85" customHeight="1" x14ac:dyDescent="0.25">
      <c r="A8" s="36" t="s">
        <v>30</v>
      </c>
      <c r="B8" s="37">
        <v>2023</v>
      </c>
      <c r="C8" s="50">
        <v>215</v>
      </c>
      <c r="D8" s="50">
        <v>170</v>
      </c>
      <c r="E8" s="50">
        <v>185</v>
      </c>
      <c r="F8" s="50">
        <v>220</v>
      </c>
      <c r="G8" s="50">
        <v>135</v>
      </c>
      <c r="H8" s="50">
        <v>120</v>
      </c>
      <c r="I8" s="50">
        <v>86</v>
      </c>
      <c r="J8" s="50">
        <v>70</v>
      </c>
      <c r="K8" s="50">
        <v>75</v>
      </c>
      <c r="L8" s="50">
        <v>88</v>
      </c>
      <c r="M8" s="157">
        <v>90</v>
      </c>
      <c r="N8" s="50">
        <v>150</v>
      </c>
      <c r="O8" s="253">
        <f>SUM(C8:N8)</f>
        <v>1604</v>
      </c>
    </row>
    <row r="9" spans="1:15" ht="11.85" customHeight="1" x14ac:dyDescent="0.25">
      <c r="A9" s="36"/>
      <c r="B9" s="37">
        <v>2024</v>
      </c>
      <c r="C9" s="50">
        <v>191</v>
      </c>
      <c r="D9" s="50">
        <v>189</v>
      </c>
      <c r="E9" s="50">
        <v>190</v>
      </c>
      <c r="F9" s="50">
        <v>204</v>
      </c>
      <c r="G9" s="50">
        <v>194</v>
      </c>
      <c r="H9" s="50">
        <v>191</v>
      </c>
      <c r="I9" s="50">
        <v>194</v>
      </c>
      <c r="J9" s="50">
        <v>193</v>
      </c>
      <c r="K9" s="50">
        <v>190</v>
      </c>
      <c r="L9" s="50">
        <v>192</v>
      </c>
      <c r="M9" s="157">
        <v>193</v>
      </c>
      <c r="N9" s="50">
        <v>196</v>
      </c>
      <c r="O9" s="253">
        <f t="shared" ref="O9:O65" si="2">SUM(C9:N9)</f>
        <v>2317</v>
      </c>
    </row>
    <row r="10" spans="1:15" ht="11.85" customHeight="1" x14ac:dyDescent="0.25">
      <c r="A10" s="36" t="s">
        <v>31</v>
      </c>
      <c r="B10" s="37">
        <v>2023</v>
      </c>
      <c r="C10" s="50">
        <v>2974</v>
      </c>
      <c r="D10" s="50">
        <v>3512</v>
      </c>
      <c r="E10" s="50">
        <v>3537</v>
      </c>
      <c r="F10" s="50">
        <v>3292</v>
      </c>
      <c r="G10" s="50">
        <v>4019</v>
      </c>
      <c r="H10" s="50">
        <v>4169</v>
      </c>
      <c r="I10" s="50">
        <v>4094</v>
      </c>
      <c r="J10" s="50">
        <v>4132</v>
      </c>
      <c r="K10" s="50">
        <v>4113</v>
      </c>
      <c r="L10" s="50">
        <v>3590</v>
      </c>
      <c r="M10" s="157">
        <v>4094</v>
      </c>
      <c r="N10" s="50">
        <v>3842</v>
      </c>
      <c r="O10" s="253">
        <f t="shared" si="2"/>
        <v>45368</v>
      </c>
    </row>
    <row r="11" spans="1:15" ht="11.85" customHeight="1" x14ac:dyDescent="0.25">
      <c r="A11" s="36"/>
      <c r="B11" s="37">
        <v>2024</v>
      </c>
      <c r="C11" s="50">
        <v>3041</v>
      </c>
      <c r="D11" s="50">
        <v>3415</v>
      </c>
      <c r="E11" s="50">
        <v>3228</v>
      </c>
      <c r="F11" s="50">
        <v>3242</v>
      </c>
      <c r="G11" s="50">
        <v>3231</v>
      </c>
      <c r="H11" s="50">
        <v>3188</v>
      </c>
      <c r="I11" s="50">
        <v>3295</v>
      </c>
      <c r="J11" s="50">
        <v>3224</v>
      </c>
      <c r="K11" s="50">
        <v>3228</v>
      </c>
      <c r="L11" s="50">
        <v>3241</v>
      </c>
      <c r="M11" s="157">
        <v>3238</v>
      </c>
      <c r="N11" s="50">
        <v>3233.6666666666665</v>
      </c>
      <c r="O11" s="253">
        <f t="shared" si="2"/>
        <v>38804.666666666664</v>
      </c>
    </row>
    <row r="12" spans="1:15" ht="11.85" customHeight="1" x14ac:dyDescent="0.25">
      <c r="A12" s="36" t="s">
        <v>106</v>
      </c>
      <c r="B12" s="37">
        <v>2023</v>
      </c>
      <c r="C12" s="50">
        <v>4712</v>
      </c>
      <c r="D12" s="50">
        <v>2874</v>
      </c>
      <c r="E12" s="50">
        <v>4416</v>
      </c>
      <c r="F12" s="50">
        <v>4097</v>
      </c>
      <c r="G12" s="50">
        <v>4201</v>
      </c>
      <c r="H12" s="50">
        <v>4059</v>
      </c>
      <c r="I12" s="50">
        <v>4130</v>
      </c>
      <c r="J12" s="50">
        <v>4095</v>
      </c>
      <c r="K12" s="50">
        <v>4112</v>
      </c>
      <c r="L12" s="50">
        <v>3897</v>
      </c>
      <c r="M12" s="157">
        <v>4130</v>
      </c>
      <c r="N12" s="50">
        <v>3814</v>
      </c>
      <c r="O12" s="253">
        <f t="shared" si="2"/>
        <v>48537</v>
      </c>
    </row>
    <row r="13" spans="1:15" ht="11.85" customHeight="1" x14ac:dyDescent="0.25">
      <c r="A13" s="36"/>
      <c r="B13" s="37">
        <v>2024</v>
      </c>
      <c r="C13" s="50">
        <v>4001</v>
      </c>
      <c r="D13" s="50">
        <v>4257</v>
      </c>
      <c r="E13" s="50">
        <v>4129</v>
      </c>
      <c r="F13" s="50">
        <v>4143</v>
      </c>
      <c r="G13" s="50">
        <v>4132</v>
      </c>
      <c r="H13" s="50">
        <v>4108</v>
      </c>
      <c r="I13" s="50">
        <v>4176</v>
      </c>
      <c r="J13" s="50">
        <v>4128</v>
      </c>
      <c r="K13" s="50">
        <v>4129</v>
      </c>
      <c r="L13" s="50">
        <v>4142</v>
      </c>
      <c r="M13" s="157">
        <v>4139</v>
      </c>
      <c r="N13" s="50">
        <v>4134.666666666667</v>
      </c>
      <c r="O13" s="253">
        <f t="shared" si="2"/>
        <v>49618.666666666664</v>
      </c>
    </row>
    <row r="14" spans="1:15" ht="11.85" customHeight="1" x14ac:dyDescent="0.25">
      <c r="A14" s="36" t="s">
        <v>32</v>
      </c>
      <c r="B14" s="37">
        <v>2023</v>
      </c>
      <c r="C14" s="50">
        <v>4643</v>
      </c>
      <c r="D14" s="50">
        <v>4442</v>
      </c>
      <c r="E14" s="50">
        <v>4581</v>
      </c>
      <c r="F14" s="50">
        <v>3355</v>
      </c>
      <c r="G14" s="50">
        <v>3653</v>
      </c>
      <c r="H14" s="50">
        <v>3021</v>
      </c>
      <c r="I14" s="50">
        <v>3859</v>
      </c>
      <c r="J14" s="50">
        <v>3898</v>
      </c>
      <c r="K14" s="50">
        <v>4485</v>
      </c>
      <c r="L14" s="50">
        <v>4319</v>
      </c>
      <c r="M14" s="157">
        <v>4221</v>
      </c>
      <c r="N14" s="50">
        <v>4190</v>
      </c>
      <c r="O14" s="253">
        <f t="shared" si="2"/>
        <v>48667</v>
      </c>
    </row>
    <row r="15" spans="1:15" ht="11.85" customHeight="1" x14ac:dyDescent="0.25">
      <c r="A15" s="36"/>
      <c r="B15" s="37">
        <v>2024</v>
      </c>
      <c r="C15" s="50">
        <v>4347</v>
      </c>
      <c r="D15" s="50">
        <v>3822</v>
      </c>
      <c r="E15" s="50">
        <v>4084</v>
      </c>
      <c r="F15" s="50">
        <v>4098</v>
      </c>
      <c r="G15" s="50">
        <v>4088</v>
      </c>
      <c r="H15" s="50">
        <v>3997</v>
      </c>
      <c r="I15" s="50">
        <v>4001</v>
      </c>
      <c r="J15" s="50">
        <v>4073</v>
      </c>
      <c r="K15" s="50">
        <v>4084</v>
      </c>
      <c r="L15" s="50">
        <v>3999</v>
      </c>
      <c r="M15" s="157">
        <v>4029</v>
      </c>
      <c r="N15" s="50">
        <v>4090</v>
      </c>
      <c r="O15" s="253">
        <f t="shared" si="2"/>
        <v>48712</v>
      </c>
    </row>
    <row r="16" spans="1:15" ht="11.85" customHeight="1" x14ac:dyDescent="0.25">
      <c r="A16" s="39" t="s">
        <v>0</v>
      </c>
      <c r="B16" s="37">
        <v>2023</v>
      </c>
      <c r="C16" s="50">
        <f>C18+C20+C22</f>
        <v>3174</v>
      </c>
      <c r="D16" s="50">
        <f t="shared" ref="D16:L16" si="3">D18+D20+D22</f>
        <v>3219</v>
      </c>
      <c r="E16" s="50">
        <f t="shared" si="3"/>
        <v>3197</v>
      </c>
      <c r="F16" s="50">
        <f t="shared" si="3"/>
        <v>3208</v>
      </c>
      <c r="G16" s="50">
        <f t="shared" si="3"/>
        <v>3199</v>
      </c>
      <c r="H16" s="50">
        <f t="shared" si="3"/>
        <v>3214</v>
      </c>
      <c r="I16" s="50">
        <f t="shared" si="3"/>
        <v>3208</v>
      </c>
      <c r="J16" s="50">
        <f t="shared" si="3"/>
        <v>3211</v>
      </c>
      <c r="K16" s="50">
        <f t="shared" si="3"/>
        <v>3209</v>
      </c>
      <c r="L16" s="50">
        <f t="shared" si="3"/>
        <v>3205</v>
      </c>
      <c r="M16" s="50">
        <v>3205</v>
      </c>
      <c r="N16" s="50">
        <v>3205</v>
      </c>
      <c r="O16" s="253">
        <f t="shared" si="2"/>
        <v>38454</v>
      </c>
    </row>
    <row r="17" spans="1:15" ht="11.85" customHeight="1" x14ac:dyDescent="0.25">
      <c r="A17" s="39"/>
      <c r="B17" s="37">
        <v>2024</v>
      </c>
      <c r="C17" s="50">
        <f>C19+C21+C23</f>
        <v>3197</v>
      </c>
      <c r="D17" s="50">
        <f t="shared" ref="D17:L17" si="4">D19+D21+D23</f>
        <v>3201</v>
      </c>
      <c r="E17" s="50">
        <f t="shared" si="4"/>
        <v>3200</v>
      </c>
      <c r="F17" s="50">
        <f t="shared" si="4"/>
        <v>3242</v>
      </c>
      <c r="G17" s="50">
        <f t="shared" si="4"/>
        <v>3210</v>
      </c>
      <c r="H17" s="50">
        <f t="shared" si="4"/>
        <v>3165</v>
      </c>
      <c r="I17" s="50">
        <f t="shared" si="4"/>
        <v>3214</v>
      </c>
      <c r="J17" s="50">
        <f t="shared" si="4"/>
        <v>3202</v>
      </c>
      <c r="K17" s="50">
        <f t="shared" si="4"/>
        <v>3200</v>
      </c>
      <c r="L17" s="50">
        <f t="shared" si="4"/>
        <v>3190</v>
      </c>
      <c r="M17" s="157">
        <v>3196</v>
      </c>
      <c r="N17" s="50">
        <v>3217.3333333333335</v>
      </c>
      <c r="O17" s="253">
        <f t="shared" si="2"/>
        <v>38434.333333333336</v>
      </c>
    </row>
    <row r="18" spans="1:15" ht="11.85" customHeight="1" x14ac:dyDescent="0.25">
      <c r="A18" s="36" t="s">
        <v>43</v>
      </c>
      <c r="B18" s="37">
        <v>2023</v>
      </c>
      <c r="C18" s="50">
        <v>1142</v>
      </c>
      <c r="D18" s="50">
        <v>1120</v>
      </c>
      <c r="E18" s="50">
        <v>1131</v>
      </c>
      <c r="F18" s="50">
        <v>1126</v>
      </c>
      <c r="G18" s="50">
        <v>1130</v>
      </c>
      <c r="H18" s="50">
        <v>1149</v>
      </c>
      <c r="I18" s="50">
        <v>1140</v>
      </c>
      <c r="J18" s="50">
        <v>1144</v>
      </c>
      <c r="K18" s="50">
        <v>1142</v>
      </c>
      <c r="L18" s="50">
        <v>1127</v>
      </c>
      <c r="M18" s="157">
        <v>1139</v>
      </c>
      <c r="N18" s="50">
        <v>1133</v>
      </c>
      <c r="O18" s="253">
        <f t="shared" si="2"/>
        <v>13623</v>
      </c>
    </row>
    <row r="19" spans="1:15" ht="11.85" customHeight="1" x14ac:dyDescent="0.25">
      <c r="A19" s="36"/>
      <c r="B19" s="37">
        <v>2024</v>
      </c>
      <c r="C19" s="50">
        <v>1131</v>
      </c>
      <c r="D19" s="50">
        <v>1128</v>
      </c>
      <c r="E19" s="50">
        <v>1130</v>
      </c>
      <c r="F19" s="50">
        <v>1144</v>
      </c>
      <c r="G19" s="50">
        <v>1133</v>
      </c>
      <c r="H19" s="50">
        <v>1128</v>
      </c>
      <c r="I19" s="50">
        <v>1134</v>
      </c>
      <c r="J19" s="50">
        <v>1132</v>
      </c>
      <c r="K19" s="50">
        <v>1130</v>
      </c>
      <c r="L19" s="50">
        <v>1131</v>
      </c>
      <c r="M19" s="157">
        <v>1132</v>
      </c>
      <c r="N19" s="50">
        <v>1135.6666666666667</v>
      </c>
      <c r="O19" s="253">
        <f t="shared" si="2"/>
        <v>13588.666666666666</v>
      </c>
    </row>
    <row r="20" spans="1:15" ht="11.85" customHeight="1" x14ac:dyDescent="0.25">
      <c r="A20" s="36" t="s">
        <v>1</v>
      </c>
      <c r="B20" s="37">
        <v>2023</v>
      </c>
      <c r="C20" s="50">
        <v>954</v>
      </c>
      <c r="D20" s="50">
        <v>919</v>
      </c>
      <c r="E20" s="50">
        <v>937</v>
      </c>
      <c r="F20" s="50">
        <v>928</v>
      </c>
      <c r="G20" s="50">
        <v>934</v>
      </c>
      <c r="H20" s="50">
        <v>961</v>
      </c>
      <c r="I20" s="50">
        <v>948</v>
      </c>
      <c r="J20" s="50">
        <v>955</v>
      </c>
      <c r="K20" s="50">
        <v>951</v>
      </c>
      <c r="L20" s="50">
        <v>929</v>
      </c>
      <c r="M20" s="157">
        <v>947</v>
      </c>
      <c r="N20" s="50">
        <v>938</v>
      </c>
      <c r="O20" s="253">
        <f t="shared" si="2"/>
        <v>11301</v>
      </c>
    </row>
    <row r="21" spans="1:15" ht="11.85" customHeight="1" x14ac:dyDescent="0.25">
      <c r="A21" s="36"/>
      <c r="B21" s="37">
        <v>2024</v>
      </c>
      <c r="C21" s="50">
        <v>937</v>
      </c>
      <c r="D21" s="50">
        <v>932</v>
      </c>
      <c r="E21" s="50">
        <v>935</v>
      </c>
      <c r="F21" s="50">
        <v>949</v>
      </c>
      <c r="G21" s="50">
        <v>938</v>
      </c>
      <c r="H21" s="50">
        <v>931</v>
      </c>
      <c r="I21" s="50">
        <v>938</v>
      </c>
      <c r="J21" s="50">
        <v>937</v>
      </c>
      <c r="K21" s="50">
        <v>935</v>
      </c>
      <c r="L21" s="50">
        <v>935</v>
      </c>
      <c r="M21" s="157">
        <v>936</v>
      </c>
      <c r="N21" s="50">
        <v>940.66666666666663</v>
      </c>
      <c r="O21" s="253">
        <f t="shared" si="2"/>
        <v>11243.666666666666</v>
      </c>
    </row>
    <row r="22" spans="1:15" ht="11.85" customHeight="1" x14ac:dyDescent="0.25">
      <c r="A22" s="36" t="s">
        <v>2</v>
      </c>
      <c r="B22" s="37">
        <v>2023</v>
      </c>
      <c r="C22" s="50">
        <v>1078</v>
      </c>
      <c r="D22" s="50">
        <v>1180</v>
      </c>
      <c r="E22" s="50">
        <v>1129</v>
      </c>
      <c r="F22" s="50">
        <v>1154</v>
      </c>
      <c r="G22" s="50">
        <v>1135</v>
      </c>
      <c r="H22" s="50">
        <v>1104</v>
      </c>
      <c r="I22" s="50">
        <v>1120</v>
      </c>
      <c r="J22" s="50">
        <v>1112</v>
      </c>
      <c r="K22" s="50">
        <v>1116</v>
      </c>
      <c r="L22" s="50">
        <v>1149</v>
      </c>
      <c r="M22" s="157">
        <v>1119</v>
      </c>
      <c r="N22" s="50">
        <v>1134</v>
      </c>
      <c r="O22" s="253">
        <f t="shared" si="2"/>
        <v>13530</v>
      </c>
    </row>
    <row r="23" spans="1:15" ht="11.85" customHeight="1" x14ac:dyDescent="0.25">
      <c r="A23" s="36"/>
      <c r="B23" s="37">
        <v>2024</v>
      </c>
      <c r="C23" s="50">
        <v>1129</v>
      </c>
      <c r="D23" s="50">
        <v>1141</v>
      </c>
      <c r="E23" s="50">
        <v>1135</v>
      </c>
      <c r="F23" s="50">
        <v>1149</v>
      </c>
      <c r="G23" s="50">
        <v>1139</v>
      </c>
      <c r="H23" s="50">
        <v>1106</v>
      </c>
      <c r="I23" s="50">
        <v>1142</v>
      </c>
      <c r="J23" s="50">
        <v>1133</v>
      </c>
      <c r="K23" s="50">
        <v>1135</v>
      </c>
      <c r="L23" s="50">
        <v>1124</v>
      </c>
      <c r="M23" s="157">
        <v>1129</v>
      </c>
      <c r="N23" s="50">
        <v>1141</v>
      </c>
      <c r="O23" s="253">
        <f t="shared" si="2"/>
        <v>13603</v>
      </c>
    </row>
    <row r="24" spans="1:15" ht="11.85" customHeight="1" x14ac:dyDescent="0.25">
      <c r="A24" s="36" t="s">
        <v>3</v>
      </c>
      <c r="B24" s="37">
        <v>2023</v>
      </c>
      <c r="C24" s="50">
        <v>1623</v>
      </c>
      <c r="D24" s="50">
        <v>1640</v>
      </c>
      <c r="E24" s="50">
        <v>1631</v>
      </c>
      <c r="F24" s="50">
        <v>1636</v>
      </c>
      <c r="G24" s="50">
        <v>1633</v>
      </c>
      <c r="H24" s="50">
        <v>1631</v>
      </c>
      <c r="I24" s="50">
        <v>1632</v>
      </c>
      <c r="J24" s="50">
        <v>1631</v>
      </c>
      <c r="K24" s="50">
        <v>1631</v>
      </c>
      <c r="L24" s="50">
        <v>1635</v>
      </c>
      <c r="M24" s="157">
        <v>1631</v>
      </c>
      <c r="N24" s="50">
        <v>1633</v>
      </c>
      <c r="O24" s="253">
        <f t="shared" si="2"/>
        <v>19587</v>
      </c>
    </row>
    <row r="25" spans="1:15" ht="11.85" customHeight="1" x14ac:dyDescent="0.25">
      <c r="A25" s="36"/>
      <c r="B25" s="37">
        <v>2024</v>
      </c>
      <c r="C25" s="50">
        <v>1631</v>
      </c>
      <c r="D25" s="50">
        <v>1634</v>
      </c>
      <c r="E25" s="50">
        <v>1632</v>
      </c>
      <c r="F25" s="50">
        <v>1646</v>
      </c>
      <c r="G25" s="50">
        <v>1636</v>
      </c>
      <c r="H25" s="50">
        <v>1603</v>
      </c>
      <c r="I25" s="50">
        <v>1637</v>
      </c>
      <c r="J25" s="50">
        <v>1630</v>
      </c>
      <c r="K25" s="50">
        <v>1632</v>
      </c>
      <c r="L25" s="50">
        <v>1620</v>
      </c>
      <c r="M25" s="157">
        <v>1625</v>
      </c>
      <c r="N25" s="50">
        <v>1638</v>
      </c>
      <c r="O25" s="253">
        <f t="shared" si="2"/>
        <v>19564</v>
      </c>
    </row>
    <row r="26" spans="1:15" ht="11.85" customHeight="1" x14ac:dyDescent="0.25">
      <c r="A26" s="36" t="s">
        <v>4</v>
      </c>
      <c r="B26" s="37">
        <v>2023</v>
      </c>
      <c r="C26" s="50">
        <v>2725</v>
      </c>
      <c r="D26" s="50">
        <v>2387</v>
      </c>
      <c r="E26" s="50">
        <v>2521</v>
      </c>
      <c r="F26" s="50">
        <v>2632</v>
      </c>
      <c r="G26" s="50">
        <v>2708</v>
      </c>
      <c r="H26" s="50">
        <v>2561</v>
      </c>
      <c r="I26" s="50">
        <v>2543</v>
      </c>
      <c r="J26" s="50">
        <v>2664</v>
      </c>
      <c r="K26" s="50">
        <v>2785</v>
      </c>
      <c r="L26" s="50">
        <v>2504</v>
      </c>
      <c r="M26" s="157">
        <v>2802</v>
      </c>
      <c r="N26" s="50">
        <v>2882</v>
      </c>
      <c r="O26" s="253">
        <f t="shared" si="2"/>
        <v>31714</v>
      </c>
    </row>
    <row r="27" spans="1:15" ht="11.85" customHeight="1" x14ac:dyDescent="0.25">
      <c r="A27" s="36"/>
      <c r="B27" s="37">
        <v>2024</v>
      </c>
      <c r="C27" s="50">
        <v>3090</v>
      </c>
      <c r="D27" s="50">
        <v>2924</v>
      </c>
      <c r="E27" s="50">
        <v>2981</v>
      </c>
      <c r="F27" s="50">
        <v>3024</v>
      </c>
      <c r="G27" s="50">
        <v>3103</v>
      </c>
      <c r="H27" s="50">
        <v>3094</v>
      </c>
      <c r="I27" s="50">
        <v>3102</v>
      </c>
      <c r="J27" s="50">
        <v>3782</v>
      </c>
      <c r="K27" s="50">
        <v>3506</v>
      </c>
      <c r="L27" s="50">
        <v>3098</v>
      </c>
      <c r="M27" s="157">
        <v>3100</v>
      </c>
      <c r="N27" s="50">
        <v>3036</v>
      </c>
      <c r="O27" s="253">
        <f t="shared" si="2"/>
        <v>37840</v>
      </c>
    </row>
    <row r="28" spans="1:15" ht="11.85" customHeight="1" x14ac:dyDescent="0.25">
      <c r="A28" s="36" t="s">
        <v>5</v>
      </c>
      <c r="B28" s="37">
        <v>2023</v>
      </c>
      <c r="C28" s="50">
        <v>28743</v>
      </c>
      <c r="D28" s="50">
        <v>28025</v>
      </c>
      <c r="E28" s="50">
        <v>28384</v>
      </c>
      <c r="F28" s="50">
        <v>28204</v>
      </c>
      <c r="G28" s="50">
        <v>27339</v>
      </c>
      <c r="H28" s="50">
        <v>26680</v>
      </c>
      <c r="I28" s="50">
        <v>27009</v>
      </c>
      <c r="J28" s="50">
        <v>29845</v>
      </c>
      <c r="K28" s="50">
        <v>28427</v>
      </c>
      <c r="L28" s="50">
        <v>27988</v>
      </c>
      <c r="M28" s="157">
        <v>27009</v>
      </c>
      <c r="N28" s="50">
        <v>27499</v>
      </c>
      <c r="O28" s="253">
        <f t="shared" si="2"/>
        <v>335152</v>
      </c>
    </row>
    <row r="29" spans="1:15" ht="11.85" customHeight="1" x14ac:dyDescent="0.25">
      <c r="A29" s="36"/>
      <c r="B29" s="37">
        <v>2024</v>
      </c>
      <c r="C29" s="50">
        <v>28584</v>
      </c>
      <c r="D29" s="50">
        <v>28494</v>
      </c>
      <c r="E29" s="50">
        <v>28539</v>
      </c>
      <c r="F29" s="50">
        <v>28653</v>
      </c>
      <c r="G29" s="50">
        <v>28843</v>
      </c>
      <c r="H29" s="50">
        <v>28747</v>
      </c>
      <c r="I29" s="50">
        <v>28729</v>
      </c>
      <c r="J29" s="50">
        <v>28627</v>
      </c>
      <c r="K29" s="50">
        <v>28539</v>
      </c>
      <c r="L29" s="50">
        <v>29438</v>
      </c>
      <c r="M29" s="157">
        <v>28706</v>
      </c>
      <c r="N29" s="50">
        <v>28645</v>
      </c>
      <c r="O29" s="253">
        <f t="shared" si="2"/>
        <v>344544</v>
      </c>
    </row>
    <row r="30" spans="1:15" ht="11.85" customHeight="1" x14ac:dyDescent="0.25">
      <c r="A30" s="36" t="s">
        <v>40</v>
      </c>
      <c r="B30" s="37">
        <v>2023</v>
      </c>
      <c r="C30" s="50">
        <v>2064</v>
      </c>
      <c r="D30" s="50">
        <v>1976</v>
      </c>
      <c r="E30" s="50">
        <v>2309</v>
      </c>
      <c r="F30" s="50">
        <v>1899</v>
      </c>
      <c r="G30" s="50">
        <v>2047</v>
      </c>
      <c r="H30" s="50">
        <v>2003</v>
      </c>
      <c r="I30" s="50">
        <v>2025</v>
      </c>
      <c r="J30" s="50">
        <v>2014</v>
      </c>
      <c r="K30" s="50">
        <v>2020</v>
      </c>
      <c r="L30" s="50">
        <v>2058</v>
      </c>
      <c r="M30" s="157">
        <v>2025</v>
      </c>
      <c r="N30" s="50">
        <v>2041</v>
      </c>
      <c r="O30" s="253">
        <f t="shared" si="2"/>
        <v>24481</v>
      </c>
    </row>
    <row r="31" spans="1:15" ht="11.85" customHeight="1" x14ac:dyDescent="0.25">
      <c r="A31" s="36"/>
      <c r="B31" s="37">
        <v>2024</v>
      </c>
      <c r="C31" s="50">
        <v>2116</v>
      </c>
      <c r="D31" s="50">
        <v>2104</v>
      </c>
      <c r="E31" s="50">
        <v>2110</v>
      </c>
      <c r="F31" s="50">
        <v>2124</v>
      </c>
      <c r="G31" s="50">
        <v>2114</v>
      </c>
      <c r="H31" s="50">
        <v>2104</v>
      </c>
      <c r="I31" s="50">
        <v>2113</v>
      </c>
      <c r="J31" s="50">
        <v>2112</v>
      </c>
      <c r="K31" s="50">
        <v>2110</v>
      </c>
      <c r="L31" s="50">
        <v>2108</v>
      </c>
      <c r="M31" s="157">
        <v>2110</v>
      </c>
      <c r="N31" s="50">
        <v>2116</v>
      </c>
      <c r="O31" s="253">
        <f t="shared" si="2"/>
        <v>25341</v>
      </c>
    </row>
    <row r="32" spans="1:15" ht="11.85" customHeight="1" x14ac:dyDescent="0.25">
      <c r="A32" s="36" t="s">
        <v>41</v>
      </c>
      <c r="B32" s="37">
        <v>2023</v>
      </c>
      <c r="C32" s="50">
        <v>1823</v>
      </c>
      <c r="D32" s="50">
        <v>1689</v>
      </c>
      <c r="E32" s="50">
        <v>1706</v>
      </c>
      <c r="F32" s="50">
        <v>1659</v>
      </c>
      <c r="G32" s="50">
        <v>1919</v>
      </c>
      <c r="H32" s="50">
        <v>1749</v>
      </c>
      <c r="I32" s="50">
        <v>1834</v>
      </c>
      <c r="J32" s="50">
        <v>1792</v>
      </c>
      <c r="K32" s="50">
        <v>1813</v>
      </c>
      <c r="L32" s="50">
        <v>1743</v>
      </c>
      <c r="M32" s="157">
        <v>1834</v>
      </c>
      <c r="N32" s="50">
        <v>1589</v>
      </c>
      <c r="O32" s="253">
        <f t="shared" si="2"/>
        <v>21150</v>
      </c>
    </row>
    <row r="33" spans="1:15" ht="11.85" customHeight="1" x14ac:dyDescent="0.25">
      <c r="A33" s="36"/>
      <c r="B33" s="37">
        <v>2024</v>
      </c>
      <c r="C33" s="50">
        <v>1739</v>
      </c>
      <c r="D33" s="50">
        <v>1683</v>
      </c>
      <c r="E33" s="50">
        <v>1711</v>
      </c>
      <c r="F33" s="50">
        <v>1725</v>
      </c>
      <c r="G33" s="50">
        <v>1714</v>
      </c>
      <c r="H33" s="50">
        <v>1710</v>
      </c>
      <c r="I33" s="50">
        <v>1706</v>
      </c>
      <c r="J33" s="50">
        <v>1714</v>
      </c>
      <c r="K33" s="50">
        <v>1711</v>
      </c>
      <c r="L33" s="50">
        <v>1708</v>
      </c>
      <c r="M33" s="157">
        <v>1710</v>
      </c>
      <c r="N33" s="50">
        <v>1716.6666666666667</v>
      </c>
      <c r="O33" s="253">
        <f t="shared" si="2"/>
        <v>20547.666666666668</v>
      </c>
    </row>
    <row r="34" spans="1:15" ht="11.85" customHeight="1" x14ac:dyDescent="0.25">
      <c r="A34" s="36" t="s">
        <v>42</v>
      </c>
      <c r="B34" s="37">
        <v>2023</v>
      </c>
      <c r="C34" s="50">
        <v>433</v>
      </c>
      <c r="D34" s="50">
        <v>555</v>
      </c>
      <c r="E34" s="50">
        <v>494</v>
      </c>
      <c r="F34" s="50">
        <v>525</v>
      </c>
      <c r="G34" s="50">
        <v>592</v>
      </c>
      <c r="H34" s="50">
        <v>580</v>
      </c>
      <c r="I34" s="50">
        <v>586</v>
      </c>
      <c r="J34" s="50">
        <v>583</v>
      </c>
      <c r="K34" s="50">
        <v>584</v>
      </c>
      <c r="L34" s="50">
        <v>541</v>
      </c>
      <c r="M34" s="157">
        <v>585</v>
      </c>
      <c r="N34" s="50">
        <v>563</v>
      </c>
      <c r="O34" s="253">
        <f t="shared" si="2"/>
        <v>6621</v>
      </c>
    </row>
    <row r="35" spans="1:15" ht="11.85" customHeight="1" x14ac:dyDescent="0.25">
      <c r="A35" s="36"/>
      <c r="B35" s="37">
        <v>2024</v>
      </c>
      <c r="C35" s="50">
        <v>494</v>
      </c>
      <c r="D35" s="50">
        <v>509</v>
      </c>
      <c r="E35" s="50">
        <v>502</v>
      </c>
      <c r="F35" s="50">
        <v>516</v>
      </c>
      <c r="G35" s="50">
        <v>505</v>
      </c>
      <c r="H35" s="50">
        <v>501</v>
      </c>
      <c r="I35" s="50">
        <v>509</v>
      </c>
      <c r="J35" s="50">
        <v>504</v>
      </c>
      <c r="K35" s="50">
        <v>502</v>
      </c>
      <c r="L35" s="50">
        <v>505</v>
      </c>
      <c r="M35" s="157">
        <v>505</v>
      </c>
      <c r="N35" s="50">
        <v>507.66666666666669</v>
      </c>
      <c r="O35" s="253">
        <f t="shared" si="2"/>
        <v>6059.666666666667</v>
      </c>
    </row>
    <row r="36" spans="1:15" ht="11.85" customHeight="1" x14ac:dyDescent="0.25">
      <c r="A36" s="36" t="s">
        <v>18</v>
      </c>
      <c r="B36" s="37">
        <v>2023</v>
      </c>
      <c r="C36" s="50">
        <v>921</v>
      </c>
      <c r="D36" s="50">
        <v>919</v>
      </c>
      <c r="E36" s="50">
        <v>1080</v>
      </c>
      <c r="F36" s="50">
        <v>1336</v>
      </c>
      <c r="G36" s="50">
        <v>1379</v>
      </c>
      <c r="H36" s="50">
        <v>970</v>
      </c>
      <c r="I36" s="50">
        <v>1131</v>
      </c>
      <c r="J36" s="50">
        <v>1210</v>
      </c>
      <c r="K36" s="50">
        <v>1208</v>
      </c>
      <c r="L36" s="50">
        <v>1199</v>
      </c>
      <c r="M36" s="157">
        <v>1254</v>
      </c>
      <c r="N36" s="50">
        <v>867</v>
      </c>
      <c r="O36" s="253">
        <f t="shared" si="2"/>
        <v>13474</v>
      </c>
    </row>
    <row r="37" spans="1:15" ht="11.85" customHeight="1" x14ac:dyDescent="0.25">
      <c r="A37" s="36"/>
      <c r="B37" s="37">
        <v>2024</v>
      </c>
      <c r="C37" s="50">
        <v>973</v>
      </c>
      <c r="D37" s="50">
        <v>908</v>
      </c>
      <c r="E37" s="50">
        <v>941</v>
      </c>
      <c r="F37" s="50">
        <v>955</v>
      </c>
      <c r="G37" s="50">
        <v>944</v>
      </c>
      <c r="H37" s="50">
        <v>912</v>
      </c>
      <c r="I37" s="50">
        <v>934</v>
      </c>
      <c r="J37" s="50">
        <v>939</v>
      </c>
      <c r="K37" s="50">
        <v>941</v>
      </c>
      <c r="L37" s="50">
        <v>923</v>
      </c>
      <c r="M37" s="157">
        <v>930</v>
      </c>
      <c r="N37" s="50">
        <v>946.66666666666663</v>
      </c>
      <c r="O37" s="253">
        <f t="shared" si="2"/>
        <v>11246.666666666666</v>
      </c>
    </row>
    <row r="38" spans="1:15" ht="11.85" customHeight="1" x14ac:dyDescent="0.25">
      <c r="A38" s="36" t="s">
        <v>19</v>
      </c>
      <c r="B38" s="37">
        <v>2023</v>
      </c>
      <c r="C38" s="50">
        <v>124</v>
      </c>
      <c r="D38" s="50">
        <v>135</v>
      </c>
      <c r="E38" s="50">
        <v>129</v>
      </c>
      <c r="F38" s="50">
        <v>132</v>
      </c>
      <c r="G38" s="50">
        <v>130</v>
      </c>
      <c r="H38" s="50">
        <v>102</v>
      </c>
      <c r="I38" s="50">
        <v>116</v>
      </c>
      <c r="J38" s="50">
        <v>109</v>
      </c>
      <c r="K38" s="50">
        <v>113</v>
      </c>
      <c r="L38" s="50">
        <v>132</v>
      </c>
      <c r="M38" s="157">
        <v>116</v>
      </c>
      <c r="N38" s="50">
        <v>124</v>
      </c>
      <c r="O38" s="253">
        <f t="shared" si="2"/>
        <v>1462</v>
      </c>
    </row>
    <row r="39" spans="1:15" ht="11.85" customHeight="1" x14ac:dyDescent="0.25">
      <c r="A39" s="36"/>
      <c r="B39" s="37">
        <v>2024</v>
      </c>
      <c r="C39" s="50">
        <v>129</v>
      </c>
      <c r="D39" s="50">
        <v>131</v>
      </c>
      <c r="E39" s="50">
        <v>130</v>
      </c>
      <c r="F39" s="50">
        <v>144</v>
      </c>
      <c r="G39" s="50">
        <v>133</v>
      </c>
      <c r="H39" s="50">
        <v>129</v>
      </c>
      <c r="I39" s="50">
        <v>135</v>
      </c>
      <c r="J39" s="50">
        <v>133</v>
      </c>
      <c r="K39" s="50">
        <v>130</v>
      </c>
      <c r="L39" s="50">
        <v>132</v>
      </c>
      <c r="M39" s="157">
        <v>132</v>
      </c>
      <c r="N39" s="50">
        <v>135.66666666666666</v>
      </c>
      <c r="O39" s="253">
        <f t="shared" si="2"/>
        <v>1593.6666666666667</v>
      </c>
    </row>
    <row r="40" spans="1:15" ht="11.85" customHeight="1" x14ac:dyDescent="0.25">
      <c r="A40" s="36" t="s">
        <v>20</v>
      </c>
      <c r="B40" s="37">
        <v>2023</v>
      </c>
      <c r="C40" s="50">
        <v>9460</v>
      </c>
      <c r="D40" s="50">
        <v>8600</v>
      </c>
      <c r="E40" s="50">
        <v>9030</v>
      </c>
      <c r="F40" s="50">
        <v>8815</v>
      </c>
      <c r="G40" s="50">
        <v>9976</v>
      </c>
      <c r="H40" s="50">
        <v>10358</v>
      </c>
      <c r="I40" s="50">
        <v>10167</v>
      </c>
      <c r="J40" s="50">
        <v>10263</v>
      </c>
      <c r="K40" s="50">
        <v>10215</v>
      </c>
      <c r="L40" s="50">
        <v>9105</v>
      </c>
      <c r="M40" s="157">
        <v>10167</v>
      </c>
      <c r="N40" s="50">
        <v>9236</v>
      </c>
      <c r="O40" s="253">
        <f t="shared" si="2"/>
        <v>115392</v>
      </c>
    </row>
    <row r="41" spans="1:15" ht="11.85" customHeight="1" x14ac:dyDescent="0.25">
      <c r="A41" s="36"/>
      <c r="B41" s="37">
        <v>2024</v>
      </c>
      <c r="C41" s="50">
        <v>9530</v>
      </c>
      <c r="D41" s="50">
        <v>8722</v>
      </c>
      <c r="E41" s="50">
        <v>9126</v>
      </c>
      <c r="F41" s="50">
        <v>9140</v>
      </c>
      <c r="G41" s="50">
        <v>9830</v>
      </c>
      <c r="H41" s="50">
        <v>10199</v>
      </c>
      <c r="I41" s="50">
        <v>8996</v>
      </c>
      <c r="J41" s="50">
        <v>9425</v>
      </c>
      <c r="K41" s="50">
        <v>9126</v>
      </c>
      <c r="L41" s="50">
        <v>9598</v>
      </c>
      <c r="M41" s="157">
        <v>9675</v>
      </c>
      <c r="N41" s="50">
        <v>9365.3333333333339</v>
      </c>
      <c r="O41" s="253">
        <f t="shared" si="2"/>
        <v>112732.33333333333</v>
      </c>
    </row>
    <row r="42" spans="1:15" ht="11.85" customHeight="1" x14ac:dyDescent="0.25">
      <c r="A42" s="36" t="s">
        <v>21</v>
      </c>
      <c r="B42" s="37">
        <v>2023</v>
      </c>
      <c r="C42" s="50">
        <v>692</v>
      </c>
      <c r="D42" s="50">
        <v>708</v>
      </c>
      <c r="E42" s="50">
        <v>700</v>
      </c>
      <c r="F42" s="50">
        <v>704</v>
      </c>
      <c r="G42" s="50">
        <v>701</v>
      </c>
      <c r="H42" s="50">
        <v>647</v>
      </c>
      <c r="I42" s="50">
        <v>674</v>
      </c>
      <c r="J42" s="50">
        <v>661</v>
      </c>
      <c r="K42" s="50">
        <v>667</v>
      </c>
      <c r="L42" s="50">
        <v>703</v>
      </c>
      <c r="M42" s="157">
        <v>674</v>
      </c>
      <c r="N42" s="50">
        <v>688</v>
      </c>
      <c r="O42" s="253">
        <f t="shared" si="2"/>
        <v>8219</v>
      </c>
    </row>
    <row r="43" spans="1:15" ht="11.85" customHeight="1" x14ac:dyDescent="0.25">
      <c r="A43" s="36"/>
      <c r="B43" s="37">
        <v>2024</v>
      </c>
      <c r="C43" s="50">
        <v>700</v>
      </c>
      <c r="D43" s="50">
        <v>702</v>
      </c>
      <c r="E43" s="50">
        <v>701</v>
      </c>
      <c r="F43" s="50">
        <v>715</v>
      </c>
      <c r="G43" s="50">
        <v>704</v>
      </c>
      <c r="H43" s="50">
        <v>699</v>
      </c>
      <c r="I43" s="50">
        <v>706</v>
      </c>
      <c r="J43" s="50">
        <v>703</v>
      </c>
      <c r="K43" s="50">
        <v>701</v>
      </c>
      <c r="L43" s="50">
        <v>702</v>
      </c>
      <c r="M43" s="157">
        <v>703</v>
      </c>
      <c r="N43" s="50">
        <v>706.66666666666663</v>
      </c>
      <c r="O43" s="253">
        <f t="shared" si="2"/>
        <v>8442.6666666666661</v>
      </c>
    </row>
    <row r="44" spans="1:15" ht="11.85" customHeight="1" x14ac:dyDescent="0.25">
      <c r="A44" s="36" t="s">
        <v>22</v>
      </c>
      <c r="B44" s="37">
        <v>2023</v>
      </c>
      <c r="C44" s="50">
        <v>968</v>
      </c>
      <c r="D44" s="50">
        <v>1073</v>
      </c>
      <c r="E44" s="50">
        <v>1070</v>
      </c>
      <c r="F44" s="50">
        <v>1071</v>
      </c>
      <c r="G44" s="50">
        <v>1071</v>
      </c>
      <c r="H44" s="50">
        <v>1033</v>
      </c>
      <c r="I44" s="50">
        <v>1052</v>
      </c>
      <c r="J44" s="50">
        <v>1042</v>
      </c>
      <c r="K44" s="50">
        <v>1047</v>
      </c>
      <c r="L44" s="50">
        <v>1071</v>
      </c>
      <c r="M44" s="157">
        <v>1051</v>
      </c>
      <c r="N44" s="50">
        <v>1061</v>
      </c>
      <c r="O44" s="253">
        <f t="shared" si="2"/>
        <v>12610</v>
      </c>
    </row>
    <row r="45" spans="1:15" ht="11.85" customHeight="1" x14ac:dyDescent="0.25">
      <c r="A45" s="36"/>
      <c r="B45" s="37">
        <v>2024</v>
      </c>
      <c r="C45" s="50">
        <v>987</v>
      </c>
      <c r="D45" s="50">
        <v>1071</v>
      </c>
      <c r="E45" s="50">
        <v>1029</v>
      </c>
      <c r="F45" s="50">
        <v>1043</v>
      </c>
      <c r="G45" s="50">
        <v>1032</v>
      </c>
      <c r="H45" s="50">
        <v>1003</v>
      </c>
      <c r="I45" s="50">
        <v>1048</v>
      </c>
      <c r="J45" s="50">
        <v>1027</v>
      </c>
      <c r="K45" s="50">
        <v>1029</v>
      </c>
      <c r="L45" s="50">
        <v>1025</v>
      </c>
      <c r="M45" s="157">
        <v>1028</v>
      </c>
      <c r="N45" s="50">
        <v>1034.6666666666667</v>
      </c>
      <c r="O45" s="253">
        <f t="shared" si="2"/>
        <v>12356.666666666666</v>
      </c>
    </row>
    <row r="46" spans="1:15" ht="11.85" customHeight="1" x14ac:dyDescent="0.25">
      <c r="A46" s="36" t="s">
        <v>152</v>
      </c>
      <c r="B46" s="37">
        <v>2023</v>
      </c>
      <c r="C46" s="50">
        <v>3329</v>
      </c>
      <c r="D46" s="50">
        <v>3445</v>
      </c>
      <c r="E46" s="50">
        <v>3774</v>
      </c>
      <c r="F46" s="50">
        <v>3669</v>
      </c>
      <c r="G46" s="50">
        <v>3400</v>
      </c>
      <c r="H46" s="50">
        <v>3379</v>
      </c>
      <c r="I46" s="50">
        <v>3149</v>
      </c>
      <c r="J46" s="50">
        <v>3481</v>
      </c>
      <c r="K46" s="50">
        <v>3100</v>
      </c>
      <c r="L46" s="50">
        <v>3662</v>
      </c>
      <c r="M46" s="157">
        <v>3544</v>
      </c>
      <c r="N46" s="50">
        <v>3208</v>
      </c>
      <c r="O46" s="253">
        <f t="shared" si="2"/>
        <v>41140</v>
      </c>
    </row>
    <row r="47" spans="1:15" ht="11.85" customHeight="1" x14ac:dyDescent="0.25">
      <c r="A47" s="36"/>
      <c r="B47" s="37">
        <v>2024</v>
      </c>
      <c r="C47" s="50">
        <v>3418</v>
      </c>
      <c r="D47" s="50">
        <v>3328</v>
      </c>
      <c r="E47" s="50">
        <v>3373</v>
      </c>
      <c r="F47" s="50">
        <v>3387</v>
      </c>
      <c r="G47" s="50">
        <v>3376</v>
      </c>
      <c r="H47" s="50">
        <v>3278</v>
      </c>
      <c r="I47" s="50">
        <v>3362</v>
      </c>
      <c r="J47" s="50">
        <v>3360</v>
      </c>
      <c r="K47" s="50">
        <v>3373</v>
      </c>
      <c r="L47" s="50">
        <v>3320</v>
      </c>
      <c r="M47" s="157">
        <v>3339</v>
      </c>
      <c r="N47" s="50">
        <v>3378.6666666666665</v>
      </c>
      <c r="O47" s="253">
        <f t="shared" si="2"/>
        <v>40292.666666666664</v>
      </c>
    </row>
    <row r="48" spans="1:15" ht="11.85" customHeight="1" x14ac:dyDescent="0.25">
      <c r="A48" s="36" t="s">
        <v>33</v>
      </c>
      <c r="B48" s="37">
        <v>2023</v>
      </c>
      <c r="C48" s="50">
        <f>C50+C52</f>
        <v>1161</v>
      </c>
      <c r="D48" s="50">
        <f t="shared" ref="D48:L48" si="5">D50+D52</f>
        <v>1405</v>
      </c>
      <c r="E48" s="50">
        <f t="shared" si="5"/>
        <v>1283</v>
      </c>
      <c r="F48" s="50">
        <f t="shared" si="5"/>
        <v>1344</v>
      </c>
      <c r="G48" s="50">
        <f t="shared" si="5"/>
        <v>1298</v>
      </c>
      <c r="H48" s="50">
        <f t="shared" si="5"/>
        <v>1139</v>
      </c>
      <c r="I48" s="50">
        <f t="shared" si="5"/>
        <v>1219</v>
      </c>
      <c r="J48" s="50">
        <f t="shared" si="5"/>
        <v>1179</v>
      </c>
      <c r="K48" s="50">
        <f t="shared" si="5"/>
        <v>1199</v>
      </c>
      <c r="L48" s="50">
        <f t="shared" si="5"/>
        <v>1333</v>
      </c>
      <c r="M48" s="50">
        <v>1218</v>
      </c>
      <c r="N48" s="50">
        <v>1275</v>
      </c>
      <c r="O48" s="253">
        <f t="shared" si="2"/>
        <v>15053</v>
      </c>
    </row>
    <row r="49" spans="1:15" ht="11.85" customHeight="1" x14ac:dyDescent="0.25">
      <c r="A49" s="36"/>
      <c r="B49" s="37">
        <v>2024</v>
      </c>
      <c r="C49" s="50">
        <f>C51+C53</f>
        <v>1283</v>
      </c>
      <c r="D49" s="50">
        <f t="shared" ref="D49:L49" si="6">D51+D53</f>
        <v>1313</v>
      </c>
      <c r="E49" s="50">
        <f t="shared" si="6"/>
        <v>1298</v>
      </c>
      <c r="F49" s="50">
        <f t="shared" si="6"/>
        <v>1326</v>
      </c>
      <c r="G49" s="50">
        <f t="shared" si="6"/>
        <v>1306</v>
      </c>
      <c r="H49" s="50">
        <f t="shared" si="6"/>
        <v>1283</v>
      </c>
      <c r="I49" s="50">
        <f t="shared" si="6"/>
        <v>1313</v>
      </c>
      <c r="J49" s="50">
        <f t="shared" si="6"/>
        <v>1302</v>
      </c>
      <c r="K49" s="50">
        <f t="shared" si="6"/>
        <v>1298</v>
      </c>
      <c r="L49" s="50">
        <f t="shared" si="6"/>
        <v>1297</v>
      </c>
      <c r="M49" s="157">
        <v>1301</v>
      </c>
      <c r="N49" s="50">
        <v>1310</v>
      </c>
      <c r="O49" s="253">
        <f t="shared" si="2"/>
        <v>15630</v>
      </c>
    </row>
    <row r="50" spans="1:15" ht="11.85" customHeight="1" x14ac:dyDescent="0.25">
      <c r="A50" s="36" t="s">
        <v>153</v>
      </c>
      <c r="B50" s="37">
        <v>2023</v>
      </c>
      <c r="C50" s="50">
        <v>537</v>
      </c>
      <c r="D50" s="50">
        <v>635</v>
      </c>
      <c r="E50" s="50">
        <v>586</v>
      </c>
      <c r="F50" s="50">
        <v>610</v>
      </c>
      <c r="G50" s="50">
        <v>592</v>
      </c>
      <c r="H50" s="50">
        <v>501</v>
      </c>
      <c r="I50" s="50">
        <v>547</v>
      </c>
      <c r="J50" s="50">
        <v>524</v>
      </c>
      <c r="K50" s="50">
        <v>535</v>
      </c>
      <c r="L50" s="50">
        <v>606</v>
      </c>
      <c r="M50" s="157">
        <v>546</v>
      </c>
      <c r="N50" s="50">
        <v>576</v>
      </c>
      <c r="O50" s="253">
        <f t="shared" si="2"/>
        <v>6795</v>
      </c>
    </row>
    <row r="51" spans="1:15" ht="11.85" customHeight="1" x14ac:dyDescent="0.25">
      <c r="A51" s="36"/>
      <c r="B51" s="37">
        <v>2024</v>
      </c>
      <c r="C51" s="50">
        <v>586</v>
      </c>
      <c r="D51" s="50">
        <v>598</v>
      </c>
      <c r="E51" s="50">
        <v>592</v>
      </c>
      <c r="F51" s="50">
        <v>606</v>
      </c>
      <c r="G51" s="50">
        <v>596</v>
      </c>
      <c r="H51" s="50">
        <v>580</v>
      </c>
      <c r="I51" s="50">
        <v>599</v>
      </c>
      <c r="J51" s="50">
        <v>593</v>
      </c>
      <c r="K51" s="50">
        <v>592</v>
      </c>
      <c r="L51" s="50">
        <v>589</v>
      </c>
      <c r="M51" s="157">
        <v>592</v>
      </c>
      <c r="N51" s="50">
        <v>598</v>
      </c>
      <c r="O51" s="253">
        <f t="shared" si="2"/>
        <v>7121</v>
      </c>
    </row>
    <row r="52" spans="1:15" ht="11.85" customHeight="1" x14ac:dyDescent="0.25">
      <c r="A52" s="36" t="s">
        <v>154</v>
      </c>
      <c r="B52" s="37">
        <v>2023</v>
      </c>
      <c r="C52" s="50">
        <v>624</v>
      </c>
      <c r="D52" s="50">
        <v>770</v>
      </c>
      <c r="E52" s="50">
        <v>697</v>
      </c>
      <c r="F52" s="50">
        <v>734</v>
      </c>
      <c r="G52" s="50">
        <v>706</v>
      </c>
      <c r="H52" s="50">
        <v>638</v>
      </c>
      <c r="I52" s="50">
        <v>672</v>
      </c>
      <c r="J52" s="50">
        <v>655</v>
      </c>
      <c r="K52" s="50">
        <v>664</v>
      </c>
      <c r="L52" s="50">
        <v>727</v>
      </c>
      <c r="M52" s="157">
        <v>672</v>
      </c>
      <c r="N52" s="50">
        <v>699</v>
      </c>
      <c r="O52" s="253">
        <f t="shared" si="2"/>
        <v>8258</v>
      </c>
    </row>
    <row r="53" spans="1:15" ht="11.85" customHeight="1" x14ac:dyDescent="0.25">
      <c r="A53" s="36"/>
      <c r="B53" s="37">
        <v>2024</v>
      </c>
      <c r="C53" s="50">
        <v>697</v>
      </c>
      <c r="D53" s="50">
        <v>715</v>
      </c>
      <c r="E53" s="50">
        <v>706</v>
      </c>
      <c r="F53" s="50">
        <v>720</v>
      </c>
      <c r="G53" s="50">
        <v>710</v>
      </c>
      <c r="H53" s="50">
        <v>703</v>
      </c>
      <c r="I53" s="50">
        <v>714</v>
      </c>
      <c r="J53" s="50">
        <v>709</v>
      </c>
      <c r="K53" s="50">
        <v>706</v>
      </c>
      <c r="L53" s="50">
        <v>708</v>
      </c>
      <c r="M53" s="157">
        <v>709</v>
      </c>
      <c r="N53" s="50">
        <v>712</v>
      </c>
      <c r="O53" s="253">
        <f t="shared" si="2"/>
        <v>8509</v>
      </c>
    </row>
    <row r="54" spans="1:15" ht="11.85" customHeight="1" x14ac:dyDescent="0.25">
      <c r="A54" s="36" t="s">
        <v>34</v>
      </c>
      <c r="B54" s="37">
        <v>2023</v>
      </c>
      <c r="C54" s="50">
        <v>6275</v>
      </c>
      <c r="D54" s="50">
        <v>6618</v>
      </c>
      <c r="E54" s="50">
        <v>6883</v>
      </c>
      <c r="F54" s="50">
        <v>6886</v>
      </c>
      <c r="G54" s="50">
        <v>7042</v>
      </c>
      <c r="H54" s="50">
        <v>7014</v>
      </c>
      <c r="I54" s="50">
        <v>6816</v>
      </c>
      <c r="J54" s="50">
        <v>6812</v>
      </c>
      <c r="K54" s="50">
        <v>6777</v>
      </c>
      <c r="L54" s="50">
        <v>6790</v>
      </c>
      <c r="M54" s="157">
        <v>6719</v>
      </c>
      <c r="N54" s="50">
        <v>6815</v>
      </c>
      <c r="O54" s="253">
        <f t="shared" si="2"/>
        <v>81447</v>
      </c>
    </row>
    <row r="55" spans="1:15" ht="11.85" customHeight="1" x14ac:dyDescent="0.25">
      <c r="A55" s="36"/>
      <c r="B55" s="37">
        <v>2024</v>
      </c>
      <c r="C55" s="50">
        <v>6392</v>
      </c>
      <c r="D55" s="50">
        <v>6685</v>
      </c>
      <c r="E55" s="50">
        <v>6538</v>
      </c>
      <c r="F55" s="50">
        <v>6552</v>
      </c>
      <c r="G55" s="50">
        <v>6542</v>
      </c>
      <c r="H55" s="50">
        <v>6459</v>
      </c>
      <c r="I55" s="50">
        <v>6592</v>
      </c>
      <c r="J55" s="50">
        <v>6528</v>
      </c>
      <c r="K55" s="50">
        <v>6538</v>
      </c>
      <c r="L55" s="50">
        <v>6525</v>
      </c>
      <c r="M55" s="157">
        <v>6531</v>
      </c>
      <c r="N55" s="50">
        <v>6544</v>
      </c>
      <c r="O55" s="253">
        <f t="shared" si="2"/>
        <v>78426</v>
      </c>
    </row>
    <row r="56" spans="1:15" ht="11.85" customHeight="1" x14ac:dyDescent="0.25">
      <c r="A56" s="36" t="s">
        <v>35</v>
      </c>
      <c r="B56" s="37">
        <v>2023</v>
      </c>
      <c r="C56" s="50">
        <v>2714</v>
      </c>
      <c r="D56" s="50">
        <v>2790</v>
      </c>
      <c r="E56" s="50">
        <v>2911</v>
      </c>
      <c r="F56" s="50">
        <v>2901</v>
      </c>
      <c r="G56" s="50">
        <v>2738</v>
      </c>
      <c r="H56" s="50">
        <v>2971</v>
      </c>
      <c r="I56" s="50">
        <v>2855</v>
      </c>
      <c r="J56" s="50">
        <v>2913</v>
      </c>
      <c r="K56" s="50">
        <v>2884</v>
      </c>
      <c r="L56" s="50">
        <v>2835</v>
      </c>
      <c r="M56" s="157">
        <v>2855</v>
      </c>
      <c r="N56" s="50">
        <v>2845</v>
      </c>
      <c r="O56" s="253">
        <f t="shared" si="2"/>
        <v>34212</v>
      </c>
    </row>
    <row r="57" spans="1:15" ht="11.85" customHeight="1" x14ac:dyDescent="0.25">
      <c r="A57" s="36"/>
      <c r="B57" s="37">
        <v>2024</v>
      </c>
      <c r="C57" s="50">
        <v>2790</v>
      </c>
      <c r="D57" s="50">
        <v>3216</v>
      </c>
      <c r="E57" s="50">
        <v>3209</v>
      </c>
      <c r="F57" s="50">
        <v>3340</v>
      </c>
      <c r="G57" s="50">
        <v>3416</v>
      </c>
      <c r="H57" s="50">
        <v>3524</v>
      </c>
      <c r="I57" s="50">
        <v>4656</v>
      </c>
      <c r="J57" s="50">
        <v>4377</v>
      </c>
      <c r="K57" s="50">
        <v>4274</v>
      </c>
      <c r="L57" s="50">
        <v>4395</v>
      </c>
      <c r="M57" s="157">
        <v>3865</v>
      </c>
      <c r="N57" s="50">
        <v>4337</v>
      </c>
      <c r="O57" s="253">
        <f t="shared" si="2"/>
        <v>45399</v>
      </c>
    </row>
    <row r="58" spans="1:15" ht="11.85" customHeight="1" x14ac:dyDescent="0.25">
      <c r="A58" s="36" t="s">
        <v>36</v>
      </c>
      <c r="B58" s="37">
        <v>2023</v>
      </c>
      <c r="C58" s="50">
        <v>2068</v>
      </c>
      <c r="D58" s="50">
        <v>2017</v>
      </c>
      <c r="E58" s="50">
        <v>2311</v>
      </c>
      <c r="F58" s="50">
        <v>2108</v>
      </c>
      <c r="G58" s="50">
        <v>2002</v>
      </c>
      <c r="H58" s="50">
        <v>2130</v>
      </c>
      <c r="I58" s="50">
        <v>2357</v>
      </c>
      <c r="J58" s="50">
        <v>2238</v>
      </c>
      <c r="K58" s="50">
        <v>2228</v>
      </c>
      <c r="L58" s="50">
        <v>2411</v>
      </c>
      <c r="M58" s="157">
        <v>1755</v>
      </c>
      <c r="N58" s="50">
        <v>2355</v>
      </c>
      <c r="O58" s="253">
        <f t="shared" si="2"/>
        <v>25980</v>
      </c>
    </row>
    <row r="59" spans="1:15" ht="11.85" customHeight="1" x14ac:dyDescent="0.25">
      <c r="A59" s="36"/>
      <c r="B59" s="37">
        <v>2024</v>
      </c>
      <c r="C59" s="50">
        <v>1864</v>
      </c>
      <c r="D59" s="50">
        <v>1868</v>
      </c>
      <c r="E59" s="50">
        <v>1866</v>
      </c>
      <c r="F59" s="50">
        <v>1880</v>
      </c>
      <c r="G59" s="50">
        <v>1869</v>
      </c>
      <c r="H59" s="50">
        <v>1806</v>
      </c>
      <c r="I59" s="50">
        <v>1871</v>
      </c>
      <c r="J59" s="50">
        <v>1859</v>
      </c>
      <c r="K59" s="50">
        <v>1866</v>
      </c>
      <c r="L59" s="50">
        <v>1839</v>
      </c>
      <c r="M59" s="157">
        <v>1849</v>
      </c>
      <c r="N59" s="50">
        <v>1871.6666666666667</v>
      </c>
      <c r="O59" s="253">
        <f t="shared" si="2"/>
        <v>22308.666666666668</v>
      </c>
    </row>
    <row r="60" spans="1:15" ht="11.85" customHeight="1" x14ac:dyDescent="0.25">
      <c r="A60" s="40" t="s">
        <v>63</v>
      </c>
      <c r="B60" s="37">
        <v>2023</v>
      </c>
      <c r="C60" s="50">
        <v>973</v>
      </c>
      <c r="D60" s="50">
        <v>890</v>
      </c>
      <c r="E60" s="50">
        <v>1040</v>
      </c>
      <c r="F60" s="50">
        <v>764</v>
      </c>
      <c r="G60" s="50">
        <v>984</v>
      </c>
      <c r="H60" s="50">
        <v>920</v>
      </c>
      <c r="I60" s="50">
        <v>902</v>
      </c>
      <c r="J60" s="50">
        <v>928</v>
      </c>
      <c r="K60" s="50">
        <v>893</v>
      </c>
      <c r="L60" s="50">
        <v>892</v>
      </c>
      <c r="M60" s="157">
        <v>903</v>
      </c>
      <c r="N60" s="50">
        <v>866</v>
      </c>
      <c r="O60" s="253">
        <f t="shared" si="2"/>
        <v>10955</v>
      </c>
    </row>
    <row r="61" spans="1:15" ht="11.85" customHeight="1" x14ac:dyDescent="0.25">
      <c r="A61" s="40"/>
      <c r="B61" s="37">
        <v>2024</v>
      </c>
      <c r="C61" s="50">
        <v>1046</v>
      </c>
      <c r="D61" s="50">
        <v>984</v>
      </c>
      <c r="E61" s="50">
        <v>1015</v>
      </c>
      <c r="F61" s="50">
        <v>1029</v>
      </c>
      <c r="G61" s="50">
        <v>1018</v>
      </c>
      <c r="H61" s="50">
        <v>1002</v>
      </c>
      <c r="I61" s="50">
        <v>1009</v>
      </c>
      <c r="J61" s="50">
        <v>1016</v>
      </c>
      <c r="K61" s="50">
        <v>1015</v>
      </c>
      <c r="L61" s="50">
        <v>1006</v>
      </c>
      <c r="M61" s="157">
        <v>1010</v>
      </c>
      <c r="N61" s="50">
        <v>1020.6666666666666</v>
      </c>
      <c r="O61" s="253">
        <f t="shared" si="2"/>
        <v>12170.666666666666</v>
      </c>
    </row>
    <row r="62" spans="1:15" ht="11.85" customHeight="1" x14ac:dyDescent="0.25">
      <c r="A62" s="36" t="s">
        <v>155</v>
      </c>
      <c r="B62" s="37">
        <v>2023</v>
      </c>
      <c r="C62" s="50">
        <v>674</v>
      </c>
      <c r="D62" s="50">
        <v>712</v>
      </c>
      <c r="E62" s="50">
        <v>808</v>
      </c>
      <c r="F62" s="50">
        <v>820</v>
      </c>
      <c r="G62" s="50">
        <v>576</v>
      </c>
      <c r="H62" s="50">
        <v>599</v>
      </c>
      <c r="I62" s="50">
        <v>673</v>
      </c>
      <c r="J62" s="50">
        <v>747</v>
      </c>
      <c r="K62" s="50">
        <v>539</v>
      </c>
      <c r="L62" s="50">
        <v>494</v>
      </c>
      <c r="M62" s="157">
        <v>599</v>
      </c>
      <c r="N62" s="50">
        <v>497</v>
      </c>
      <c r="O62" s="253">
        <f t="shared" si="2"/>
        <v>7738</v>
      </c>
    </row>
    <row r="63" spans="1:15" ht="11.85" customHeight="1" x14ac:dyDescent="0.25">
      <c r="A63" s="36"/>
      <c r="B63" s="37">
        <v>2024</v>
      </c>
      <c r="C63" s="50">
        <v>731</v>
      </c>
      <c r="D63" s="50">
        <v>814</v>
      </c>
      <c r="E63" s="50">
        <v>773</v>
      </c>
      <c r="F63" s="50">
        <v>787</v>
      </c>
      <c r="G63" s="50">
        <v>776</v>
      </c>
      <c r="H63" s="50">
        <v>770</v>
      </c>
      <c r="I63" s="50">
        <v>791</v>
      </c>
      <c r="J63" s="50">
        <v>775</v>
      </c>
      <c r="K63" s="50">
        <v>773</v>
      </c>
      <c r="L63" s="50">
        <v>781</v>
      </c>
      <c r="M63" s="157">
        <v>779</v>
      </c>
      <c r="N63" s="50">
        <v>778.66666666666663</v>
      </c>
      <c r="O63" s="253">
        <f t="shared" si="2"/>
        <v>9328.6666666666661</v>
      </c>
    </row>
    <row r="64" spans="1:15" ht="11.85" customHeight="1" x14ac:dyDescent="0.25">
      <c r="A64" s="36" t="s">
        <v>64</v>
      </c>
      <c r="B64" s="37">
        <v>2023</v>
      </c>
      <c r="C64" s="50">
        <v>752</v>
      </c>
      <c r="D64" s="50">
        <v>1085</v>
      </c>
      <c r="E64" s="50">
        <v>1238</v>
      </c>
      <c r="F64" s="50">
        <v>1368</v>
      </c>
      <c r="G64" s="50">
        <v>1300</v>
      </c>
      <c r="H64" s="50">
        <v>1264</v>
      </c>
      <c r="I64" s="50">
        <v>1210</v>
      </c>
      <c r="J64" s="50">
        <v>1327</v>
      </c>
      <c r="K64" s="50">
        <v>1338</v>
      </c>
      <c r="L64" s="50">
        <v>1183</v>
      </c>
      <c r="M64" s="157">
        <v>1245</v>
      </c>
      <c r="N64" s="50">
        <v>1079</v>
      </c>
      <c r="O64" s="253">
        <f t="shared" si="2"/>
        <v>14389</v>
      </c>
    </row>
    <row r="65" spans="1:15" ht="11.85" customHeight="1" x14ac:dyDescent="0.25">
      <c r="A65" s="41"/>
      <c r="B65" s="42">
        <v>2024</v>
      </c>
      <c r="C65" s="51">
        <v>825</v>
      </c>
      <c r="D65" s="51">
        <v>1003</v>
      </c>
      <c r="E65" s="51">
        <v>914</v>
      </c>
      <c r="F65" s="51">
        <v>928</v>
      </c>
      <c r="G65" s="51">
        <v>918</v>
      </c>
      <c r="H65" s="51">
        <v>905</v>
      </c>
      <c r="I65" s="51">
        <v>948</v>
      </c>
      <c r="J65" s="51">
        <v>916</v>
      </c>
      <c r="K65" s="51">
        <v>914</v>
      </c>
      <c r="L65" s="51">
        <v>927</v>
      </c>
      <c r="M65" s="158">
        <v>924</v>
      </c>
      <c r="N65" s="51">
        <v>920</v>
      </c>
      <c r="O65" s="254">
        <f t="shared" si="2"/>
        <v>11042</v>
      </c>
    </row>
    <row r="66" spans="1:15" ht="9" customHeight="1" x14ac:dyDescent="0.3">
      <c r="A66" s="4" t="s">
        <v>78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0"/>
      <c r="N66" s="47"/>
      <c r="O66" s="47"/>
    </row>
    <row r="67" spans="1:15" ht="9" customHeight="1" x14ac:dyDescent="0.3">
      <c r="A67" s="312" t="s">
        <v>186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5">
      <c r="A68" s="170" t="s">
        <v>179</v>
      </c>
    </row>
    <row r="69" spans="1:15" ht="9" customHeight="1" x14ac:dyDescent="0.15">
      <c r="A69" s="269" t="s">
        <v>180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DS1024 O8 O66 O9:O65 O67:O69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9"/>
  <sheetViews>
    <sheetView showGridLines="0" zoomScaleNormal="100" workbookViewId="0">
      <selection sqref="A1:O69"/>
    </sheetView>
  </sheetViews>
  <sheetFormatPr baseColWidth="10" defaultColWidth="5.33203125" defaultRowHeight="13.35" customHeight="1" x14ac:dyDescent="0.25"/>
  <cols>
    <col min="1" max="1" width="9.88671875" style="31" customWidth="1"/>
    <col min="2" max="2" width="4.6640625" style="31" customWidth="1"/>
    <col min="3" max="14" width="4.33203125" style="31" customWidth="1"/>
    <col min="15" max="15" width="5.44140625" style="31" customWidth="1"/>
    <col min="16" max="16384" width="5.33203125" style="31"/>
  </cols>
  <sheetData>
    <row r="1" spans="1:15" ht="17.100000000000001" customHeight="1" x14ac:dyDescent="0.25">
      <c r="A1" s="29" t="s">
        <v>218</v>
      </c>
      <c r="B1" s="1"/>
      <c r="C1" s="1"/>
      <c r="D1" s="30"/>
      <c r="E1" s="30"/>
      <c r="F1" s="30"/>
    </row>
    <row r="2" spans="1:15" ht="13.5" customHeight="1" x14ac:dyDescent="0.25">
      <c r="A2" s="32" t="s">
        <v>74</v>
      </c>
      <c r="B2" s="1"/>
      <c r="C2" s="1"/>
      <c r="D2" s="30"/>
      <c r="E2" s="30"/>
      <c r="F2" s="30"/>
    </row>
    <row r="3" spans="1:15" ht="5.0999999999999996" customHeight="1" x14ac:dyDescent="0.25">
      <c r="A3" s="30"/>
    </row>
    <row r="4" spans="1:15" ht="15.95" customHeight="1" x14ac:dyDescent="0.25">
      <c r="A4" s="217" t="s">
        <v>25</v>
      </c>
      <c r="B4" s="217" t="s">
        <v>57</v>
      </c>
      <c r="C4" s="218" t="s">
        <v>46</v>
      </c>
      <c r="D4" s="218" t="s">
        <v>47</v>
      </c>
      <c r="E4" s="218" t="s">
        <v>48</v>
      </c>
      <c r="F4" s="218" t="s">
        <v>49</v>
      </c>
      <c r="G4" s="218" t="s">
        <v>99</v>
      </c>
      <c r="H4" s="218" t="s">
        <v>51</v>
      </c>
      <c r="I4" s="218" t="s">
        <v>52</v>
      </c>
      <c r="J4" s="218" t="s">
        <v>53</v>
      </c>
      <c r="K4" s="218" t="s">
        <v>54</v>
      </c>
      <c r="L4" s="218" t="s">
        <v>55</v>
      </c>
      <c r="M4" s="218" t="s">
        <v>37</v>
      </c>
      <c r="N4" s="218" t="s">
        <v>38</v>
      </c>
      <c r="O4" s="219" t="s">
        <v>28</v>
      </c>
    </row>
    <row r="5" spans="1:15" ht="12" customHeight="1" x14ac:dyDescent="0.25">
      <c r="A5" s="377" t="s">
        <v>29</v>
      </c>
      <c r="B5" s="228">
        <v>2023</v>
      </c>
      <c r="C5" s="229">
        <f t="shared" ref="C5:O6" si="0">C8+C10+C12+C14+C16+C24+C26+C28+C30+C32+C34+C36+C38+C40+C42+C44+C46+C48+C54+C56+C58+C60+C62+C64</f>
        <v>15913.013252662504</v>
      </c>
      <c r="D5" s="229">
        <f t="shared" si="0"/>
        <v>15410.011269562801</v>
      </c>
      <c r="E5" s="229">
        <f t="shared" si="0"/>
        <v>16352.46098244359</v>
      </c>
      <c r="F5" s="229">
        <f t="shared" si="0"/>
        <v>15712.51146020663</v>
      </c>
      <c r="G5" s="229">
        <f t="shared" si="0"/>
        <v>16220.496854203029</v>
      </c>
      <c r="H5" s="229">
        <f t="shared" si="0"/>
        <v>15980.836610006105</v>
      </c>
      <c r="I5" s="229">
        <f t="shared" si="0"/>
        <v>16108.984046300662</v>
      </c>
      <c r="J5" s="229">
        <f t="shared" si="0"/>
        <v>16219.071959951543</v>
      </c>
      <c r="K5" s="229">
        <f t="shared" si="0"/>
        <v>16135.118667267672</v>
      </c>
      <c r="L5" s="229">
        <f t="shared" si="0"/>
        <v>15805.906999999999</v>
      </c>
      <c r="M5" s="229">
        <f t="shared" si="0"/>
        <v>15977.958338954</v>
      </c>
      <c r="N5" s="229">
        <f t="shared" si="0"/>
        <v>15392.758580685513</v>
      </c>
      <c r="O5" s="229">
        <f t="shared" si="0"/>
        <v>191229.12902224407</v>
      </c>
    </row>
    <row r="6" spans="1:15" ht="12" customHeight="1" x14ac:dyDescent="0.25">
      <c r="A6" s="378"/>
      <c r="B6" s="230" t="s">
        <v>108</v>
      </c>
      <c r="C6" s="231">
        <f t="shared" si="0"/>
        <v>16182.010833106679</v>
      </c>
      <c r="D6" s="231">
        <f t="shared" si="0"/>
        <v>15888.392821920586</v>
      </c>
      <c r="E6" s="231">
        <f t="shared" si="0"/>
        <v>16142.34528288396</v>
      </c>
      <c r="F6" s="231">
        <f t="shared" si="0"/>
        <v>16161.451888177622</v>
      </c>
      <c r="G6" s="231">
        <f t="shared" si="0"/>
        <v>16322.445311720001</v>
      </c>
      <c r="H6" s="231">
        <f t="shared" si="0"/>
        <v>16407.669858510395</v>
      </c>
      <c r="I6" s="231">
        <f t="shared" si="0"/>
        <v>16457.109473592784</v>
      </c>
      <c r="J6" s="231">
        <f t="shared" si="0"/>
        <v>16547.252933034229</v>
      </c>
      <c r="K6" s="231">
        <f t="shared" si="0"/>
        <v>16448.496000000003</v>
      </c>
      <c r="L6" s="231">
        <f t="shared" si="0"/>
        <v>16437.010000000002</v>
      </c>
      <c r="M6" s="231">
        <f t="shared" si="0"/>
        <v>16395.741547941052</v>
      </c>
      <c r="N6" s="231">
        <f t="shared" si="0"/>
        <v>16260.349160927193</v>
      </c>
      <c r="O6" s="231">
        <f t="shared" si="0"/>
        <v>195650.27511181444</v>
      </c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53"/>
    </row>
    <row r="8" spans="1:15" ht="9.9499999999999993" customHeight="1" x14ac:dyDescent="0.25">
      <c r="A8" s="36" t="s">
        <v>30</v>
      </c>
      <c r="B8" s="37">
        <v>2023</v>
      </c>
      <c r="C8" s="38">
        <v>38.388249999999999</v>
      </c>
      <c r="D8" s="38">
        <v>29.044499999999999</v>
      </c>
      <c r="E8" s="38">
        <v>32.476750000000003</v>
      </c>
      <c r="F8" s="38">
        <v>39.720999999999997</v>
      </c>
      <c r="G8" s="38">
        <v>24.659099999999999</v>
      </c>
      <c r="H8" s="38">
        <v>20.5152</v>
      </c>
      <c r="I8" s="38">
        <v>15.088699999999999</v>
      </c>
      <c r="J8" s="38">
        <v>12.53</v>
      </c>
      <c r="K8" s="38">
        <v>12.97125</v>
      </c>
      <c r="L8" s="38">
        <v>15</v>
      </c>
      <c r="M8" s="151">
        <v>16.259399999999999</v>
      </c>
      <c r="N8" s="38">
        <v>27.802499999999998</v>
      </c>
      <c r="O8" s="253">
        <f>SUM(C8:N8)</f>
        <v>284.45664999999997</v>
      </c>
    </row>
    <row r="9" spans="1:15" ht="9.9499999999999993" customHeight="1" x14ac:dyDescent="0.25">
      <c r="A9" s="36"/>
      <c r="B9" s="37">
        <v>2024</v>
      </c>
      <c r="C9" s="38">
        <v>32.603000000000002</v>
      </c>
      <c r="D9" s="38">
        <v>36.884999999999998</v>
      </c>
      <c r="E9" s="38">
        <v>34.744</v>
      </c>
      <c r="F9" s="38">
        <v>38.744</v>
      </c>
      <c r="G9" s="38">
        <v>36.429000000000002</v>
      </c>
      <c r="H9" s="38">
        <v>34.014000000000003</v>
      </c>
      <c r="I9" s="38">
        <v>36.790999999999997</v>
      </c>
      <c r="J9" s="38">
        <v>35.57</v>
      </c>
      <c r="K9" s="38">
        <v>34.744</v>
      </c>
      <c r="L9" s="38">
        <v>35.402999999999999</v>
      </c>
      <c r="M9" s="151">
        <v>35.744666666666667</v>
      </c>
      <c r="N9" s="38">
        <v>36.639000000000003</v>
      </c>
      <c r="O9" s="253">
        <f t="shared" ref="O9:O65" si="1">SUM(C9:N9)</f>
        <v>428.31066666666669</v>
      </c>
    </row>
    <row r="10" spans="1:15" ht="9.9499999999999993" customHeight="1" x14ac:dyDescent="0.25">
      <c r="A10" s="36" t="s">
        <v>31</v>
      </c>
      <c r="B10" s="37">
        <v>2023</v>
      </c>
      <c r="C10" s="38">
        <v>455.93</v>
      </c>
      <c r="D10" s="38">
        <v>584.46900000000005</v>
      </c>
      <c r="E10" s="38">
        <v>715.27</v>
      </c>
      <c r="F10" s="38">
        <v>647</v>
      </c>
      <c r="G10" s="38">
        <v>759.64</v>
      </c>
      <c r="H10" s="38">
        <v>763.41499999999996</v>
      </c>
      <c r="I10" s="38">
        <v>761.52749999999992</v>
      </c>
      <c r="J10" s="38">
        <v>762.47124999999994</v>
      </c>
      <c r="K10" s="38">
        <v>761.99937499999987</v>
      </c>
      <c r="L10" s="38">
        <v>676.59500000000003</v>
      </c>
      <c r="M10" s="151">
        <v>761.5274999999998</v>
      </c>
      <c r="N10" s="38">
        <v>719.06112499999995</v>
      </c>
      <c r="O10" s="253">
        <f t="shared" si="1"/>
        <v>8368.9057499999981</v>
      </c>
    </row>
    <row r="11" spans="1:15" ht="9.9499999999999993" customHeight="1" x14ac:dyDescent="0.25">
      <c r="A11" s="36"/>
      <c r="B11" s="37">
        <v>2024</v>
      </c>
      <c r="C11" s="38">
        <v>485.22300000000001</v>
      </c>
      <c r="D11" s="38">
        <v>681.13499999999999</v>
      </c>
      <c r="E11" s="38">
        <v>583.17899999999997</v>
      </c>
      <c r="F11" s="38">
        <v>587.17899999999997</v>
      </c>
      <c r="G11" s="38">
        <v>584.17899999999997</v>
      </c>
      <c r="H11" s="38">
        <v>580.14</v>
      </c>
      <c r="I11" s="38">
        <v>617.16433333333327</v>
      </c>
      <c r="J11" s="38">
        <v>583.50599999999997</v>
      </c>
      <c r="K11" s="38">
        <v>583.17899999999997</v>
      </c>
      <c r="L11" s="38">
        <v>598.65200000000004</v>
      </c>
      <c r="M11" s="151">
        <v>593.82777777777767</v>
      </c>
      <c r="N11" s="38">
        <v>584.8456666666666</v>
      </c>
      <c r="O11" s="253">
        <f t="shared" si="1"/>
        <v>7062.2097777777781</v>
      </c>
    </row>
    <row r="12" spans="1:15" ht="9.9499999999999993" customHeight="1" x14ac:dyDescent="0.25">
      <c r="A12" s="36" t="s">
        <v>106</v>
      </c>
      <c r="B12" s="37">
        <v>2023</v>
      </c>
      <c r="C12" s="38">
        <v>698.86</v>
      </c>
      <c r="D12" s="38">
        <v>486.79</v>
      </c>
      <c r="E12" s="38">
        <v>646.38</v>
      </c>
      <c r="F12" s="38">
        <v>595.37</v>
      </c>
      <c r="G12" s="38">
        <v>628.01499999999999</v>
      </c>
      <c r="H12" s="38">
        <v>562.62</v>
      </c>
      <c r="I12" s="38">
        <v>595.3175</v>
      </c>
      <c r="J12" s="38">
        <v>578.96875</v>
      </c>
      <c r="K12" s="38">
        <v>587.14312500000005</v>
      </c>
      <c r="L12" s="38">
        <v>589.13900000000001</v>
      </c>
      <c r="M12" s="151">
        <v>595.3175</v>
      </c>
      <c r="N12" s="38">
        <v>592.22812499999998</v>
      </c>
      <c r="O12" s="253">
        <f t="shared" si="1"/>
        <v>7156.1489999999994</v>
      </c>
    </row>
    <row r="13" spans="1:15" ht="9.9499999999999993" customHeight="1" x14ac:dyDescent="0.25">
      <c r="A13" s="36"/>
      <c r="B13" s="37">
        <v>2024</v>
      </c>
      <c r="C13" s="38">
        <v>690.67600000000004</v>
      </c>
      <c r="D13" s="38">
        <v>520.875</v>
      </c>
      <c r="E13" s="38">
        <v>605.77549999999997</v>
      </c>
      <c r="F13" s="38">
        <v>609.77549999999997</v>
      </c>
      <c r="G13" s="38">
        <v>612.14</v>
      </c>
      <c r="H13" s="38">
        <v>606.77599999999995</v>
      </c>
      <c r="I13" s="38">
        <v>578.80866666666668</v>
      </c>
      <c r="J13" s="38">
        <v>607.66999999999996</v>
      </c>
      <c r="K13" s="38">
        <v>605.77599999999995</v>
      </c>
      <c r="L13" s="38">
        <v>592.79200000000003</v>
      </c>
      <c r="M13" s="151">
        <v>599.24155555555546</v>
      </c>
      <c r="N13" s="38">
        <v>609.23033333333331</v>
      </c>
      <c r="O13" s="253">
        <f t="shared" si="1"/>
        <v>7239.5365555555545</v>
      </c>
    </row>
    <row r="14" spans="1:15" ht="9.9499999999999993" customHeight="1" x14ac:dyDescent="0.25">
      <c r="A14" s="36" t="s">
        <v>32</v>
      </c>
      <c r="B14" s="37">
        <v>2023</v>
      </c>
      <c r="C14" s="38">
        <v>829.52260000000001</v>
      </c>
      <c r="D14" s="38">
        <v>772.5462</v>
      </c>
      <c r="E14" s="38">
        <v>936.69060000000002</v>
      </c>
      <c r="F14" s="38">
        <v>599.29409999999996</v>
      </c>
      <c r="G14" s="38">
        <v>661.47550000000001</v>
      </c>
      <c r="H14" s="38">
        <v>555.61419999999998</v>
      </c>
      <c r="I14" s="38">
        <v>709.35419999999999</v>
      </c>
      <c r="J14" s="38">
        <v>730.62139999999999</v>
      </c>
      <c r="K14" s="38">
        <v>822.85390000000007</v>
      </c>
      <c r="L14" s="38">
        <v>805.54600000000005</v>
      </c>
      <c r="M14" s="151">
        <v>730.94200000000001</v>
      </c>
      <c r="N14" s="38">
        <v>723.62009999999998</v>
      </c>
      <c r="O14" s="253">
        <f t="shared" si="1"/>
        <v>8878.0807999999997</v>
      </c>
    </row>
    <row r="15" spans="1:15" ht="9.9499999999999993" customHeight="1" x14ac:dyDescent="0.25">
      <c r="A15" s="36"/>
      <c r="B15" s="37">
        <v>2024</v>
      </c>
      <c r="C15" s="38">
        <v>846.24599999999998</v>
      </c>
      <c r="D15" s="38">
        <v>767.98599999999999</v>
      </c>
      <c r="E15" s="38">
        <v>807.11599999999999</v>
      </c>
      <c r="F15" s="38">
        <v>811.11599999999999</v>
      </c>
      <c r="G15" s="38">
        <v>814.69</v>
      </c>
      <c r="H15" s="38">
        <v>808.11599999999999</v>
      </c>
      <c r="I15" s="38">
        <v>795.40599999999995</v>
      </c>
      <c r="J15" s="38">
        <v>809.21199999999999</v>
      </c>
      <c r="K15" s="38">
        <v>807.11599999999999</v>
      </c>
      <c r="L15" s="38">
        <v>801.76099999999997</v>
      </c>
      <c r="M15" s="151">
        <v>806.07066666666663</v>
      </c>
      <c r="N15" s="38">
        <v>810.97400000000005</v>
      </c>
      <c r="O15" s="253">
        <f t="shared" si="1"/>
        <v>9685.8096666666679</v>
      </c>
    </row>
    <row r="16" spans="1:15" ht="9.9499999999999993" customHeight="1" x14ac:dyDescent="0.25">
      <c r="A16" s="39" t="s">
        <v>0</v>
      </c>
      <c r="B16" s="37">
        <v>2023</v>
      </c>
      <c r="C16" s="38">
        <f>C18+C20+C22</f>
        <v>623.98552687500001</v>
      </c>
      <c r="D16" s="38">
        <f t="shared" ref="D16:L16" si="2">D18+D20+D22</f>
        <v>574.08096499999988</v>
      </c>
      <c r="E16" s="38">
        <f t="shared" si="2"/>
        <v>584.03324593749994</v>
      </c>
      <c r="F16" s="38">
        <f t="shared" si="2"/>
        <v>579.05710546874991</v>
      </c>
      <c r="G16" s="38">
        <f t="shared" si="2"/>
        <v>582.78921082031252</v>
      </c>
      <c r="H16" s="38">
        <f t="shared" si="2"/>
        <v>583.14099999999996</v>
      </c>
      <c r="I16" s="38">
        <f t="shared" si="2"/>
        <v>582.96510541015618</v>
      </c>
      <c r="J16" s="38">
        <f t="shared" si="2"/>
        <v>583.05305270507813</v>
      </c>
      <c r="K16" s="38">
        <f t="shared" si="2"/>
        <v>583.00907905761721</v>
      </c>
      <c r="L16" s="38">
        <f t="shared" si="2"/>
        <v>579.99</v>
      </c>
      <c r="M16" s="38">
        <v>582.96299999999997</v>
      </c>
      <c r="N16" s="38">
        <v>581.47656590332019</v>
      </c>
      <c r="O16" s="253">
        <f t="shared" si="1"/>
        <v>7020.5438571777331</v>
      </c>
    </row>
    <row r="17" spans="1:15" ht="9.9499999999999993" customHeight="1" x14ac:dyDescent="0.25">
      <c r="A17" s="39"/>
      <c r="B17" s="37">
        <v>2024</v>
      </c>
      <c r="C17" s="38">
        <f>C19+C21+C23</f>
        <v>594.03200000000004</v>
      </c>
      <c r="D17" s="38">
        <f t="shared" ref="D17:L17" si="3">D19+D21+D23</f>
        <v>581.54517570312498</v>
      </c>
      <c r="E17" s="38">
        <f t="shared" si="3"/>
        <v>587.78858785156251</v>
      </c>
      <c r="F17" s="38">
        <f t="shared" si="3"/>
        <v>599.78858785156251</v>
      </c>
      <c r="G17" s="38">
        <f t="shared" si="3"/>
        <v>590.78800000000001</v>
      </c>
      <c r="H17" s="38">
        <f t="shared" si="3"/>
        <v>583.65599999999995</v>
      </c>
      <c r="I17" s="38">
        <f t="shared" si="3"/>
        <v>589.70745046875004</v>
      </c>
      <c r="J17" s="38">
        <f t="shared" si="3"/>
        <v>589.59899999999993</v>
      </c>
      <c r="K17" s="38">
        <f t="shared" si="3"/>
        <v>587.78800000000001</v>
      </c>
      <c r="L17" s="38">
        <f t="shared" si="3"/>
        <v>586.68200000000002</v>
      </c>
      <c r="M17" s="38">
        <v>588.05048348958337</v>
      </c>
      <c r="N17" s="38">
        <v>592.78839190104168</v>
      </c>
      <c r="O17" s="253">
        <f t="shared" si="1"/>
        <v>7072.2136772656258</v>
      </c>
    </row>
    <row r="18" spans="1:15" ht="9.9499999999999993" customHeight="1" x14ac:dyDescent="0.25">
      <c r="A18" s="36" t="s">
        <v>43</v>
      </c>
      <c r="B18" s="37">
        <v>2023</v>
      </c>
      <c r="C18" s="38">
        <v>271.97000000000003</v>
      </c>
      <c r="D18" s="38">
        <v>263.45999999999998</v>
      </c>
      <c r="E18" s="38">
        <v>267.71500000000003</v>
      </c>
      <c r="F18" s="38">
        <v>265.58749999999998</v>
      </c>
      <c r="G18" s="38">
        <v>267.18312500000002</v>
      </c>
      <c r="H18" s="38">
        <v>265.39</v>
      </c>
      <c r="I18" s="38">
        <v>266.2865625</v>
      </c>
      <c r="J18" s="38">
        <v>265.83828125000002</v>
      </c>
      <c r="K18" s="38">
        <v>266.06242187500004</v>
      </c>
      <c r="L18" s="38">
        <v>265.98599999999999</v>
      </c>
      <c r="M18" s="151">
        <v>266.286</v>
      </c>
      <c r="N18" s="38">
        <v>266.13620312499995</v>
      </c>
      <c r="O18" s="253">
        <f t="shared" si="1"/>
        <v>3197.9010937499997</v>
      </c>
    </row>
    <row r="19" spans="1:15" ht="9.9499999999999993" customHeight="1" x14ac:dyDescent="0.25">
      <c r="A19" s="36"/>
      <c r="B19" s="37">
        <v>2024</v>
      </c>
      <c r="C19" s="38">
        <v>267.71500000000003</v>
      </c>
      <c r="D19" s="38">
        <v>266.65125</v>
      </c>
      <c r="E19" s="38">
        <v>267.18312500000002</v>
      </c>
      <c r="F19" s="38">
        <v>271.18312500000002</v>
      </c>
      <c r="G19" s="38">
        <v>268.18299999999999</v>
      </c>
      <c r="H19" s="38">
        <v>263.39</v>
      </c>
      <c r="I19" s="38">
        <v>268.3391666666667</v>
      </c>
      <c r="J19" s="38">
        <v>267.38400000000001</v>
      </c>
      <c r="K19" s="38">
        <v>267.18299999999999</v>
      </c>
      <c r="L19" s="38">
        <v>265.86500000000001</v>
      </c>
      <c r="M19" s="151">
        <v>266.63738888888889</v>
      </c>
      <c r="N19" s="38">
        <v>268.84975000000003</v>
      </c>
      <c r="O19" s="253">
        <f t="shared" si="1"/>
        <v>3208.5638055555555</v>
      </c>
    </row>
    <row r="20" spans="1:15" ht="9.9499999999999993" customHeight="1" x14ac:dyDescent="0.25">
      <c r="A20" s="36" t="s">
        <v>1</v>
      </c>
      <c r="B20" s="37">
        <v>2023</v>
      </c>
      <c r="C20" s="38">
        <v>153.91481249999998</v>
      </c>
      <c r="D20" s="38">
        <v>126.50399999999999</v>
      </c>
      <c r="E20" s="38">
        <v>140.20940624999997</v>
      </c>
      <c r="F20" s="38">
        <v>133.35670312499997</v>
      </c>
      <c r="G20" s="38">
        <v>138.49623046874996</v>
      </c>
      <c r="H20" s="38">
        <v>145.36099999999999</v>
      </c>
      <c r="I20" s="38">
        <v>141.92861523437497</v>
      </c>
      <c r="J20" s="38">
        <v>143.6448076171875</v>
      </c>
      <c r="K20" s="38">
        <v>142.78671142578122</v>
      </c>
      <c r="L20" s="38">
        <v>134.642</v>
      </c>
      <c r="M20" s="151">
        <v>141.928</v>
      </c>
      <c r="N20" s="38">
        <v>138.28479248046872</v>
      </c>
      <c r="O20" s="253">
        <f t="shared" si="1"/>
        <v>1681.0570791015621</v>
      </c>
    </row>
    <row r="21" spans="1:15" ht="9.9499999999999993" customHeight="1" x14ac:dyDescent="0.25">
      <c r="A21" s="36"/>
      <c r="B21" s="37">
        <v>2024</v>
      </c>
      <c r="C21" s="38">
        <v>140.209</v>
      </c>
      <c r="D21" s="38">
        <v>136.78305468749997</v>
      </c>
      <c r="E21" s="38">
        <v>138.49602734374997</v>
      </c>
      <c r="F21" s="38">
        <v>142.49602734374997</v>
      </c>
      <c r="G21" s="38">
        <v>139.49600000000001</v>
      </c>
      <c r="H21" s="38">
        <v>139.49600000000001</v>
      </c>
      <c r="I21" s="38">
        <v>139.25836979166664</v>
      </c>
      <c r="J21" s="38">
        <v>139.49600000000001</v>
      </c>
      <c r="K21" s="38">
        <v>138.49600000000001</v>
      </c>
      <c r="L21" s="38">
        <v>139.37700000000001</v>
      </c>
      <c r="M21" s="151">
        <v>139.41678993055555</v>
      </c>
      <c r="N21" s="38">
        <v>140.16268489583331</v>
      </c>
      <c r="O21" s="253">
        <f t="shared" si="1"/>
        <v>1673.1829539930554</v>
      </c>
    </row>
    <row r="22" spans="1:15" ht="9.9499999999999993" customHeight="1" x14ac:dyDescent="0.25">
      <c r="A22" s="36" t="s">
        <v>2</v>
      </c>
      <c r="B22" s="37">
        <v>2023</v>
      </c>
      <c r="C22" s="38">
        <v>198.100714375</v>
      </c>
      <c r="D22" s="38">
        <v>184.11696499999999</v>
      </c>
      <c r="E22" s="38">
        <v>176.10883968749999</v>
      </c>
      <c r="F22" s="38">
        <v>180.11290234374999</v>
      </c>
      <c r="G22" s="38">
        <v>177.10985535156249</v>
      </c>
      <c r="H22" s="38">
        <v>172.39</v>
      </c>
      <c r="I22" s="38">
        <v>174.74992767578124</v>
      </c>
      <c r="J22" s="38">
        <v>173.56996383789061</v>
      </c>
      <c r="K22" s="38">
        <v>174.15994575683592</v>
      </c>
      <c r="L22" s="38">
        <v>179.36199999999999</v>
      </c>
      <c r="M22" s="151">
        <v>174.749</v>
      </c>
      <c r="N22" s="38">
        <v>177.05557029785155</v>
      </c>
      <c r="O22" s="253">
        <f t="shared" si="1"/>
        <v>2141.5856843261718</v>
      </c>
    </row>
    <row r="23" spans="1:15" ht="9.9499999999999993" customHeight="1" x14ac:dyDescent="0.25">
      <c r="A23" s="36"/>
      <c r="B23" s="37">
        <v>2024</v>
      </c>
      <c r="C23" s="38">
        <v>186.108</v>
      </c>
      <c r="D23" s="38">
        <v>178.11087101562498</v>
      </c>
      <c r="E23" s="38">
        <v>182.10943550781249</v>
      </c>
      <c r="F23" s="38">
        <v>186.10943550781249</v>
      </c>
      <c r="G23" s="38">
        <v>183.10900000000001</v>
      </c>
      <c r="H23" s="38">
        <v>180.77</v>
      </c>
      <c r="I23" s="38">
        <v>182.10991401041665</v>
      </c>
      <c r="J23" s="38">
        <v>182.71899999999999</v>
      </c>
      <c r="K23" s="38">
        <v>182.10900000000001</v>
      </c>
      <c r="L23" s="38">
        <v>181.44</v>
      </c>
      <c r="M23" s="151">
        <v>181.9963046701389</v>
      </c>
      <c r="N23" s="38">
        <v>183.77595700520831</v>
      </c>
      <c r="O23" s="253">
        <f t="shared" si="1"/>
        <v>2190.466917717014</v>
      </c>
    </row>
    <row r="24" spans="1:15" ht="9.9499999999999993" customHeight="1" x14ac:dyDescent="0.25">
      <c r="A24" s="36" t="s">
        <v>3</v>
      </c>
      <c r="B24" s="37">
        <v>2023</v>
      </c>
      <c r="C24" s="38">
        <v>196.34078124999999</v>
      </c>
      <c r="D24" s="38">
        <v>206.23750000000001</v>
      </c>
      <c r="E24" s="38">
        <v>201.28914062500002</v>
      </c>
      <c r="F24" s="38">
        <v>203.76332031250001</v>
      </c>
      <c r="G24" s="38">
        <v>201.907685546875</v>
      </c>
      <c r="H24" s="38">
        <v>193.65</v>
      </c>
      <c r="I24" s="38">
        <v>197.7788427734375</v>
      </c>
      <c r="J24" s="38">
        <v>195.71442138671875</v>
      </c>
      <c r="K24" s="38">
        <v>196.74663208007814</v>
      </c>
      <c r="L24" s="38">
        <v>203.29900000000001</v>
      </c>
      <c r="M24" s="151">
        <v>197.773</v>
      </c>
      <c r="N24" s="38">
        <v>200.53620581054687</v>
      </c>
      <c r="O24" s="253">
        <f t="shared" si="1"/>
        <v>2395.0365297851563</v>
      </c>
    </row>
    <row r="25" spans="1:15" ht="9.9499999999999993" customHeight="1" x14ac:dyDescent="0.25">
      <c r="A25" s="36"/>
      <c r="B25" s="37">
        <v>2024</v>
      </c>
      <c r="C25" s="38">
        <v>201.28899999999999</v>
      </c>
      <c r="D25" s="38">
        <v>202.52623046875001</v>
      </c>
      <c r="E25" s="38">
        <v>201.90761523437499</v>
      </c>
      <c r="F25" s="38">
        <v>205.90761523437496</v>
      </c>
      <c r="G25" s="38">
        <v>202.90799999999999</v>
      </c>
      <c r="H25" s="38">
        <v>202.90799999999999</v>
      </c>
      <c r="I25" s="38">
        <v>203.44715364583331</v>
      </c>
      <c r="J25" s="38">
        <v>202.90799999999999</v>
      </c>
      <c r="K25" s="38">
        <v>201.90799999999999</v>
      </c>
      <c r="L25" s="38">
        <v>203.178</v>
      </c>
      <c r="M25" s="151">
        <v>203.08771788194443</v>
      </c>
      <c r="N25" s="38">
        <v>203.57441015625</v>
      </c>
      <c r="O25" s="253">
        <f t="shared" si="1"/>
        <v>2435.5497426215275</v>
      </c>
    </row>
    <row r="26" spans="1:15" ht="9.9499999999999993" customHeight="1" x14ac:dyDescent="0.25">
      <c r="A26" s="36" t="s">
        <v>4</v>
      </c>
      <c r="B26" s="37">
        <v>2023</v>
      </c>
      <c r="C26" s="38">
        <v>355.64632110000002</v>
      </c>
      <c r="D26" s="38">
        <v>313.54690456280343</v>
      </c>
      <c r="E26" s="38">
        <v>320.70866916233899</v>
      </c>
      <c r="F26" s="38">
        <v>325.81532106599997</v>
      </c>
      <c r="G26" s="38">
        <v>350.35246554400004</v>
      </c>
      <c r="H26" s="38">
        <v>331.11405683720761</v>
      </c>
      <c r="I26" s="38">
        <v>334.76888538670005</v>
      </c>
      <c r="J26" s="38">
        <v>350.59731791011637</v>
      </c>
      <c r="K26" s="38">
        <v>362.70152158408007</v>
      </c>
      <c r="L26" s="38">
        <v>327.315</v>
      </c>
      <c r="M26" s="151">
        <v>362.76988895399995</v>
      </c>
      <c r="N26" s="38">
        <v>386.58431117539777</v>
      </c>
      <c r="O26" s="253">
        <f t="shared" si="1"/>
        <v>4121.9206632826445</v>
      </c>
    </row>
    <row r="27" spans="1:15" ht="9.9499999999999993" customHeight="1" x14ac:dyDescent="0.25">
      <c r="A27" s="36"/>
      <c r="B27" s="37">
        <v>2024</v>
      </c>
      <c r="C27" s="38">
        <v>409.25583310667997</v>
      </c>
      <c r="D27" s="38">
        <v>394.52432008464842</v>
      </c>
      <c r="E27" s="38">
        <v>390.11727561833879</v>
      </c>
      <c r="F27" s="38">
        <v>394.8818809120001</v>
      </c>
      <c r="G27" s="38">
        <v>403.33231172000001</v>
      </c>
      <c r="H27" s="38">
        <v>401.26185851039401</v>
      </c>
      <c r="I27" s="38">
        <v>401.651301470394</v>
      </c>
      <c r="J27" s="38">
        <v>511.99093303422666</v>
      </c>
      <c r="K27" s="38">
        <v>467.84800000000001</v>
      </c>
      <c r="L27" s="38">
        <v>401.45699999999999</v>
      </c>
      <c r="M27" s="151">
        <v>402.08182390026263</v>
      </c>
      <c r="N27" s="38">
        <v>396.11048941677967</v>
      </c>
      <c r="O27" s="253">
        <f t="shared" si="1"/>
        <v>4974.5130277737244</v>
      </c>
    </row>
    <row r="28" spans="1:15" ht="9.9499999999999993" customHeight="1" x14ac:dyDescent="0.25">
      <c r="A28" s="36" t="s">
        <v>5</v>
      </c>
      <c r="B28" s="37">
        <v>2023</v>
      </c>
      <c r="C28" s="38">
        <v>6919.6577343749996</v>
      </c>
      <c r="D28" s="38">
        <v>6683.4</v>
      </c>
      <c r="E28" s="38">
        <v>6801.5288671874996</v>
      </c>
      <c r="F28" s="38">
        <v>6742.4644335937501</v>
      </c>
      <c r="G28" s="38">
        <v>6886.7627587890602</v>
      </c>
      <c r="H28" s="38">
        <v>6863.71</v>
      </c>
      <c r="I28" s="38">
        <v>6875.2363793945296</v>
      </c>
      <c r="J28" s="38">
        <v>6869.4731896972644</v>
      </c>
      <c r="K28" s="38">
        <v>6872.354784545897</v>
      </c>
      <c r="L28" s="38">
        <v>6778.5389999999998</v>
      </c>
      <c r="M28" s="151">
        <v>6805.2359999999999</v>
      </c>
      <c r="N28" s="38">
        <v>6391.8875074462903</v>
      </c>
      <c r="O28" s="253">
        <f t="shared" si="1"/>
        <v>81490.250655029289</v>
      </c>
    </row>
    <row r="29" spans="1:15" ht="9.9499999999999993" customHeight="1" x14ac:dyDescent="0.25">
      <c r="A29" s="36"/>
      <c r="B29" s="37">
        <v>2024</v>
      </c>
      <c r="C29" s="38">
        <v>6901.5280000000002</v>
      </c>
      <c r="D29" s="38">
        <v>6871.9966503906298</v>
      </c>
      <c r="E29" s="38">
        <v>6986.76232519531</v>
      </c>
      <c r="F29" s="38">
        <v>6890.76232519531</v>
      </c>
      <c r="G29" s="38">
        <v>6914</v>
      </c>
      <c r="H29" s="38">
        <v>6987.7619999999997</v>
      </c>
      <c r="I29" s="38">
        <v>7083.1737669270797</v>
      </c>
      <c r="J29" s="38">
        <v>6992.1350000000002</v>
      </c>
      <c r="K29" s="38">
        <v>6986.7619999999997</v>
      </c>
      <c r="L29" s="38">
        <v>6985.4679999999998</v>
      </c>
      <c r="M29" s="151">
        <v>6994.9785889756904</v>
      </c>
      <c r="N29" s="38">
        <v>6797.1748834635409</v>
      </c>
      <c r="O29" s="253">
        <f t="shared" si="1"/>
        <v>83392.503540147562</v>
      </c>
    </row>
    <row r="30" spans="1:15" ht="9.9499999999999993" customHeight="1" x14ac:dyDescent="0.25">
      <c r="A30" s="36" t="s">
        <v>40</v>
      </c>
      <c r="B30" s="37">
        <v>2023</v>
      </c>
      <c r="C30" s="38">
        <v>312.07600000000002</v>
      </c>
      <c r="D30" s="38">
        <v>302.71899999999999</v>
      </c>
      <c r="E30" s="38">
        <v>375.86749999999995</v>
      </c>
      <c r="F30" s="38">
        <v>285.72199999999998</v>
      </c>
      <c r="G30" s="38">
        <v>248.52994641293733</v>
      </c>
      <c r="H30" s="38">
        <v>280.23328316889518</v>
      </c>
      <c r="I30" s="38">
        <v>264.38161479091627</v>
      </c>
      <c r="J30" s="38">
        <v>272.30744897990576</v>
      </c>
      <c r="K30" s="38">
        <v>268.34500000000003</v>
      </c>
      <c r="L30" s="38">
        <v>303.20999999999998</v>
      </c>
      <c r="M30" s="151">
        <v>264.38099999999997</v>
      </c>
      <c r="N30" s="38">
        <v>283.79530580161713</v>
      </c>
      <c r="O30" s="253">
        <f t="shared" si="1"/>
        <v>3461.5680991542713</v>
      </c>
    </row>
    <row r="31" spans="1:15" ht="9.9499999999999993" customHeight="1" x14ac:dyDescent="0.25">
      <c r="A31" s="36"/>
      <c r="B31" s="37">
        <v>2024</v>
      </c>
      <c r="C31" s="38">
        <v>330.226</v>
      </c>
      <c r="D31" s="38">
        <v>330.79474999999996</v>
      </c>
      <c r="E31" s="38">
        <v>330.51037499999995</v>
      </c>
      <c r="F31" s="38">
        <v>334.51037499999995</v>
      </c>
      <c r="G31" s="38">
        <v>340.41800000000001</v>
      </c>
      <c r="H31" s="38">
        <v>331.51</v>
      </c>
      <c r="I31" s="38">
        <v>331.93849999999992</v>
      </c>
      <c r="J31" s="38">
        <v>332.995</v>
      </c>
      <c r="K31" s="38">
        <v>330.51</v>
      </c>
      <c r="L31" s="38">
        <v>331.72399999999999</v>
      </c>
      <c r="M31" s="151">
        <v>334.6221666666666</v>
      </c>
      <c r="N31" s="38">
        <v>335.14624999999995</v>
      </c>
      <c r="O31" s="253">
        <f t="shared" si="1"/>
        <v>3994.905416666666</v>
      </c>
    </row>
    <row r="32" spans="1:15" ht="9.9499999999999993" customHeight="1" x14ac:dyDescent="0.25">
      <c r="A32" s="36" t="s">
        <v>41</v>
      </c>
      <c r="B32" s="37">
        <v>2023</v>
      </c>
      <c r="C32" s="38">
        <v>254.03922999999998</v>
      </c>
      <c r="D32" s="38">
        <v>237.13544999999999</v>
      </c>
      <c r="E32" s="38">
        <v>259.41566999999998</v>
      </c>
      <c r="F32" s="38">
        <v>257.37788999999998</v>
      </c>
      <c r="G32" s="38">
        <v>312.55187000000001</v>
      </c>
      <c r="H32" s="38">
        <v>280.53467000000001</v>
      </c>
      <c r="I32" s="38">
        <v>296.54327000000001</v>
      </c>
      <c r="J32" s="38">
        <v>288.53897000000001</v>
      </c>
      <c r="K32" s="38">
        <v>292.541</v>
      </c>
      <c r="L32" s="38">
        <v>266.62</v>
      </c>
      <c r="M32" s="151">
        <v>296.54300000000001</v>
      </c>
      <c r="N32" s="38">
        <v>281.58161000000001</v>
      </c>
      <c r="O32" s="253">
        <f t="shared" si="1"/>
        <v>3323.4226300000005</v>
      </c>
    </row>
    <row r="33" spans="1:15" ht="9.9499999999999993" customHeight="1" x14ac:dyDescent="0.25">
      <c r="A33" s="36"/>
      <c r="B33" s="37">
        <v>2024</v>
      </c>
      <c r="C33" s="38">
        <v>250.196</v>
      </c>
      <c r="D33" s="38">
        <v>258.39677999999998</v>
      </c>
      <c r="E33" s="38">
        <v>254.29638999999997</v>
      </c>
      <c r="F33" s="38">
        <v>258.29638999999997</v>
      </c>
      <c r="G33" s="38">
        <v>255.29599999999999</v>
      </c>
      <c r="H33" s="38">
        <v>244.62799999999999</v>
      </c>
      <c r="I33" s="38">
        <v>256.99651999999998</v>
      </c>
      <c r="J33" s="38">
        <v>253.518</v>
      </c>
      <c r="K33" s="38">
        <v>254.29599999999999</v>
      </c>
      <c r="L33" s="38">
        <v>250.81200000000001</v>
      </c>
      <c r="M33" s="151">
        <v>252.30683999999997</v>
      </c>
      <c r="N33" s="38">
        <v>255.96292666666668</v>
      </c>
      <c r="O33" s="253">
        <f t="shared" si="1"/>
        <v>3045.0018466666666</v>
      </c>
    </row>
    <row r="34" spans="1:15" ht="9.9499999999999993" customHeight="1" x14ac:dyDescent="0.25">
      <c r="A34" s="36" t="s">
        <v>42</v>
      </c>
      <c r="B34" s="37">
        <v>2023</v>
      </c>
      <c r="C34" s="38">
        <v>84.384843750000002</v>
      </c>
      <c r="D34" s="38">
        <v>106.89750000000001</v>
      </c>
      <c r="E34" s="38">
        <v>95.641171874999998</v>
      </c>
      <c r="F34" s="38">
        <v>101.2693359375</v>
      </c>
      <c r="G34" s="38">
        <v>97.048212890624995</v>
      </c>
      <c r="H34" s="38">
        <v>105.37</v>
      </c>
      <c r="I34" s="38">
        <v>101.2091064453125</v>
      </c>
      <c r="J34" s="38">
        <v>103.28955322265625</v>
      </c>
      <c r="K34" s="38">
        <v>102.249</v>
      </c>
      <c r="L34" s="38">
        <v>100.214</v>
      </c>
      <c r="M34" s="151">
        <v>101.209</v>
      </c>
      <c r="N34" s="38">
        <v>100.71152758789063</v>
      </c>
      <c r="O34" s="253">
        <f t="shared" si="1"/>
        <v>1199.4932517089844</v>
      </c>
    </row>
    <row r="35" spans="1:15" ht="9.9499999999999993" customHeight="1" x14ac:dyDescent="0.25">
      <c r="A35" s="36"/>
      <c r="B35" s="37">
        <v>2024</v>
      </c>
      <c r="C35" s="38">
        <v>95.641000000000005</v>
      </c>
      <c r="D35" s="38">
        <v>98.455253906249993</v>
      </c>
      <c r="E35" s="38">
        <v>97.048126953125006</v>
      </c>
      <c r="F35" s="38">
        <v>101.04812695312501</v>
      </c>
      <c r="G35" s="38">
        <v>99.44</v>
      </c>
      <c r="H35" s="38">
        <v>97.067999999999998</v>
      </c>
      <c r="I35" s="38">
        <v>98.850502604166664</v>
      </c>
      <c r="J35" s="38">
        <v>98.117000000000004</v>
      </c>
      <c r="K35" s="38">
        <v>97.048000000000002</v>
      </c>
      <c r="L35" s="38">
        <v>97.959000000000003</v>
      </c>
      <c r="M35" s="151">
        <v>98.452834201388882</v>
      </c>
      <c r="N35" s="38">
        <v>99.178751302083342</v>
      </c>
      <c r="O35" s="253">
        <f t="shared" si="1"/>
        <v>1178.306595920139</v>
      </c>
    </row>
    <row r="36" spans="1:15" ht="9.9499999999999993" customHeight="1" x14ac:dyDescent="0.25">
      <c r="A36" s="36" t="s">
        <v>18</v>
      </c>
      <c r="B36" s="37">
        <v>2023</v>
      </c>
      <c r="C36" s="38">
        <v>161.029</v>
      </c>
      <c r="D36" s="38">
        <v>161.404</v>
      </c>
      <c r="E36" s="38">
        <v>187.57400000000001</v>
      </c>
      <c r="F36" s="38">
        <v>233.459</v>
      </c>
      <c r="G36" s="38">
        <v>244.21199999999999</v>
      </c>
      <c r="H36" s="38">
        <v>172.666</v>
      </c>
      <c r="I36" s="38">
        <v>193.83199999999999</v>
      </c>
      <c r="J36" s="38">
        <v>206.18299999999999</v>
      </c>
      <c r="K36" s="38">
        <v>207.345</v>
      </c>
      <c r="L36" s="38">
        <v>204.20599999999999</v>
      </c>
      <c r="M36" s="151">
        <v>213.911</v>
      </c>
      <c r="N36" s="38">
        <v>154.798</v>
      </c>
      <c r="O36" s="253">
        <f t="shared" si="1"/>
        <v>2340.6189999999997</v>
      </c>
    </row>
    <row r="37" spans="1:15" ht="9.9499999999999993" customHeight="1" x14ac:dyDescent="0.25">
      <c r="A37" s="36"/>
      <c r="B37" s="37">
        <v>2024</v>
      </c>
      <c r="C37" s="38">
        <v>170.07400000000001</v>
      </c>
      <c r="D37" s="38">
        <v>170.51650000000001</v>
      </c>
      <c r="E37" s="38">
        <v>170.29525000000001</v>
      </c>
      <c r="F37" s="38">
        <v>174.29525000000001</v>
      </c>
      <c r="G37" s="38">
        <v>196.47</v>
      </c>
      <c r="H37" s="38">
        <v>184.36</v>
      </c>
      <c r="I37" s="38">
        <v>171.70233333333331</v>
      </c>
      <c r="J37" s="38">
        <v>177.66900000000001</v>
      </c>
      <c r="K37" s="38">
        <v>170.29499999999999</v>
      </c>
      <c r="L37" s="38">
        <v>178.03100000000001</v>
      </c>
      <c r="M37" s="151">
        <v>184.17744444444443</v>
      </c>
      <c r="N37" s="38">
        <v>180.35350000000003</v>
      </c>
      <c r="O37" s="253">
        <f t="shared" si="1"/>
        <v>2128.2392777777782</v>
      </c>
    </row>
    <row r="38" spans="1:15" ht="9.9499999999999993" customHeight="1" x14ac:dyDescent="0.25">
      <c r="A38" s="36" t="s">
        <v>19</v>
      </c>
      <c r="B38" s="37">
        <v>2023</v>
      </c>
      <c r="C38" s="38">
        <v>16.178789062500002</v>
      </c>
      <c r="D38" s="38">
        <v>17.805</v>
      </c>
      <c r="E38" s="38">
        <v>16.991894531250001</v>
      </c>
      <c r="F38" s="38">
        <v>17.398447265625002</v>
      </c>
      <c r="G38" s="38">
        <v>17.093532714843754</v>
      </c>
      <c r="H38" s="38">
        <v>14.057</v>
      </c>
      <c r="I38" s="38">
        <v>15.575266357421878</v>
      </c>
      <c r="J38" s="38">
        <v>14.816133178710938</v>
      </c>
      <c r="K38" s="38">
        <v>15.196</v>
      </c>
      <c r="L38" s="38">
        <v>17.321999999999999</v>
      </c>
      <c r="M38" s="151">
        <v>15.574999999999999</v>
      </c>
      <c r="N38" s="38">
        <v>16.448609313964845</v>
      </c>
      <c r="O38" s="253">
        <f t="shared" si="1"/>
        <v>194.45767242431643</v>
      </c>
    </row>
    <row r="39" spans="1:15" ht="9.9499999999999993" customHeight="1" x14ac:dyDescent="0.25">
      <c r="A39" s="36"/>
      <c r="B39" s="37">
        <v>2024</v>
      </c>
      <c r="C39" s="38">
        <v>16.991</v>
      </c>
      <c r="D39" s="38">
        <v>15.117000000000001</v>
      </c>
      <c r="E39" s="38">
        <v>17.093085449218751</v>
      </c>
      <c r="F39" s="38">
        <v>21.093085449218751</v>
      </c>
      <c r="G39" s="38">
        <v>18.093</v>
      </c>
      <c r="H39" s="38">
        <v>16.446999999999999</v>
      </c>
      <c r="I39" s="38">
        <v>17.767723632812501</v>
      </c>
      <c r="J39" s="38">
        <v>17.472000000000001</v>
      </c>
      <c r="K39" s="38">
        <v>16.053999999999998</v>
      </c>
      <c r="L39" s="38">
        <v>17.106999999999999</v>
      </c>
      <c r="M39" s="151">
        <v>17.435907877604166</v>
      </c>
      <c r="N39" s="38">
        <v>18.759723632812499</v>
      </c>
      <c r="O39" s="253">
        <f t="shared" si="1"/>
        <v>209.43052604166667</v>
      </c>
    </row>
    <row r="40" spans="1:15" ht="9.9499999999999993" customHeight="1" x14ac:dyDescent="0.25">
      <c r="A40" s="36" t="s">
        <v>20</v>
      </c>
      <c r="B40" s="37">
        <v>2023</v>
      </c>
      <c r="C40" s="38">
        <v>1740.8940937500001</v>
      </c>
      <c r="D40" s="38">
        <v>1562.3715</v>
      </c>
      <c r="E40" s="38">
        <v>1651.6327968750002</v>
      </c>
      <c r="F40" s="38">
        <v>1607.0021484375002</v>
      </c>
      <c r="G40" s="38">
        <v>1740.4751347656299</v>
      </c>
      <c r="H40" s="38">
        <v>1820.49</v>
      </c>
      <c r="I40" s="38">
        <v>1780.482567382815</v>
      </c>
      <c r="J40" s="38">
        <v>1800.4862836914076</v>
      </c>
      <c r="K40" s="38">
        <v>1790.4839999999999</v>
      </c>
      <c r="L40" s="38">
        <v>1640.37</v>
      </c>
      <c r="M40" s="151">
        <v>1780.482</v>
      </c>
      <c r="N40" s="38">
        <v>1710.4261975097663</v>
      </c>
      <c r="O40" s="253">
        <f t="shared" si="1"/>
        <v>20625.596722412116</v>
      </c>
    </row>
    <row r="41" spans="1:15" ht="9.9499999999999993" customHeight="1" x14ac:dyDescent="0.25">
      <c r="A41" s="36"/>
      <c r="B41" s="37">
        <v>2024</v>
      </c>
      <c r="C41" s="38">
        <v>1851.6320000000001</v>
      </c>
      <c r="D41" s="38">
        <v>1589.3174726562499</v>
      </c>
      <c r="E41" s="38">
        <v>1720.4747363281249</v>
      </c>
      <c r="F41" s="38">
        <v>1724.4747363281249</v>
      </c>
      <c r="G41" s="38">
        <v>1726.58</v>
      </c>
      <c r="H41" s="38">
        <v>1874.424</v>
      </c>
      <c r="I41" s="38">
        <v>1678.0889817708332</v>
      </c>
      <c r="J41" s="38">
        <v>1747.817</v>
      </c>
      <c r="K41" s="38">
        <v>1720.4749999999999</v>
      </c>
      <c r="L41" s="38">
        <v>1776.2560000000001</v>
      </c>
      <c r="M41" s="151">
        <v>1759.6976605902776</v>
      </c>
      <c r="N41" s="38">
        <v>1723.8431575520833</v>
      </c>
      <c r="O41" s="253">
        <f t="shared" si="1"/>
        <v>20893.080745225696</v>
      </c>
    </row>
    <row r="42" spans="1:15" ht="9.9499999999999993" customHeight="1" x14ac:dyDescent="0.25">
      <c r="A42" s="36" t="s">
        <v>21</v>
      </c>
      <c r="B42" s="37">
        <v>2023</v>
      </c>
      <c r="C42" s="38">
        <v>152.2243125</v>
      </c>
      <c r="D42" s="38">
        <v>154.3485</v>
      </c>
      <c r="E42" s="38">
        <v>153.28640625</v>
      </c>
      <c r="F42" s="38">
        <v>153.81745312499999</v>
      </c>
      <c r="G42" s="38">
        <v>153.41916796875</v>
      </c>
      <c r="H42" s="38">
        <v>150.642</v>
      </c>
      <c r="I42" s="38">
        <v>152.030583984375</v>
      </c>
      <c r="J42" s="38">
        <v>151.33629199218751</v>
      </c>
      <c r="K42" s="38">
        <v>151.68299999999999</v>
      </c>
      <c r="L42" s="38">
        <v>153.71799999999999</v>
      </c>
      <c r="M42" s="151">
        <v>152.036</v>
      </c>
      <c r="N42" s="38">
        <v>152.87694091796874</v>
      </c>
      <c r="O42" s="253">
        <f t="shared" si="1"/>
        <v>1831.4186567382812</v>
      </c>
    </row>
    <row r="43" spans="1:15" ht="9.9499999999999993" customHeight="1" x14ac:dyDescent="0.25">
      <c r="A43" s="36"/>
      <c r="B43" s="37">
        <v>2024</v>
      </c>
      <c r="C43" s="38">
        <v>153.286</v>
      </c>
      <c r="D43" s="38">
        <v>153.55192968749998</v>
      </c>
      <c r="E43" s="38">
        <v>153.41896484374999</v>
      </c>
      <c r="F43" s="38">
        <v>157.41896484374999</v>
      </c>
      <c r="G43" s="38">
        <v>158.33000000000001</v>
      </c>
      <c r="H43" s="38">
        <v>154.41900000000001</v>
      </c>
      <c r="I43" s="38">
        <v>154.79661979166667</v>
      </c>
      <c r="J43" s="38">
        <v>155.071</v>
      </c>
      <c r="K43" s="38">
        <v>153.41900000000001</v>
      </c>
      <c r="L43" s="38">
        <v>154.608</v>
      </c>
      <c r="M43" s="151">
        <v>155.84853993055557</v>
      </c>
      <c r="N43" s="38">
        <v>156.38930989583332</v>
      </c>
      <c r="O43" s="253">
        <f t="shared" si="1"/>
        <v>1860.5573289930553</v>
      </c>
    </row>
    <row r="44" spans="1:15" ht="9.9499999999999993" customHeight="1" x14ac:dyDescent="0.25">
      <c r="A44" s="36" t="s">
        <v>22</v>
      </c>
      <c r="B44" s="37">
        <v>2023</v>
      </c>
      <c r="C44" s="38">
        <v>226.85487500000002</v>
      </c>
      <c r="D44" s="38">
        <v>231.88550000000001</v>
      </c>
      <c r="E44" s="38">
        <v>229.37018750000001</v>
      </c>
      <c r="F44" s="38">
        <v>230.62784375000001</v>
      </c>
      <c r="G44" s="38">
        <v>229.68460156250001</v>
      </c>
      <c r="H44" s="38">
        <v>220.83099999999999</v>
      </c>
      <c r="I44" s="38">
        <v>225.25780078125001</v>
      </c>
      <c r="J44" s="38">
        <v>223.04440039062501</v>
      </c>
      <c r="K44" s="38">
        <v>224.15100000000001</v>
      </c>
      <c r="L44" s="38">
        <v>230.392</v>
      </c>
      <c r="M44" s="151">
        <v>225.25700000000001</v>
      </c>
      <c r="N44" s="38">
        <v>227.82451660156249</v>
      </c>
      <c r="O44" s="253">
        <f t="shared" si="1"/>
        <v>2725.180725585938</v>
      </c>
    </row>
    <row r="45" spans="1:15" ht="9.9499999999999993" customHeight="1" x14ac:dyDescent="0.25">
      <c r="A45" s="36"/>
      <c r="B45" s="37">
        <v>2024</v>
      </c>
      <c r="C45" s="38">
        <v>229.37299999999999</v>
      </c>
      <c r="D45" s="38">
        <v>229.99901562500003</v>
      </c>
      <c r="E45" s="38">
        <v>229.68600781250001</v>
      </c>
      <c r="F45" s="38">
        <v>233.68600781249998</v>
      </c>
      <c r="G45" s="38">
        <v>238.31100000000001</v>
      </c>
      <c r="H45" s="38">
        <v>230.68600000000001</v>
      </c>
      <c r="I45" s="38">
        <v>231.12367708333332</v>
      </c>
      <c r="J45" s="38">
        <v>231.95699999999999</v>
      </c>
      <c r="K45" s="38">
        <v>229.68600000000001</v>
      </c>
      <c r="L45" s="38">
        <v>230.905</v>
      </c>
      <c r="M45" s="151">
        <v>233.37355902777779</v>
      </c>
      <c r="N45" s="38">
        <v>233.89433854166668</v>
      </c>
      <c r="O45" s="253">
        <f t="shared" si="1"/>
        <v>2782.6806059027786</v>
      </c>
    </row>
    <row r="46" spans="1:15" ht="9.9499999999999993" customHeight="1" x14ac:dyDescent="0.25">
      <c r="A46" s="36" t="s">
        <v>152</v>
      </c>
      <c r="B46" s="37">
        <v>2023</v>
      </c>
      <c r="C46" s="38">
        <v>516.82299999999998</v>
      </c>
      <c r="D46" s="38">
        <v>533.74300000000005</v>
      </c>
      <c r="E46" s="38">
        <v>574.84100000000001</v>
      </c>
      <c r="F46" s="38">
        <v>549.99300000000005</v>
      </c>
      <c r="G46" s="38">
        <v>530.14400000000001</v>
      </c>
      <c r="H46" s="38">
        <v>522.76</v>
      </c>
      <c r="I46" s="38">
        <v>486.70299999999997</v>
      </c>
      <c r="J46" s="38">
        <v>536.53899999999999</v>
      </c>
      <c r="K46" s="38">
        <v>393.495</v>
      </c>
      <c r="L46" s="38">
        <v>453.702</v>
      </c>
      <c r="M46" s="151">
        <v>455.53699999999998</v>
      </c>
      <c r="N46" s="38">
        <v>391.79199999999997</v>
      </c>
      <c r="O46" s="253">
        <f t="shared" si="1"/>
        <v>5946.072000000001</v>
      </c>
    </row>
    <row r="47" spans="1:15" ht="9.9499999999999993" customHeight="1" x14ac:dyDescent="0.25">
      <c r="A47" s="36"/>
      <c r="B47" s="37">
        <v>2024</v>
      </c>
      <c r="C47" s="38">
        <v>542.10500000000002</v>
      </c>
      <c r="D47" s="38">
        <v>563.29199999999992</v>
      </c>
      <c r="E47" s="38">
        <v>552.69849999999997</v>
      </c>
      <c r="F47" s="38">
        <v>556.69849999999997</v>
      </c>
      <c r="G47" s="38">
        <v>559.38400000000001</v>
      </c>
      <c r="H47" s="38">
        <v>553.69899999999996</v>
      </c>
      <c r="I47" s="38">
        <v>557.56299999999999</v>
      </c>
      <c r="J47" s="38">
        <v>554.64599999999996</v>
      </c>
      <c r="K47" s="38">
        <v>552.69899999999996</v>
      </c>
      <c r="L47" s="38">
        <v>555.63099999999997</v>
      </c>
      <c r="M47" s="151">
        <v>556.88200000000006</v>
      </c>
      <c r="N47" s="38">
        <v>556.26033333333328</v>
      </c>
      <c r="O47" s="253">
        <f t="shared" si="1"/>
        <v>6661.5583333333343</v>
      </c>
    </row>
    <row r="48" spans="1:15" ht="9.9499999999999993" customHeight="1" x14ac:dyDescent="0.25">
      <c r="A48" s="36" t="s">
        <v>33</v>
      </c>
      <c r="B48" s="37">
        <v>2023</v>
      </c>
      <c r="C48" s="38">
        <f>C50+C52</f>
        <v>132.81187499999999</v>
      </c>
      <c r="D48" s="38">
        <f t="shared" ref="D48:L48" si="4">D50+D52</f>
        <v>162.22874999999999</v>
      </c>
      <c r="E48" s="38">
        <f t="shared" si="4"/>
        <v>147.52031249999999</v>
      </c>
      <c r="F48" s="38">
        <f t="shared" si="4"/>
        <v>154.87453125000002</v>
      </c>
      <c r="G48" s="38">
        <f t="shared" si="4"/>
        <v>149.35886718749998</v>
      </c>
      <c r="H48" s="38">
        <f t="shared" si="4"/>
        <v>129.07599999999999</v>
      </c>
      <c r="I48" s="38">
        <f t="shared" si="4"/>
        <v>139.21743359375</v>
      </c>
      <c r="J48" s="38">
        <f t="shared" si="4"/>
        <v>134.14671679687501</v>
      </c>
      <c r="K48" s="38">
        <f t="shared" si="4"/>
        <v>136.68200000000002</v>
      </c>
      <c r="L48" s="38">
        <f t="shared" si="4"/>
        <v>153.495</v>
      </c>
      <c r="M48" s="38">
        <v>139.21600000000001</v>
      </c>
      <c r="N48" s="38">
        <v>146.35580761718751</v>
      </c>
      <c r="O48" s="253">
        <f t="shared" si="1"/>
        <v>1724.9832939453127</v>
      </c>
    </row>
    <row r="49" spans="1:15" ht="9.9499999999999993" customHeight="1" x14ac:dyDescent="0.25">
      <c r="A49" s="36"/>
      <c r="B49" s="37">
        <v>2024</v>
      </c>
      <c r="C49" s="38">
        <f>C51+C53</f>
        <v>147.51999999999998</v>
      </c>
      <c r="D49" s="38">
        <f t="shared" ref="D49:L49" si="5">D51+D53</f>
        <v>149.67208007812499</v>
      </c>
      <c r="E49" s="38">
        <f t="shared" si="5"/>
        <v>149.35871093750001</v>
      </c>
      <c r="F49" s="38">
        <f t="shared" si="5"/>
        <v>157.35871093750001</v>
      </c>
      <c r="G49" s="38">
        <f t="shared" si="5"/>
        <v>155.83100000000002</v>
      </c>
      <c r="H49" s="38">
        <f t="shared" si="5"/>
        <v>147.24299999999999</v>
      </c>
      <c r="I49" s="38">
        <f t="shared" si="5"/>
        <v>152.12983398437498</v>
      </c>
      <c r="J49" s="38">
        <f t="shared" si="5"/>
        <v>151.16399999999999</v>
      </c>
      <c r="K49" s="38">
        <f t="shared" si="5"/>
        <v>148.59700000000001</v>
      </c>
      <c r="L49" s="38">
        <f t="shared" si="5"/>
        <v>149.68700000000001</v>
      </c>
      <c r="M49" s="38">
        <v>151.734611328125</v>
      </c>
      <c r="N49" s="38">
        <v>154.18280729166668</v>
      </c>
      <c r="O49" s="253">
        <f t="shared" si="1"/>
        <v>1814.4787545572915</v>
      </c>
    </row>
    <row r="50" spans="1:15" ht="9.9499999999999993" customHeight="1" x14ac:dyDescent="0.25">
      <c r="A50" s="36" t="s">
        <v>153</v>
      </c>
      <c r="B50" s="37">
        <v>2023</v>
      </c>
      <c r="C50" s="38">
        <v>60.745078124999999</v>
      </c>
      <c r="D50" s="38">
        <v>72.777500000000003</v>
      </c>
      <c r="E50" s="38">
        <v>66.761289062499998</v>
      </c>
      <c r="F50" s="38">
        <v>69.769394531250001</v>
      </c>
      <c r="G50" s="38">
        <v>67.513315429687495</v>
      </c>
      <c r="H50" s="38">
        <v>57.457999999999998</v>
      </c>
      <c r="I50" s="38">
        <v>62.485657714843747</v>
      </c>
      <c r="J50" s="38">
        <v>59.971828857421869</v>
      </c>
      <c r="K50" s="38">
        <v>61.228999999999999</v>
      </c>
      <c r="L50" s="38">
        <v>69.204999999999998</v>
      </c>
      <c r="M50" s="151">
        <v>62.484999999999999</v>
      </c>
      <c r="N50" s="38">
        <v>65.84518737792969</v>
      </c>
      <c r="O50" s="253">
        <f t="shared" si="1"/>
        <v>776.24625109863291</v>
      </c>
    </row>
    <row r="51" spans="1:15" ht="9.9499999999999993" customHeight="1" x14ac:dyDescent="0.25">
      <c r="A51" s="36"/>
      <c r="B51" s="37">
        <v>2024</v>
      </c>
      <c r="C51" s="38">
        <v>66.760999999999996</v>
      </c>
      <c r="D51" s="38">
        <v>66.739999999999995</v>
      </c>
      <c r="E51" s="38">
        <v>67.513170898437494</v>
      </c>
      <c r="F51" s="38">
        <v>71.513170898437494</v>
      </c>
      <c r="G51" s="38">
        <v>68.513000000000005</v>
      </c>
      <c r="H51" s="38">
        <v>64.397000000000006</v>
      </c>
      <c r="I51" s="38">
        <v>68.588780598958323</v>
      </c>
      <c r="J51" s="38">
        <v>67.572999999999993</v>
      </c>
      <c r="K51" s="38">
        <v>66.751000000000005</v>
      </c>
      <c r="L51" s="38">
        <v>66.492999999999995</v>
      </c>
      <c r="M51" s="151">
        <v>67.166260199652783</v>
      </c>
      <c r="N51" s="38">
        <v>69.179780598958331</v>
      </c>
      <c r="O51" s="253">
        <f t="shared" si="1"/>
        <v>811.1891631944444</v>
      </c>
    </row>
    <row r="52" spans="1:15" ht="9.9499999999999993" customHeight="1" x14ac:dyDescent="0.25">
      <c r="A52" s="36" t="s">
        <v>154</v>
      </c>
      <c r="B52" s="37">
        <v>2023</v>
      </c>
      <c r="C52" s="38">
        <v>72.066796874999994</v>
      </c>
      <c r="D52" s="38">
        <v>89.451250000000002</v>
      </c>
      <c r="E52" s="38">
        <v>80.759023437499991</v>
      </c>
      <c r="F52" s="38">
        <v>85.105136718750003</v>
      </c>
      <c r="G52" s="38">
        <v>81.845551757812501</v>
      </c>
      <c r="H52" s="38">
        <v>71.617999999999995</v>
      </c>
      <c r="I52" s="38">
        <v>76.731775878906248</v>
      </c>
      <c r="J52" s="38">
        <v>74.174887939453129</v>
      </c>
      <c r="K52" s="38">
        <v>75.453000000000003</v>
      </c>
      <c r="L52" s="38">
        <v>84.29</v>
      </c>
      <c r="M52" s="151">
        <v>76.730999999999995</v>
      </c>
      <c r="N52" s="38">
        <v>80.510620239257804</v>
      </c>
      <c r="O52" s="253">
        <f t="shared" si="1"/>
        <v>948.73704284667963</v>
      </c>
    </row>
    <row r="53" spans="1:15" ht="9.9499999999999993" customHeight="1" x14ac:dyDescent="0.25">
      <c r="A53" s="36"/>
      <c r="B53" s="37">
        <v>2024</v>
      </c>
      <c r="C53" s="38">
        <v>80.759</v>
      </c>
      <c r="D53" s="38">
        <v>82.932080078124997</v>
      </c>
      <c r="E53" s="38">
        <v>81.845540039062499</v>
      </c>
      <c r="F53" s="38">
        <v>85.845540039062499</v>
      </c>
      <c r="G53" s="38">
        <v>87.317999999999998</v>
      </c>
      <c r="H53" s="38">
        <v>82.846000000000004</v>
      </c>
      <c r="I53" s="38">
        <v>83.54105338541666</v>
      </c>
      <c r="J53" s="38">
        <v>83.590999999999994</v>
      </c>
      <c r="K53" s="38">
        <v>81.846000000000004</v>
      </c>
      <c r="L53" s="38">
        <v>83.194000000000003</v>
      </c>
      <c r="M53" s="151">
        <v>84.568351128472216</v>
      </c>
      <c r="N53" s="38">
        <v>85.003026692708332</v>
      </c>
      <c r="O53" s="253">
        <f t="shared" si="1"/>
        <v>1003.2895913628472</v>
      </c>
    </row>
    <row r="54" spans="1:15" ht="9.9499999999999993" customHeight="1" x14ac:dyDescent="0.25">
      <c r="A54" s="36" t="s">
        <v>34</v>
      </c>
      <c r="B54" s="37">
        <v>2023</v>
      </c>
      <c r="C54" s="38">
        <v>1103.6199999999999</v>
      </c>
      <c r="D54" s="38">
        <v>1170.277</v>
      </c>
      <c r="E54" s="38">
        <v>1215.9390000000001</v>
      </c>
      <c r="F54" s="38">
        <v>1217.3579999999999</v>
      </c>
      <c r="G54" s="38">
        <v>1240.2070000000001</v>
      </c>
      <c r="H54" s="38">
        <v>1249.3340000000001</v>
      </c>
      <c r="I54" s="38">
        <v>1205.6289999999999</v>
      </c>
      <c r="J54" s="38">
        <v>1202.7729999999999</v>
      </c>
      <c r="K54" s="38">
        <v>1195.626</v>
      </c>
      <c r="L54" s="38">
        <v>1199.422</v>
      </c>
      <c r="M54" s="151">
        <v>1186.585</v>
      </c>
      <c r="N54" s="38">
        <v>1201.3720000000001</v>
      </c>
      <c r="O54" s="253">
        <f t="shared" si="1"/>
        <v>14388.142</v>
      </c>
    </row>
    <row r="55" spans="1:15" ht="9.9499999999999993" customHeight="1" x14ac:dyDescent="0.25">
      <c r="A55" s="36"/>
      <c r="B55" s="37">
        <v>2024</v>
      </c>
      <c r="C55" s="38">
        <v>1163.278</v>
      </c>
      <c r="D55" s="38">
        <v>1116.6485</v>
      </c>
      <c r="E55" s="38">
        <v>1139.96325</v>
      </c>
      <c r="F55" s="38">
        <v>1143.96325</v>
      </c>
      <c r="G55" s="38">
        <v>1194.69</v>
      </c>
      <c r="H55" s="38">
        <v>1140.963</v>
      </c>
      <c r="I55" s="38">
        <v>1133.5249999999999</v>
      </c>
      <c r="J55" s="38">
        <v>1149.9179999999999</v>
      </c>
      <c r="K55" s="38">
        <v>1139.963</v>
      </c>
      <c r="L55" s="38">
        <v>1137.2439999999999</v>
      </c>
      <c r="M55" s="151">
        <v>1156.3926666666666</v>
      </c>
      <c r="N55" s="38">
        <v>1159.5388333333333</v>
      </c>
      <c r="O55" s="253">
        <f t="shared" si="1"/>
        <v>13776.0875</v>
      </c>
    </row>
    <row r="56" spans="1:15" ht="9.9499999999999993" customHeight="1" x14ac:dyDescent="0.25">
      <c r="A56" s="36" t="s">
        <v>35</v>
      </c>
      <c r="B56" s="37">
        <v>2023</v>
      </c>
      <c r="C56" s="38">
        <v>376.59500000000003</v>
      </c>
      <c r="D56" s="38">
        <v>365.99</v>
      </c>
      <c r="E56" s="38">
        <v>367.91</v>
      </c>
      <c r="F56" s="38">
        <v>383.83</v>
      </c>
      <c r="G56" s="38">
        <v>377.16500000000002</v>
      </c>
      <c r="H56" s="38">
        <v>410.28</v>
      </c>
      <c r="I56" s="38">
        <v>393.72249999999997</v>
      </c>
      <c r="J56" s="38">
        <v>402.00124999999997</v>
      </c>
      <c r="K56" s="38">
        <v>397.86200000000002</v>
      </c>
      <c r="L56" s="38">
        <v>373.72399999999999</v>
      </c>
      <c r="M56" s="151">
        <v>393.72250000000003</v>
      </c>
      <c r="N56" s="38">
        <v>383.72312499999998</v>
      </c>
      <c r="O56" s="253">
        <f t="shared" si="1"/>
        <v>4626.5253749999993</v>
      </c>
    </row>
    <row r="57" spans="1:15" ht="9.9499999999999993" customHeight="1" x14ac:dyDescent="0.25">
      <c r="A57" s="36"/>
      <c r="B57" s="37">
        <v>2024</v>
      </c>
      <c r="C57" s="38">
        <v>365.99900000000002</v>
      </c>
      <c r="D57" s="38">
        <v>391.32799999999997</v>
      </c>
      <c r="E57" s="38">
        <v>395.77800000000002</v>
      </c>
      <c r="F57" s="38">
        <v>410.12</v>
      </c>
      <c r="G57" s="38">
        <v>446.06200000000001</v>
      </c>
      <c r="H57" s="38">
        <v>482.65</v>
      </c>
      <c r="I57" s="38">
        <v>616.97799999999995</v>
      </c>
      <c r="J57" s="38">
        <v>598.75900000000001</v>
      </c>
      <c r="K57" s="38">
        <v>625.99900000000002</v>
      </c>
      <c r="L57" s="38">
        <v>604.43399999999997</v>
      </c>
      <c r="M57" s="151">
        <v>515.23</v>
      </c>
      <c r="N57" s="38">
        <v>602.255</v>
      </c>
      <c r="O57" s="253">
        <f t="shared" si="1"/>
        <v>6055.5919999999996</v>
      </c>
    </row>
    <row r="58" spans="1:15" ht="9.9499999999999993" customHeight="1" x14ac:dyDescent="0.25">
      <c r="A58" s="36" t="s">
        <v>36</v>
      </c>
      <c r="B58" s="37">
        <v>2023</v>
      </c>
      <c r="C58" s="38">
        <v>310.07751999999999</v>
      </c>
      <c r="D58" s="38">
        <v>300.50905</v>
      </c>
      <c r="E58" s="38">
        <v>328.85917000000001</v>
      </c>
      <c r="F58" s="38">
        <v>291.98882000000003</v>
      </c>
      <c r="G58" s="38">
        <v>326.0564</v>
      </c>
      <c r="H58" s="38">
        <v>290.4384</v>
      </c>
      <c r="I58" s="38">
        <v>324.31554999999997</v>
      </c>
      <c r="J58" s="38">
        <v>306.74117999999999</v>
      </c>
      <c r="K58" s="38">
        <v>296.709</v>
      </c>
      <c r="L58" s="38">
        <v>310.565</v>
      </c>
      <c r="M58" s="151">
        <v>238.75075000000001</v>
      </c>
      <c r="N58" s="38">
        <v>321.45044999999999</v>
      </c>
      <c r="O58" s="253">
        <f t="shared" si="1"/>
        <v>3646.4612899999997</v>
      </c>
    </row>
    <row r="59" spans="1:15" ht="9.9499999999999993" customHeight="1" x14ac:dyDescent="0.25">
      <c r="A59" s="36"/>
      <c r="B59" s="37">
        <v>2024</v>
      </c>
      <c r="C59" s="38">
        <v>278.79199999999997</v>
      </c>
      <c r="D59" s="38">
        <v>280.43000832031248</v>
      </c>
      <c r="E59" s="38">
        <v>279.6110041601562</v>
      </c>
      <c r="F59" s="38">
        <v>283.6110041601562</v>
      </c>
      <c r="G59" s="38">
        <v>294.33699999999999</v>
      </c>
      <c r="H59" s="38">
        <v>280.61099999999999</v>
      </c>
      <c r="I59" s="38">
        <v>281.21733888020827</v>
      </c>
      <c r="J59" s="38">
        <v>282.899</v>
      </c>
      <c r="K59" s="38">
        <v>279.61099999999999</v>
      </c>
      <c r="L59" s="38">
        <v>280.91399999999999</v>
      </c>
      <c r="M59" s="151">
        <v>285.38844629340275</v>
      </c>
      <c r="N59" s="38">
        <v>285.85300277343748</v>
      </c>
      <c r="O59" s="253">
        <f t="shared" si="1"/>
        <v>3393.2748045876729</v>
      </c>
    </row>
    <row r="60" spans="1:15" ht="9.9499999999999993" customHeight="1" x14ac:dyDescent="0.25">
      <c r="A60" s="40" t="s">
        <v>63</v>
      </c>
      <c r="B60" s="37">
        <v>2023</v>
      </c>
      <c r="C60" s="38">
        <v>167.71799999999999</v>
      </c>
      <c r="D60" s="38">
        <v>145.6</v>
      </c>
      <c r="E60" s="38">
        <v>157.54499999999999</v>
      </c>
      <c r="F60" s="38">
        <v>125.16200000000001</v>
      </c>
      <c r="G60" s="38">
        <v>148.58500000000001</v>
      </c>
      <c r="H60" s="38">
        <v>157.45699999999999</v>
      </c>
      <c r="I60" s="38">
        <v>147.6</v>
      </c>
      <c r="J60" s="38">
        <v>150.41999999999999</v>
      </c>
      <c r="K60" s="38">
        <v>153.61500000000001</v>
      </c>
      <c r="L60" s="38">
        <v>150.6</v>
      </c>
      <c r="M60" s="151">
        <v>152.94999999999999</v>
      </c>
      <c r="N60" s="38">
        <v>138.07900000000001</v>
      </c>
      <c r="O60" s="253">
        <f t="shared" si="1"/>
        <v>1795.3309999999999</v>
      </c>
    </row>
    <row r="61" spans="1:15" ht="9.9499999999999993" customHeight="1" x14ac:dyDescent="0.25">
      <c r="A61" s="40"/>
      <c r="B61" s="37">
        <v>2024</v>
      </c>
      <c r="C61" s="38">
        <v>166.70399999999998</v>
      </c>
      <c r="D61" s="38">
        <v>151.48250000000002</v>
      </c>
      <c r="E61" s="38">
        <v>159.09325000000001</v>
      </c>
      <c r="F61" s="38">
        <v>163.09325000000001</v>
      </c>
      <c r="G61" s="38">
        <v>160.09299999999999</v>
      </c>
      <c r="H61" s="38">
        <v>156.447</v>
      </c>
      <c r="I61" s="38">
        <v>157.88966666666667</v>
      </c>
      <c r="J61" s="38">
        <v>159.48599999999999</v>
      </c>
      <c r="K61" s="38">
        <v>159.09299999999999</v>
      </c>
      <c r="L61" s="38">
        <v>157.16800000000001</v>
      </c>
      <c r="M61" s="151">
        <v>158.14322222222222</v>
      </c>
      <c r="N61" s="38">
        <v>160.75983333333332</v>
      </c>
      <c r="O61" s="253">
        <f t="shared" si="1"/>
        <v>1909.4527222222223</v>
      </c>
    </row>
    <row r="62" spans="1:15" ht="9.9499999999999993" customHeight="1" x14ac:dyDescent="0.25">
      <c r="A62" s="36" t="s">
        <v>155</v>
      </c>
      <c r="B62" s="37">
        <v>2023</v>
      </c>
      <c r="C62" s="38">
        <v>118.1455</v>
      </c>
      <c r="D62" s="38">
        <v>132.84195000000003</v>
      </c>
      <c r="E62" s="38">
        <v>152.7696</v>
      </c>
      <c r="F62" s="38">
        <v>155.19570999999999</v>
      </c>
      <c r="G62" s="38">
        <v>102.81439999999999</v>
      </c>
      <c r="H62" s="38">
        <v>103.15780000000001</v>
      </c>
      <c r="I62" s="38">
        <v>115.34723999999999</v>
      </c>
      <c r="J62" s="38">
        <v>131.67935</v>
      </c>
      <c r="K62" s="38">
        <v>96.085999999999999</v>
      </c>
      <c r="L62" s="38">
        <v>86.793999999999997</v>
      </c>
      <c r="M62" s="151">
        <v>107.1948</v>
      </c>
      <c r="N62" s="38">
        <v>87.527050000000003</v>
      </c>
      <c r="O62" s="253">
        <f t="shared" si="1"/>
        <v>1389.5534</v>
      </c>
    </row>
    <row r="63" spans="1:15" ht="9.9499999999999993" customHeight="1" x14ac:dyDescent="0.25">
      <c r="A63" s="36"/>
      <c r="B63" s="37">
        <v>2024</v>
      </c>
      <c r="C63" s="38">
        <v>134.58500000000001</v>
      </c>
      <c r="D63" s="38">
        <v>153.98265499999999</v>
      </c>
      <c r="E63" s="38">
        <v>144.2838275</v>
      </c>
      <c r="F63" s="38">
        <v>148.2838275</v>
      </c>
      <c r="G63" s="38">
        <v>145.28399999999999</v>
      </c>
      <c r="H63" s="38">
        <v>139.44</v>
      </c>
      <c r="I63" s="38">
        <v>148.85010333333332</v>
      </c>
      <c r="J63" s="38">
        <v>144.31</v>
      </c>
      <c r="K63" s="38">
        <v>144.28399999999999</v>
      </c>
      <c r="L63" s="38">
        <v>144.14500000000001</v>
      </c>
      <c r="M63" s="151">
        <v>144.52470111111111</v>
      </c>
      <c r="N63" s="38">
        <v>145.95055166666666</v>
      </c>
      <c r="O63" s="253">
        <f t="shared" si="1"/>
        <v>1737.9236661111113</v>
      </c>
    </row>
    <row r="64" spans="1:15" ht="9.9499999999999993" customHeight="1" x14ac:dyDescent="0.25">
      <c r="A64" s="36" t="s">
        <v>64</v>
      </c>
      <c r="B64" s="37">
        <v>2023</v>
      </c>
      <c r="C64" s="38">
        <v>121.21</v>
      </c>
      <c r="D64" s="38">
        <v>174.14</v>
      </c>
      <c r="E64" s="38">
        <v>198.92</v>
      </c>
      <c r="F64" s="38">
        <v>214.95</v>
      </c>
      <c r="G64" s="38">
        <v>207.55</v>
      </c>
      <c r="H64" s="38">
        <v>199.73</v>
      </c>
      <c r="I64" s="38">
        <v>195.1</v>
      </c>
      <c r="J64" s="38">
        <v>211.34</v>
      </c>
      <c r="K64" s="38">
        <v>213.27</v>
      </c>
      <c r="L64" s="38">
        <v>186.13</v>
      </c>
      <c r="M64" s="151">
        <v>201.82</v>
      </c>
      <c r="N64" s="38">
        <v>170.8</v>
      </c>
      <c r="O64" s="253">
        <f t="shared" si="1"/>
        <v>2294.96</v>
      </c>
    </row>
    <row r="65" spans="1:15" ht="9.9499999999999993" customHeight="1" x14ac:dyDescent="0.25">
      <c r="A65" s="41"/>
      <c r="B65" s="42">
        <v>2024</v>
      </c>
      <c r="C65" s="43">
        <v>124.756</v>
      </c>
      <c r="D65" s="43">
        <v>177.935</v>
      </c>
      <c r="E65" s="43">
        <v>151.34550000000002</v>
      </c>
      <c r="F65" s="43">
        <v>155.34550000000002</v>
      </c>
      <c r="G65" s="43">
        <v>175.36</v>
      </c>
      <c r="H65" s="43">
        <v>168.441</v>
      </c>
      <c r="I65" s="43">
        <v>161.542</v>
      </c>
      <c r="J65" s="43">
        <v>158.864</v>
      </c>
      <c r="K65" s="43">
        <v>151.346</v>
      </c>
      <c r="L65" s="43">
        <v>164.99199999999999</v>
      </c>
      <c r="M65" s="149">
        <v>168.44766666666669</v>
      </c>
      <c r="N65" s="43">
        <v>160.68366666666668</v>
      </c>
      <c r="O65" s="254">
        <f t="shared" si="1"/>
        <v>1919.0583333333334</v>
      </c>
    </row>
    <row r="66" spans="1:15" ht="9" customHeight="1" x14ac:dyDescent="0.3">
      <c r="A66" s="4" t="s">
        <v>78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0"/>
      <c r="N66" s="47"/>
      <c r="O66" s="47"/>
    </row>
    <row r="67" spans="1:15" ht="9" customHeight="1" x14ac:dyDescent="0.3">
      <c r="A67" s="312" t="s">
        <v>186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5">
      <c r="A68" s="170" t="s">
        <v>179</v>
      </c>
    </row>
    <row r="69" spans="1:15" ht="9" customHeight="1" x14ac:dyDescent="0.15">
      <c r="A69" s="269" t="s">
        <v>180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H1024 O8 O9:O69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T48"/>
  <sheetViews>
    <sheetView showGridLines="0" tabSelected="1" topLeftCell="E1" zoomScaleNormal="100" workbookViewId="0">
      <selection activeCell="Q51" sqref="Q51"/>
    </sheetView>
  </sheetViews>
  <sheetFormatPr baseColWidth="10" defaultColWidth="7.5546875" defaultRowHeight="14.1" customHeight="1" x14ac:dyDescent="0.25"/>
  <cols>
    <col min="1" max="1" width="6.33203125" style="7" customWidth="1"/>
    <col min="2" max="2" width="6.6640625" style="7" hidden="1" customWidth="1"/>
    <col min="3" max="3" width="5.6640625" style="7" hidden="1" customWidth="1"/>
    <col min="4" max="4" width="0.88671875" style="7" hidden="1" customWidth="1"/>
    <col min="5" max="7" width="6.6640625" style="7" customWidth="1"/>
    <col min="8" max="8" width="6.6640625" style="7" hidden="1" customWidth="1"/>
    <col min="9" max="10" width="5.6640625" style="7" hidden="1" customWidth="1"/>
    <col min="11" max="13" width="6.6640625" style="7" customWidth="1"/>
    <col min="14" max="14" width="6.6640625" style="7" hidden="1" customWidth="1"/>
    <col min="15" max="16" width="5.6640625" style="7" hidden="1" customWidth="1"/>
    <col min="17" max="19" width="6.6640625" style="7" customWidth="1"/>
    <col min="20" max="20" width="5.44140625" style="7" customWidth="1"/>
    <col min="21" max="16384" width="7.5546875" style="7"/>
  </cols>
  <sheetData>
    <row r="1" spans="1:19" ht="17.25" customHeight="1" x14ac:dyDescent="0.25">
      <c r="A1" s="6" t="s">
        <v>216</v>
      </c>
    </row>
    <row r="2" spans="1:19" ht="5.0999999999999996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customHeight="1" x14ac:dyDescent="0.25">
      <c r="A3" s="361" t="s">
        <v>44</v>
      </c>
      <c r="B3" s="381" t="s">
        <v>65</v>
      </c>
      <c r="C3" s="357"/>
      <c r="D3" s="357"/>
      <c r="E3" s="357"/>
      <c r="F3" s="357"/>
      <c r="G3" s="358"/>
      <c r="H3" s="381" t="s">
        <v>24</v>
      </c>
      <c r="I3" s="357"/>
      <c r="J3" s="357"/>
      <c r="K3" s="357"/>
      <c r="L3" s="357"/>
      <c r="M3" s="358"/>
      <c r="N3" s="381" t="s">
        <v>6</v>
      </c>
      <c r="O3" s="357"/>
      <c r="P3" s="357"/>
      <c r="Q3" s="357"/>
      <c r="R3" s="357"/>
      <c r="S3" s="358"/>
    </row>
    <row r="4" spans="1:19" ht="15" customHeight="1" x14ac:dyDescent="0.25">
      <c r="A4" s="362"/>
      <c r="B4" s="210" t="s">
        <v>75</v>
      </c>
      <c r="C4" s="210" t="s">
        <v>76</v>
      </c>
      <c r="D4" s="210" t="s">
        <v>77</v>
      </c>
      <c r="E4" s="210">
        <v>2023</v>
      </c>
      <c r="F4" s="210" t="s">
        <v>151</v>
      </c>
      <c r="G4" s="210" t="s">
        <v>45</v>
      </c>
      <c r="H4" s="210" t="s">
        <v>75</v>
      </c>
      <c r="I4" s="210" t="s">
        <v>76</v>
      </c>
      <c r="J4" s="210" t="s">
        <v>77</v>
      </c>
      <c r="K4" s="210">
        <v>2023</v>
      </c>
      <c r="L4" s="210" t="s">
        <v>151</v>
      </c>
      <c r="M4" s="210" t="s">
        <v>45</v>
      </c>
      <c r="N4" s="210" t="s">
        <v>75</v>
      </c>
      <c r="O4" s="210" t="s">
        <v>76</v>
      </c>
      <c r="P4" s="210" t="s">
        <v>77</v>
      </c>
      <c r="Q4" s="210">
        <v>2023</v>
      </c>
      <c r="R4" s="210" t="s">
        <v>151</v>
      </c>
      <c r="S4" s="210" t="s">
        <v>45</v>
      </c>
    </row>
    <row r="5" spans="1:19" ht="14.1" customHeight="1" x14ac:dyDescent="0.25">
      <c r="A5" s="9" t="s">
        <v>46</v>
      </c>
      <c r="B5" s="10">
        <v>23222.113000000001</v>
      </c>
      <c r="C5" s="11">
        <v>21654.93</v>
      </c>
      <c r="D5" s="11">
        <v>22716.588</v>
      </c>
      <c r="E5" s="10">
        <v>23101.342000000001</v>
      </c>
      <c r="F5" s="10">
        <v>21625.901999999998</v>
      </c>
      <c r="G5" s="10">
        <f>((F5/E5)-1)*100</f>
        <v>-6.3868151036420411</v>
      </c>
      <c r="H5" s="11">
        <v>64126.277999999998</v>
      </c>
      <c r="I5" s="11">
        <v>57460.800000000003</v>
      </c>
      <c r="J5" s="11">
        <v>61592.302699999986</v>
      </c>
      <c r="K5" s="11">
        <v>63686.600299999991</v>
      </c>
      <c r="L5" s="11">
        <v>57895.49099999998</v>
      </c>
      <c r="M5" s="10">
        <f>((L5/K5)-1)*100</f>
        <v>-9.0931361899058931</v>
      </c>
      <c r="N5" s="12">
        <v>2.761431657834065</v>
      </c>
      <c r="O5" s="13">
        <v>2.6534742896883068</v>
      </c>
      <c r="P5" s="13">
        <v>2.7113359937680777</v>
      </c>
      <c r="Q5" s="13">
        <v>2.7568355249664713</v>
      </c>
      <c r="R5" s="13">
        <v>2.6771364727353331</v>
      </c>
      <c r="S5" s="10">
        <f>((R5/Q5)-1)*100</f>
        <v>-2.8909614487105717</v>
      </c>
    </row>
    <row r="6" spans="1:19" ht="14.1" customHeight="1" x14ac:dyDescent="0.25">
      <c r="A6" s="9" t="s">
        <v>47</v>
      </c>
      <c r="B6" s="10">
        <v>22864.448</v>
      </c>
      <c r="C6" s="11">
        <v>20716.379000000001</v>
      </c>
      <c r="D6" s="11">
        <v>21886.037</v>
      </c>
      <c r="E6" s="10">
        <v>20375.572</v>
      </c>
      <c r="F6" s="10">
        <v>21016.26</v>
      </c>
      <c r="G6" s="10">
        <f t="shared" ref="G6:G16" si="0">((F6/E6)-1)*100</f>
        <v>3.144392707110244</v>
      </c>
      <c r="H6" s="11">
        <v>62611.328999999998</v>
      </c>
      <c r="I6" s="11">
        <v>55035.031699999992</v>
      </c>
      <c r="J6" s="11">
        <v>58463.845400000006</v>
      </c>
      <c r="K6" s="11">
        <v>54225.811900000001</v>
      </c>
      <c r="L6" s="11">
        <v>53393.596600000012</v>
      </c>
      <c r="M6" s="10">
        <f t="shared" ref="M6:M16" si="1">((L6/K6)-1)*100</f>
        <v>-1.5347216958866539</v>
      </c>
      <c r="N6" s="12">
        <v>2.7383704605508079</v>
      </c>
      <c r="O6" s="13">
        <v>2.6565951366307785</v>
      </c>
      <c r="P6" s="13">
        <v>2.6712851394704304</v>
      </c>
      <c r="Q6" s="13">
        <v>2.6613148283640822</v>
      </c>
      <c r="R6" s="13">
        <v>2.5405850803140053</v>
      </c>
      <c r="S6" s="10">
        <f t="shared" ref="S6:S16" si="2">((R6/Q6)-1)*100</f>
        <v>-4.5364699720359614</v>
      </c>
    </row>
    <row r="7" spans="1:19" ht="14.1" customHeight="1" x14ac:dyDescent="0.25">
      <c r="A7" s="9" t="s">
        <v>48</v>
      </c>
      <c r="B7" s="10">
        <v>25837.883000000002</v>
      </c>
      <c r="C7" s="11">
        <v>22985.296999999999</v>
      </c>
      <c r="D7" s="11">
        <v>22878.09</v>
      </c>
      <c r="E7" s="10">
        <v>19789.850999999999</v>
      </c>
      <c r="F7" s="10">
        <v>21527.225999999999</v>
      </c>
      <c r="G7" s="10">
        <f t="shared" si="0"/>
        <v>8.779121176809257</v>
      </c>
      <c r="H7" s="11">
        <v>70153.111000000004</v>
      </c>
      <c r="I7" s="11">
        <v>61586.3537</v>
      </c>
      <c r="J7" s="11">
        <v>61360.097000000002</v>
      </c>
      <c r="K7" s="11">
        <v>51860.115199999993</v>
      </c>
      <c r="L7" s="11">
        <v>55642.475799999993</v>
      </c>
      <c r="M7" s="10">
        <f t="shared" si="1"/>
        <v>7.2933902776984194</v>
      </c>
      <c r="N7" s="12">
        <v>2.7151261192722331</v>
      </c>
      <c r="O7" s="13">
        <v>2.6793803752024612</v>
      </c>
      <c r="P7" s="13">
        <v>2.6820463159293455</v>
      </c>
      <c r="Q7" s="13">
        <v>2.6205409631431786</v>
      </c>
      <c r="R7" s="13">
        <v>2.5847489964568586</v>
      </c>
      <c r="S7" s="10">
        <f t="shared" si="2"/>
        <v>-1.3658235909958738</v>
      </c>
    </row>
    <row r="8" spans="1:19" ht="14.1" customHeight="1" x14ac:dyDescent="0.25">
      <c r="A8" s="9" t="s">
        <v>49</v>
      </c>
      <c r="B8" s="10">
        <v>24163.014999999999</v>
      </c>
      <c r="C8" s="11">
        <v>23184.924999999999</v>
      </c>
      <c r="D8" s="11">
        <v>22069.419000000002</v>
      </c>
      <c r="E8" s="10">
        <v>18481.8</v>
      </c>
      <c r="F8" s="10">
        <v>21838.638999999999</v>
      </c>
      <c r="G8" s="10">
        <f t="shared" si="0"/>
        <v>18.162944085532786</v>
      </c>
      <c r="H8" s="11">
        <v>65194.432000000001</v>
      </c>
      <c r="I8" s="11">
        <v>63301.481599999999</v>
      </c>
      <c r="J8" s="11">
        <v>60352.983400000005</v>
      </c>
      <c r="K8" s="11">
        <v>48514.087799999994</v>
      </c>
      <c r="L8" s="11">
        <v>58283.624899999995</v>
      </c>
      <c r="M8" s="10">
        <f t="shared" si="1"/>
        <v>20.137526114630976</v>
      </c>
      <c r="N8" s="12">
        <v>2.6981083279549347</v>
      </c>
      <c r="O8" s="13">
        <v>2.7302862355603912</v>
      </c>
      <c r="P8" s="13">
        <v>2.7346883667395141</v>
      </c>
      <c r="Q8" s="13">
        <v>2.6249655228386843</v>
      </c>
      <c r="R8" s="13">
        <f>L8/F8</f>
        <v>2.6688304568796615</v>
      </c>
      <c r="S8" s="10">
        <f t="shared" si="2"/>
        <v>1.6710670543794715</v>
      </c>
    </row>
    <row r="9" spans="1:19" ht="14.1" customHeight="1" x14ac:dyDescent="0.25">
      <c r="A9" s="9" t="s">
        <v>99</v>
      </c>
      <c r="B9" s="10">
        <v>26423.501</v>
      </c>
      <c r="C9" s="11">
        <v>22906.569</v>
      </c>
      <c r="D9" s="11">
        <v>24142.956999999999</v>
      </c>
      <c r="E9" s="10">
        <v>20344.741000000002</v>
      </c>
      <c r="F9" s="10">
        <v>23185.285</v>
      </c>
      <c r="G9" s="10">
        <f t="shared" si="0"/>
        <v>13.962055353764381</v>
      </c>
      <c r="H9" s="11">
        <v>70847.764999999999</v>
      </c>
      <c r="I9" s="11">
        <v>61578.905299999999</v>
      </c>
      <c r="J9" s="11">
        <v>65234.956299999998</v>
      </c>
      <c r="K9" s="11">
        <v>54266.006199999996</v>
      </c>
      <c r="L9" s="11">
        <v>62388.925000000003</v>
      </c>
      <c r="M9" s="10">
        <f t="shared" si="1"/>
        <v>14.968705767774026</v>
      </c>
      <c r="N9" s="12">
        <v>2.6812406501318655</v>
      </c>
      <c r="O9" s="13">
        <v>2.6882640215564364</v>
      </c>
      <c r="P9" s="13">
        <v>2.7020284342137546</v>
      </c>
      <c r="Q9" s="13">
        <v>2.6673235211006121</v>
      </c>
      <c r="R9" s="13">
        <f>L9/F9</f>
        <v>2.690884541639234</v>
      </c>
      <c r="S9" s="10">
        <f t="shared" si="2"/>
        <v>0.88332069028131954</v>
      </c>
    </row>
    <row r="10" spans="1:19" ht="14.1" customHeight="1" x14ac:dyDescent="0.25">
      <c r="A10" s="9" t="s">
        <v>51</v>
      </c>
      <c r="B10" s="10">
        <v>25652.933000000001</v>
      </c>
      <c r="C10" s="11">
        <v>22906.569</v>
      </c>
      <c r="D10" s="11">
        <v>22827.151000000002</v>
      </c>
      <c r="E10" s="10">
        <v>21678.757000000001</v>
      </c>
      <c r="F10" s="10">
        <v>23114.398000000001</v>
      </c>
      <c r="G10" s="10">
        <f t="shared" si="0"/>
        <v>6.6223400170037472</v>
      </c>
      <c r="H10" s="11">
        <v>71522.891000000003</v>
      </c>
      <c r="I10" s="11">
        <v>61578.905299999999</v>
      </c>
      <c r="J10" s="11">
        <v>61030.23139999999</v>
      </c>
      <c r="K10" s="11">
        <v>59439.2863</v>
      </c>
      <c r="L10" s="11">
        <v>62733.117400000003</v>
      </c>
      <c r="M10" s="10">
        <f t="shared" si="1"/>
        <v>5.5415051307572627</v>
      </c>
      <c r="N10" s="12">
        <v>2.7880979925375393</v>
      </c>
      <c r="O10" s="13">
        <v>2.6882640215564364</v>
      </c>
      <c r="P10" s="13">
        <v>2.6735807460160044</v>
      </c>
      <c r="Q10" s="13">
        <v>2.7418216966959865</v>
      </c>
      <c r="R10" s="13">
        <f>L10/F10</f>
        <v>2.7140277414968801</v>
      </c>
      <c r="S10" s="10">
        <f t="shared" si="2"/>
        <v>-1.0137039630476075</v>
      </c>
    </row>
    <row r="11" spans="1:19" ht="14.1" customHeight="1" x14ac:dyDescent="0.25">
      <c r="A11" s="9" t="s">
        <v>52</v>
      </c>
      <c r="B11" s="10">
        <v>26246.51</v>
      </c>
      <c r="C11" s="11">
        <v>24033.037</v>
      </c>
      <c r="D11" s="11">
        <v>22524.896000000001</v>
      </c>
      <c r="E11" s="10">
        <v>21355.865000000002</v>
      </c>
      <c r="F11" s="10">
        <v>23514.345000000001</v>
      </c>
      <c r="G11" s="10">
        <f t="shared" si="0"/>
        <v>10.107200059562093</v>
      </c>
      <c r="H11" s="11">
        <v>72563.100000000006</v>
      </c>
      <c r="I11" s="11">
        <v>65297.702300000004</v>
      </c>
      <c r="J11" s="11">
        <v>61314.780999999988</v>
      </c>
      <c r="K11" s="11">
        <v>57778.340100000001</v>
      </c>
      <c r="L11" s="11">
        <v>63574.906799999997</v>
      </c>
      <c r="M11" s="10">
        <f t="shared" si="1"/>
        <v>10.032421647917843</v>
      </c>
      <c r="N11" s="12">
        <v>2.7646761417041734</v>
      </c>
      <c r="O11" s="13">
        <v>2.7169975355174629</v>
      </c>
      <c r="P11" s="13">
        <v>2.7220894160843176</v>
      </c>
      <c r="Q11" s="13">
        <v>2.7055022168383251</v>
      </c>
      <c r="R11" s="13">
        <f>L11/F11</f>
        <v>2.7036647969569212</v>
      </c>
      <c r="S11" s="10">
        <f t="shared" si="2"/>
        <v>-6.7914188721351909E-2</v>
      </c>
    </row>
    <row r="12" spans="1:19" ht="14.1" customHeight="1" x14ac:dyDescent="0.25">
      <c r="A12" s="9" t="s">
        <v>53</v>
      </c>
      <c r="B12" s="10">
        <v>27235.21</v>
      </c>
      <c r="C12" s="11">
        <v>23533.754000000001</v>
      </c>
      <c r="D12" s="11">
        <v>22813.883000000002</v>
      </c>
      <c r="E12" s="10">
        <v>21322.773000000001</v>
      </c>
      <c r="F12" s="10">
        <v>24116.21</v>
      </c>
      <c r="G12" s="10">
        <f t="shared" si="0"/>
        <v>13.100720999093319</v>
      </c>
      <c r="H12" s="11">
        <v>78865.806900000011</v>
      </c>
      <c r="I12" s="11">
        <v>62619.877900000021</v>
      </c>
      <c r="J12" s="11">
        <v>60011.15535399998</v>
      </c>
      <c r="K12" s="11">
        <v>59322.989400000006</v>
      </c>
      <c r="L12" s="11">
        <v>64174.774100000002</v>
      </c>
      <c r="M12" s="10">
        <f t="shared" si="1"/>
        <v>8.178591047200312</v>
      </c>
      <c r="N12" s="12">
        <v>2.8957297153207193</v>
      </c>
      <c r="O12" s="13">
        <v>2.6608537634922174</v>
      </c>
      <c r="P12" s="13">
        <v>2.6304665169887991</v>
      </c>
      <c r="Q12" s="13">
        <v>2.7821423320503391</v>
      </c>
      <c r="R12" s="13">
        <f t="shared" ref="R12:R15" si="3">L12/F12</f>
        <v>2.6610638280227286</v>
      </c>
      <c r="S12" s="10">
        <f t="shared" si="2"/>
        <v>-4.351988129175977</v>
      </c>
    </row>
    <row r="13" spans="1:19" ht="14.1" customHeight="1" x14ac:dyDescent="0.25">
      <c r="A13" s="9" t="s">
        <v>54</v>
      </c>
      <c r="B13" s="10">
        <v>27576.460999999999</v>
      </c>
      <c r="C13" s="11">
        <v>23136.370999999999</v>
      </c>
      <c r="D13" s="11">
        <v>21937.612000000001</v>
      </c>
      <c r="E13" s="10">
        <v>21275.082999999999</v>
      </c>
      <c r="F13" s="10">
        <v>23335.308000000001</v>
      </c>
      <c r="G13" s="10">
        <f t="shared" si="0"/>
        <v>9.6837460046572019</v>
      </c>
      <c r="H13" s="11">
        <v>77260.384999999995</v>
      </c>
      <c r="I13" s="11">
        <v>62521.412100000001</v>
      </c>
      <c r="J13" s="11">
        <v>60593.062999999995</v>
      </c>
      <c r="K13" s="11">
        <v>58976.691599999998</v>
      </c>
      <c r="L13" s="11">
        <v>62712.743000000002</v>
      </c>
      <c r="M13" s="10">
        <f t="shared" si="1"/>
        <v>6.334793116811599</v>
      </c>
      <c r="N13" s="12">
        <v>2.8016787578362572</v>
      </c>
      <c r="O13" s="13">
        <v>2.7022998593858993</v>
      </c>
      <c r="P13" s="13">
        <v>2.7620628443971018</v>
      </c>
      <c r="Q13" s="13">
        <v>2.7721015988515769</v>
      </c>
      <c r="R13" s="13">
        <f t="shared" si="3"/>
        <v>2.6874615496825669</v>
      </c>
      <c r="S13" s="10">
        <f t="shared" si="2"/>
        <v>-3.053280918855017</v>
      </c>
    </row>
    <row r="14" spans="1:19" ht="14.1" customHeight="1" x14ac:dyDescent="0.25">
      <c r="A14" s="9" t="s">
        <v>55</v>
      </c>
      <c r="B14" s="10">
        <v>27687.716</v>
      </c>
      <c r="C14" s="11">
        <v>23250.552</v>
      </c>
      <c r="D14" s="11">
        <v>23473.1</v>
      </c>
      <c r="E14" s="10">
        <v>22819.786</v>
      </c>
      <c r="F14" s="10">
        <v>23450.548999999999</v>
      </c>
      <c r="G14" s="10">
        <f t="shared" si="0"/>
        <v>2.7641056756623428</v>
      </c>
      <c r="H14" s="11">
        <v>78020.907999999996</v>
      </c>
      <c r="I14" s="11">
        <v>62120.111400000009</v>
      </c>
      <c r="J14" s="11">
        <v>64635.02399999999</v>
      </c>
      <c r="K14" s="11">
        <v>62015.115900000019</v>
      </c>
      <c r="L14" s="11">
        <v>64349.873100000012</v>
      </c>
      <c r="M14" s="10">
        <f t="shared" si="1"/>
        <v>3.7648195381345673</v>
      </c>
      <c r="N14" s="12">
        <v>2.8178889150697728</v>
      </c>
      <c r="O14" s="13">
        <v>2.6717693154123827</v>
      </c>
      <c r="P14" s="13">
        <v>2.7535785217972912</v>
      </c>
      <c r="Q14" s="13">
        <v>2.7176028688437315</v>
      </c>
      <c r="R14" s="13">
        <f t="shared" si="3"/>
        <v>2.7440668062824463</v>
      </c>
      <c r="S14" s="10">
        <f t="shared" si="2"/>
        <v>0.97379708205762583</v>
      </c>
    </row>
    <row r="15" spans="1:19" ht="14.1" customHeight="1" x14ac:dyDescent="0.25">
      <c r="A15" s="9" t="s">
        <v>37</v>
      </c>
      <c r="B15" s="10">
        <v>26635.705999999998</v>
      </c>
      <c r="C15" s="11">
        <v>23070.456999999999</v>
      </c>
      <c r="D15" s="11">
        <v>22981.510999999999</v>
      </c>
      <c r="E15" s="10">
        <v>21471.305</v>
      </c>
      <c r="F15" s="10">
        <v>23423.947</v>
      </c>
      <c r="G15" s="10">
        <f t="shared" si="0"/>
        <v>9.0941933897357394</v>
      </c>
      <c r="H15" s="11">
        <v>73953.645999999993</v>
      </c>
      <c r="I15" s="11">
        <v>61469.828999999991</v>
      </c>
      <c r="J15" s="11">
        <v>63168.865700000002</v>
      </c>
      <c r="K15" s="11">
        <v>57229.944700000007</v>
      </c>
      <c r="L15" s="11">
        <v>63121.577500000007</v>
      </c>
      <c r="M15" s="10">
        <f t="shared" si="1"/>
        <v>10.294667993974137</v>
      </c>
      <c r="N15" s="12">
        <v>2.7764852938382787</v>
      </c>
      <c r="O15" s="13">
        <v>2.6644391569703192</v>
      </c>
      <c r="P15" s="13">
        <v>2.7486820035462425</v>
      </c>
      <c r="Q15" s="13">
        <v>2.6654152926429022</v>
      </c>
      <c r="R15" s="13">
        <f t="shared" si="3"/>
        <v>2.6947455738351871</v>
      </c>
      <c r="S15" s="10">
        <f t="shared" si="2"/>
        <v>1.1004019251049657</v>
      </c>
    </row>
    <row r="16" spans="1:19" ht="14.1" customHeight="1" x14ac:dyDescent="0.25">
      <c r="A16" s="14" t="s">
        <v>38</v>
      </c>
      <c r="B16" s="15">
        <v>27758.675999999999</v>
      </c>
      <c r="C16" s="16">
        <v>24203.981</v>
      </c>
      <c r="D16" s="16">
        <v>23481.09</v>
      </c>
      <c r="E16" s="15">
        <v>23700.034</v>
      </c>
      <c r="F16" s="15">
        <v>23597.826000000001</v>
      </c>
      <c r="G16" s="10">
        <f t="shared" si="0"/>
        <v>-0.43125676528564805</v>
      </c>
      <c r="H16" s="16">
        <v>77637.5</v>
      </c>
      <c r="I16" s="16">
        <v>63889.959699999999</v>
      </c>
      <c r="J16" s="16">
        <v>64940.7186</v>
      </c>
      <c r="K16" s="16">
        <v>62723.843199999996</v>
      </c>
      <c r="L16" s="16">
        <v>66982.438500000004</v>
      </c>
      <c r="M16" s="10">
        <f t="shared" si="1"/>
        <v>6.7894361740895581</v>
      </c>
      <c r="N16" s="17">
        <v>2.7968733090872204</v>
      </c>
      <c r="O16" s="18">
        <v>2.6396467465414055</v>
      </c>
      <c r="P16" s="13">
        <v>2.7656603079328939</v>
      </c>
      <c r="Q16" s="18">
        <v>2.6465718656774921</v>
      </c>
      <c r="R16" s="18">
        <f>L16/F16</f>
        <v>2.8385003982994026</v>
      </c>
      <c r="S16" s="10">
        <f t="shared" si="2"/>
        <v>7.2519675400077865</v>
      </c>
    </row>
    <row r="17" spans="1:20" ht="15" hidden="1" customHeight="1" x14ac:dyDescent="0.25">
      <c r="A17" s="255" t="s">
        <v>185</v>
      </c>
      <c r="B17" s="256">
        <v>311304.17200000002</v>
      </c>
      <c r="C17" s="245">
        <f>SUM(C4:C15)</f>
        <v>251378.84</v>
      </c>
      <c r="D17" s="245">
        <f>SUM(D4:D15)</f>
        <v>250251.24400000001</v>
      </c>
      <c r="E17" s="256">
        <f>SUM(E5:E15)</f>
        <v>232016.87499999997</v>
      </c>
      <c r="F17" s="256">
        <f>SUM(F5:F16)</f>
        <v>273745.89499999996</v>
      </c>
      <c r="G17" s="257">
        <f>((F17/E17)-1)*100</f>
        <v>17.985338350928124</v>
      </c>
      <c r="H17" s="256">
        <v>862757.15189999994</v>
      </c>
      <c r="I17" s="245">
        <f>SUM(I4:I15)</f>
        <v>674570.41030000011</v>
      </c>
      <c r="J17" s="245">
        <f>SUM(J4:J15)</f>
        <v>677757.30525399989</v>
      </c>
      <c r="K17" s="256">
        <f>SUM(K5:K15)</f>
        <v>627314.98940000008</v>
      </c>
      <c r="L17" s="256">
        <f>SUM(L5:L16)</f>
        <v>735253.54369999992</v>
      </c>
      <c r="M17" s="257">
        <f>((L17/K17)-1)*100</f>
        <v>17.206436339619181</v>
      </c>
      <c r="N17" s="258">
        <v>2.7714281705803798</v>
      </c>
      <c r="O17" s="245">
        <f>I17/C17*1000</f>
        <v>2683.4812759100969</v>
      </c>
      <c r="P17" s="259">
        <f t="shared" ref="P17:R18" si="4">J17/D17</f>
        <v>2.7083074370411517</v>
      </c>
      <c r="Q17" s="259">
        <f t="shared" si="4"/>
        <v>2.7037472571768761</v>
      </c>
      <c r="R17" s="259">
        <f t="shared" si="4"/>
        <v>2.6858979700864558</v>
      </c>
      <c r="S17" s="257">
        <f>((R17/Q17)-1)*100</f>
        <v>-0.66016847702908832</v>
      </c>
      <c r="T17" s="19"/>
    </row>
    <row r="18" spans="1:20" ht="17.100000000000001" customHeight="1" x14ac:dyDescent="0.25">
      <c r="A18" s="255" t="s">
        <v>28</v>
      </c>
      <c r="B18" s="256">
        <v>311304.17200000002</v>
      </c>
      <c r="C18" s="245">
        <f>SUM(C5:C16)</f>
        <v>275582.821</v>
      </c>
      <c r="D18" s="245">
        <f>SUM(D5:D16)</f>
        <v>273732.33400000003</v>
      </c>
      <c r="E18" s="256">
        <f>SUM(E5:E16)</f>
        <v>255716.90899999999</v>
      </c>
      <c r="F18" s="256">
        <f>SUM(F5:F16)</f>
        <v>273745.89499999996</v>
      </c>
      <c r="G18" s="257">
        <f>((F18/E18)-1)*100</f>
        <v>7.050369125179734</v>
      </c>
      <c r="H18" s="256">
        <v>862757.15189999994</v>
      </c>
      <c r="I18" s="245">
        <f>SUM(I5:I16)</f>
        <v>738460.37000000011</v>
      </c>
      <c r="J18" s="245">
        <f>SUM(J5:J16)</f>
        <v>742698.02385399991</v>
      </c>
      <c r="K18" s="245">
        <f>SUM(K5:K16)</f>
        <v>690038.83260000008</v>
      </c>
      <c r="L18" s="245">
        <f>SUM(L5:L16)</f>
        <v>735253.54369999992</v>
      </c>
      <c r="M18" s="257">
        <f>((L18/K18)-1)*100</f>
        <v>6.552487912837468</v>
      </c>
      <c r="N18" s="258">
        <v>2.7714281705803798</v>
      </c>
      <c r="O18" s="245">
        <f>I18/C18*1000</f>
        <v>2679.6313620724568</v>
      </c>
      <c r="P18" s="259">
        <f t="shared" si="4"/>
        <v>2.7132272355300189</v>
      </c>
      <c r="Q18" s="259">
        <f t="shared" si="4"/>
        <v>2.6984481992154854</v>
      </c>
      <c r="R18" s="259">
        <f t="shared" si="4"/>
        <v>2.6858979700864558</v>
      </c>
      <c r="S18" s="257">
        <f>((R18/Q18)-1)*100</f>
        <v>-0.46509060773070043</v>
      </c>
      <c r="T18" s="19"/>
    </row>
    <row r="19" spans="1:20" ht="9" customHeight="1" x14ac:dyDescent="0.25">
      <c r="A19" s="4" t="s">
        <v>78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24"/>
    </row>
    <row r="20" spans="1:20" ht="9" customHeight="1" x14ac:dyDescent="0.25">
      <c r="A20" s="4" t="s">
        <v>103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 x14ac:dyDescent="0.25">
      <c r="A21" s="170" t="s">
        <v>179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9" customHeight="1" x14ac:dyDescent="0.15">
      <c r="A22" s="269" t="s">
        <v>180</v>
      </c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66" customHeight="1" x14ac:dyDescent="0.25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0" ht="5.0999999999999996" customHeight="1" x14ac:dyDescent="0.25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14.1" customHeight="1" x14ac:dyDescent="0.25">
      <c r="A25" s="6" t="s">
        <v>217</v>
      </c>
      <c r="B25" s="8"/>
      <c r="C25" s="8"/>
      <c r="M25" s="19"/>
    </row>
    <row r="26" spans="1:20" ht="12" customHeight="1" x14ac:dyDescent="0.25">
      <c r="A26" s="27" t="s">
        <v>23</v>
      </c>
      <c r="B26" s="8"/>
      <c r="C26" s="8"/>
    </row>
    <row r="27" spans="1:20" ht="3.95" customHeight="1" x14ac:dyDescent="0.25"/>
    <row r="28" spans="1:20" ht="15" customHeight="1" x14ac:dyDescent="0.25">
      <c r="A28" s="221"/>
      <c r="B28" s="360" t="s">
        <v>7</v>
      </c>
      <c r="C28" s="360"/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60"/>
      <c r="O28" s="360"/>
      <c r="P28" s="360"/>
      <c r="Q28" s="360"/>
      <c r="R28" s="360"/>
      <c r="S28" s="360"/>
    </row>
    <row r="29" spans="1:20" ht="15" customHeight="1" x14ac:dyDescent="0.25">
      <c r="A29" s="247" t="s">
        <v>44</v>
      </c>
      <c r="B29" s="359" t="s">
        <v>8</v>
      </c>
      <c r="C29" s="359"/>
      <c r="D29" s="359"/>
      <c r="E29" s="359"/>
      <c r="F29" s="359"/>
      <c r="G29" s="359"/>
      <c r="H29" s="359" t="s">
        <v>9</v>
      </c>
      <c r="I29" s="359"/>
      <c r="J29" s="359"/>
      <c r="K29" s="359"/>
      <c r="L29" s="359"/>
      <c r="M29" s="359"/>
      <c r="N29" s="379" t="s">
        <v>67</v>
      </c>
      <c r="O29" s="379"/>
      <c r="P29" s="379"/>
      <c r="Q29" s="379"/>
      <c r="R29" s="379"/>
      <c r="S29" s="380"/>
    </row>
    <row r="30" spans="1:20" ht="15" customHeight="1" x14ac:dyDescent="0.25">
      <c r="A30" s="209"/>
      <c r="B30" s="215" t="s">
        <v>75</v>
      </c>
      <c r="C30" s="210" t="s">
        <v>76</v>
      </c>
      <c r="D30" s="210" t="s">
        <v>77</v>
      </c>
      <c r="E30" s="210">
        <v>2023</v>
      </c>
      <c r="F30" s="210" t="s">
        <v>151</v>
      </c>
      <c r="G30" s="210" t="s">
        <v>45</v>
      </c>
      <c r="H30" s="210" t="s">
        <v>75</v>
      </c>
      <c r="I30" s="210" t="s">
        <v>76</v>
      </c>
      <c r="J30" s="210" t="s">
        <v>77</v>
      </c>
      <c r="K30" s="210">
        <v>2023</v>
      </c>
      <c r="L30" s="210" t="s">
        <v>151</v>
      </c>
      <c r="M30" s="210" t="s">
        <v>45</v>
      </c>
      <c r="N30" s="210" t="s">
        <v>75</v>
      </c>
      <c r="O30" s="210" t="s">
        <v>76</v>
      </c>
      <c r="P30" s="210" t="s">
        <v>77</v>
      </c>
      <c r="Q30" s="210">
        <v>2023</v>
      </c>
      <c r="R30" s="210" t="s">
        <v>151</v>
      </c>
      <c r="S30" s="210" t="s">
        <v>45</v>
      </c>
    </row>
    <row r="31" spans="1:20" ht="14.1" customHeight="1" x14ac:dyDescent="0.25">
      <c r="A31" s="9" t="s">
        <v>46</v>
      </c>
      <c r="B31" s="11">
        <v>32850</v>
      </c>
      <c r="C31" s="11">
        <v>12690</v>
      </c>
      <c r="D31" s="11">
        <v>32275</v>
      </c>
      <c r="E31" s="11">
        <v>24340</v>
      </c>
      <c r="F31" s="11">
        <v>10190</v>
      </c>
      <c r="G31" s="10">
        <f>((F31/E31)-1)*100</f>
        <v>-58.134757600657359</v>
      </c>
      <c r="H31" s="11">
        <v>456600</v>
      </c>
      <c r="I31" s="11">
        <v>321980</v>
      </c>
      <c r="J31" s="11">
        <v>336885</v>
      </c>
      <c r="K31" s="11">
        <v>292450</v>
      </c>
      <c r="L31" s="11">
        <v>270260</v>
      </c>
      <c r="M31" s="10">
        <f>((L31/K31)-1)*100</f>
        <v>-7.5876218156949893</v>
      </c>
      <c r="N31" s="11">
        <v>354945</v>
      </c>
      <c r="O31" s="11">
        <v>327820</v>
      </c>
      <c r="P31" s="11">
        <v>343890</v>
      </c>
      <c r="Q31" s="11">
        <v>191400</v>
      </c>
      <c r="R31" s="11">
        <v>258100</v>
      </c>
      <c r="S31" s="10">
        <f>((R31/Q31)-1)*100</f>
        <v>34.848484848484837</v>
      </c>
    </row>
    <row r="32" spans="1:20" ht="14.1" customHeight="1" x14ac:dyDescent="0.25">
      <c r="A32" s="9" t="s">
        <v>47</v>
      </c>
      <c r="B32" s="11">
        <v>31200</v>
      </c>
      <c r="C32" s="11">
        <v>12290</v>
      </c>
      <c r="D32" s="11">
        <v>24910</v>
      </c>
      <c r="E32" s="11">
        <v>25275</v>
      </c>
      <c r="F32" s="11">
        <v>2950</v>
      </c>
      <c r="G32" s="10">
        <f t="shared" ref="G32:G42" si="5">((F32/E32)-1)*100</f>
        <v>-88.328387734915921</v>
      </c>
      <c r="H32" s="11">
        <v>428500</v>
      </c>
      <c r="I32" s="11">
        <v>261420</v>
      </c>
      <c r="J32" s="11">
        <v>312305</v>
      </c>
      <c r="K32" s="11">
        <v>262040</v>
      </c>
      <c r="L32" s="11">
        <v>246745</v>
      </c>
      <c r="M32" s="10">
        <f t="shared" ref="M32:M42" si="6">((L32/K32)-1)*100</f>
        <v>-5.8368951305144297</v>
      </c>
      <c r="N32" s="11">
        <v>344502</v>
      </c>
      <c r="O32" s="11">
        <v>317830</v>
      </c>
      <c r="P32" s="11">
        <v>316530</v>
      </c>
      <c r="Q32" s="11">
        <v>203900</v>
      </c>
      <c r="R32" s="11">
        <v>218000</v>
      </c>
      <c r="S32" s="10">
        <f t="shared" ref="S32:S42" si="7">((R32/Q32)-1)*100</f>
        <v>6.9151544874938686</v>
      </c>
    </row>
    <row r="33" spans="1:19" ht="14.1" customHeight="1" x14ac:dyDescent="0.25">
      <c r="A33" s="9" t="s">
        <v>48</v>
      </c>
      <c r="B33" s="11">
        <v>7300</v>
      </c>
      <c r="C33" s="11">
        <v>14110</v>
      </c>
      <c r="D33" s="11">
        <v>26098</v>
      </c>
      <c r="E33" s="11">
        <v>25890</v>
      </c>
      <c r="F33" s="11">
        <v>0</v>
      </c>
      <c r="G33" s="10">
        <f t="shared" si="5"/>
        <v>-100</v>
      </c>
      <c r="H33" s="11">
        <v>477200</v>
      </c>
      <c r="I33" s="11">
        <v>299300</v>
      </c>
      <c r="J33" s="11">
        <v>253620</v>
      </c>
      <c r="K33" s="11">
        <v>244785</v>
      </c>
      <c r="L33" s="11">
        <v>266845</v>
      </c>
      <c r="M33" s="10">
        <f t="shared" si="6"/>
        <v>9.0119901137733152</v>
      </c>
      <c r="N33" s="11">
        <v>340672</v>
      </c>
      <c r="O33" s="11">
        <v>306650</v>
      </c>
      <c r="P33" s="11">
        <v>293900</v>
      </c>
      <c r="Q33" s="11">
        <v>186400</v>
      </c>
      <c r="R33" s="11">
        <v>259000</v>
      </c>
      <c r="S33" s="10">
        <f t="shared" si="7"/>
        <v>38.94849785407726</v>
      </c>
    </row>
    <row r="34" spans="1:19" ht="14.1" customHeight="1" x14ac:dyDescent="0.25">
      <c r="A34" s="9" t="s">
        <v>49</v>
      </c>
      <c r="B34" s="11">
        <v>34750</v>
      </c>
      <c r="C34" s="11">
        <v>17300</v>
      </c>
      <c r="D34" s="11">
        <v>27230</v>
      </c>
      <c r="E34" s="11">
        <v>26100</v>
      </c>
      <c r="F34" s="11">
        <v>0</v>
      </c>
      <c r="G34" s="10">
        <f t="shared" si="5"/>
        <v>-100</v>
      </c>
      <c r="H34" s="11">
        <v>451450</v>
      </c>
      <c r="I34" s="11">
        <v>274030</v>
      </c>
      <c r="J34" s="11">
        <v>255070</v>
      </c>
      <c r="K34" s="11">
        <v>213363</v>
      </c>
      <c r="L34" s="11">
        <v>268430</v>
      </c>
      <c r="M34" s="10">
        <f t="shared" si="6"/>
        <v>25.809067176595747</v>
      </c>
      <c r="N34" s="11">
        <v>313234</v>
      </c>
      <c r="O34" s="11">
        <v>315050</v>
      </c>
      <c r="P34" s="11">
        <v>318780</v>
      </c>
      <c r="Q34" s="11">
        <v>206240</v>
      </c>
      <c r="R34" s="11">
        <v>267090</v>
      </c>
      <c r="S34" s="10">
        <f t="shared" si="7"/>
        <v>29.504460822342903</v>
      </c>
    </row>
    <row r="35" spans="1:19" ht="14.1" customHeight="1" x14ac:dyDescent="0.25">
      <c r="A35" s="9" t="s">
        <v>99</v>
      </c>
      <c r="B35" s="11">
        <v>42300</v>
      </c>
      <c r="C35" s="11">
        <v>22690</v>
      </c>
      <c r="D35" s="11">
        <v>28105</v>
      </c>
      <c r="E35" s="11">
        <v>27155</v>
      </c>
      <c r="F35" s="11">
        <v>4040</v>
      </c>
      <c r="G35" s="10">
        <f t="shared" si="5"/>
        <v>-85.122445221874415</v>
      </c>
      <c r="H35" s="11">
        <v>507250</v>
      </c>
      <c r="I35" s="11">
        <v>317550</v>
      </c>
      <c r="J35" s="11">
        <v>327399</v>
      </c>
      <c r="K35" s="11">
        <v>251087</v>
      </c>
      <c r="L35" s="11">
        <v>293870</v>
      </c>
      <c r="M35" s="10">
        <f t="shared" si="6"/>
        <v>17.039113932620964</v>
      </c>
      <c r="N35" s="11">
        <v>379650</v>
      </c>
      <c r="O35" s="11">
        <v>337400</v>
      </c>
      <c r="P35" s="11">
        <v>383040</v>
      </c>
      <c r="Q35" s="11">
        <v>299400</v>
      </c>
      <c r="R35" s="11">
        <v>280800</v>
      </c>
      <c r="S35" s="10">
        <f t="shared" si="7"/>
        <v>-6.2124248496993939</v>
      </c>
    </row>
    <row r="36" spans="1:19" ht="14.1" customHeight="1" x14ac:dyDescent="0.25">
      <c r="A36" s="9" t="s">
        <v>51</v>
      </c>
      <c r="B36" s="11">
        <v>44500</v>
      </c>
      <c r="C36" s="11">
        <v>24260</v>
      </c>
      <c r="D36" s="11">
        <v>23205</v>
      </c>
      <c r="E36" s="11">
        <v>29424</v>
      </c>
      <c r="F36" s="11">
        <v>0</v>
      </c>
      <c r="G36" s="10">
        <f t="shared" si="5"/>
        <v>-100</v>
      </c>
      <c r="H36" s="11">
        <v>489570</v>
      </c>
      <c r="I36" s="11">
        <v>329470</v>
      </c>
      <c r="J36" s="11">
        <v>300521</v>
      </c>
      <c r="K36" s="11">
        <v>302820</v>
      </c>
      <c r="L36" s="11">
        <v>292190</v>
      </c>
      <c r="M36" s="10">
        <f t="shared" si="6"/>
        <v>-3.5103361733042737</v>
      </c>
      <c r="N36" s="11">
        <v>326618</v>
      </c>
      <c r="O36" s="11">
        <v>360000</v>
      </c>
      <c r="P36" s="11">
        <v>367040</v>
      </c>
      <c r="Q36" s="11">
        <v>282400</v>
      </c>
      <c r="R36" s="11">
        <v>285100</v>
      </c>
      <c r="S36" s="10">
        <f t="shared" si="7"/>
        <v>0.95609065155808359</v>
      </c>
    </row>
    <row r="37" spans="1:19" ht="14.1" customHeight="1" x14ac:dyDescent="0.25">
      <c r="A37" s="9" t="s">
        <v>52</v>
      </c>
      <c r="B37" s="11">
        <v>53600</v>
      </c>
      <c r="C37" s="11">
        <v>30520</v>
      </c>
      <c r="D37" s="11">
        <v>31240</v>
      </c>
      <c r="E37" s="11">
        <v>29605</v>
      </c>
      <c r="F37" s="11">
        <v>0</v>
      </c>
      <c r="G37" s="10">
        <f t="shared" si="5"/>
        <v>-100</v>
      </c>
      <c r="H37" s="11">
        <v>492900</v>
      </c>
      <c r="I37" s="11">
        <v>336820</v>
      </c>
      <c r="J37" s="11">
        <v>317006</v>
      </c>
      <c r="K37" s="11">
        <v>298161</v>
      </c>
      <c r="L37" s="11">
        <v>312710</v>
      </c>
      <c r="M37" s="10">
        <f t="shared" si="6"/>
        <v>4.8795784827660116</v>
      </c>
      <c r="N37" s="11">
        <v>338235</v>
      </c>
      <c r="O37" s="11">
        <v>355800</v>
      </c>
      <c r="P37" s="11">
        <v>337620</v>
      </c>
      <c r="Q37" s="11">
        <v>267250</v>
      </c>
      <c r="R37" s="11">
        <v>285600</v>
      </c>
      <c r="S37" s="10">
        <f t="shared" si="7"/>
        <v>6.8662301216089849</v>
      </c>
    </row>
    <row r="38" spans="1:19" ht="14.1" customHeight="1" x14ac:dyDescent="0.25">
      <c r="A38" s="9" t="s">
        <v>53</v>
      </c>
      <c r="B38" s="11">
        <v>58600</v>
      </c>
      <c r="C38" s="11">
        <v>25860</v>
      </c>
      <c r="D38" s="11">
        <v>25670</v>
      </c>
      <c r="E38" s="11">
        <v>24990</v>
      </c>
      <c r="F38" s="11">
        <v>7960</v>
      </c>
      <c r="G38" s="10">
        <f t="shared" si="5"/>
        <v>-68.147258903561422</v>
      </c>
      <c r="H38" s="11">
        <v>521900</v>
      </c>
      <c r="I38" s="11">
        <v>347220</v>
      </c>
      <c r="J38" s="11">
        <v>325025</v>
      </c>
      <c r="K38" s="11">
        <v>282420</v>
      </c>
      <c r="L38" s="11">
        <v>376315</v>
      </c>
      <c r="M38" s="10">
        <f t="shared" si="6"/>
        <v>33.246583103179674</v>
      </c>
      <c r="N38" s="11">
        <v>461950</v>
      </c>
      <c r="O38" s="11">
        <v>365250</v>
      </c>
      <c r="P38" s="11">
        <v>373480</v>
      </c>
      <c r="Q38" s="11">
        <v>285900</v>
      </c>
      <c r="R38" s="11">
        <v>192800</v>
      </c>
      <c r="S38" s="10">
        <f t="shared" si="7"/>
        <v>-32.563833508219652</v>
      </c>
    </row>
    <row r="39" spans="1:19" ht="14.1" customHeight="1" x14ac:dyDescent="0.25">
      <c r="A39" s="9" t="s">
        <v>54</v>
      </c>
      <c r="B39" s="11">
        <v>62800</v>
      </c>
      <c r="C39" s="11">
        <v>24560</v>
      </c>
      <c r="D39" s="11">
        <v>28563</v>
      </c>
      <c r="E39" s="11">
        <v>29620</v>
      </c>
      <c r="F39" s="11">
        <v>2150</v>
      </c>
      <c r="G39" s="10">
        <f t="shared" si="5"/>
        <v>-92.741390952059419</v>
      </c>
      <c r="H39" s="11">
        <v>516950</v>
      </c>
      <c r="I39" s="11">
        <v>352270</v>
      </c>
      <c r="J39" s="11">
        <v>320608</v>
      </c>
      <c r="K39" s="11">
        <v>242470</v>
      </c>
      <c r="L39" s="11">
        <v>335530</v>
      </c>
      <c r="M39" s="10">
        <f t="shared" si="6"/>
        <v>38.380005773910163</v>
      </c>
      <c r="N39" s="11">
        <v>501800</v>
      </c>
      <c r="O39" s="11">
        <v>335310</v>
      </c>
      <c r="P39" s="11">
        <v>321010</v>
      </c>
      <c r="Q39" s="11">
        <v>339450</v>
      </c>
      <c r="R39" s="11">
        <v>260000</v>
      </c>
      <c r="S39" s="10">
        <f t="shared" si="7"/>
        <v>-23.405508911474449</v>
      </c>
    </row>
    <row r="40" spans="1:19" ht="14.1" customHeight="1" x14ac:dyDescent="0.25">
      <c r="A40" s="9" t="s">
        <v>55</v>
      </c>
      <c r="B40" s="11">
        <v>57430</v>
      </c>
      <c r="C40" s="11">
        <v>31300</v>
      </c>
      <c r="D40" s="11">
        <v>30945</v>
      </c>
      <c r="E40" s="11">
        <v>27710</v>
      </c>
      <c r="F40" s="11">
        <v>0</v>
      </c>
      <c r="G40" s="10">
        <f t="shared" si="5"/>
        <v>-100</v>
      </c>
      <c r="H40" s="11">
        <v>513050</v>
      </c>
      <c r="I40" s="11">
        <v>358990</v>
      </c>
      <c r="J40" s="11">
        <v>318600</v>
      </c>
      <c r="K40" s="11">
        <v>268180</v>
      </c>
      <c r="L40" s="11">
        <v>322781</v>
      </c>
      <c r="M40" s="10">
        <f t="shared" si="6"/>
        <v>20.359832948019996</v>
      </c>
      <c r="N40" s="11">
        <v>526770</v>
      </c>
      <c r="O40" s="11">
        <v>329410</v>
      </c>
      <c r="P40" s="11">
        <v>343900</v>
      </c>
      <c r="Q40" s="11">
        <v>359000</v>
      </c>
      <c r="R40" s="11">
        <v>244600</v>
      </c>
      <c r="S40" s="10">
        <f t="shared" si="7"/>
        <v>-31.866295264623957</v>
      </c>
    </row>
    <row r="41" spans="1:19" ht="14.1" customHeight="1" x14ac:dyDescent="0.25">
      <c r="A41" s="9" t="s">
        <v>37</v>
      </c>
      <c r="B41" s="11">
        <v>63300</v>
      </c>
      <c r="C41" s="11">
        <v>27852</v>
      </c>
      <c r="D41" s="11">
        <v>26490</v>
      </c>
      <c r="E41" s="11">
        <v>26410</v>
      </c>
      <c r="F41" s="11">
        <v>0</v>
      </c>
      <c r="G41" s="10">
        <f t="shared" si="5"/>
        <v>-100</v>
      </c>
      <c r="H41" s="11">
        <v>538450</v>
      </c>
      <c r="I41" s="11">
        <v>355145</v>
      </c>
      <c r="J41" s="11">
        <v>331710</v>
      </c>
      <c r="K41" s="11">
        <v>257116</v>
      </c>
      <c r="L41" s="11">
        <v>341178</v>
      </c>
      <c r="M41" s="10">
        <f t="shared" si="6"/>
        <v>32.694192504550479</v>
      </c>
      <c r="N41" s="11">
        <v>568160</v>
      </c>
      <c r="O41" s="11">
        <v>352050</v>
      </c>
      <c r="P41" s="11">
        <v>356900</v>
      </c>
      <c r="Q41" s="11">
        <v>336300</v>
      </c>
      <c r="R41" s="11">
        <v>254100</v>
      </c>
      <c r="S41" s="10">
        <f t="shared" si="7"/>
        <v>-24.442462087421944</v>
      </c>
    </row>
    <row r="42" spans="1:19" ht="14.1" customHeight="1" x14ac:dyDescent="0.25">
      <c r="A42" s="14" t="s">
        <v>38</v>
      </c>
      <c r="B42" s="16">
        <v>80900</v>
      </c>
      <c r="C42" s="16">
        <v>27852</v>
      </c>
      <c r="D42" s="16">
        <v>28570</v>
      </c>
      <c r="E42" s="16">
        <v>34470</v>
      </c>
      <c r="F42" s="16">
        <v>5450</v>
      </c>
      <c r="G42" s="10">
        <f t="shared" si="5"/>
        <v>-84.189149985494623</v>
      </c>
      <c r="H42" s="16">
        <v>579760</v>
      </c>
      <c r="I42" s="16">
        <v>358865</v>
      </c>
      <c r="J42" s="16">
        <v>307145</v>
      </c>
      <c r="K42" s="16">
        <v>304624</v>
      </c>
      <c r="L42" s="16">
        <v>346500</v>
      </c>
      <c r="M42" s="10">
        <f t="shared" si="6"/>
        <v>13.746782919270961</v>
      </c>
      <c r="N42" s="16">
        <v>555402</v>
      </c>
      <c r="O42" s="16">
        <v>358290</v>
      </c>
      <c r="P42" s="16">
        <v>313500</v>
      </c>
      <c r="Q42" s="16">
        <v>318700</v>
      </c>
      <c r="R42" s="16">
        <v>280400</v>
      </c>
      <c r="S42" s="10">
        <f t="shared" si="7"/>
        <v>-12.017571383746473</v>
      </c>
    </row>
    <row r="43" spans="1:19" ht="15" hidden="1" customHeight="1" x14ac:dyDescent="0.25">
      <c r="A43" s="255" t="s">
        <v>185</v>
      </c>
      <c r="B43" s="245">
        <v>569530</v>
      </c>
      <c r="C43" s="245">
        <f>SUM(C30:C41)</f>
        <v>243432</v>
      </c>
      <c r="D43" s="245">
        <f>SUM(D30:D41)</f>
        <v>304731</v>
      </c>
      <c r="E43" s="245">
        <f>SUM(E31:E41)</f>
        <v>296519</v>
      </c>
      <c r="F43" s="245">
        <f>SUM(F31:F42)</f>
        <v>32740</v>
      </c>
      <c r="G43" s="257">
        <f>((F43/E43)-1)*100</f>
        <v>-88.958549030584891</v>
      </c>
      <c r="H43" s="256">
        <v>862757.15189999994</v>
      </c>
      <c r="I43" s="245">
        <f>SUM(I30:I41)</f>
        <v>3554195</v>
      </c>
      <c r="J43" s="245">
        <f>SUM(J30:J41)</f>
        <v>3398749</v>
      </c>
      <c r="K43" s="245">
        <f>SUM(K31:K41)</f>
        <v>2914892</v>
      </c>
      <c r="L43" s="245">
        <f>SUM(L31:L42)</f>
        <v>3673354</v>
      </c>
      <c r="M43" s="257">
        <f>((L43/K43)-1)*100</f>
        <v>26.020243631667995</v>
      </c>
      <c r="N43" s="245">
        <v>5011938</v>
      </c>
      <c r="O43" s="245">
        <f>SUM(O30:O41)</f>
        <v>3702570</v>
      </c>
      <c r="P43" s="245">
        <f>SUM(P30:P41)</f>
        <v>3756090</v>
      </c>
      <c r="Q43" s="245">
        <f>SUM(Q31:Q41)</f>
        <v>2957640</v>
      </c>
      <c r="R43" s="245">
        <f>SUM(R31:R42)</f>
        <v>3085590</v>
      </c>
      <c r="S43" s="257">
        <f>((R43/Q43)-1)*100</f>
        <v>4.3260843104637514</v>
      </c>
    </row>
    <row r="44" spans="1:19" ht="17.100000000000001" customHeight="1" x14ac:dyDescent="0.25">
      <c r="A44" s="255" t="s">
        <v>28</v>
      </c>
      <c r="B44" s="245">
        <v>569530</v>
      </c>
      <c r="C44" s="245">
        <f>SUM(C31:C42)</f>
        <v>271284</v>
      </c>
      <c r="D44" s="245">
        <f>SUM(D31:D42)</f>
        <v>333301</v>
      </c>
      <c r="E44" s="245">
        <f>SUM(E31:E42)</f>
        <v>330989</v>
      </c>
      <c r="F44" s="245">
        <f>SUM(F31:F42)</f>
        <v>32740</v>
      </c>
      <c r="G44" s="257">
        <f>((F44/E44)-1)*100</f>
        <v>-90.108432606521674</v>
      </c>
      <c r="H44" s="256">
        <v>862757.15189999994</v>
      </c>
      <c r="I44" s="245">
        <f>SUM(I31:I42)</f>
        <v>3913060</v>
      </c>
      <c r="J44" s="245">
        <f>SUM(J31:J42)</f>
        <v>3705894</v>
      </c>
      <c r="K44" s="245">
        <f>SUM(K31:K42)</f>
        <v>3219516</v>
      </c>
      <c r="L44" s="245">
        <f>SUM(L31:L42)</f>
        <v>3673354</v>
      </c>
      <c r="M44" s="257">
        <f>((L44/K44)-1)*100</f>
        <v>14.096466673872721</v>
      </c>
      <c r="N44" s="245">
        <v>5011938</v>
      </c>
      <c r="O44" s="245">
        <f>SUM(O31:O42)</f>
        <v>4060860</v>
      </c>
      <c r="P44" s="245">
        <f>SUM(P31:P42)</f>
        <v>4069590</v>
      </c>
      <c r="Q44" s="245">
        <f>SUM(Q31:Q42)</f>
        <v>3276340</v>
      </c>
      <c r="R44" s="245">
        <f>SUM(R31:R42)</f>
        <v>3085590</v>
      </c>
      <c r="S44" s="257">
        <f>((R44/Q44)-1)*100</f>
        <v>-5.8220453310706466</v>
      </c>
    </row>
    <row r="45" spans="1:19" ht="9" customHeight="1" x14ac:dyDescent="0.25">
      <c r="A45" s="4" t="s">
        <v>78</v>
      </c>
      <c r="H45" s="28" t="s">
        <v>70</v>
      </c>
      <c r="I45" s="28"/>
    </row>
    <row r="46" spans="1:19" ht="9" customHeight="1" x14ac:dyDescent="0.25">
      <c r="A46" s="4" t="s">
        <v>104</v>
      </c>
    </row>
    <row r="47" spans="1:19" ht="9" customHeight="1" x14ac:dyDescent="0.25">
      <c r="A47" s="170" t="s">
        <v>179</v>
      </c>
    </row>
    <row r="48" spans="1:19" ht="9" customHeight="1" x14ac:dyDescent="0.15">
      <c r="A48" s="269" t="s">
        <v>180</v>
      </c>
    </row>
  </sheetData>
  <mergeCells count="8">
    <mergeCell ref="A3:A4"/>
    <mergeCell ref="B29:G29"/>
    <mergeCell ref="H29:M29"/>
    <mergeCell ref="N29:S29"/>
    <mergeCell ref="B3:G3"/>
    <mergeCell ref="H3:M3"/>
    <mergeCell ref="N3:S3"/>
    <mergeCell ref="B28:S28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B26:B29 SZ4352:AWN4352 JD4352 JD11264 SZ11264:CAB11264 CAB4096:CJX4096 B45:B46 B23:B25 E18 E44 F17:J17 L17:S17 G43:J43 M43:P43 S43 H44:J44 H18:K18 N18:Q18 N44:P44 K44:M44 Q44:R44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P83"/>
  <sheetViews>
    <sheetView showGridLines="0" zoomScaleNormal="100" workbookViewId="0">
      <selection activeCell="A2" sqref="A2:O82"/>
    </sheetView>
  </sheetViews>
  <sheetFormatPr baseColWidth="10" defaultColWidth="6.33203125" defaultRowHeight="13.35" customHeight="1" x14ac:dyDescent="0.25"/>
  <cols>
    <col min="1" max="1" width="6.109375" style="162" customWidth="1"/>
    <col min="2" max="2" width="11" style="162" customWidth="1"/>
    <col min="3" max="3" width="2.88671875" style="162" customWidth="1"/>
    <col min="4" max="15" width="4.88671875" style="162" customWidth="1"/>
    <col min="16" max="16" width="6.6640625" style="162" bestFit="1" customWidth="1"/>
    <col min="17" max="16384" width="6.33203125" style="162"/>
  </cols>
  <sheetData>
    <row r="2" spans="1:16" ht="13.35" customHeight="1" x14ac:dyDescent="0.25">
      <c r="A2" s="29" t="s">
        <v>174</v>
      </c>
      <c r="B2" s="207"/>
      <c r="C2" s="207"/>
      <c r="D2" s="207"/>
      <c r="E2" s="207"/>
    </row>
    <row r="3" spans="1:16" ht="12" customHeight="1" x14ac:dyDescent="0.25">
      <c r="A3" s="32" t="s">
        <v>244</v>
      </c>
      <c r="B3" s="208"/>
      <c r="C3" s="208"/>
      <c r="D3" s="208"/>
      <c r="E3" s="208"/>
      <c r="F3" s="161"/>
      <c r="G3" s="161"/>
      <c r="H3" s="161"/>
      <c r="I3" s="161"/>
      <c r="J3" s="161"/>
      <c r="K3" s="161"/>
      <c r="L3" s="161"/>
      <c r="M3" s="161"/>
      <c r="N3" s="161"/>
      <c r="O3" s="161"/>
    </row>
    <row r="4" spans="1:16" ht="5.0999999999999996" customHeight="1" x14ac:dyDescent="0.25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</row>
    <row r="5" spans="1:16" ht="24" customHeight="1" x14ac:dyDescent="0.25">
      <c r="A5" s="280" t="s">
        <v>82</v>
      </c>
      <c r="B5" s="281" t="s">
        <v>83</v>
      </c>
      <c r="C5" s="282" t="s">
        <v>57</v>
      </c>
      <c r="D5" s="282" t="s">
        <v>46</v>
      </c>
      <c r="E5" s="282" t="s">
        <v>47</v>
      </c>
      <c r="F5" s="282" t="s">
        <v>48</v>
      </c>
      <c r="G5" s="282" t="s">
        <v>49</v>
      </c>
      <c r="H5" s="282" t="s">
        <v>50</v>
      </c>
      <c r="I5" s="282" t="s">
        <v>51</v>
      </c>
      <c r="J5" s="282" t="s">
        <v>52</v>
      </c>
      <c r="K5" s="282" t="s">
        <v>53</v>
      </c>
      <c r="L5" s="282" t="s">
        <v>54</v>
      </c>
      <c r="M5" s="282" t="s">
        <v>55</v>
      </c>
      <c r="N5" s="282" t="s">
        <v>37</v>
      </c>
      <c r="O5" s="282" t="s">
        <v>38</v>
      </c>
    </row>
    <row r="6" spans="1:16" ht="2.25" customHeight="1" x14ac:dyDescent="0.15">
      <c r="A6" s="353" t="s">
        <v>84</v>
      </c>
      <c r="B6" s="200"/>
      <c r="C6" s="284"/>
      <c r="D6" s="201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</row>
    <row r="7" spans="1:16" ht="9.75" customHeight="1" x14ac:dyDescent="0.15">
      <c r="A7" s="350"/>
      <c r="B7" s="199" t="s">
        <v>245</v>
      </c>
      <c r="C7" s="202">
        <v>2023</v>
      </c>
      <c r="D7" s="169">
        <v>62833821.514462329</v>
      </c>
      <c r="E7" s="169">
        <v>58681518.347107045</v>
      </c>
      <c r="F7" s="169">
        <v>66288495.481445476</v>
      </c>
      <c r="G7" s="169">
        <v>68182322.491437778</v>
      </c>
      <c r="H7" s="169">
        <v>67612548.910959706</v>
      </c>
      <c r="I7" s="169">
        <v>65443221.307465471</v>
      </c>
      <c r="J7" s="169">
        <v>68454566.870214313</v>
      </c>
      <c r="K7" s="169">
        <v>64815315.067235947</v>
      </c>
      <c r="L7" s="169">
        <v>64641405.206999995</v>
      </c>
      <c r="M7" s="169">
        <v>67173539.878874496</v>
      </c>
      <c r="N7" s="169">
        <v>65498927.654452346</v>
      </c>
      <c r="O7" s="169">
        <v>70128533.673000008</v>
      </c>
      <c r="P7" s="161"/>
    </row>
    <row r="8" spans="1:16" ht="9.75" customHeight="1" x14ac:dyDescent="0.15">
      <c r="A8" s="350"/>
      <c r="B8" s="199"/>
      <c r="C8" s="202">
        <v>2024</v>
      </c>
      <c r="D8" s="169">
        <v>64596333.08471939</v>
      </c>
      <c r="E8" s="169">
        <v>58183375.666418053</v>
      </c>
      <c r="F8" s="169">
        <v>65498728.644439526</v>
      </c>
      <c r="G8" s="169">
        <v>69627499.760943353</v>
      </c>
      <c r="H8" s="169">
        <v>69660193.603191689</v>
      </c>
      <c r="I8" s="169">
        <v>67879412.43327871</v>
      </c>
      <c r="J8" s="169">
        <v>71239401.585027307</v>
      </c>
      <c r="K8" s="169">
        <v>70191581.007718578</v>
      </c>
      <c r="L8" s="169">
        <v>68742259.797393396</v>
      </c>
      <c r="M8" s="169">
        <v>70004138.84267956</v>
      </c>
      <c r="N8" s="169">
        <v>67727646.400000006</v>
      </c>
      <c r="O8" s="169">
        <v>69078136.483903557</v>
      </c>
      <c r="P8" s="161"/>
    </row>
    <row r="9" spans="1:16" ht="9.75" customHeight="1" x14ac:dyDescent="0.15">
      <c r="A9" s="350"/>
      <c r="B9" s="199" t="s">
        <v>85</v>
      </c>
      <c r="C9" s="202">
        <v>2023</v>
      </c>
      <c r="D9" s="169">
        <v>143634.7702164475</v>
      </c>
      <c r="E9" s="169">
        <v>130302.93689826831</v>
      </c>
      <c r="F9" s="169">
        <v>146223.17558251423</v>
      </c>
      <c r="G9" s="169">
        <v>150509.13607679878</v>
      </c>
      <c r="H9" s="169">
        <v>150306.69863481726</v>
      </c>
      <c r="I9" s="169">
        <v>149654.67776760715</v>
      </c>
      <c r="J9" s="169">
        <v>155890.91031175107</v>
      </c>
      <c r="K9" s="169">
        <v>149810.46440478312</v>
      </c>
      <c r="L9" s="169">
        <v>149310.47887437072</v>
      </c>
      <c r="M9" s="169">
        <v>152980.55437253762</v>
      </c>
      <c r="N9" s="169">
        <v>146477.16346953274</v>
      </c>
      <c r="O9" s="169">
        <v>156371.76691313356</v>
      </c>
    </row>
    <row r="10" spans="1:16" ht="9.75" customHeight="1" x14ac:dyDescent="0.15">
      <c r="A10" s="350"/>
      <c r="B10" s="199"/>
      <c r="C10" s="202">
        <v>2024</v>
      </c>
      <c r="D10" s="169">
        <v>141430.82063551308</v>
      </c>
      <c r="E10" s="169">
        <v>126226.2093655036</v>
      </c>
      <c r="F10" s="169">
        <v>142414.9474433882</v>
      </c>
      <c r="G10" s="169">
        <v>155608.13246446944</v>
      </c>
      <c r="H10" s="169">
        <v>155799.37104053082</v>
      </c>
      <c r="I10" s="169">
        <v>153831.80303077839</v>
      </c>
      <c r="J10" s="169">
        <v>160781.35829000559</v>
      </c>
      <c r="K10" s="169">
        <v>155532.59211004188</v>
      </c>
      <c r="L10" s="169">
        <v>155655.76146974121</v>
      </c>
      <c r="M10" s="169">
        <v>159625.03359490505</v>
      </c>
      <c r="N10" s="169">
        <v>153229.62826335392</v>
      </c>
      <c r="O10" s="169">
        <v>161675.81383333667</v>
      </c>
    </row>
    <row r="11" spans="1:16" ht="9.75" customHeight="1" x14ac:dyDescent="0.15">
      <c r="A11" s="350"/>
      <c r="B11" s="199" t="s">
        <v>246</v>
      </c>
      <c r="C11" s="202">
        <v>2023</v>
      </c>
      <c r="D11" s="203">
        <f>D9/D7*1000</f>
        <v>2.2859467521546084</v>
      </c>
      <c r="E11" s="203">
        <f t="shared" ref="E11:O11" si="0">E9/E7*1000</f>
        <v>2.2205106576744216</v>
      </c>
      <c r="F11" s="203">
        <f t="shared" si="0"/>
        <v>2.2058605270871312</v>
      </c>
      <c r="G11" s="203">
        <f t="shared" si="0"/>
        <v>2.2074510016243498</v>
      </c>
      <c r="H11" s="203">
        <f t="shared" si="0"/>
        <v>2.2230591961968349</v>
      </c>
      <c r="I11" s="203">
        <f t="shared" si="0"/>
        <v>2.2867865422531581</v>
      </c>
      <c r="J11" s="203">
        <f t="shared" si="0"/>
        <v>2.277290142048678</v>
      </c>
      <c r="K11" s="203">
        <v>2.3113436114501296</v>
      </c>
      <c r="L11" s="203">
        <f t="shared" si="0"/>
        <v>2.309827244569274</v>
      </c>
      <c r="M11" s="203">
        <f>M9/M7*1000</f>
        <v>2.2773930724566251</v>
      </c>
      <c r="N11" s="203">
        <f t="shared" si="0"/>
        <v>2.2363291845370514</v>
      </c>
      <c r="O11" s="203">
        <f t="shared" si="0"/>
        <v>2.229788058057427</v>
      </c>
    </row>
    <row r="12" spans="1:16" ht="9.75" customHeight="1" x14ac:dyDescent="0.15">
      <c r="A12" s="350"/>
      <c r="B12" s="199"/>
      <c r="C12" s="202">
        <v>2024</v>
      </c>
      <c r="D12" s="203">
        <f>D10/D8*1000</f>
        <v>2.1894558697321678</v>
      </c>
      <c r="E12" s="203">
        <f t="shared" ref="E12:L12" si="1">E10/E8*1000</f>
        <v>2.1694548987531177</v>
      </c>
      <c r="F12" s="203">
        <f t="shared" si="1"/>
        <v>2.1743162102655318</v>
      </c>
      <c r="G12" s="203">
        <f t="shared" si="1"/>
        <v>2.2348660083835989</v>
      </c>
      <c r="H12" s="203">
        <f t="shared" si="1"/>
        <v>2.23656241795734</v>
      </c>
      <c r="I12" s="203">
        <f t="shared" si="1"/>
        <v>2.2662512463846913</v>
      </c>
      <c r="J12" s="203">
        <f t="shared" si="1"/>
        <v>2.2569161827967643</v>
      </c>
      <c r="K12" s="203">
        <f t="shared" si="1"/>
        <v>2.2158297316730735</v>
      </c>
      <c r="L12" s="203">
        <f t="shared" si="1"/>
        <v>2.2643387332408214</v>
      </c>
      <c r="M12" s="203">
        <f>M10/M8*1000</f>
        <v>2.2802228015922128</v>
      </c>
      <c r="N12" s="203">
        <f>N10/N8*1000</f>
        <v>2.2624384045235906</v>
      </c>
      <c r="O12" s="203">
        <f>O10/O8*1000</f>
        <v>2.3404773501817036</v>
      </c>
    </row>
    <row r="13" spans="1:16" ht="9.75" customHeight="1" x14ac:dyDescent="0.15">
      <c r="A13" s="350"/>
      <c r="B13" s="199" t="s">
        <v>86</v>
      </c>
      <c r="C13" s="202">
        <v>2023</v>
      </c>
      <c r="D13" s="168">
        <v>6.6099321380984399</v>
      </c>
      <c r="E13" s="168">
        <v>6.9046892845512708</v>
      </c>
      <c r="F13" s="168">
        <v>6.963151164827484</v>
      </c>
      <c r="G13" s="168">
        <v>6.9934923352582867</v>
      </c>
      <c r="H13" s="168">
        <v>7.019409157474823</v>
      </c>
      <c r="I13" s="168">
        <v>7.0298170935326949</v>
      </c>
      <c r="J13" s="168">
        <v>7.0509455082272705</v>
      </c>
      <c r="K13" s="168">
        <v>7.0549252508552298</v>
      </c>
      <c r="L13" s="168">
        <v>7.0578041210187958</v>
      </c>
      <c r="M13" s="168">
        <v>7.0590215450330129</v>
      </c>
      <c r="N13" s="168">
        <v>7.060362187898118</v>
      </c>
      <c r="O13" s="168">
        <v>7.0886410674536302</v>
      </c>
    </row>
    <row r="14" spans="1:16" ht="9.75" customHeight="1" x14ac:dyDescent="0.15">
      <c r="A14" s="351"/>
      <c r="B14" s="163"/>
      <c r="C14" s="204">
        <v>2024</v>
      </c>
      <c r="D14" s="205">
        <v>7.044484691053893</v>
      </c>
      <c r="E14" s="205">
        <v>7.057255434229905</v>
      </c>
      <c r="F14" s="205">
        <v>7.094572905020061</v>
      </c>
      <c r="G14" s="205">
        <v>7.1022406347090339</v>
      </c>
      <c r="H14" s="205">
        <v>7.1074877885624126</v>
      </c>
      <c r="I14" s="205">
        <v>7.1138942289211915</v>
      </c>
      <c r="J14" s="205">
        <v>7.1181236865935196</v>
      </c>
      <c r="K14" s="205">
        <v>7.123701984797381</v>
      </c>
      <c r="L14" s="205">
        <v>7.1327988627971903</v>
      </c>
      <c r="M14" s="205">
        <v>7.137028014628239</v>
      </c>
      <c r="N14" s="205">
        <v>7.1403094353680938</v>
      </c>
      <c r="O14" s="205">
        <v>7.1452215779579191</v>
      </c>
    </row>
    <row r="15" spans="1:16" ht="3" customHeight="1" x14ac:dyDescent="0.15">
      <c r="A15" s="354" t="s">
        <v>61</v>
      </c>
      <c r="B15" s="199"/>
      <c r="C15" s="202"/>
      <c r="D15" s="206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</row>
    <row r="16" spans="1:16" ht="9.75" customHeight="1" x14ac:dyDescent="0.15">
      <c r="A16" s="355"/>
      <c r="B16" s="199" t="s">
        <v>247</v>
      </c>
      <c r="C16" s="202">
        <v>2023</v>
      </c>
      <c r="D16" s="169">
        <v>28616644.479824997</v>
      </c>
      <c r="E16" s="169">
        <v>27544935.803714998</v>
      </c>
      <c r="F16" s="169">
        <v>27714391.673974998</v>
      </c>
      <c r="G16" s="169">
        <v>27922911.6809</v>
      </c>
      <c r="H16" s="169">
        <v>28011840.055405002</v>
      </c>
      <c r="I16" s="169">
        <v>28146639.495734997</v>
      </c>
      <c r="J16" s="169">
        <v>28517563.401875004</v>
      </c>
      <c r="K16" s="169">
        <v>28491125.563425004</v>
      </c>
      <c r="L16" s="169">
        <v>28496514.632040005</v>
      </c>
      <c r="M16" s="169">
        <v>28563911.398420006</v>
      </c>
      <c r="N16" s="169">
        <v>28562020.627324998</v>
      </c>
      <c r="O16" s="169">
        <v>28544821.855339993</v>
      </c>
    </row>
    <row r="17" spans="1:15" ht="9.75" customHeight="1" x14ac:dyDescent="0.15">
      <c r="A17" s="355"/>
      <c r="B17" s="199"/>
      <c r="C17" s="202">
        <v>2024</v>
      </c>
      <c r="D17" s="169">
        <v>28298223.749170005</v>
      </c>
      <c r="E17" s="169">
        <v>27913482.655000001</v>
      </c>
      <c r="F17" s="169">
        <v>27694283.059620004</v>
      </c>
      <c r="G17" s="169">
        <v>27704549.638139993</v>
      </c>
      <c r="H17" s="169">
        <v>27518723</v>
      </c>
      <c r="I17" s="169">
        <v>27559664</v>
      </c>
      <c r="J17" s="169">
        <v>27570450</v>
      </c>
      <c r="K17" s="169">
        <v>27683592</v>
      </c>
      <c r="L17" s="169">
        <v>27668462.5</v>
      </c>
      <c r="M17" s="169">
        <v>27640314.1493246</v>
      </c>
      <c r="N17" s="169">
        <v>27654800</v>
      </c>
      <c r="O17" s="169">
        <v>27694430.75338221</v>
      </c>
    </row>
    <row r="18" spans="1:15" ht="9.75" customHeight="1" x14ac:dyDescent="0.15">
      <c r="A18" s="355"/>
      <c r="B18" s="199" t="s">
        <v>89</v>
      </c>
      <c r="C18" s="202">
        <v>2023</v>
      </c>
      <c r="D18" s="169">
        <v>42933.522888426982</v>
      </c>
      <c r="E18" s="169">
        <v>42196.851504335806</v>
      </c>
      <c r="F18" s="169">
        <v>42057.703109519993</v>
      </c>
      <c r="G18" s="169">
        <v>42256.542312891019</v>
      </c>
      <c r="H18" s="169">
        <v>42749.169113811215</v>
      </c>
      <c r="I18" s="169">
        <v>42728.251606655205</v>
      </c>
      <c r="J18" s="169">
        <v>42209.750470756007</v>
      </c>
      <c r="K18" s="169">
        <v>42890.325300199002</v>
      </c>
      <c r="L18" s="169">
        <v>42455.483770784194</v>
      </c>
      <c r="M18" s="169">
        <v>42513.36780420498</v>
      </c>
      <c r="N18" s="169">
        <v>42756.064716927998</v>
      </c>
      <c r="O18" s="169">
        <v>42882.970255876986</v>
      </c>
    </row>
    <row r="19" spans="1:15" ht="9.75" customHeight="1" x14ac:dyDescent="0.15">
      <c r="A19" s="355"/>
      <c r="B19" s="199"/>
      <c r="C19" s="202">
        <v>2024</v>
      </c>
      <c r="D19" s="169">
        <v>42476.779790499997</v>
      </c>
      <c r="E19" s="169">
        <v>41940.477799999993</v>
      </c>
      <c r="F19" s="169">
        <v>42001.227616050397</v>
      </c>
      <c r="G19" s="169">
        <v>41643.885800000018</v>
      </c>
      <c r="H19" s="169">
        <v>42712.702700000002</v>
      </c>
      <c r="I19" s="169">
        <v>42335.928000000007</v>
      </c>
      <c r="J19" s="169">
        <v>42329.661000000015</v>
      </c>
      <c r="K19" s="169">
        <v>42920.089900000014</v>
      </c>
      <c r="L19" s="169">
        <v>42314.230099999986</v>
      </c>
      <c r="M19" s="169">
        <v>42557.230835317088</v>
      </c>
      <c r="N19" s="169">
        <v>42517.345977196805</v>
      </c>
      <c r="O19" s="169">
        <v>42842.255136072992</v>
      </c>
    </row>
    <row r="20" spans="1:15" ht="9.75" customHeight="1" x14ac:dyDescent="0.15">
      <c r="A20" s="355"/>
      <c r="B20" s="199" t="s">
        <v>96</v>
      </c>
      <c r="C20" s="202">
        <v>2023</v>
      </c>
      <c r="D20" s="203">
        <f>D18/D16*1000</f>
        <v>1.5002989927311539</v>
      </c>
      <c r="E20" s="203">
        <f t="shared" ref="E20:O21" si="2">E18/E16*1000</f>
        <v>1.5319277490799124</v>
      </c>
      <c r="F20" s="203">
        <f t="shared" si="2"/>
        <v>1.517540186495018</v>
      </c>
      <c r="G20" s="203">
        <f t="shared" si="2"/>
        <v>1.5133286526775642</v>
      </c>
      <c r="H20" s="203">
        <f t="shared" si="2"/>
        <v>1.5261107099446893</v>
      </c>
      <c r="I20" s="203">
        <f t="shared" si="2"/>
        <v>1.5180587228940681</v>
      </c>
      <c r="J20" s="203">
        <f t="shared" si="2"/>
        <v>1.4801317306085398</v>
      </c>
      <c r="K20" s="203">
        <v>1.4948628549401222</v>
      </c>
      <c r="L20" s="203">
        <f t="shared" si="2"/>
        <v>1.4898482961509072</v>
      </c>
      <c r="M20" s="203">
        <f>M18/M16*1000</f>
        <v>1.4883594620923162</v>
      </c>
      <c r="N20" s="203">
        <f t="shared" si="2"/>
        <v>1.4969551795654017</v>
      </c>
      <c r="O20" s="203">
        <f t="shared" si="2"/>
        <v>1.502302956143855</v>
      </c>
    </row>
    <row r="21" spans="1:15" ht="9.75" customHeight="1" x14ac:dyDescent="0.15">
      <c r="A21" s="355"/>
      <c r="B21" s="199"/>
      <c r="C21" s="202">
        <v>2024</v>
      </c>
      <c r="D21" s="203">
        <f>D19/D17*1000</f>
        <v>1.5010404952270493</v>
      </c>
      <c r="E21" s="203">
        <f t="shared" ref="E21:H21" si="3">E19/E17*1000</f>
        <v>1.5025168417129564</v>
      </c>
      <c r="F21" s="203">
        <f t="shared" si="3"/>
        <v>1.5166028138598326</v>
      </c>
      <c r="G21" s="203">
        <f t="shared" si="3"/>
        <v>1.5031424926204242</v>
      </c>
      <c r="H21" s="203">
        <f t="shared" si="3"/>
        <v>1.5521324408839756</v>
      </c>
      <c r="I21" s="203">
        <f t="shared" si="2"/>
        <v>1.5361554480490041</v>
      </c>
      <c r="J21" s="203">
        <f t="shared" si="2"/>
        <v>1.5353271709384508</v>
      </c>
      <c r="K21" s="203">
        <f t="shared" si="2"/>
        <v>1.5503800915719324</v>
      </c>
      <c r="L21" s="203">
        <f t="shared" si="2"/>
        <v>1.5293307353091985</v>
      </c>
      <c r="M21" s="203">
        <f>M19/M17*1000</f>
        <v>1.5396797086098599</v>
      </c>
      <c r="N21" s="203">
        <f>N19/N17*1000</f>
        <v>1.5374309695675545</v>
      </c>
      <c r="O21" s="203">
        <f>O19/O17*1000</f>
        <v>1.54696283587056</v>
      </c>
    </row>
    <row r="22" spans="1:15" ht="9.75" customHeight="1" x14ac:dyDescent="0.15">
      <c r="A22" s="355"/>
      <c r="B22" s="199" t="s">
        <v>90</v>
      </c>
      <c r="C22" s="202">
        <v>2023</v>
      </c>
      <c r="D22" s="168">
        <v>5.0640513227031585</v>
      </c>
      <c r="E22" s="168">
        <v>5.2480915441770284</v>
      </c>
      <c r="F22" s="168">
        <v>5.2854026883899694</v>
      </c>
      <c r="G22" s="168">
        <v>5.3008205826186243</v>
      </c>
      <c r="H22" s="168">
        <v>5.3302080557520979</v>
      </c>
      <c r="I22" s="168">
        <v>5.3167479784361316</v>
      </c>
      <c r="J22" s="168">
        <v>5.3189728348627661</v>
      </c>
      <c r="K22" s="168">
        <v>5.3256053543967994</v>
      </c>
      <c r="L22" s="168">
        <v>5.3230162583308678</v>
      </c>
      <c r="M22" s="168">
        <v>5.3220975116042606</v>
      </c>
      <c r="N22" s="168">
        <v>5.3352396578755918</v>
      </c>
      <c r="O22" s="168">
        <v>5.3433873444899405</v>
      </c>
    </row>
    <row r="23" spans="1:15" ht="9.75" customHeight="1" x14ac:dyDescent="0.15">
      <c r="A23" s="356"/>
      <c r="B23" s="163"/>
      <c r="C23" s="204">
        <v>2024</v>
      </c>
      <c r="D23" s="205">
        <v>5.1870676320631102</v>
      </c>
      <c r="E23" s="205">
        <v>5.2104546242603842</v>
      </c>
      <c r="F23" s="205">
        <v>5.2200934850919261</v>
      </c>
      <c r="G23" s="205">
        <v>5.228692264570082</v>
      </c>
      <c r="H23" s="205">
        <v>5.2314220632004149</v>
      </c>
      <c r="I23" s="205">
        <v>5.2367083966837802</v>
      </c>
      <c r="J23" s="205">
        <v>5.240810543466198</v>
      </c>
      <c r="K23" s="205">
        <v>5.2465095571083582</v>
      </c>
      <c r="L23" s="205">
        <v>5.2498956316459156</v>
      </c>
      <c r="M23" s="205">
        <v>5.2548663640301143</v>
      </c>
      <c r="N23" s="205">
        <v>5.2605656753881185</v>
      </c>
      <c r="O23" s="205">
        <v>5.2646534067974908</v>
      </c>
    </row>
    <row r="24" spans="1:15" ht="3" customHeight="1" x14ac:dyDescent="0.15">
      <c r="A24" s="352" t="s">
        <v>87</v>
      </c>
      <c r="B24" s="199"/>
      <c r="C24" s="202"/>
      <c r="D24" s="169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69"/>
    </row>
    <row r="25" spans="1:15" ht="9.75" customHeight="1" x14ac:dyDescent="0.15">
      <c r="A25" s="350"/>
      <c r="B25" s="199" t="s">
        <v>248</v>
      </c>
      <c r="C25" s="202">
        <v>2023</v>
      </c>
      <c r="D25" s="206">
        <v>104446</v>
      </c>
      <c r="E25" s="169">
        <v>107096</v>
      </c>
      <c r="F25" s="169">
        <v>108528.09278185497</v>
      </c>
      <c r="G25" s="169">
        <v>114969.3</v>
      </c>
      <c r="H25" s="169">
        <v>116998.14</v>
      </c>
      <c r="I25" s="169">
        <v>117929</v>
      </c>
      <c r="J25" s="169">
        <v>118989</v>
      </c>
      <c r="K25" s="169">
        <v>115593</v>
      </c>
      <c r="L25" s="169">
        <v>111689.18835187456</v>
      </c>
      <c r="M25" s="169">
        <v>107336.41445936967</v>
      </c>
      <c r="N25" s="169">
        <v>109281</v>
      </c>
      <c r="O25" s="169">
        <v>111809.31691231836</v>
      </c>
    </row>
    <row r="26" spans="1:15" ht="9.75" customHeight="1" x14ac:dyDescent="0.15">
      <c r="A26" s="350"/>
      <c r="B26" s="199"/>
      <c r="C26" s="202">
        <v>2024</v>
      </c>
      <c r="D26" s="206">
        <v>105635</v>
      </c>
      <c r="E26" s="169">
        <v>109949</v>
      </c>
      <c r="F26" s="169">
        <v>110427.83079687419</v>
      </c>
      <c r="G26" s="169">
        <v>118029</v>
      </c>
      <c r="H26" s="169">
        <v>120064.20702453096</v>
      </c>
      <c r="I26" s="169">
        <v>119531.00901286866</v>
      </c>
      <c r="J26" s="169">
        <v>120760</v>
      </c>
      <c r="K26" s="169">
        <v>117985</v>
      </c>
      <c r="L26" s="169">
        <v>114721.41</v>
      </c>
      <c r="M26" s="169">
        <v>109461</v>
      </c>
      <c r="N26" s="169">
        <v>111459</v>
      </c>
      <c r="O26" s="169">
        <v>116046</v>
      </c>
    </row>
    <row r="27" spans="1:15" ht="9.75" customHeight="1" x14ac:dyDescent="0.15">
      <c r="A27" s="350"/>
      <c r="B27" s="199" t="s">
        <v>85</v>
      </c>
      <c r="C27" s="202">
        <v>2023</v>
      </c>
      <c r="D27" s="169">
        <v>15197.980978857247</v>
      </c>
      <c r="E27" s="169">
        <v>15757.6988776</v>
      </c>
      <c r="F27" s="169">
        <v>16037.049540212996</v>
      </c>
      <c r="G27" s="169">
        <v>17124.764814863709</v>
      </c>
      <c r="H27" s="169">
        <v>17489.00613858414</v>
      </c>
      <c r="I27" s="169">
        <v>17509.319313599997</v>
      </c>
      <c r="J27" s="169">
        <v>17574.268389032033</v>
      </c>
      <c r="K27" s="169">
        <v>17121.698460232197</v>
      </c>
      <c r="L27" s="169">
        <v>16535.440423199994</v>
      </c>
      <c r="M27" s="169">
        <v>15735.95698872188</v>
      </c>
      <c r="N27" s="169">
        <v>16044.873043499998</v>
      </c>
      <c r="O27" s="169">
        <v>16594.937510359337</v>
      </c>
    </row>
    <row r="28" spans="1:15" ht="9.75" customHeight="1" x14ac:dyDescent="0.15">
      <c r="A28" s="350"/>
      <c r="B28" s="199"/>
      <c r="C28" s="202">
        <v>2024</v>
      </c>
      <c r="D28" s="169">
        <v>15576.295463916236</v>
      </c>
      <c r="E28" s="169">
        <v>16156.667694399999</v>
      </c>
      <c r="F28" s="169">
        <v>16361.510506500003</v>
      </c>
      <c r="G28" s="169">
        <v>17367.811615732557</v>
      </c>
      <c r="H28" s="169">
        <v>17728.301723572025</v>
      </c>
      <c r="I28" s="169">
        <v>17767.018169030758</v>
      </c>
      <c r="J28" s="169">
        <v>17904.542975397821</v>
      </c>
      <c r="K28" s="169">
        <v>17312.983709845921</v>
      </c>
      <c r="L28" s="169">
        <v>16774.804592319997</v>
      </c>
      <c r="M28" s="169">
        <v>15998.282246405841</v>
      </c>
      <c r="N28" s="169">
        <v>16281.586646860002</v>
      </c>
      <c r="O28" s="169">
        <v>16861.800817170002</v>
      </c>
    </row>
    <row r="29" spans="1:15" ht="9.75" customHeight="1" x14ac:dyDescent="0.15">
      <c r="A29" s="350"/>
      <c r="B29" s="199" t="s">
        <v>249</v>
      </c>
      <c r="C29" s="202">
        <v>2023</v>
      </c>
      <c r="D29" s="206">
        <f>D27/D25*1000</f>
        <v>145.51041666370418</v>
      </c>
      <c r="E29" s="206">
        <f t="shared" ref="E29:O30" si="4">E27/E25*1000</f>
        <v>147.13620375737656</v>
      </c>
      <c r="F29" s="206">
        <f t="shared" si="4"/>
        <v>147.76864799833893</v>
      </c>
      <c r="G29" s="206">
        <f t="shared" si="4"/>
        <v>148.95076176739101</v>
      </c>
      <c r="H29" s="206">
        <f t="shared" si="4"/>
        <v>149.48106131075366</v>
      </c>
      <c r="I29" s="206">
        <f t="shared" si="4"/>
        <v>148.47339766808841</v>
      </c>
      <c r="J29" s="206">
        <f t="shared" si="4"/>
        <v>147.69658026399108</v>
      </c>
      <c r="K29" s="206">
        <v>148.12054761302326</v>
      </c>
      <c r="L29" s="206">
        <f t="shared" si="4"/>
        <v>148.04871149305353</v>
      </c>
      <c r="M29" s="206">
        <f>M27/M25*1000</f>
        <v>146.60408648808047</v>
      </c>
      <c r="N29" s="206">
        <f t="shared" si="4"/>
        <v>146.82216527575699</v>
      </c>
      <c r="O29" s="206">
        <f t="shared" si="4"/>
        <v>148.42177708118189</v>
      </c>
    </row>
    <row r="30" spans="1:15" ht="9.75" customHeight="1" x14ac:dyDescent="0.15">
      <c r="A30" s="350"/>
      <c r="B30" s="199"/>
      <c r="C30" s="202">
        <v>2024</v>
      </c>
      <c r="D30" s="206">
        <f>D28/D26*1000</f>
        <v>147.45392591391334</v>
      </c>
      <c r="E30" s="206">
        <f t="shared" ref="E30:H30" si="5">E28/E26*1000</f>
        <v>146.94692716077455</v>
      </c>
      <c r="F30" s="206">
        <f t="shared" si="5"/>
        <v>148.1647369909501</v>
      </c>
      <c r="G30" s="206">
        <f t="shared" si="5"/>
        <v>147.148680542346</v>
      </c>
      <c r="H30" s="206">
        <f t="shared" si="5"/>
        <v>147.65684264211947</v>
      </c>
      <c r="I30" s="206">
        <f t="shared" si="4"/>
        <v>148.63940592284274</v>
      </c>
      <c r="J30" s="206">
        <f t="shared" si="4"/>
        <v>148.26550989895512</v>
      </c>
      <c r="K30" s="206">
        <f t="shared" si="4"/>
        <v>146.73885417507242</v>
      </c>
      <c r="L30" s="206">
        <f t="shared" si="4"/>
        <v>146.22209221731146</v>
      </c>
      <c r="M30" s="206">
        <f>M28/M26*1000</f>
        <v>146.1550894510907</v>
      </c>
      <c r="N30" s="206">
        <f>N28/N26*1000</f>
        <v>146.07691300711474</v>
      </c>
      <c r="O30" s="206">
        <f>O28/O26*1000</f>
        <v>145.30273182332871</v>
      </c>
    </row>
    <row r="31" spans="1:15" ht="9.75" customHeight="1" x14ac:dyDescent="0.15">
      <c r="A31" s="350"/>
      <c r="B31" s="199" t="s">
        <v>86</v>
      </c>
      <c r="C31" s="202">
        <v>2023</v>
      </c>
      <c r="D31" s="168">
        <v>5.8638496570524765</v>
      </c>
      <c r="E31" s="168">
        <v>5.8705441974655947</v>
      </c>
      <c r="F31" s="168">
        <v>5.8591164133662712</v>
      </c>
      <c r="G31" s="168">
        <v>5.8536293466457625</v>
      </c>
      <c r="H31" s="168">
        <v>5.8601760749716307</v>
      </c>
      <c r="I31" s="168">
        <v>5.8554887535303193</v>
      </c>
      <c r="J31" s="168">
        <v>5.8530358611448392</v>
      </c>
      <c r="K31" s="168">
        <v>5.8621897944360351</v>
      </c>
      <c r="L31" s="168">
        <v>5.866672041902496</v>
      </c>
      <c r="M31" s="168">
        <v>5.8699930520857482</v>
      </c>
      <c r="N31" s="168">
        <v>5.8569466619265382</v>
      </c>
      <c r="O31" s="168">
        <v>5.8471593510059794</v>
      </c>
    </row>
    <row r="32" spans="1:15" ht="9.75" customHeight="1" x14ac:dyDescent="0.15">
      <c r="A32" s="351"/>
      <c r="B32" s="163"/>
      <c r="C32" s="204">
        <v>2024</v>
      </c>
      <c r="D32" s="205">
        <v>5.8493771503514571</v>
      </c>
      <c r="E32" s="205">
        <v>5.8569113445502197</v>
      </c>
      <c r="F32" s="205">
        <v>5.874866735802331</v>
      </c>
      <c r="G32" s="205">
        <v>5.8861791824968375</v>
      </c>
      <c r="H32" s="205">
        <v>5.8993932700700178</v>
      </c>
      <c r="I32" s="205">
        <v>5.918166602345285</v>
      </c>
      <c r="J32" s="205">
        <v>5.9223440150569848</v>
      </c>
      <c r="K32" s="205">
        <v>5.9364657085094938</v>
      </c>
      <c r="L32" s="205">
        <v>5.9406059865375491</v>
      </c>
      <c r="M32" s="205">
        <v>5.9488209000587107</v>
      </c>
      <c r="N32" s="205">
        <v>5.9460672156836818</v>
      </c>
      <c r="O32" s="205">
        <v>5.937210733242603</v>
      </c>
    </row>
    <row r="33" spans="1:16" ht="3" customHeight="1" x14ac:dyDescent="0.15">
      <c r="A33" s="352" t="s">
        <v>97</v>
      </c>
      <c r="B33" s="199"/>
      <c r="C33" s="202"/>
      <c r="D33" s="206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69"/>
    </row>
    <row r="34" spans="1:16" ht="9.75" customHeight="1" x14ac:dyDescent="0.15">
      <c r="A34" s="350"/>
      <c r="B34" s="199" t="s">
        <v>91</v>
      </c>
      <c r="C34" s="202">
        <v>2023</v>
      </c>
      <c r="D34" s="169">
        <v>932150.114824221</v>
      </c>
      <c r="E34" s="169">
        <v>959311.02</v>
      </c>
      <c r="F34" s="169">
        <v>968145.81938538898</v>
      </c>
      <c r="G34" s="169">
        <v>975376.72</v>
      </c>
      <c r="H34" s="169">
        <v>971427.41999999993</v>
      </c>
      <c r="I34" s="169">
        <v>961246.36</v>
      </c>
      <c r="J34" s="169">
        <v>935726.27</v>
      </c>
      <c r="K34" s="169">
        <v>920507.25999999989</v>
      </c>
      <c r="L34" s="169">
        <v>895378.15938538895</v>
      </c>
      <c r="M34" s="169">
        <v>889843.81938538898</v>
      </c>
      <c r="N34" s="169">
        <v>890531.72</v>
      </c>
      <c r="O34" s="169">
        <v>901550.09938538901</v>
      </c>
    </row>
    <row r="35" spans="1:16" ht="9.75" customHeight="1" x14ac:dyDescent="0.15">
      <c r="A35" s="350"/>
      <c r="B35" s="199"/>
      <c r="C35" s="202">
        <v>2024</v>
      </c>
      <c r="D35" s="169">
        <v>920507.21</v>
      </c>
      <c r="E35" s="169">
        <v>955923.72</v>
      </c>
      <c r="F35" s="169">
        <v>970159.6891642767</v>
      </c>
      <c r="G35" s="169">
        <v>971831.93210574647</v>
      </c>
      <c r="H35" s="169">
        <v>970582.58332562365</v>
      </c>
      <c r="I35" s="169">
        <v>962133.36</v>
      </c>
      <c r="J35" s="169">
        <v>938008.29210574646</v>
      </c>
      <c r="K35" s="169">
        <v>921774</v>
      </c>
      <c r="L35" s="169">
        <v>904776.66</v>
      </c>
      <c r="M35" s="169">
        <v>897564.72</v>
      </c>
      <c r="N35" s="169">
        <v>897597</v>
      </c>
      <c r="O35" s="169">
        <v>902615.72</v>
      </c>
    </row>
    <row r="36" spans="1:16" ht="9.75" customHeight="1" x14ac:dyDescent="0.15">
      <c r="A36" s="350"/>
      <c r="B36" s="199" t="s">
        <v>92</v>
      </c>
      <c r="C36" s="202">
        <v>2023</v>
      </c>
      <c r="D36" s="169">
        <v>186201.11292793011</v>
      </c>
      <c r="E36" s="169">
        <v>178698.05479975964</v>
      </c>
      <c r="F36" s="169">
        <v>190816.92179877966</v>
      </c>
      <c r="G36" s="169">
        <v>192472.46489105214</v>
      </c>
      <c r="H36" s="169">
        <v>195054.6782382071</v>
      </c>
      <c r="I36" s="169">
        <v>189004.98696036992</v>
      </c>
      <c r="J36" s="169">
        <v>186979.13593920265</v>
      </c>
      <c r="K36" s="169">
        <v>183086.29038653674</v>
      </c>
      <c r="L36" s="169">
        <v>173059.1365503213</v>
      </c>
      <c r="M36" s="169">
        <v>176435.16983129206</v>
      </c>
      <c r="N36" s="169">
        <v>172219.63652149303</v>
      </c>
      <c r="O36" s="169">
        <v>177068.69885456038</v>
      </c>
    </row>
    <row r="37" spans="1:16" ht="9.75" customHeight="1" x14ac:dyDescent="0.15">
      <c r="A37" s="350"/>
      <c r="B37" s="199"/>
      <c r="C37" s="202">
        <v>2024</v>
      </c>
      <c r="D37" s="169">
        <v>185347.9925304814</v>
      </c>
      <c r="E37" s="169">
        <v>180951.02304001022</v>
      </c>
      <c r="F37" s="169">
        <v>191888.14279671104</v>
      </c>
      <c r="G37" s="169">
        <v>194146.22120437806</v>
      </c>
      <c r="H37" s="169">
        <v>196166.58900335754</v>
      </c>
      <c r="I37" s="169">
        <v>191180.38049291336</v>
      </c>
      <c r="J37" s="169">
        <v>189349.49300981406</v>
      </c>
      <c r="K37" s="169">
        <v>185274.86240357812</v>
      </c>
      <c r="L37" s="169">
        <v>176821.57761315696</v>
      </c>
      <c r="M37" s="169">
        <v>180182.31525712772</v>
      </c>
      <c r="N37" s="169">
        <v>176642.3429020349</v>
      </c>
      <c r="O37" s="169">
        <v>181920.5080871541</v>
      </c>
    </row>
    <row r="38" spans="1:16" ht="9.75" customHeight="1" x14ac:dyDescent="0.15">
      <c r="A38" s="350"/>
      <c r="B38" s="199" t="s">
        <v>93</v>
      </c>
      <c r="C38" s="202">
        <v>2023</v>
      </c>
      <c r="D38" s="168">
        <f>D36/D34*1000/31</f>
        <v>6.4436912234215216</v>
      </c>
      <c r="E38" s="168">
        <f>E36/E34*1000/28</f>
        <v>6.6527677183419636</v>
      </c>
      <c r="F38" s="168">
        <f>F36/F34*1000/31</f>
        <v>6.3579106069598321</v>
      </c>
      <c r="G38" s="168">
        <f>G36/G34*1000/30</f>
        <v>6.5777137162979837</v>
      </c>
      <c r="H38" s="168">
        <f t="shared" ref="H38:O38" si="6">H36/H34*1000/31</f>
        <v>6.4771554366674913</v>
      </c>
      <c r="I38" s="168">
        <f>I36/I34*1000/30</f>
        <v>6.5541639419184179</v>
      </c>
      <c r="J38" s="168">
        <f t="shared" si="6"/>
        <v>6.4458861781200811</v>
      </c>
      <c r="K38" s="168">
        <v>6.3935570228273706</v>
      </c>
      <c r="L38" s="168">
        <f>L36/L34*1000/30</f>
        <v>6.4426832668896621</v>
      </c>
      <c r="M38" s="168">
        <f>M36/M34*1000/30</f>
        <v>6.6092186062176994</v>
      </c>
      <c r="N38" s="168">
        <f>N36/N34*1000/30</f>
        <v>6.4463223732406014</v>
      </c>
      <c r="O38" s="168">
        <f t="shared" si="6"/>
        <v>6.335636272827637</v>
      </c>
    </row>
    <row r="39" spans="1:16" ht="9.75" customHeight="1" x14ac:dyDescent="0.15">
      <c r="A39" s="350"/>
      <c r="B39" s="199"/>
      <c r="C39" s="202">
        <v>2024</v>
      </c>
      <c r="D39" s="168">
        <f>D37/D35*1000/31</f>
        <v>6.4952967625134308</v>
      </c>
      <c r="E39" s="168">
        <f>E37/E35*1000/29</f>
        <v>6.5273936812191726</v>
      </c>
      <c r="F39" s="168">
        <f t="shared" ref="F39:H39" si="7">F37/F35*1000/31</f>
        <v>6.3803311551201194</v>
      </c>
      <c r="G39" s="168">
        <f t="shared" si="7"/>
        <v>6.4443049484939365</v>
      </c>
      <c r="H39" s="168">
        <f t="shared" si="7"/>
        <v>6.5197486465263426</v>
      </c>
      <c r="I39" s="316">
        <f>I37/I35*1000/30</f>
        <v>6.6234886084438216</v>
      </c>
      <c r="J39" s="316">
        <f>J37/J35*1000/31</f>
        <v>6.5117208589860889</v>
      </c>
      <c r="K39" s="316">
        <f>K37/K35*1000/31</f>
        <v>6.4838110693418916</v>
      </c>
      <c r="L39" s="316">
        <f>L37/L35*1000/30</f>
        <v>6.5143729360848361</v>
      </c>
      <c r="M39" s="316">
        <f>M37/M35*1000/31</f>
        <v>6.4756697993097667</v>
      </c>
      <c r="N39" s="316">
        <f>N37/N35*1000/30</f>
        <v>6.5598237257193341</v>
      </c>
      <c r="O39" s="316">
        <f>O37/O35*1000/31</f>
        <v>6.5015524953214756</v>
      </c>
    </row>
    <row r="40" spans="1:16" ht="9.75" customHeight="1" x14ac:dyDescent="0.15">
      <c r="A40" s="350"/>
      <c r="B40" s="199" t="s">
        <v>90</v>
      </c>
      <c r="C40" s="202">
        <v>2023</v>
      </c>
      <c r="D40" s="168">
        <v>1.4819906670406437</v>
      </c>
      <c r="E40" s="168">
        <v>1.4974159768654924</v>
      </c>
      <c r="F40" s="168">
        <v>1.5028636199002887</v>
      </c>
      <c r="G40" s="168">
        <v>1.5074232740701015</v>
      </c>
      <c r="H40" s="168">
        <v>1.5146815525252098</v>
      </c>
      <c r="I40" s="168">
        <v>1.509995534913904</v>
      </c>
      <c r="J40" s="168">
        <v>1.5083452914538162</v>
      </c>
      <c r="K40" s="168">
        <v>1.5068518571548852</v>
      </c>
      <c r="L40" s="168">
        <v>1.5051635054484878</v>
      </c>
      <c r="M40" s="168">
        <v>1.5053543995881224</v>
      </c>
      <c r="N40" s="168">
        <v>1.5070400539059037</v>
      </c>
      <c r="O40" s="168">
        <v>1.5123165466701156</v>
      </c>
    </row>
    <row r="41" spans="1:16" ht="9.75" customHeight="1" x14ac:dyDescent="0.15">
      <c r="A41" s="351"/>
      <c r="B41" s="163"/>
      <c r="C41" s="204">
        <v>2024</v>
      </c>
      <c r="D41" s="205">
        <v>1.5156006132440749</v>
      </c>
      <c r="E41" s="205">
        <v>1.5249092153258192</v>
      </c>
      <c r="F41" s="205">
        <v>1.5348520902352503</v>
      </c>
      <c r="G41" s="205">
        <v>1.5418611608291106</v>
      </c>
      <c r="H41" s="205">
        <v>1.5445814656903427</v>
      </c>
      <c r="I41" s="205">
        <v>1.5441973966252285</v>
      </c>
      <c r="J41" s="205">
        <v>1.5433566471433249</v>
      </c>
      <c r="K41" s="205">
        <v>1.54147704165675</v>
      </c>
      <c r="L41" s="205">
        <v>1.5413603513998457</v>
      </c>
      <c r="M41" s="205">
        <v>1.5406394065066149</v>
      </c>
      <c r="N41" s="205">
        <v>1.5451807591260747</v>
      </c>
      <c r="O41" s="205">
        <v>1.5474195576558776</v>
      </c>
      <c r="P41" s="164"/>
    </row>
    <row r="42" spans="1:16" ht="3" customHeight="1" x14ac:dyDescent="0.25">
      <c r="A42" s="352" t="s">
        <v>12</v>
      </c>
      <c r="B42" s="201"/>
      <c r="C42" s="202"/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164"/>
    </row>
    <row r="43" spans="1:16" ht="9.75" customHeight="1" x14ac:dyDescent="0.15">
      <c r="A43" s="350"/>
      <c r="B43" s="199" t="s">
        <v>248</v>
      </c>
      <c r="C43" s="202">
        <v>2023</v>
      </c>
      <c r="D43" s="169">
        <v>288357</v>
      </c>
      <c r="E43" s="169">
        <v>287352</v>
      </c>
      <c r="F43" s="169">
        <v>286001.36024884001</v>
      </c>
      <c r="G43" s="169">
        <v>286655</v>
      </c>
      <c r="H43" s="169">
        <v>300393.40000000002</v>
      </c>
      <c r="I43" s="169">
        <v>296338</v>
      </c>
      <c r="J43" s="169">
        <v>351507</v>
      </c>
      <c r="K43" s="169">
        <v>341033</v>
      </c>
      <c r="L43" s="169">
        <v>327875.67142893281</v>
      </c>
      <c r="M43" s="169">
        <v>321313.51304386323</v>
      </c>
      <c r="N43" s="169">
        <v>325867</v>
      </c>
      <c r="O43" s="169">
        <v>362314.83229860803</v>
      </c>
      <c r="P43" s="164"/>
    </row>
    <row r="44" spans="1:16" ht="9.75" customHeight="1" x14ac:dyDescent="0.15">
      <c r="A44" s="350"/>
      <c r="B44" s="199"/>
      <c r="C44" s="202">
        <v>2024</v>
      </c>
      <c r="D44" s="169">
        <v>296669</v>
      </c>
      <c r="E44" s="169">
        <v>299661</v>
      </c>
      <c r="F44" s="169">
        <v>305477.75990884291</v>
      </c>
      <c r="G44" s="169">
        <v>307058.0443290823</v>
      </c>
      <c r="H44" s="169">
        <v>321591.59500654746</v>
      </c>
      <c r="I44" s="169">
        <v>315708.11783568613</v>
      </c>
      <c r="J44" s="169">
        <v>365711.26227027795</v>
      </c>
      <c r="K44" s="169">
        <v>361148</v>
      </c>
      <c r="L44" s="169">
        <v>341230</v>
      </c>
      <c r="M44" s="169">
        <v>332429</v>
      </c>
      <c r="N44" s="169">
        <v>344242</v>
      </c>
      <c r="O44" s="169">
        <v>385341</v>
      </c>
      <c r="P44" s="164"/>
    </row>
    <row r="45" spans="1:16" ht="9.75" customHeight="1" x14ac:dyDescent="0.15">
      <c r="A45" s="350"/>
      <c r="B45" s="199" t="s">
        <v>85</v>
      </c>
      <c r="C45" s="202">
        <v>2023</v>
      </c>
      <c r="D45" s="169">
        <v>15115.623982236384</v>
      </c>
      <c r="E45" s="169">
        <v>15219.905151999999</v>
      </c>
      <c r="F45" s="169">
        <v>15117.891630399998</v>
      </c>
      <c r="G45" s="169">
        <v>15145.956341999998</v>
      </c>
      <c r="H45" s="169">
        <v>15655.419152032551</v>
      </c>
      <c r="I45" s="169">
        <v>15694.878710000001</v>
      </c>
      <c r="J45" s="169">
        <v>18647.015461025501</v>
      </c>
      <c r="K45" s="169">
        <v>18457.164969325506</v>
      </c>
      <c r="L45" s="169">
        <v>17434.331222500005</v>
      </c>
      <c r="M45" s="169">
        <v>17090.398035700004</v>
      </c>
      <c r="N45" s="169">
        <v>17395.94425</v>
      </c>
      <c r="O45" s="169">
        <v>19475.221211677199</v>
      </c>
      <c r="P45" s="164"/>
    </row>
    <row r="46" spans="1:16" ht="9.75" customHeight="1" x14ac:dyDescent="0.15">
      <c r="A46" s="350"/>
      <c r="B46" s="199"/>
      <c r="C46" s="202">
        <v>2024</v>
      </c>
      <c r="D46" s="169">
        <v>15585.715024118992</v>
      </c>
      <c r="E46" s="169">
        <v>15808.207622215288</v>
      </c>
      <c r="F46" s="169">
        <v>15695.041391666669</v>
      </c>
      <c r="G46" s="169">
        <v>15715.745996551046</v>
      </c>
      <c r="H46" s="169">
        <v>16329.964524897418</v>
      </c>
      <c r="I46" s="169">
        <v>16300.813997738698</v>
      </c>
      <c r="J46" s="169">
        <v>19483.346088003189</v>
      </c>
      <c r="K46" s="169">
        <v>19185.774966484583</v>
      </c>
      <c r="L46" s="169">
        <v>18205.836321956511</v>
      </c>
      <c r="M46" s="169">
        <v>17767.720990417754</v>
      </c>
      <c r="N46" s="169">
        <v>18118.616734749998</v>
      </c>
      <c r="O46" s="169">
        <v>20340.79529075</v>
      </c>
      <c r="P46" s="164"/>
    </row>
    <row r="47" spans="1:16" ht="9.75" customHeight="1" x14ac:dyDescent="0.15">
      <c r="A47" s="350"/>
      <c r="B47" s="199" t="s">
        <v>250</v>
      </c>
      <c r="C47" s="202">
        <v>2023</v>
      </c>
      <c r="D47" s="206">
        <f>D45/D43*1000</f>
        <v>52.419826750300444</v>
      </c>
      <c r="E47" s="206">
        <f t="shared" ref="E47:O48" si="8">E45/E43*1000</f>
        <v>52.966066538600742</v>
      </c>
      <c r="F47" s="206">
        <f t="shared" si="8"/>
        <v>52.859509539557564</v>
      </c>
      <c r="G47" s="206">
        <f t="shared" si="8"/>
        <v>52.836881763792704</v>
      </c>
      <c r="H47" s="206">
        <f t="shared" si="8"/>
        <v>52.116388549257579</v>
      </c>
      <c r="I47" s="206">
        <f t="shared" si="8"/>
        <v>52.962761137619886</v>
      </c>
      <c r="J47" s="206">
        <f t="shared" si="8"/>
        <v>53.048774166732102</v>
      </c>
      <c r="K47" s="206">
        <v>54.121345938151165</v>
      </c>
      <c r="L47" s="206">
        <f t="shared" si="8"/>
        <v>53.17360433153975</v>
      </c>
      <c r="M47" s="206">
        <f t="shared" ref="M47" si="9">M45/M43*1000</f>
        <v>53.189166785422294</v>
      </c>
      <c r="N47" s="206">
        <f t="shared" si="8"/>
        <v>53.383571365004741</v>
      </c>
      <c r="O47" s="206">
        <f t="shared" si="8"/>
        <v>53.752205197126351</v>
      </c>
      <c r="P47" s="164"/>
    </row>
    <row r="48" spans="1:16" ht="9.75" customHeight="1" x14ac:dyDescent="0.15">
      <c r="A48" s="350"/>
      <c r="B48" s="199"/>
      <c r="C48" s="202">
        <v>2024</v>
      </c>
      <c r="D48" s="206">
        <f>D46/D44*1000</f>
        <v>52.535704856655038</v>
      </c>
      <c r="E48" s="206">
        <f t="shared" ref="E48:H48" si="10">E46/E44*1000</f>
        <v>52.753637017213741</v>
      </c>
      <c r="F48" s="206">
        <f t="shared" si="10"/>
        <v>51.378671220943218</v>
      </c>
      <c r="G48" s="206">
        <f t="shared" si="10"/>
        <v>51.181678144566249</v>
      </c>
      <c r="H48" s="206">
        <f t="shared" si="10"/>
        <v>50.778579970552236</v>
      </c>
      <c r="I48" s="206">
        <f t="shared" si="8"/>
        <v>51.632546256611114</v>
      </c>
      <c r="J48" s="206">
        <f t="shared" si="8"/>
        <v>53.275214897823062</v>
      </c>
      <c r="K48" s="206">
        <f t="shared" si="8"/>
        <v>53.124411505766567</v>
      </c>
      <c r="L48" s="206">
        <f t="shared" si="8"/>
        <v>53.353563057048063</v>
      </c>
      <c r="M48" s="206">
        <f t="shared" ref="M48:N48" si="11">M46/M44*1000</f>
        <v>53.448167850632025</v>
      </c>
      <c r="N48" s="206">
        <f t="shared" si="11"/>
        <v>52.633370520593068</v>
      </c>
      <c r="O48" s="206">
        <f>O46/O44*1000</f>
        <v>52.786480781307986</v>
      </c>
      <c r="P48" s="164"/>
    </row>
    <row r="49" spans="1:16" ht="9.75" customHeight="1" x14ac:dyDescent="0.15">
      <c r="A49" s="350"/>
      <c r="B49" s="199" t="s">
        <v>86</v>
      </c>
      <c r="C49" s="202">
        <v>2023</v>
      </c>
      <c r="D49" s="168">
        <v>7.0313977913108321</v>
      </c>
      <c r="E49" s="168">
        <v>7.0866983862909017</v>
      </c>
      <c r="F49" s="168">
        <v>7.1045108547687947</v>
      </c>
      <c r="G49" s="168">
        <v>7.1418767453771927</v>
      </c>
      <c r="H49" s="168">
        <v>7.1545773566710054</v>
      </c>
      <c r="I49" s="168">
        <v>7.1764034264451499</v>
      </c>
      <c r="J49" s="168">
        <v>7.2366340662224609</v>
      </c>
      <c r="K49" s="168">
        <v>7.2412085753054125</v>
      </c>
      <c r="L49" s="168">
        <v>7.2419794344715349</v>
      </c>
      <c r="M49" s="168">
        <v>7.2486005481420026</v>
      </c>
      <c r="N49" s="168">
        <v>7.2547963340899715</v>
      </c>
      <c r="O49" s="168">
        <v>7.3057029606914785</v>
      </c>
      <c r="P49" s="164"/>
    </row>
    <row r="50" spans="1:16" ht="9.75" customHeight="1" x14ac:dyDescent="0.15">
      <c r="A50" s="351"/>
      <c r="B50" s="163"/>
      <c r="C50" s="204">
        <v>2024</v>
      </c>
      <c r="D50" s="205">
        <v>7.2327925151533154</v>
      </c>
      <c r="E50" s="205">
        <v>7.2600561290347585</v>
      </c>
      <c r="F50" s="205">
        <v>7.2797460421907223</v>
      </c>
      <c r="G50" s="205">
        <v>7.3127687061842765</v>
      </c>
      <c r="H50" s="205">
        <v>7.3090350587178143</v>
      </c>
      <c r="I50" s="205">
        <v>7.323580439076057</v>
      </c>
      <c r="J50" s="205">
        <v>7.356269261954381</v>
      </c>
      <c r="K50" s="205">
        <v>7.3702611245065173</v>
      </c>
      <c r="L50" s="205">
        <v>7.3702470008976908</v>
      </c>
      <c r="M50" s="205">
        <v>7.369951007910327</v>
      </c>
      <c r="N50" s="205">
        <v>7.3782604072611546</v>
      </c>
      <c r="O50" s="205">
        <v>7.4228892175121075</v>
      </c>
      <c r="P50" s="164"/>
    </row>
    <row r="51" spans="1:16" ht="3" customHeight="1" x14ac:dyDescent="0.15">
      <c r="A51" s="283"/>
      <c r="B51" s="199"/>
      <c r="C51" s="202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4"/>
    </row>
    <row r="52" spans="1:16" ht="9.75" customHeight="1" x14ac:dyDescent="0.15">
      <c r="A52" s="350" t="s">
        <v>98</v>
      </c>
      <c r="B52" s="199" t="s">
        <v>248</v>
      </c>
      <c r="C52" s="202">
        <v>2023</v>
      </c>
      <c r="D52" s="169">
        <v>32670</v>
      </c>
      <c r="E52" s="169">
        <v>37991</v>
      </c>
      <c r="F52" s="169">
        <v>40377</v>
      </c>
      <c r="G52" s="169">
        <v>48071</v>
      </c>
      <c r="H52" s="169">
        <v>47906</v>
      </c>
      <c r="I52" s="169">
        <v>46714</v>
      </c>
      <c r="J52" s="169">
        <v>46958</v>
      </c>
      <c r="K52" s="169">
        <v>42906</v>
      </c>
      <c r="L52" s="169">
        <v>37859</v>
      </c>
      <c r="M52" s="169">
        <v>36333</v>
      </c>
      <c r="N52" s="169">
        <v>34265</v>
      </c>
      <c r="O52" s="169">
        <v>31197</v>
      </c>
      <c r="P52" s="164"/>
    </row>
    <row r="53" spans="1:16" ht="9.75" customHeight="1" x14ac:dyDescent="0.15">
      <c r="A53" s="350"/>
      <c r="B53" s="199"/>
      <c r="C53" s="202">
        <v>2024</v>
      </c>
      <c r="D53" s="169">
        <v>33129</v>
      </c>
      <c r="E53" s="169">
        <v>37602</v>
      </c>
      <c r="F53" s="169">
        <v>39709.44640249887</v>
      </c>
      <c r="G53" s="169">
        <v>47687.467564269929</v>
      </c>
      <c r="H53" s="169">
        <v>47594.272910998363</v>
      </c>
      <c r="I53" s="169">
        <v>47192</v>
      </c>
      <c r="J53" s="169">
        <v>46573</v>
      </c>
      <c r="K53" s="169">
        <v>42349</v>
      </c>
      <c r="L53" s="169">
        <v>37384</v>
      </c>
      <c r="M53" s="169">
        <v>36471</v>
      </c>
      <c r="N53" s="169">
        <v>34453</v>
      </c>
      <c r="O53" s="169">
        <v>31051</v>
      </c>
      <c r="P53" s="164"/>
    </row>
    <row r="54" spans="1:16" ht="9.75" customHeight="1" x14ac:dyDescent="0.15">
      <c r="A54" s="350"/>
      <c r="B54" s="199" t="s">
        <v>85</v>
      </c>
      <c r="C54" s="202">
        <v>2023</v>
      </c>
      <c r="D54" s="169">
        <v>854.43353415590161</v>
      </c>
      <c r="E54" s="169">
        <v>1013.53202384</v>
      </c>
      <c r="F54" s="169">
        <v>1086.6222355047362</v>
      </c>
      <c r="G54" s="169">
        <v>1308.3049220160251</v>
      </c>
      <c r="H54" s="169">
        <v>1312.187756838015</v>
      </c>
      <c r="I54" s="169">
        <v>1267.5004906506551</v>
      </c>
      <c r="J54" s="169">
        <v>1262.2827978444998</v>
      </c>
      <c r="K54" s="169">
        <v>1121.54695143</v>
      </c>
      <c r="L54" s="169">
        <v>989.84310594289082</v>
      </c>
      <c r="M54" s="169">
        <v>936.6721387960381</v>
      </c>
      <c r="N54" s="169">
        <v>887.7457297556864</v>
      </c>
      <c r="O54" s="169">
        <v>804.86849895490673</v>
      </c>
      <c r="P54" s="164"/>
    </row>
    <row r="55" spans="1:16" ht="9.75" customHeight="1" x14ac:dyDescent="0.15">
      <c r="A55" s="350"/>
      <c r="B55" s="199"/>
      <c r="C55" s="202">
        <v>2024</v>
      </c>
      <c r="D55" s="169">
        <v>866.21541908996437</v>
      </c>
      <c r="E55" s="169">
        <v>1006.8880344431384</v>
      </c>
      <c r="F55" s="169">
        <v>1090.5192644145</v>
      </c>
      <c r="G55" s="169">
        <v>1317.8786571870751</v>
      </c>
      <c r="H55" s="169">
        <v>1323.7527702999998</v>
      </c>
      <c r="I55" s="169">
        <v>1306.221393</v>
      </c>
      <c r="J55" s="169">
        <v>1282.0574795000002</v>
      </c>
      <c r="K55" s="169">
        <v>1142.4027747999999</v>
      </c>
      <c r="L55" s="169">
        <v>1004.8583614999999</v>
      </c>
      <c r="M55" s="169">
        <v>951.02005599999995</v>
      </c>
      <c r="N55" s="169">
        <v>903.93899450000004</v>
      </c>
      <c r="O55" s="169">
        <v>813.6931219999999</v>
      </c>
      <c r="P55" s="164"/>
    </row>
    <row r="56" spans="1:16" ht="9.75" customHeight="1" x14ac:dyDescent="0.15">
      <c r="A56" s="350"/>
      <c r="B56" s="199" t="s">
        <v>250</v>
      </c>
      <c r="C56" s="202">
        <v>2023</v>
      </c>
      <c r="D56" s="206">
        <f>D54/D52*1000</f>
        <v>26.153459876213702</v>
      </c>
      <c r="E56" s="206">
        <f t="shared" ref="E56:O57" si="12">E54/E52*1000</f>
        <v>26.678213888552552</v>
      </c>
      <c r="F56" s="206">
        <f t="shared" si="12"/>
        <v>26.911911125262804</v>
      </c>
      <c r="G56" s="206">
        <f t="shared" si="12"/>
        <v>27.216095400886712</v>
      </c>
      <c r="H56" s="206">
        <f t="shared" si="12"/>
        <v>27.390885418069033</v>
      </c>
      <c r="I56" s="206">
        <f t="shared" si="12"/>
        <v>27.133203978478722</v>
      </c>
      <c r="J56" s="206">
        <f t="shared" si="12"/>
        <v>26.881102215692742</v>
      </c>
      <c r="K56" s="206">
        <v>26.139538304648632</v>
      </c>
      <c r="L56" s="206">
        <f t="shared" si="12"/>
        <v>26.145516414667338</v>
      </c>
      <c r="M56" s="206">
        <f t="shared" ref="M56" si="13">M54/M52*1000</f>
        <v>25.780203638456449</v>
      </c>
      <c r="N56" s="206">
        <f t="shared" si="12"/>
        <v>25.90823667753353</v>
      </c>
      <c r="O56" s="206">
        <f t="shared" si="12"/>
        <v>25.799547999964958</v>
      </c>
      <c r="P56" s="164"/>
    </row>
    <row r="57" spans="1:16" ht="9.75" customHeight="1" x14ac:dyDescent="0.15">
      <c r="A57" s="350"/>
      <c r="B57" s="199"/>
      <c r="C57" s="202">
        <v>2024</v>
      </c>
      <c r="D57" s="206">
        <f>D55/D53*1000</f>
        <v>26.146742101782859</v>
      </c>
      <c r="E57" s="206">
        <f t="shared" ref="E57:H57" si="14">E55/E53*1000</f>
        <v>26.777512750469082</v>
      </c>
      <c r="F57" s="206">
        <f t="shared" si="14"/>
        <v>27.462464557196014</v>
      </c>
      <c r="G57" s="206">
        <f t="shared" si="14"/>
        <v>27.635744242676083</v>
      </c>
      <c r="H57" s="206">
        <f t="shared" si="14"/>
        <v>27.813278559280171</v>
      </c>
      <c r="I57" s="206">
        <f t="shared" si="12"/>
        <v>27.678873389557552</v>
      </c>
      <c r="J57" s="206">
        <f t="shared" si="12"/>
        <v>27.527912728404875</v>
      </c>
      <c r="K57" s="206">
        <f t="shared" si="12"/>
        <v>26.97590910765307</v>
      </c>
      <c r="L57" s="206">
        <f t="shared" si="12"/>
        <v>26.879369823988871</v>
      </c>
      <c r="M57" s="206">
        <f t="shared" ref="M57:N57" si="15">M55/M53*1000</f>
        <v>26.076061967042303</v>
      </c>
      <c r="N57" s="206">
        <f t="shared" si="15"/>
        <v>26.236873262125215</v>
      </c>
      <c r="O57" s="206">
        <f>O55/O53*1000</f>
        <v>26.205053685871626</v>
      </c>
      <c r="P57" s="164"/>
    </row>
    <row r="58" spans="1:16" ht="9.75" customHeight="1" x14ac:dyDescent="0.15">
      <c r="A58" s="350"/>
      <c r="B58" s="199" t="s">
        <v>86</v>
      </c>
      <c r="C58" s="202">
        <v>2023</v>
      </c>
      <c r="D58" s="168">
        <v>4.7484699114983302</v>
      </c>
      <c r="E58" s="168">
        <v>4.8096088518438744</v>
      </c>
      <c r="F58" s="168">
        <v>4.8137991845525212</v>
      </c>
      <c r="G58" s="168">
        <v>4.8419665489144101</v>
      </c>
      <c r="H58" s="168">
        <v>4.8234261869484634</v>
      </c>
      <c r="I58" s="168">
        <v>4.7966742783686778</v>
      </c>
      <c r="J58" s="168">
        <v>4.7897057005585921</v>
      </c>
      <c r="K58" s="168">
        <v>4.7859919876070567</v>
      </c>
      <c r="L58" s="168">
        <v>4.7631911216945344</v>
      </c>
      <c r="M58" s="168">
        <v>4.7457209260323276</v>
      </c>
      <c r="N58" s="168">
        <v>4.734250054765389</v>
      </c>
      <c r="O58" s="168">
        <v>4.6770398140173324</v>
      </c>
      <c r="P58" s="164"/>
    </row>
    <row r="59" spans="1:16" ht="9.75" customHeight="1" x14ac:dyDescent="0.15">
      <c r="A59" s="351"/>
      <c r="B59" s="163"/>
      <c r="C59" s="204">
        <v>2024</v>
      </c>
      <c r="D59" s="205">
        <v>4.6927148753963372</v>
      </c>
      <c r="E59" s="205">
        <v>4.7484503231349811</v>
      </c>
      <c r="F59" s="205">
        <v>4.777757535479485</v>
      </c>
      <c r="G59" s="205">
        <v>4.822046173316906</v>
      </c>
      <c r="H59" s="205">
        <v>4.8094498447178813</v>
      </c>
      <c r="I59" s="205">
        <v>4.8067021735472366</v>
      </c>
      <c r="J59" s="205">
        <v>4.8073809774639766</v>
      </c>
      <c r="K59" s="205">
        <v>4.806152880836561</v>
      </c>
      <c r="L59" s="205">
        <v>4.7967137272340841</v>
      </c>
      <c r="M59" s="205">
        <v>4.7797468611618328</v>
      </c>
      <c r="N59" s="205">
        <v>4.7741180508641055</v>
      </c>
      <c r="O59" s="205">
        <v>4.7280663962707683</v>
      </c>
      <c r="P59" s="164"/>
    </row>
    <row r="60" spans="1:16" ht="3" customHeight="1" x14ac:dyDescent="0.15">
      <c r="A60" s="352" t="s">
        <v>11</v>
      </c>
      <c r="B60" s="199"/>
      <c r="C60" s="202"/>
      <c r="D60" s="206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4"/>
    </row>
    <row r="61" spans="1:16" ht="9.75" customHeight="1" x14ac:dyDescent="0.15">
      <c r="A61" s="350"/>
      <c r="B61" s="199" t="s">
        <v>248</v>
      </c>
      <c r="C61" s="202">
        <v>2023</v>
      </c>
      <c r="D61" s="169">
        <v>189743</v>
      </c>
      <c r="E61" s="169">
        <v>196785</v>
      </c>
      <c r="F61" s="169">
        <v>208224</v>
      </c>
      <c r="G61" s="169">
        <v>228553</v>
      </c>
      <c r="H61" s="169">
        <v>236478</v>
      </c>
      <c r="I61" s="169">
        <v>239220</v>
      </c>
      <c r="J61" s="169">
        <v>237550</v>
      </c>
      <c r="K61" s="169">
        <v>228756</v>
      </c>
      <c r="L61" s="169">
        <v>213619</v>
      </c>
      <c r="M61" s="169">
        <v>206261</v>
      </c>
      <c r="N61" s="169">
        <v>202187</v>
      </c>
      <c r="O61" s="169">
        <v>207194</v>
      </c>
      <c r="P61" s="164"/>
    </row>
    <row r="62" spans="1:16" ht="9.75" customHeight="1" x14ac:dyDescent="0.15">
      <c r="A62" s="350"/>
      <c r="B62" s="199"/>
      <c r="C62" s="202">
        <v>2024</v>
      </c>
      <c r="D62" s="169">
        <v>190098</v>
      </c>
      <c r="E62" s="169">
        <v>198219</v>
      </c>
      <c r="F62" s="169">
        <v>207456.1538862873</v>
      </c>
      <c r="G62" s="169">
        <v>227073.84124875255</v>
      </c>
      <c r="H62" s="169">
        <v>234898.2962963641</v>
      </c>
      <c r="I62" s="169">
        <v>234396</v>
      </c>
      <c r="J62" s="169">
        <v>235311.37146158199</v>
      </c>
      <c r="K62" s="169">
        <v>229875</v>
      </c>
      <c r="L62" s="169">
        <v>218683</v>
      </c>
      <c r="M62" s="169">
        <v>207740</v>
      </c>
      <c r="N62" s="169">
        <v>198458</v>
      </c>
      <c r="O62" s="169">
        <v>203508</v>
      </c>
      <c r="P62" s="164"/>
    </row>
    <row r="63" spans="1:16" ht="9.75" customHeight="1" x14ac:dyDescent="0.15">
      <c r="A63" s="350"/>
      <c r="B63" s="199" t="s">
        <v>85</v>
      </c>
      <c r="C63" s="202">
        <v>2023</v>
      </c>
      <c r="D63" s="169">
        <v>2416.0898379707091</v>
      </c>
      <c r="E63" s="169">
        <v>2553.1566179000001</v>
      </c>
      <c r="F63" s="169">
        <v>2692.1017742261943</v>
      </c>
      <c r="G63" s="169">
        <v>3007.1596404599236</v>
      </c>
      <c r="H63" s="169">
        <v>3134.5722620050005</v>
      </c>
      <c r="I63" s="169">
        <v>3172.7707944000003</v>
      </c>
      <c r="J63" s="169">
        <v>3108.7383659999996</v>
      </c>
      <c r="K63" s="169">
        <v>2999.0303848999997</v>
      </c>
      <c r="L63" s="169">
        <v>2774.28406262</v>
      </c>
      <c r="M63" s="169">
        <v>2625.7189867919401</v>
      </c>
      <c r="N63" s="169">
        <v>2570.9056059999998</v>
      </c>
      <c r="O63" s="169">
        <v>2635.8715370955092</v>
      </c>
      <c r="P63" s="164"/>
    </row>
    <row r="64" spans="1:16" ht="9.75" customHeight="1" x14ac:dyDescent="0.15">
      <c r="A64" s="350"/>
      <c r="B64" s="199"/>
      <c r="C64" s="202">
        <v>2024</v>
      </c>
      <c r="D64" s="169">
        <v>2427.8800365229222</v>
      </c>
      <c r="E64" s="169">
        <v>2564.9236666394813</v>
      </c>
      <c r="F64" s="169">
        <v>2704.6563999999998</v>
      </c>
      <c r="G64" s="169">
        <v>3014.9543014176284</v>
      </c>
      <c r="H64" s="169">
        <v>3113.5689690545778</v>
      </c>
      <c r="I64" s="169">
        <v>3135.6236861400002</v>
      </c>
      <c r="J64" s="169">
        <v>3082.7400237992001</v>
      </c>
      <c r="K64" s="169">
        <v>2982.0779789300777</v>
      </c>
      <c r="L64" s="169">
        <v>2769.1899639999997</v>
      </c>
      <c r="M64" s="169">
        <v>2630.8735500311868</v>
      </c>
      <c r="N64" s="169">
        <v>2547.6095719999994</v>
      </c>
      <c r="O64" s="169">
        <v>2622.6497979999995</v>
      </c>
      <c r="P64" s="164"/>
    </row>
    <row r="65" spans="1:16" ht="9.75" customHeight="1" x14ac:dyDescent="0.15">
      <c r="A65" s="350"/>
      <c r="B65" s="199" t="s">
        <v>250</v>
      </c>
      <c r="C65" s="202">
        <v>2023</v>
      </c>
      <c r="D65" s="206">
        <f>D63/D61*1000</f>
        <v>12.733486020410286</v>
      </c>
      <c r="E65" s="206">
        <f t="shared" ref="E65:O66" si="16">E63/E61*1000</f>
        <v>12.974345696572403</v>
      </c>
      <c r="F65" s="206">
        <f t="shared" si="16"/>
        <v>12.928873589145317</v>
      </c>
      <c r="G65" s="206">
        <f t="shared" si="16"/>
        <v>13.157384241116604</v>
      </c>
      <c r="H65" s="206">
        <f t="shared" si="16"/>
        <v>13.255238381604212</v>
      </c>
      <c r="I65" s="206">
        <f t="shared" si="16"/>
        <v>13.26298300476549</v>
      </c>
      <c r="J65" s="206">
        <f t="shared" si="16"/>
        <v>13.086669610608292</v>
      </c>
      <c r="K65" s="206">
        <v>13.110171470475089</v>
      </c>
      <c r="L65" s="206">
        <f t="shared" si="16"/>
        <v>12.987066050398139</v>
      </c>
      <c r="M65" s="206">
        <v>12.730051002618499</v>
      </c>
      <c r="N65" s="206">
        <f t="shared" si="16"/>
        <v>12.715484210161879</v>
      </c>
      <c r="O65" s="206">
        <f t="shared" si="16"/>
        <v>12.721756117916103</v>
      </c>
      <c r="P65" s="164"/>
    </row>
    <row r="66" spans="1:16" ht="9.75" customHeight="1" x14ac:dyDescent="0.15">
      <c r="A66" s="350"/>
      <c r="B66" s="199"/>
      <c r="C66" s="202">
        <v>2024</v>
      </c>
      <c r="D66" s="206">
        <f>D64/D62*1000</f>
        <v>12.771728458599892</v>
      </c>
      <c r="E66" s="206">
        <f t="shared" ref="E66:H66" si="17">E64/E62*1000</f>
        <v>12.939847676758944</v>
      </c>
      <c r="F66" s="206">
        <f t="shared" si="17"/>
        <v>13.037243529938861</v>
      </c>
      <c r="G66" s="206">
        <f t="shared" si="17"/>
        <v>13.277417974864118</v>
      </c>
      <c r="H66" s="206">
        <f t="shared" si="17"/>
        <v>13.254966162573957</v>
      </c>
      <c r="I66" s="206">
        <f t="shared" si="16"/>
        <v>13.377462440229356</v>
      </c>
      <c r="J66" s="206">
        <f t="shared" si="16"/>
        <v>13.100684444833565</v>
      </c>
      <c r="K66" s="206">
        <f t="shared" si="16"/>
        <v>12.972606759891583</v>
      </c>
      <c r="L66" s="206">
        <f t="shared" si="16"/>
        <v>12.663032627136083</v>
      </c>
      <c r="M66" s="206">
        <f t="shared" si="16"/>
        <v>12.664260855064922</v>
      </c>
      <c r="N66" s="206">
        <f t="shared" si="16"/>
        <v>12.837021294178109</v>
      </c>
      <c r="O66" s="206">
        <f>O64/O62*1000</f>
        <v>12.887207372683136</v>
      </c>
      <c r="P66" s="164"/>
    </row>
    <row r="67" spans="1:16" ht="9.75" customHeight="1" x14ac:dyDescent="0.15">
      <c r="A67" s="350"/>
      <c r="B67" s="199" t="s">
        <v>86</v>
      </c>
      <c r="C67" s="202">
        <v>2023</v>
      </c>
      <c r="D67" s="168">
        <v>5.6247761161617973</v>
      </c>
      <c r="E67" s="168">
        <v>5.6344928934956737</v>
      </c>
      <c r="F67" s="168">
        <v>5.6283327863613124</v>
      </c>
      <c r="G67" s="168">
        <v>5.6442205981216134</v>
      </c>
      <c r="H67" s="168">
        <v>5.6591496078321821</v>
      </c>
      <c r="I67" s="168">
        <v>5.6525489300943743</v>
      </c>
      <c r="J67" s="168">
        <v>5.6523701624693103</v>
      </c>
      <c r="K67" s="168">
        <v>5.6557110298477582</v>
      </c>
      <c r="L67" s="168">
        <v>5.6484915984909101</v>
      </c>
      <c r="M67" s="168">
        <v>5.6403648710199903</v>
      </c>
      <c r="N67" s="168">
        <v>5.6276729087617863</v>
      </c>
      <c r="O67" s="168">
        <v>5.6345836421800159</v>
      </c>
      <c r="P67" s="164"/>
    </row>
    <row r="68" spans="1:16" ht="9.75" customHeight="1" x14ac:dyDescent="0.15">
      <c r="A68" s="351"/>
      <c r="B68" s="163"/>
      <c r="C68" s="204">
        <v>2024</v>
      </c>
      <c r="D68" s="205">
        <v>5.6151176182654767</v>
      </c>
      <c r="E68" s="205">
        <v>5.6308440737171921</v>
      </c>
      <c r="F68" s="205">
        <v>5.6392680114265161</v>
      </c>
      <c r="G68" s="205">
        <v>5.6608415587912795</v>
      </c>
      <c r="H68" s="205">
        <v>5.6659161084485632</v>
      </c>
      <c r="I68" s="205">
        <v>5.6710865211015342</v>
      </c>
      <c r="J68" s="205">
        <v>5.6762842243536742</v>
      </c>
      <c r="K68" s="205">
        <v>5.6832067202749865</v>
      </c>
      <c r="L68" s="205">
        <v>5.6747993646419266</v>
      </c>
      <c r="M68" s="205">
        <v>5.6706506163326162</v>
      </c>
      <c r="N68" s="205">
        <v>5.6673725222681028</v>
      </c>
      <c r="O68" s="205">
        <v>5.6703942928502258</v>
      </c>
      <c r="P68" s="164"/>
    </row>
    <row r="69" spans="1:16" ht="3" customHeight="1" x14ac:dyDescent="0.15">
      <c r="A69" s="352" t="s">
        <v>88</v>
      </c>
      <c r="B69" s="199"/>
      <c r="C69" s="202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4"/>
    </row>
    <row r="70" spans="1:16" ht="9.75" customHeight="1" x14ac:dyDescent="0.15">
      <c r="A70" s="350"/>
      <c r="B70" s="199" t="s">
        <v>248</v>
      </c>
      <c r="C70" s="202">
        <v>2023</v>
      </c>
      <c r="D70" s="169">
        <v>30905</v>
      </c>
      <c r="E70" s="169">
        <v>31139</v>
      </c>
      <c r="F70" s="169">
        <v>32057</v>
      </c>
      <c r="G70" s="169">
        <v>32096</v>
      </c>
      <c r="H70" s="169">
        <v>33792</v>
      </c>
      <c r="I70" s="169">
        <v>34733</v>
      </c>
      <c r="J70" s="169">
        <v>35313</v>
      </c>
      <c r="K70" s="169">
        <v>33745</v>
      </c>
      <c r="L70" s="169">
        <v>31546</v>
      </c>
      <c r="M70" s="169">
        <v>29943</v>
      </c>
      <c r="N70" s="169">
        <v>30848</v>
      </c>
      <c r="O70" s="169">
        <v>32878</v>
      </c>
      <c r="P70" s="164"/>
    </row>
    <row r="71" spans="1:16" ht="9.75" customHeight="1" x14ac:dyDescent="0.15">
      <c r="A71" s="350"/>
      <c r="B71" s="199"/>
      <c r="C71" s="202">
        <v>2024</v>
      </c>
      <c r="D71" s="169">
        <v>30850</v>
      </c>
      <c r="E71" s="169">
        <v>31462</v>
      </c>
      <c r="F71" s="169">
        <v>32886.89622122822</v>
      </c>
      <c r="G71" s="169">
        <v>32903.537543979881</v>
      </c>
      <c r="H71" s="169">
        <v>34108.576511166029</v>
      </c>
      <c r="I71" s="169">
        <v>35068</v>
      </c>
      <c r="J71" s="169">
        <v>35238.2603590816</v>
      </c>
      <c r="K71" s="169">
        <v>34077</v>
      </c>
      <c r="L71" s="169">
        <v>31101</v>
      </c>
      <c r="M71" s="169">
        <v>30335</v>
      </c>
      <c r="N71" s="169">
        <v>31572.125599999999</v>
      </c>
      <c r="O71" s="169">
        <v>33229</v>
      </c>
      <c r="P71" s="164"/>
    </row>
    <row r="72" spans="1:16" ht="9.75" customHeight="1" x14ac:dyDescent="0.15">
      <c r="A72" s="350"/>
      <c r="B72" s="199" t="s">
        <v>85</v>
      </c>
      <c r="C72" s="202">
        <v>2023</v>
      </c>
      <c r="D72" s="169">
        <v>388.17734019799036</v>
      </c>
      <c r="E72" s="169">
        <v>394.65631951587795</v>
      </c>
      <c r="F72" s="169">
        <v>411.88324536679994</v>
      </c>
      <c r="G72" s="169">
        <v>419.27067485404166</v>
      </c>
      <c r="H72" s="169">
        <v>435.40444700080337</v>
      </c>
      <c r="I72" s="169">
        <v>453.67245400000007</v>
      </c>
      <c r="J72" s="169">
        <v>448.8137609288508</v>
      </c>
      <c r="K72" s="169">
        <v>426.53956383079645</v>
      </c>
      <c r="L72" s="169">
        <v>389.83701032914848</v>
      </c>
      <c r="M72" s="169">
        <v>374.16069518746207</v>
      </c>
      <c r="N72" s="169">
        <v>385.32628599000003</v>
      </c>
      <c r="O72" s="169">
        <v>413.24644124983456</v>
      </c>
      <c r="P72" s="164"/>
    </row>
    <row r="73" spans="1:16" ht="9.75" customHeight="1" x14ac:dyDescent="0.15">
      <c r="A73" s="350"/>
      <c r="B73" s="199"/>
      <c r="C73" s="202">
        <v>2024</v>
      </c>
      <c r="D73" s="169">
        <v>383.94363412554998</v>
      </c>
      <c r="E73" s="169">
        <v>390.0634386210171</v>
      </c>
      <c r="F73" s="169">
        <v>415.99585266666662</v>
      </c>
      <c r="G73" s="169">
        <v>423.27949965512278</v>
      </c>
      <c r="H73" s="169">
        <v>438.97931251323968</v>
      </c>
      <c r="I73" s="169">
        <v>454.08653425</v>
      </c>
      <c r="J73" s="169">
        <v>452.71225149697113</v>
      </c>
      <c r="K73" s="169">
        <v>428.14652057291823</v>
      </c>
      <c r="L73" s="169">
        <v>389.95810799999992</v>
      </c>
      <c r="M73" s="169">
        <v>373.78544804828363</v>
      </c>
      <c r="N73" s="169">
        <v>384.77718100000004</v>
      </c>
      <c r="O73" s="169">
        <v>416.21496800000011</v>
      </c>
      <c r="P73" s="164"/>
    </row>
    <row r="74" spans="1:16" ht="9.75" customHeight="1" x14ac:dyDescent="0.15">
      <c r="A74" s="350"/>
      <c r="B74" s="199" t="s">
        <v>250</v>
      </c>
      <c r="C74" s="202">
        <v>2023</v>
      </c>
      <c r="D74" s="206">
        <f>D72/D70*1000</f>
        <v>12.560341051544745</v>
      </c>
      <c r="E74" s="206">
        <f t="shared" ref="E74:O75" si="18">E72/E70*1000</f>
        <v>12.674020344772726</v>
      </c>
      <c r="F74" s="206">
        <f t="shared" si="18"/>
        <v>12.848465089272231</v>
      </c>
      <c r="G74" s="206">
        <f t="shared" si="18"/>
        <v>13.06301953059701</v>
      </c>
      <c r="H74" s="206">
        <f t="shared" si="18"/>
        <v>12.88483803861279</v>
      </c>
      <c r="I74" s="206">
        <f t="shared" si="18"/>
        <v>13.061712319695969</v>
      </c>
      <c r="J74" s="206">
        <f t="shared" si="18"/>
        <v>12.709590262193833</v>
      </c>
      <c r="K74" s="206">
        <v>12.640194277347153</v>
      </c>
      <c r="L74" s="206">
        <f t="shared" si="18"/>
        <v>12.357731894032476</v>
      </c>
      <c r="M74" s="206">
        <f t="shared" si="18"/>
        <v>12.49576512665605</v>
      </c>
      <c r="N74" s="206">
        <f t="shared" si="18"/>
        <v>12.491127009530603</v>
      </c>
      <c r="O74" s="206">
        <f t="shared" si="18"/>
        <v>12.569086965442988</v>
      </c>
      <c r="P74" s="164"/>
    </row>
    <row r="75" spans="1:16" ht="9.75" customHeight="1" x14ac:dyDescent="0.15">
      <c r="A75" s="350"/>
      <c r="B75" s="199"/>
      <c r="C75" s="202">
        <v>2024</v>
      </c>
      <c r="D75" s="206">
        <f>D73/D71*1000</f>
        <v>12.445498675058346</v>
      </c>
      <c r="E75" s="206">
        <f t="shared" ref="E75:H75" si="19">E73/E71*1000</f>
        <v>12.397922529432874</v>
      </c>
      <c r="F75" s="206">
        <f t="shared" si="19"/>
        <v>12.6492889407467</v>
      </c>
      <c r="G75" s="206">
        <f t="shared" si="19"/>
        <v>12.864255069515075</v>
      </c>
      <c r="H75" s="206">
        <f t="shared" si="19"/>
        <v>12.870056666525858</v>
      </c>
      <c r="I75" s="206">
        <f t="shared" si="18"/>
        <v>12.948743419927</v>
      </c>
      <c r="J75" s="206">
        <f t="shared" si="18"/>
        <v>12.847179369349833</v>
      </c>
      <c r="K75" s="206">
        <f t="shared" si="18"/>
        <v>12.564090752499288</v>
      </c>
      <c r="L75" s="206">
        <f t="shared" si="18"/>
        <v>12.538442751036941</v>
      </c>
      <c r="M75" s="206">
        <f t="shared" si="18"/>
        <v>12.321920159824744</v>
      </c>
      <c r="N75" s="206">
        <f t="shared" si="18"/>
        <v>12.187243452496592</v>
      </c>
      <c r="O75" s="206">
        <f>O73/O71*1000</f>
        <v>12.525654338078187</v>
      </c>
      <c r="P75" s="164"/>
    </row>
    <row r="76" spans="1:16" ht="9.75" customHeight="1" x14ac:dyDescent="0.15">
      <c r="A76" s="350"/>
      <c r="B76" s="199" t="s">
        <v>86</v>
      </c>
      <c r="C76" s="202">
        <v>2023</v>
      </c>
      <c r="D76" s="168">
        <v>4.8091400192351204</v>
      </c>
      <c r="E76" s="168">
        <v>4.8347653889946489</v>
      </c>
      <c r="F76" s="168">
        <v>4.8073187810869706</v>
      </c>
      <c r="G76" s="168">
        <v>4.802635110139259</v>
      </c>
      <c r="H76" s="168">
        <v>4.8014883424276498</v>
      </c>
      <c r="I76" s="168">
        <v>4.8054180823240733</v>
      </c>
      <c r="J76" s="168">
        <v>4.807673143993715</v>
      </c>
      <c r="K76" s="168">
        <v>4.8133626612546339</v>
      </c>
      <c r="L76" s="168">
        <v>4.8165248629193158</v>
      </c>
      <c r="M76" s="168">
        <v>4.809954264477418</v>
      </c>
      <c r="N76" s="168">
        <v>4.8091431464137155</v>
      </c>
      <c r="O76" s="168">
        <v>4.8150343484806264</v>
      </c>
      <c r="P76" s="164"/>
    </row>
    <row r="77" spans="1:16" ht="9.75" customHeight="1" x14ac:dyDescent="0.15">
      <c r="A77" s="351"/>
      <c r="B77" s="163"/>
      <c r="C77" s="204">
        <v>2024</v>
      </c>
      <c r="D77" s="205">
        <v>4.7985611960500147</v>
      </c>
      <c r="E77" s="205">
        <v>4.8256759059400718</v>
      </c>
      <c r="F77" s="205">
        <v>4.8199266363551381</v>
      </c>
      <c r="G77" s="205">
        <v>4.8246023364893293</v>
      </c>
      <c r="H77" s="205">
        <v>4.8159515197315983</v>
      </c>
      <c r="I77" s="205">
        <v>4.8360610731469293</v>
      </c>
      <c r="J77" s="205">
        <v>4.83471630644868</v>
      </c>
      <c r="K77" s="205">
        <v>4.8461631527242535</v>
      </c>
      <c r="L77" s="205">
        <v>4.8569056368177908</v>
      </c>
      <c r="M77" s="205">
        <v>4.8554791032868181</v>
      </c>
      <c r="N77" s="205">
        <v>4.8572877602349287</v>
      </c>
      <c r="O77" s="205">
        <v>4.8612843802868682</v>
      </c>
      <c r="P77" s="164"/>
    </row>
    <row r="78" spans="1:16" ht="9" customHeight="1" x14ac:dyDescent="0.25">
      <c r="A78" s="165" t="s">
        <v>94</v>
      </c>
      <c r="B78" s="166"/>
      <c r="C78" s="166"/>
      <c r="D78" s="167"/>
      <c r="E78" s="167"/>
      <c r="F78" s="167" t="s">
        <v>95</v>
      </c>
      <c r="G78" s="167"/>
      <c r="H78" s="167"/>
      <c r="I78" s="167"/>
      <c r="J78" s="167"/>
      <c r="K78" s="167"/>
      <c r="L78" s="167"/>
      <c r="M78" s="167"/>
      <c r="N78" s="167"/>
      <c r="O78" s="167"/>
      <c r="P78" s="164"/>
    </row>
    <row r="79" spans="1:16" ht="9" customHeight="1" x14ac:dyDescent="0.25">
      <c r="A79" s="312" t="s">
        <v>186</v>
      </c>
      <c r="B79" s="161"/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</row>
    <row r="80" spans="1:16" ht="9" customHeight="1" x14ac:dyDescent="0.25">
      <c r="A80" s="313" t="s">
        <v>179</v>
      </c>
      <c r="B80" s="161"/>
      <c r="C80" s="161"/>
      <c r="D80" s="161"/>
      <c r="E80" s="161"/>
      <c r="F80" s="161"/>
      <c r="G80" s="161"/>
      <c r="H80" s="161"/>
      <c r="I80" s="161"/>
      <c r="J80" s="161"/>
      <c r="K80" s="161"/>
      <c r="L80" s="161"/>
      <c r="M80" s="161"/>
      <c r="N80" s="161"/>
      <c r="O80" s="161"/>
    </row>
    <row r="81" spans="1:15" ht="9" customHeight="1" x14ac:dyDescent="0.25">
      <c r="A81" s="313" t="s">
        <v>180</v>
      </c>
      <c r="B81" s="161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</row>
    <row r="82" spans="1:15" ht="13.35" customHeight="1" x14ac:dyDescent="0.25">
      <c r="A82" s="161"/>
      <c r="B82" s="161"/>
      <c r="C82" s="161"/>
      <c r="D82" s="161"/>
      <c r="E82" s="161"/>
      <c r="F82" s="161"/>
      <c r="G82" s="161"/>
      <c r="H82" s="161"/>
      <c r="I82" s="161"/>
      <c r="J82" s="161"/>
      <c r="K82" s="161"/>
      <c r="L82" s="161"/>
      <c r="M82" s="161"/>
      <c r="N82" s="161"/>
      <c r="O82" s="161"/>
    </row>
    <row r="83" spans="1:15" ht="13.35" customHeight="1" x14ac:dyDescent="0.25">
      <c r="A83" s="161"/>
      <c r="B83" s="161"/>
      <c r="C83" s="161"/>
      <c r="D83" s="161"/>
      <c r="E83" s="161"/>
      <c r="F83" s="161"/>
      <c r="G83" s="161"/>
      <c r="H83" s="161"/>
      <c r="I83" s="161"/>
      <c r="J83" s="161"/>
      <c r="K83" s="161"/>
      <c r="L83" s="161"/>
      <c r="M83" s="161"/>
      <c r="N83" s="161"/>
      <c r="O83" s="161"/>
    </row>
  </sheetData>
  <mergeCells count="8"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scale="97" orientation="portrait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V64"/>
  <sheetViews>
    <sheetView showGridLines="0" zoomScaleNormal="100" workbookViewId="0">
      <selection sqref="A1:U64"/>
    </sheetView>
  </sheetViews>
  <sheetFormatPr baseColWidth="10" defaultColWidth="5.6640625" defaultRowHeight="16.350000000000001" customHeight="1" x14ac:dyDescent="0.25"/>
  <cols>
    <col min="1" max="1" width="4.6640625" style="130" customWidth="1"/>
    <col min="2" max="2" width="5.6640625" style="130" hidden="1" customWidth="1"/>
    <col min="3" max="3" width="5.88671875" style="130" hidden="1" customWidth="1"/>
    <col min="4" max="5" width="6.33203125" style="130" customWidth="1"/>
    <col min="6" max="6" width="4.6640625" style="130" customWidth="1"/>
    <col min="7" max="8" width="4.6640625" style="130" hidden="1" customWidth="1"/>
    <col min="9" max="10" width="6.33203125" style="130" customWidth="1"/>
    <col min="11" max="11" width="4.6640625" style="130" customWidth="1"/>
    <col min="12" max="13" width="4.6640625" style="130" hidden="1" customWidth="1"/>
    <col min="14" max="15" width="6.33203125" style="130" customWidth="1"/>
    <col min="16" max="16" width="4.6640625" style="130" customWidth="1"/>
    <col min="17" max="17" width="4.6640625" style="130" hidden="1" customWidth="1"/>
    <col min="18" max="18" width="0.109375" style="130" customWidth="1"/>
    <col min="19" max="20" width="6.33203125" style="130" customWidth="1"/>
    <col min="21" max="21" width="4.6640625" style="130" customWidth="1"/>
    <col min="22" max="22" width="2" style="130" customWidth="1"/>
    <col min="23" max="16384" width="5.6640625" style="130"/>
  </cols>
  <sheetData>
    <row r="1" spans="1:21" ht="17.100000000000001" customHeight="1" x14ac:dyDescent="0.25">
      <c r="A1" s="6" t="s">
        <v>240</v>
      </c>
      <c r="B1" s="129"/>
      <c r="C1" s="129"/>
      <c r="D1" s="129"/>
      <c r="E1" s="129"/>
      <c r="P1" s="314"/>
    </row>
    <row r="2" spans="1:21" ht="5.0999999999999996" customHeight="1" x14ac:dyDescent="0.2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</row>
    <row r="3" spans="1:21" ht="14.1" customHeight="1" x14ac:dyDescent="0.25">
      <c r="A3" s="361" t="s">
        <v>44</v>
      </c>
      <c r="B3" s="359" t="s">
        <v>162</v>
      </c>
      <c r="C3" s="359"/>
      <c r="D3" s="359"/>
      <c r="E3" s="359"/>
      <c r="F3" s="359"/>
      <c r="G3" s="359" t="s">
        <v>187</v>
      </c>
      <c r="H3" s="359"/>
      <c r="I3" s="359"/>
      <c r="J3" s="359"/>
      <c r="K3" s="359"/>
      <c r="L3" s="357" t="s">
        <v>163</v>
      </c>
      <c r="M3" s="357"/>
      <c r="N3" s="357"/>
      <c r="O3" s="357"/>
      <c r="P3" s="358"/>
      <c r="Q3" s="357" t="s">
        <v>164</v>
      </c>
      <c r="R3" s="357"/>
      <c r="S3" s="357"/>
      <c r="T3" s="357"/>
      <c r="U3" s="358"/>
    </row>
    <row r="4" spans="1:21" ht="14.1" customHeight="1" x14ac:dyDescent="0.25">
      <c r="A4" s="362"/>
      <c r="B4" s="209">
        <v>2019</v>
      </c>
      <c r="C4" s="209" t="s">
        <v>71</v>
      </c>
      <c r="D4" s="209">
        <v>2023</v>
      </c>
      <c r="E4" s="209" t="s">
        <v>105</v>
      </c>
      <c r="F4" s="209" t="s">
        <v>45</v>
      </c>
      <c r="G4" s="209">
        <v>2019</v>
      </c>
      <c r="H4" s="209" t="s">
        <v>71</v>
      </c>
      <c r="I4" s="209">
        <v>2023</v>
      </c>
      <c r="J4" s="209" t="s">
        <v>105</v>
      </c>
      <c r="K4" s="210" t="s">
        <v>45</v>
      </c>
      <c r="L4" s="209">
        <v>2019</v>
      </c>
      <c r="M4" s="209" t="s">
        <v>71</v>
      </c>
      <c r="N4" s="209">
        <v>2023</v>
      </c>
      <c r="O4" s="209" t="s">
        <v>105</v>
      </c>
      <c r="P4" s="210" t="s">
        <v>45</v>
      </c>
      <c r="Q4" s="209">
        <v>2019</v>
      </c>
      <c r="R4" s="209" t="s">
        <v>71</v>
      </c>
      <c r="S4" s="209">
        <v>2023</v>
      </c>
      <c r="T4" s="209" t="s">
        <v>105</v>
      </c>
      <c r="U4" s="210" t="s">
        <v>45</v>
      </c>
    </row>
    <row r="5" spans="1:21" ht="2.1" customHeight="1" x14ac:dyDescent="0.25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</row>
    <row r="6" spans="1:21" ht="11.1" customHeight="1" x14ac:dyDescent="0.25">
      <c r="A6" s="9" t="s">
        <v>46</v>
      </c>
      <c r="B6" s="133">
        <v>139840.65605059909</v>
      </c>
      <c r="C6" s="133">
        <v>142130.31127214999</v>
      </c>
      <c r="D6" s="11">
        <v>143634.7702164475</v>
      </c>
      <c r="E6" s="11">
        <v>141430.82063551308</v>
      </c>
      <c r="F6" s="290">
        <f>((E6/D6)-1)*100</f>
        <v>-1.5344122997608678</v>
      </c>
      <c r="G6" s="133">
        <v>2331.4494214810479</v>
      </c>
      <c r="H6" s="133">
        <v>2366.6121145965967</v>
      </c>
      <c r="I6" s="11">
        <v>2416.0898379707091</v>
      </c>
      <c r="J6" s="11">
        <v>2427.8800365229222</v>
      </c>
      <c r="K6" s="290">
        <f>((J6/I6)-1)*100</f>
        <v>0.48798676137455921</v>
      </c>
      <c r="L6" s="133">
        <v>13622.254558037401</v>
      </c>
      <c r="M6" s="133">
        <v>14231.739958058341</v>
      </c>
      <c r="N6" s="11">
        <v>15115.623982236384</v>
      </c>
      <c r="O6" s="11">
        <v>15585.715024118992</v>
      </c>
      <c r="P6" s="290">
        <f>((O6/N6)-1)*100</f>
        <v>3.1099678216066406</v>
      </c>
      <c r="Q6" s="133">
        <v>14435.501962604636</v>
      </c>
      <c r="R6" s="133">
        <v>14550.805322229899</v>
      </c>
      <c r="S6" s="11">
        <v>15197.980978857247</v>
      </c>
      <c r="T6" s="11">
        <v>15576.295463916236</v>
      </c>
      <c r="U6" s="290">
        <f>((T6/S6)-1)*100</f>
        <v>2.4892417327359695</v>
      </c>
    </row>
    <row r="7" spans="1:21" ht="11.1" customHeight="1" x14ac:dyDescent="0.25">
      <c r="A7" s="9" t="s">
        <v>47</v>
      </c>
      <c r="B7" s="133">
        <v>125499.05126461151</v>
      </c>
      <c r="C7" s="133">
        <v>126558.5325800167</v>
      </c>
      <c r="D7" s="11">
        <v>130302.93689826831</v>
      </c>
      <c r="E7" s="11">
        <v>126226.2093655036</v>
      </c>
      <c r="F7" s="290">
        <f t="shared" ref="F7:F17" si="0">((E7/D7)-1)*100</f>
        <v>-3.1286536050584512</v>
      </c>
      <c r="G7" s="133">
        <v>2547.7452184794001</v>
      </c>
      <c r="H7" s="133">
        <v>2498.3524824548363</v>
      </c>
      <c r="I7" s="11">
        <v>2553.1566179000001</v>
      </c>
      <c r="J7" s="11">
        <v>2564.9236666394813</v>
      </c>
      <c r="K7" s="290">
        <f t="shared" ref="K7:K17" si="1">((J7/I7)-1)*100</f>
        <v>0.46088237035610824</v>
      </c>
      <c r="L7" s="133">
        <v>13369.892434205598</v>
      </c>
      <c r="M7" s="133">
        <v>13717.629038962854</v>
      </c>
      <c r="N7" s="11">
        <v>15219.905151999999</v>
      </c>
      <c r="O7" s="11">
        <v>15808.207622215288</v>
      </c>
      <c r="P7" s="290">
        <f t="shared" ref="P7:P17" si="2">((O7/N7)-1)*100</f>
        <v>3.8653491223497038</v>
      </c>
      <c r="Q7" s="133">
        <v>15165.041513058542</v>
      </c>
      <c r="R7" s="133">
        <v>15115.468616125612</v>
      </c>
      <c r="S7" s="11">
        <v>15757.6988776</v>
      </c>
      <c r="T7" s="11">
        <v>16156.667694399999</v>
      </c>
      <c r="U7" s="290">
        <f t="shared" ref="U7:U17" si="3">((T7/S7)-1)*100</f>
        <v>2.5318977085362571</v>
      </c>
    </row>
    <row r="8" spans="1:21" ht="11.1" customHeight="1" x14ac:dyDescent="0.25">
      <c r="A8" s="9" t="s">
        <v>48</v>
      </c>
      <c r="B8" s="133">
        <v>141110.93165395738</v>
      </c>
      <c r="C8" s="133">
        <v>142649.80234636669</v>
      </c>
      <c r="D8" s="11">
        <v>146223.17558251423</v>
      </c>
      <c r="E8" s="11">
        <v>142414.9474433882</v>
      </c>
      <c r="F8" s="290">
        <f t="shared" si="0"/>
        <v>-2.6043943608494824</v>
      </c>
      <c r="G8" s="133">
        <v>2726.8208779999995</v>
      </c>
      <c r="H8" s="133">
        <v>2657.3563484854826</v>
      </c>
      <c r="I8" s="11">
        <v>2692.1017742261943</v>
      </c>
      <c r="J8" s="11">
        <v>2704.6563999999998</v>
      </c>
      <c r="K8" s="290">
        <f t="shared" si="1"/>
        <v>0.46635033987205698</v>
      </c>
      <c r="L8" s="133">
        <v>13687.493949961601</v>
      </c>
      <c r="M8" s="133">
        <v>13764.215953834018</v>
      </c>
      <c r="N8" s="11">
        <v>15117.891630399998</v>
      </c>
      <c r="O8" s="11">
        <v>15695.041391666669</v>
      </c>
      <c r="P8" s="290">
        <f t="shared" si="2"/>
        <v>3.817660394562572</v>
      </c>
      <c r="Q8" s="133">
        <v>15698.177174599414</v>
      </c>
      <c r="R8" s="133">
        <v>15145.481621456569</v>
      </c>
      <c r="S8" s="11">
        <v>16037.049540212996</v>
      </c>
      <c r="T8" s="11">
        <v>16361.510506500003</v>
      </c>
      <c r="U8" s="290">
        <f t="shared" si="3"/>
        <v>2.0231961338862181</v>
      </c>
    </row>
    <row r="9" spans="1:21" ht="11.1" customHeight="1" x14ac:dyDescent="0.25">
      <c r="A9" s="9" t="s">
        <v>49</v>
      </c>
      <c r="B9" s="133">
        <v>145603.97546430305</v>
      </c>
      <c r="C9" s="133">
        <v>145935.11833652496</v>
      </c>
      <c r="D9" s="11">
        <v>150509.13607679878</v>
      </c>
      <c r="E9" s="11">
        <v>155608.13246446944</v>
      </c>
      <c r="F9" s="290">
        <f t="shared" si="0"/>
        <v>3.3878318091393744</v>
      </c>
      <c r="G9" s="133">
        <v>3081.6559457299772</v>
      </c>
      <c r="H9" s="133">
        <v>2976.8923199599571</v>
      </c>
      <c r="I9" s="11">
        <v>3007.1596404599236</v>
      </c>
      <c r="J9" s="11">
        <v>3014.9543014176284</v>
      </c>
      <c r="K9" s="290">
        <f t="shared" si="1"/>
        <v>0.25920343079999242</v>
      </c>
      <c r="L9" s="133">
        <v>13793.718419247582</v>
      </c>
      <c r="M9" s="133">
        <v>14109.704369062891</v>
      </c>
      <c r="N9" s="11">
        <v>15145.956341999998</v>
      </c>
      <c r="O9" s="11">
        <v>15715.745996551046</v>
      </c>
      <c r="P9" s="290">
        <f t="shared" si="2"/>
        <v>3.7619919250064804</v>
      </c>
      <c r="Q9" s="133">
        <v>16742.249492325143</v>
      </c>
      <c r="R9" s="133">
        <v>16388.811323866794</v>
      </c>
      <c r="S9" s="11">
        <v>17124.764814863709</v>
      </c>
      <c r="T9" s="11">
        <v>17367.811615732557</v>
      </c>
      <c r="U9" s="290">
        <f t="shared" si="3"/>
        <v>1.4192708834044332</v>
      </c>
    </row>
    <row r="10" spans="1:21" ht="11.1" customHeight="1" x14ac:dyDescent="0.25">
      <c r="A10" s="9" t="s">
        <v>50</v>
      </c>
      <c r="B10" s="133">
        <v>149320.56587980973</v>
      </c>
      <c r="C10" s="133">
        <v>147356.02766499997</v>
      </c>
      <c r="D10" s="11">
        <v>150306.69863481726</v>
      </c>
      <c r="E10" s="11">
        <v>155799.37104053082</v>
      </c>
      <c r="F10" s="290">
        <f t="shared" si="0"/>
        <v>3.6543097916470479</v>
      </c>
      <c r="G10" s="133">
        <v>3210.7729303796827</v>
      </c>
      <c r="H10" s="133">
        <v>3130.3179470345658</v>
      </c>
      <c r="I10" s="11">
        <v>3134.5722620050005</v>
      </c>
      <c r="J10" s="11">
        <v>3113.5689690545778</v>
      </c>
      <c r="K10" s="290">
        <f t="shared" si="1"/>
        <v>-0.67005291934115752</v>
      </c>
      <c r="L10" s="133">
        <v>14007.513294593185</v>
      </c>
      <c r="M10" s="133">
        <v>14027.757979014777</v>
      </c>
      <c r="N10" s="11">
        <v>15655.419152032551</v>
      </c>
      <c r="O10" s="11">
        <v>16329.964524897418</v>
      </c>
      <c r="P10" s="290">
        <f t="shared" si="2"/>
        <v>4.3087020942348175</v>
      </c>
      <c r="Q10" s="133">
        <v>17211.289598663028</v>
      </c>
      <c r="R10" s="133">
        <v>16960.280514385933</v>
      </c>
      <c r="S10" s="11">
        <v>17489.00613858414</v>
      </c>
      <c r="T10" s="11">
        <v>17728.301723572025</v>
      </c>
      <c r="U10" s="290">
        <f t="shared" si="3"/>
        <v>1.3682629138082048</v>
      </c>
    </row>
    <row r="11" spans="1:21" ht="11.1" customHeight="1" x14ac:dyDescent="0.25">
      <c r="A11" s="9" t="s">
        <v>51</v>
      </c>
      <c r="B11" s="133">
        <v>149263.9227893097</v>
      </c>
      <c r="C11" s="133">
        <v>147397.15838537499</v>
      </c>
      <c r="D11" s="11">
        <v>149654.67776760715</v>
      </c>
      <c r="E11" s="11">
        <v>153831.80303077839</v>
      </c>
      <c r="F11" s="290">
        <f t="shared" si="0"/>
        <v>2.791175876010854</v>
      </c>
      <c r="G11" s="133">
        <v>3209.047078979565</v>
      </c>
      <c r="H11" s="133">
        <v>3176.6751347832483</v>
      </c>
      <c r="I11" s="11">
        <v>3172.7707944000003</v>
      </c>
      <c r="J11" s="11">
        <v>3135.6236861400002</v>
      </c>
      <c r="K11" s="290">
        <f t="shared" si="1"/>
        <v>-1.1708097012732677</v>
      </c>
      <c r="L11" s="133">
        <v>14958.715742879651</v>
      </c>
      <c r="M11" s="133">
        <v>14440.992449864127</v>
      </c>
      <c r="N11" s="11">
        <v>15694.878710000001</v>
      </c>
      <c r="O11" s="11">
        <v>16300.813997738698</v>
      </c>
      <c r="P11" s="290">
        <f t="shared" si="2"/>
        <v>3.8607197859555686</v>
      </c>
      <c r="Q11" s="133">
        <v>17310.472914118865</v>
      </c>
      <c r="R11" s="133">
        <v>16877.950466744613</v>
      </c>
      <c r="S11" s="11">
        <v>17509.319313599997</v>
      </c>
      <c r="T11" s="11">
        <v>17767.018169030758</v>
      </c>
      <c r="U11" s="290">
        <f t="shared" si="3"/>
        <v>1.4717811173310391</v>
      </c>
    </row>
    <row r="12" spans="1:21" ht="11.1" customHeight="1" x14ac:dyDescent="0.25">
      <c r="A12" s="9" t="s">
        <v>52</v>
      </c>
      <c r="B12" s="133">
        <v>154341.6835894339</v>
      </c>
      <c r="C12" s="133">
        <v>153808.67695150006</v>
      </c>
      <c r="D12" s="11">
        <v>155890.91031175107</v>
      </c>
      <c r="E12" s="11">
        <v>160781.35829000559</v>
      </c>
      <c r="F12" s="290">
        <f t="shared" si="0"/>
        <v>3.1370962992483653</v>
      </c>
      <c r="G12" s="133">
        <v>3120.870007977258</v>
      </c>
      <c r="H12" s="133">
        <v>3050.8545704392509</v>
      </c>
      <c r="I12" s="11">
        <v>3108.7383659999996</v>
      </c>
      <c r="J12" s="11">
        <v>3082.7400237992001</v>
      </c>
      <c r="K12" s="290">
        <f t="shared" si="1"/>
        <v>-0.83629881771786208</v>
      </c>
      <c r="L12" s="133">
        <v>16019.233227076529</v>
      </c>
      <c r="M12" s="133">
        <v>15376.97810851527</v>
      </c>
      <c r="N12" s="11">
        <v>18647.015461025501</v>
      </c>
      <c r="O12" s="11">
        <v>19483.346088003189</v>
      </c>
      <c r="P12" s="290">
        <f t="shared" si="2"/>
        <v>4.4850642652477957</v>
      </c>
      <c r="Q12" s="133">
        <v>16978.761805249844</v>
      </c>
      <c r="R12" s="133">
        <v>17066.791010633307</v>
      </c>
      <c r="S12" s="11">
        <v>17574.268389032033</v>
      </c>
      <c r="T12" s="11">
        <v>17904.542975397821</v>
      </c>
      <c r="U12" s="290">
        <f t="shared" si="3"/>
        <v>1.8793077416065174</v>
      </c>
    </row>
    <row r="13" spans="1:21" ht="11.1" customHeight="1" x14ac:dyDescent="0.25">
      <c r="A13" s="9" t="s">
        <v>53</v>
      </c>
      <c r="B13" s="133">
        <v>156728.10975128302</v>
      </c>
      <c r="C13" s="133">
        <v>149327.29273582608</v>
      </c>
      <c r="D13" s="11">
        <v>149810.46440478312</v>
      </c>
      <c r="E13" s="11">
        <v>155532.59211004188</v>
      </c>
      <c r="F13" s="290">
        <f t="shared" si="0"/>
        <v>3.8195781102431825</v>
      </c>
      <c r="G13" s="133">
        <v>2961.4583046784937</v>
      </c>
      <c r="H13" s="133">
        <v>2954.5303262774783</v>
      </c>
      <c r="I13" s="11">
        <v>2999.0303848999997</v>
      </c>
      <c r="J13" s="11">
        <v>2982.0779789300777</v>
      </c>
      <c r="K13" s="290">
        <f t="shared" si="1"/>
        <v>-0.56526289481015901</v>
      </c>
      <c r="L13" s="133">
        <v>14759.274121788083</v>
      </c>
      <c r="M13" s="133">
        <v>15432.036042465941</v>
      </c>
      <c r="N13" s="11">
        <v>18457.164969325506</v>
      </c>
      <c r="O13" s="11">
        <v>19185.774966484583</v>
      </c>
      <c r="P13" s="290">
        <f t="shared" si="2"/>
        <v>3.9475726546843726</v>
      </c>
      <c r="Q13" s="133">
        <v>16416.581344038175</v>
      </c>
      <c r="R13" s="133">
        <v>16307.557335233932</v>
      </c>
      <c r="S13" s="11">
        <v>17121.698460232197</v>
      </c>
      <c r="T13" s="11">
        <v>17312.983709845921</v>
      </c>
      <c r="U13" s="290">
        <f t="shared" si="3"/>
        <v>1.1172095458754416</v>
      </c>
    </row>
    <row r="14" spans="1:21" ht="11.1" customHeight="1" x14ac:dyDescent="0.25">
      <c r="A14" s="9" t="s">
        <v>54</v>
      </c>
      <c r="B14" s="133">
        <v>150535.56012952869</v>
      </c>
      <c r="C14" s="133">
        <v>148195.5916274075</v>
      </c>
      <c r="D14" s="11">
        <v>149310.47887437072</v>
      </c>
      <c r="E14" s="11">
        <v>155655.76146974121</v>
      </c>
      <c r="F14" s="290">
        <f t="shared" si="0"/>
        <v>4.2497235580560844</v>
      </c>
      <c r="G14" s="133">
        <v>2806.1649124840469</v>
      </c>
      <c r="H14" s="133">
        <v>2740.0959574564554</v>
      </c>
      <c r="I14" s="11">
        <v>2774.28406262</v>
      </c>
      <c r="J14" s="11">
        <v>2769.1899639999997</v>
      </c>
      <c r="K14" s="290">
        <f t="shared" si="1"/>
        <v>-0.18361849417789511</v>
      </c>
      <c r="L14" s="133">
        <v>14336.579519547886</v>
      </c>
      <c r="M14" s="133">
        <v>14686.728805268953</v>
      </c>
      <c r="N14" s="11">
        <v>17434.331222500005</v>
      </c>
      <c r="O14" s="11">
        <v>18205.836321956511</v>
      </c>
      <c r="P14" s="290">
        <f t="shared" si="2"/>
        <v>4.4252061613974325</v>
      </c>
      <c r="Q14" s="133">
        <v>15834.779012474872</v>
      </c>
      <c r="R14" s="133">
        <v>15768.891293865432</v>
      </c>
      <c r="S14" s="11">
        <v>16535.440423199994</v>
      </c>
      <c r="T14" s="11">
        <v>16774.804592319997</v>
      </c>
      <c r="U14" s="290">
        <f t="shared" si="3"/>
        <v>1.4475826648328249</v>
      </c>
    </row>
    <row r="15" spans="1:21" ht="11.1" customHeight="1" x14ac:dyDescent="0.25">
      <c r="A15" s="9" t="s">
        <v>55</v>
      </c>
      <c r="B15" s="133">
        <v>152033.12949989847</v>
      </c>
      <c r="C15" s="133">
        <v>150730.59103281927</v>
      </c>
      <c r="D15" s="11">
        <v>152980.55437253762</v>
      </c>
      <c r="E15" s="11">
        <v>159625.03359490505</v>
      </c>
      <c r="F15" s="290">
        <f t="shared" si="0"/>
        <v>4.3433488979173207</v>
      </c>
      <c r="G15" s="133">
        <v>2612.659131988134</v>
      </c>
      <c r="H15" s="133">
        <v>2560.0555423489086</v>
      </c>
      <c r="I15" s="11">
        <v>2625.7189867919401</v>
      </c>
      <c r="J15" s="11">
        <v>2630.8735500311868</v>
      </c>
      <c r="K15" s="290">
        <f t="shared" si="1"/>
        <v>0.19631054447089014</v>
      </c>
      <c r="L15" s="133">
        <v>14208.263153483318</v>
      </c>
      <c r="M15" s="133">
        <v>15005.231259044267</v>
      </c>
      <c r="N15" s="11">
        <v>17090.398035700004</v>
      </c>
      <c r="O15" s="11">
        <v>17767.720990417754</v>
      </c>
      <c r="P15" s="290">
        <f t="shared" si="2"/>
        <v>3.9631783490524652</v>
      </c>
      <c r="Q15" s="133">
        <v>15543.862926852034</v>
      </c>
      <c r="R15" s="133">
        <v>14986.558448619773</v>
      </c>
      <c r="S15" s="11">
        <v>15735.95698872188</v>
      </c>
      <c r="T15" s="11">
        <v>15998.282246405841</v>
      </c>
      <c r="U15" s="290">
        <f t="shared" si="3"/>
        <v>1.6670435606297884</v>
      </c>
    </row>
    <row r="16" spans="1:21" ht="11.1" customHeight="1" x14ac:dyDescent="0.25">
      <c r="A16" s="9" t="s">
        <v>37</v>
      </c>
      <c r="B16" s="133">
        <v>144886.83910498352</v>
      </c>
      <c r="C16" s="133">
        <v>144655.83619281408</v>
      </c>
      <c r="D16" s="11">
        <v>146477.16346953274</v>
      </c>
      <c r="E16" s="11">
        <v>153229.62826335392</v>
      </c>
      <c r="F16" s="290">
        <f t="shared" si="0"/>
        <v>4.6099095817251357</v>
      </c>
      <c r="G16" s="133">
        <v>2571.6622367268669</v>
      </c>
      <c r="H16" s="133">
        <v>2552.0449478064543</v>
      </c>
      <c r="I16" s="11">
        <v>2570.9056059999998</v>
      </c>
      <c r="J16" s="11">
        <v>2547.6095719999994</v>
      </c>
      <c r="K16" s="290">
        <f t="shared" si="1"/>
        <v>-0.90614116463988426</v>
      </c>
      <c r="L16" s="133">
        <v>14073.119416932639</v>
      </c>
      <c r="M16" s="133">
        <v>14325.795253015243</v>
      </c>
      <c r="N16" s="11">
        <v>17395.94425</v>
      </c>
      <c r="O16" s="11">
        <v>18118.616734749998</v>
      </c>
      <c r="P16" s="290">
        <f t="shared" si="2"/>
        <v>4.1542584545245287</v>
      </c>
      <c r="Q16" s="133">
        <v>15492.830870610909</v>
      </c>
      <c r="R16" s="133">
        <v>15158.48665182729</v>
      </c>
      <c r="S16" s="11">
        <v>16044.873043499998</v>
      </c>
      <c r="T16" s="11">
        <v>16281.586646860002</v>
      </c>
      <c r="U16" s="290">
        <f t="shared" si="3"/>
        <v>1.4753223831577733</v>
      </c>
    </row>
    <row r="17" spans="1:22" ht="11.1" customHeight="1" x14ac:dyDescent="0.25">
      <c r="A17" s="14" t="s">
        <v>38</v>
      </c>
      <c r="B17" s="134">
        <v>153691.2220948188</v>
      </c>
      <c r="C17" s="134">
        <v>152862.8679164965</v>
      </c>
      <c r="D17" s="16">
        <v>156371.76691313356</v>
      </c>
      <c r="E17" s="16">
        <v>161675.81383333667</v>
      </c>
      <c r="F17" s="290">
        <f t="shared" si="0"/>
        <v>3.3919466569368506</v>
      </c>
      <c r="G17" s="134">
        <v>2600.6409420004006</v>
      </c>
      <c r="H17" s="134">
        <v>2595.435667485368</v>
      </c>
      <c r="I17" s="16">
        <v>2635.8715370955092</v>
      </c>
      <c r="J17" s="16">
        <v>2622.6497979999995</v>
      </c>
      <c r="K17" s="290">
        <f t="shared" si="1"/>
        <v>-0.5016078708478644</v>
      </c>
      <c r="L17" s="134">
        <v>16422.605409346394</v>
      </c>
      <c r="M17" s="134">
        <v>17030.865182689533</v>
      </c>
      <c r="N17" s="16">
        <v>19475.221211677199</v>
      </c>
      <c r="O17" s="16">
        <v>20340.79529075</v>
      </c>
      <c r="P17" s="290">
        <f t="shared" si="2"/>
        <v>4.4444890749369748</v>
      </c>
      <c r="Q17" s="134">
        <v>16090.037609883664</v>
      </c>
      <c r="R17" s="134">
        <v>15595.834234951173</v>
      </c>
      <c r="S17" s="16">
        <v>16594.937510359337</v>
      </c>
      <c r="T17" s="16">
        <v>16861.800817170002</v>
      </c>
      <c r="U17" s="290">
        <f t="shared" si="3"/>
        <v>1.6081007032661354</v>
      </c>
    </row>
    <row r="18" spans="1:22" ht="14.1" hidden="1" customHeight="1" x14ac:dyDescent="0.25">
      <c r="A18" s="211" t="s">
        <v>185</v>
      </c>
      <c r="B18" s="212">
        <v>1762855.6472725368</v>
      </c>
      <c r="C18" s="212">
        <f>SUM(C5:C16)</f>
        <v>1598744.9391258005</v>
      </c>
      <c r="D18" s="292">
        <f>SUM(D5:D16)</f>
        <v>1625100.9666094286</v>
      </c>
      <c r="E18" s="292">
        <f>SUM(E5:E17)</f>
        <v>1821811.4715415675</v>
      </c>
      <c r="F18" s="291">
        <f>((E18/D18)-1)*100</f>
        <v>12.104509748865077</v>
      </c>
      <c r="G18" s="212">
        <v>33780.94700890487</v>
      </c>
      <c r="H18" s="212">
        <f>SUM(H5:H16)</f>
        <v>30663.787691643236</v>
      </c>
      <c r="I18" s="292">
        <f>SUM(I5:I16)</f>
        <v>31054.528333273771</v>
      </c>
      <c r="J18" s="292">
        <f>SUM(J5:J17)</f>
        <v>33596.74794653507</v>
      </c>
      <c r="K18" s="291">
        <f>((J18/I18)-1)*100</f>
        <v>8.1863088886054758</v>
      </c>
      <c r="L18" s="212">
        <v>173258.66324709987</v>
      </c>
      <c r="M18" s="212">
        <f>SUM(M5:M16)</f>
        <v>159118.8092171067</v>
      </c>
      <c r="N18" s="292">
        <f>SUM(N5:N16)</f>
        <v>180974.52890721994</v>
      </c>
      <c r="O18" s="292">
        <f>SUM(O5:O17)</f>
        <v>208537.57894955017</v>
      </c>
      <c r="P18" s="291">
        <f>((O18/N18)-1)*100</f>
        <v>15.230347722833937</v>
      </c>
      <c r="Q18" s="212">
        <v>192919.58622447916</v>
      </c>
      <c r="R18" s="212">
        <f>SUM(R5:R16)</f>
        <v>174327.08260498915</v>
      </c>
      <c r="S18" s="292">
        <f>SUM(S5:S16)</f>
        <v>182128.05696840418</v>
      </c>
      <c r="T18" s="292">
        <f>SUM(T5:T17)</f>
        <v>202091.60616115114</v>
      </c>
      <c r="U18" s="291">
        <f>((T18/S18)-1)*100</f>
        <v>10.96127061642691</v>
      </c>
      <c r="V18" s="135"/>
    </row>
    <row r="19" spans="1:22" ht="15.95" customHeight="1" x14ac:dyDescent="0.25">
      <c r="A19" s="211" t="s">
        <v>28</v>
      </c>
      <c r="B19" s="212">
        <v>1762855.6472725368</v>
      </c>
      <c r="C19" s="212">
        <f>SUM(C6:C17)</f>
        <v>1751607.807042297</v>
      </c>
      <c r="D19" s="292">
        <f>SUM(D6:D17)</f>
        <v>1781472.7335225623</v>
      </c>
      <c r="E19" s="292">
        <f>SUM(E6:E17)</f>
        <v>1821811.4715415675</v>
      </c>
      <c r="F19" s="291">
        <f>((E19/D19)-1)*100</f>
        <v>2.2643477646296706</v>
      </c>
      <c r="G19" s="212">
        <v>33780.94700890487</v>
      </c>
      <c r="H19" s="212">
        <f>SUM(H6:H17)</f>
        <v>33259.223359128606</v>
      </c>
      <c r="I19" s="292">
        <f>SUM(I6:I17)</f>
        <v>33690.399870369278</v>
      </c>
      <c r="J19" s="292">
        <f>SUM(J6:J17)</f>
        <v>33596.74794653507</v>
      </c>
      <c r="K19" s="291">
        <f>((J19/I19)-1)*100</f>
        <v>-0.27797807148194353</v>
      </c>
      <c r="L19" s="212">
        <v>173258.66324709987</v>
      </c>
      <c r="M19" s="212">
        <f>SUM(M6:M17)</f>
        <v>176149.67439979623</v>
      </c>
      <c r="N19" s="292">
        <f>SUM(N6:N17)</f>
        <v>200449.75011889712</v>
      </c>
      <c r="O19" s="292">
        <f>SUM(O6:O17)</f>
        <v>208537.57894955017</v>
      </c>
      <c r="P19" s="291">
        <f>((O19/N19)-1)*100</f>
        <v>4.0348410640850041</v>
      </c>
      <c r="Q19" s="212">
        <v>192919.58622447916</v>
      </c>
      <c r="R19" s="212">
        <f>SUM(R6:R17)</f>
        <v>189922.91683994033</v>
      </c>
      <c r="S19" s="292">
        <f>SUM(S6:S17)</f>
        <v>198722.99447876352</v>
      </c>
      <c r="T19" s="292">
        <f>SUM(T6:T17)</f>
        <v>202091.60616115114</v>
      </c>
      <c r="U19" s="291">
        <f>((T19/S19)-1)*100</f>
        <v>1.6951292884969105</v>
      </c>
      <c r="V19" s="135"/>
    </row>
    <row r="20" spans="1:22" ht="12" customHeight="1" x14ac:dyDescent="0.25">
      <c r="A20" s="136"/>
      <c r="B20" s="137"/>
      <c r="C20" s="137"/>
      <c r="D20" s="137"/>
      <c r="E20" s="137"/>
      <c r="F20" s="137" t="s">
        <v>72</v>
      </c>
      <c r="G20" s="138"/>
      <c r="H20" s="138"/>
      <c r="I20" s="139"/>
      <c r="J20" s="139"/>
      <c r="K20" s="140"/>
      <c r="L20" s="138"/>
      <c r="M20" s="138"/>
      <c r="N20" s="138"/>
      <c r="O20" s="138"/>
      <c r="P20" s="140"/>
      <c r="Q20" s="136"/>
      <c r="R20" s="136"/>
      <c r="S20" s="136"/>
      <c r="T20" s="136"/>
      <c r="U20" s="141" t="s">
        <v>27</v>
      </c>
    </row>
    <row r="21" spans="1:22" ht="2.1" customHeight="1" x14ac:dyDescent="0.25">
      <c r="A21" s="136"/>
      <c r="B21" s="138"/>
      <c r="C21" s="138"/>
      <c r="D21" s="138"/>
      <c r="E21" s="138"/>
      <c r="F21" s="142"/>
      <c r="G21" s="138"/>
      <c r="H21" s="138"/>
      <c r="I21" s="138"/>
      <c r="J21" s="138"/>
      <c r="K21" s="142"/>
      <c r="L21" s="138"/>
      <c r="M21" s="138"/>
      <c r="N21" s="138"/>
      <c r="O21" s="138"/>
      <c r="P21" s="142"/>
      <c r="Q21" s="138"/>
      <c r="R21" s="138"/>
      <c r="S21" s="138"/>
      <c r="T21" s="138"/>
      <c r="U21" s="143"/>
    </row>
    <row r="22" spans="1:22" ht="12" hidden="1" customHeight="1" x14ac:dyDescent="0.25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144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2" ht="15.75" x14ac:dyDescent="0.25">
      <c r="A23" s="3" t="s">
        <v>158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143"/>
      <c r="O23" s="143"/>
      <c r="P23" s="65"/>
      <c r="Q23" s="65"/>
      <c r="R23" s="65"/>
      <c r="S23" s="65"/>
      <c r="T23" s="65"/>
      <c r="U23" s="65"/>
    </row>
    <row r="24" spans="1:22" ht="14.1" customHeight="1" x14ac:dyDescent="0.25">
      <c r="A24" s="360" t="s">
        <v>44</v>
      </c>
      <c r="B24" s="366" t="s">
        <v>165</v>
      </c>
      <c r="C24" s="367"/>
      <c r="D24" s="367"/>
      <c r="E24" s="367"/>
      <c r="F24" s="368"/>
      <c r="G24" s="363" t="s">
        <v>166</v>
      </c>
      <c r="H24" s="364"/>
      <c r="I24" s="364"/>
      <c r="J24" s="364"/>
      <c r="K24" s="365"/>
      <c r="L24" s="359" t="s">
        <v>167</v>
      </c>
      <c r="M24" s="359"/>
      <c r="N24" s="359"/>
      <c r="O24" s="359"/>
      <c r="P24" s="359"/>
      <c r="Q24" s="359" t="s">
        <v>168</v>
      </c>
      <c r="R24" s="359"/>
      <c r="S24" s="359"/>
      <c r="T24" s="359"/>
      <c r="U24" s="359"/>
    </row>
    <row r="25" spans="1:22" ht="14.1" customHeight="1" x14ac:dyDescent="0.25">
      <c r="A25" s="360"/>
      <c r="B25" s="209">
        <v>2019</v>
      </c>
      <c r="C25" s="209" t="s">
        <v>71</v>
      </c>
      <c r="D25" s="209">
        <v>2023</v>
      </c>
      <c r="E25" s="209" t="s">
        <v>105</v>
      </c>
      <c r="F25" s="210" t="s">
        <v>45</v>
      </c>
      <c r="G25" s="209">
        <v>2019</v>
      </c>
      <c r="H25" s="209" t="s">
        <v>71</v>
      </c>
      <c r="I25" s="209">
        <v>2023</v>
      </c>
      <c r="J25" s="209" t="s">
        <v>105</v>
      </c>
      <c r="K25" s="210" t="s">
        <v>45</v>
      </c>
      <c r="L25" s="209">
        <v>2019</v>
      </c>
      <c r="M25" s="209" t="s">
        <v>71</v>
      </c>
      <c r="N25" s="209">
        <v>2023</v>
      </c>
      <c r="O25" s="209" t="s">
        <v>105</v>
      </c>
      <c r="P25" s="209" t="s">
        <v>45</v>
      </c>
      <c r="Q25" s="209">
        <v>2019</v>
      </c>
      <c r="R25" s="209" t="s">
        <v>71</v>
      </c>
      <c r="S25" s="209">
        <v>2023</v>
      </c>
      <c r="T25" s="209" t="s">
        <v>105</v>
      </c>
      <c r="U25" s="210" t="s">
        <v>45</v>
      </c>
    </row>
    <row r="26" spans="1:22" ht="2.1" customHeight="1" x14ac:dyDescent="0.25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</row>
    <row r="27" spans="1:22" ht="11.1" customHeight="1" x14ac:dyDescent="0.25">
      <c r="A27" s="9" t="s">
        <v>46</v>
      </c>
      <c r="B27" s="133">
        <v>40058.460631824273</v>
      </c>
      <c r="C27" s="133">
        <v>41654.270272600013</v>
      </c>
      <c r="D27" s="11">
        <v>42933.522888426982</v>
      </c>
      <c r="E27" s="11">
        <v>42476.779790499997</v>
      </c>
      <c r="F27" s="290">
        <f>((E27/D27)-1)*100</f>
        <v>-1.0638379224410244</v>
      </c>
      <c r="G27" s="133">
        <v>175746.28288618044</v>
      </c>
      <c r="H27" s="133">
        <v>181396.41995426756</v>
      </c>
      <c r="I27" s="133">
        <v>186201.11292793011</v>
      </c>
      <c r="J27" s="133">
        <v>185347.9925304814</v>
      </c>
      <c r="K27" s="290">
        <f>((J27/I27)-1)*100</f>
        <v>-0.45817148138040942</v>
      </c>
      <c r="L27" s="133">
        <v>372.76647691357209</v>
      </c>
      <c r="M27" s="11">
        <v>383.41776415264428</v>
      </c>
      <c r="N27" s="287">
        <v>388.17734019799036</v>
      </c>
      <c r="O27" s="287">
        <v>383.94363412554998</v>
      </c>
      <c r="P27" s="290">
        <f>((O27/N27)-1)*100</f>
        <v>-1.0906628579300803</v>
      </c>
      <c r="Q27" s="133">
        <v>820.68337250000002</v>
      </c>
      <c r="R27" s="11">
        <v>840.16039709000006</v>
      </c>
      <c r="S27" s="287">
        <v>854.43353415590161</v>
      </c>
      <c r="T27" s="287">
        <v>866.21541908996437</v>
      </c>
      <c r="U27" s="290">
        <f>((T27/S27)-1)*100</f>
        <v>1.3789118126902755</v>
      </c>
    </row>
    <row r="28" spans="1:22" ht="11.1" customHeight="1" x14ac:dyDescent="0.25">
      <c r="A28" s="9" t="s">
        <v>47</v>
      </c>
      <c r="B28" s="133">
        <v>40248.487523715638</v>
      </c>
      <c r="C28" s="133">
        <v>41643.524004000006</v>
      </c>
      <c r="D28" s="11">
        <v>42196.851504335806</v>
      </c>
      <c r="E28" s="11">
        <v>41940.477799999993</v>
      </c>
      <c r="F28" s="290">
        <f t="shared" ref="F28:F38" si="4">((E28/D28)-1)*100</f>
        <v>-0.60756595621705989</v>
      </c>
      <c r="G28" s="133">
        <v>171137.40141900454</v>
      </c>
      <c r="H28" s="133">
        <v>176859.19669767987</v>
      </c>
      <c r="I28" s="133">
        <v>178698.05479975964</v>
      </c>
      <c r="J28" s="133">
        <v>180951.02304001022</v>
      </c>
      <c r="K28" s="290">
        <f t="shared" ref="K28:K38" si="5">((J28/I28)-1)*100</f>
        <v>1.2607681951407601</v>
      </c>
      <c r="L28" s="133">
        <v>404.15850927436793</v>
      </c>
      <c r="M28" s="11">
        <v>388.63570008722542</v>
      </c>
      <c r="N28" s="287">
        <v>394.65631951587795</v>
      </c>
      <c r="O28" s="287">
        <v>390.0634386210171</v>
      </c>
      <c r="P28" s="290">
        <f t="shared" ref="P28:P38" si="6">((O28/N28)-1)*100</f>
        <v>-1.1637672242255981</v>
      </c>
      <c r="Q28" s="133">
        <v>989.6111699999999</v>
      </c>
      <c r="R28" s="11">
        <v>993.12301050000008</v>
      </c>
      <c r="S28" s="287">
        <v>1013.53202384</v>
      </c>
      <c r="T28" s="287">
        <v>1006.8880344431384</v>
      </c>
      <c r="U28" s="290">
        <f t="shared" ref="U28:U38" si="7">((T28/S28)-1)*100</f>
        <v>-0.65552831490112151</v>
      </c>
    </row>
    <row r="29" spans="1:22" ht="11.1" customHeight="1" x14ac:dyDescent="0.25">
      <c r="A29" s="9" t="s">
        <v>48</v>
      </c>
      <c r="B29" s="133">
        <v>40239.522456299324</v>
      </c>
      <c r="C29" s="133">
        <v>41708.742789999997</v>
      </c>
      <c r="D29" s="11">
        <v>42057.703109519993</v>
      </c>
      <c r="E29" s="11">
        <v>42001.227616050397</v>
      </c>
      <c r="F29" s="290">
        <f t="shared" si="4"/>
        <v>-0.1342809742189921</v>
      </c>
      <c r="G29" s="133">
        <v>183858.99037999904</v>
      </c>
      <c r="H29" s="133">
        <v>190547.89279171429</v>
      </c>
      <c r="I29" s="133">
        <v>190816.92179877966</v>
      </c>
      <c r="J29" s="133">
        <v>191888.14279671104</v>
      </c>
      <c r="K29" s="290">
        <f t="shared" si="5"/>
        <v>0.5613867930754024</v>
      </c>
      <c r="L29" s="133">
        <v>420.54353830764933</v>
      </c>
      <c r="M29" s="11">
        <v>408.22744462224631</v>
      </c>
      <c r="N29" s="287">
        <v>411.88324536679994</v>
      </c>
      <c r="O29" s="287">
        <v>415.99585266666662</v>
      </c>
      <c r="P29" s="290">
        <f t="shared" si="6"/>
        <v>0.99848861203475359</v>
      </c>
      <c r="Q29" s="133">
        <v>1087.8139695</v>
      </c>
      <c r="R29" s="11">
        <v>1069.9518049285716</v>
      </c>
      <c r="S29" s="287">
        <v>1086.6222355047362</v>
      </c>
      <c r="T29" s="287">
        <v>1090.5192644145</v>
      </c>
      <c r="U29" s="290">
        <f t="shared" si="7"/>
        <v>0.35863695610403035</v>
      </c>
    </row>
    <row r="30" spans="1:22" ht="11.1" customHeight="1" x14ac:dyDescent="0.25">
      <c r="A30" s="9" t="s">
        <v>49</v>
      </c>
      <c r="B30" s="133">
        <v>40299.270675872009</v>
      </c>
      <c r="C30" s="133">
        <v>41568.724741999999</v>
      </c>
      <c r="D30" s="11">
        <v>42256.542312891019</v>
      </c>
      <c r="E30" s="11">
        <v>41643.885800000018</v>
      </c>
      <c r="F30" s="290">
        <f t="shared" si="4"/>
        <v>-1.4498500808574177</v>
      </c>
      <c r="G30" s="133">
        <v>190047.59381031553</v>
      </c>
      <c r="H30" s="133">
        <v>192591.36846434048</v>
      </c>
      <c r="I30" s="133">
        <v>192472.46489105214</v>
      </c>
      <c r="J30" s="133">
        <v>194146.22120437806</v>
      </c>
      <c r="K30" s="290">
        <f t="shared" si="5"/>
        <v>0.86960818747416901</v>
      </c>
      <c r="L30" s="133">
        <v>432.32441908486663</v>
      </c>
      <c r="M30" s="11">
        <v>416.23067701538577</v>
      </c>
      <c r="N30" s="287">
        <v>419.27067485404166</v>
      </c>
      <c r="O30" s="287">
        <v>423.27949965512278</v>
      </c>
      <c r="P30" s="290">
        <f t="shared" si="6"/>
        <v>0.95614242576746999</v>
      </c>
      <c r="Q30" s="133">
        <v>1305.7737815</v>
      </c>
      <c r="R30" s="11">
        <v>1281.0791360000001</v>
      </c>
      <c r="S30" s="287">
        <v>1308.3049220160251</v>
      </c>
      <c r="T30" s="287">
        <v>1317.8786571870751</v>
      </c>
      <c r="U30" s="290">
        <f t="shared" si="7"/>
        <v>0.73176634972047516</v>
      </c>
    </row>
    <row r="31" spans="1:22" ht="11.1" customHeight="1" x14ac:dyDescent="0.25">
      <c r="A31" s="9" t="s">
        <v>50</v>
      </c>
      <c r="B31" s="133">
        <v>40687.84146642765</v>
      </c>
      <c r="C31" s="133">
        <v>41651.490700000002</v>
      </c>
      <c r="D31" s="11">
        <v>42749.169113811215</v>
      </c>
      <c r="E31" s="11">
        <v>42712.702700000002</v>
      </c>
      <c r="F31" s="290">
        <f t="shared" si="4"/>
        <v>-8.5303210722365019E-2</v>
      </c>
      <c r="G31" s="133">
        <v>194640.61139021922</v>
      </c>
      <c r="H31" s="133">
        <v>195443.6647639458</v>
      </c>
      <c r="I31" s="133">
        <v>195054.6782382071</v>
      </c>
      <c r="J31" s="133">
        <v>196166.58900335754</v>
      </c>
      <c r="K31" s="290">
        <f t="shared" si="5"/>
        <v>0.57005080585277312</v>
      </c>
      <c r="L31" s="133">
        <v>447.8732049399398</v>
      </c>
      <c r="M31" s="11">
        <v>442.23190684900601</v>
      </c>
      <c r="N31" s="287">
        <v>435.40444700080337</v>
      </c>
      <c r="O31" s="287">
        <v>438.97931251323968</v>
      </c>
      <c r="P31" s="290">
        <f t="shared" si="6"/>
        <v>0.82104478653377555</v>
      </c>
      <c r="Q31" s="133">
        <v>1264.9400819444445</v>
      </c>
      <c r="R31" s="11">
        <v>1273.6915597500001</v>
      </c>
      <c r="S31" s="287">
        <v>1312.187756838015</v>
      </c>
      <c r="T31" s="287">
        <v>1323.7527702999998</v>
      </c>
      <c r="U31" s="290">
        <f t="shared" si="7"/>
        <v>0.88135355643410573</v>
      </c>
    </row>
    <row r="32" spans="1:22" ht="11.1" customHeight="1" x14ac:dyDescent="0.25">
      <c r="A32" s="9" t="s">
        <v>51</v>
      </c>
      <c r="B32" s="133">
        <v>40523.433096923807</v>
      </c>
      <c r="C32" s="133">
        <v>41551.387209999994</v>
      </c>
      <c r="D32" s="11">
        <v>42728.251606655205</v>
      </c>
      <c r="E32" s="11">
        <v>42335.928000000007</v>
      </c>
      <c r="F32" s="290">
        <f t="shared" si="4"/>
        <v>-0.91818315026512831</v>
      </c>
      <c r="G32" s="133">
        <v>184681.32211247386</v>
      </c>
      <c r="H32" s="133">
        <v>189162.90115400543</v>
      </c>
      <c r="I32" s="133">
        <v>189004.98696036992</v>
      </c>
      <c r="J32" s="133">
        <v>191180.38049291336</v>
      </c>
      <c r="K32" s="290">
        <f t="shared" si="5"/>
        <v>1.1509714994978326</v>
      </c>
      <c r="L32" s="133">
        <v>472.05425062021629</v>
      </c>
      <c r="M32" s="11">
        <v>458.97431161684176</v>
      </c>
      <c r="N32" s="287">
        <v>453.67245400000007</v>
      </c>
      <c r="O32" s="287">
        <v>454.08653425</v>
      </c>
      <c r="P32" s="290">
        <f t="shared" si="6"/>
        <v>9.1272953944865343E-2</v>
      </c>
      <c r="Q32" s="133">
        <v>1265.1229629999998</v>
      </c>
      <c r="R32" s="11">
        <v>1269.0321953860605</v>
      </c>
      <c r="S32" s="287">
        <v>1267.5004906506551</v>
      </c>
      <c r="T32" s="287">
        <v>1306.221393</v>
      </c>
      <c r="U32" s="290">
        <f t="shared" si="7"/>
        <v>3.0549023558537725</v>
      </c>
    </row>
    <row r="33" spans="1:21" ht="11.1" customHeight="1" x14ac:dyDescent="0.25">
      <c r="A33" s="9" t="s">
        <v>52</v>
      </c>
      <c r="B33" s="133">
        <v>40408.487816174624</v>
      </c>
      <c r="C33" s="133">
        <v>41733.217121999907</v>
      </c>
      <c r="D33" s="11">
        <v>42209.750470756007</v>
      </c>
      <c r="E33" s="11">
        <v>42329.661000000015</v>
      </c>
      <c r="F33" s="290">
        <f t="shared" si="4"/>
        <v>0.28408253521206017</v>
      </c>
      <c r="G33" s="133">
        <v>179032.61231896761</v>
      </c>
      <c r="H33" s="133">
        <v>184681.7741756913</v>
      </c>
      <c r="I33" s="133">
        <v>186979.13593920265</v>
      </c>
      <c r="J33" s="133">
        <v>189349.49300981406</v>
      </c>
      <c r="K33" s="290">
        <f t="shared" si="5"/>
        <v>1.2677120678224574</v>
      </c>
      <c r="L33" s="133">
        <v>464.88899714196475</v>
      </c>
      <c r="M33" s="11">
        <v>451.08730650809304</v>
      </c>
      <c r="N33" s="287">
        <v>448.8137609288508</v>
      </c>
      <c r="O33" s="287">
        <v>452.71225149697113</v>
      </c>
      <c r="P33" s="290">
        <f t="shared" si="6"/>
        <v>0.86862099772790913</v>
      </c>
      <c r="Q33" s="133">
        <v>1235.5540780000001</v>
      </c>
      <c r="R33" s="11">
        <v>1217.7831504000001</v>
      </c>
      <c r="S33" s="287">
        <v>1262.2827978444998</v>
      </c>
      <c r="T33" s="287">
        <v>1282.0574795000002</v>
      </c>
      <c r="U33" s="290">
        <f t="shared" si="7"/>
        <v>1.5665809348957449</v>
      </c>
    </row>
    <row r="34" spans="1:21" ht="11.1" customHeight="1" x14ac:dyDescent="0.25">
      <c r="A34" s="9" t="s">
        <v>53</v>
      </c>
      <c r="B34" s="133">
        <v>40433.314136112363</v>
      </c>
      <c r="C34" s="133">
        <v>41860.223684388999</v>
      </c>
      <c r="D34" s="11">
        <v>42890.325300199002</v>
      </c>
      <c r="E34" s="11">
        <v>42920.089900000014</v>
      </c>
      <c r="F34" s="290">
        <f t="shared" si="4"/>
        <v>6.9397001754323284E-2</v>
      </c>
      <c r="G34" s="133">
        <v>171441.9696473869</v>
      </c>
      <c r="H34" s="133">
        <v>180103.04805507854</v>
      </c>
      <c r="I34" s="133">
        <v>183086.29038653674</v>
      </c>
      <c r="J34" s="133">
        <v>185274.86240357812</v>
      </c>
      <c r="K34" s="290">
        <f t="shared" si="5"/>
        <v>1.1953773340542373</v>
      </c>
      <c r="L34" s="133">
        <v>443.96860603619848</v>
      </c>
      <c r="M34" s="11">
        <v>434.61160036966606</v>
      </c>
      <c r="N34" s="287">
        <v>426.53956383079645</v>
      </c>
      <c r="O34" s="287">
        <v>428.14652057291823</v>
      </c>
      <c r="P34" s="290">
        <f t="shared" si="6"/>
        <v>0.37674271706229501</v>
      </c>
      <c r="Q34" s="133">
        <v>0.76334225901102393</v>
      </c>
      <c r="R34" s="11">
        <v>1114.8318901500002</v>
      </c>
      <c r="S34" s="287">
        <v>1116.6710177499999</v>
      </c>
      <c r="T34" s="287">
        <v>1142.4027747999999</v>
      </c>
      <c r="U34" s="290">
        <f t="shared" si="7"/>
        <v>2.3043274734440011</v>
      </c>
    </row>
    <row r="35" spans="1:21" ht="11.1" customHeight="1" x14ac:dyDescent="0.25">
      <c r="A35" s="9" t="s">
        <v>54</v>
      </c>
      <c r="B35" s="133">
        <v>40549.244601707251</v>
      </c>
      <c r="C35" s="133">
        <v>41890.714297851991</v>
      </c>
      <c r="D35" s="11">
        <v>42455.483770784194</v>
      </c>
      <c r="E35" s="11">
        <v>42314.230099999986</v>
      </c>
      <c r="F35" s="290">
        <f t="shared" si="4"/>
        <v>-0.33271007238271366</v>
      </c>
      <c r="G35" s="133">
        <v>166239.24607660994</v>
      </c>
      <c r="H35" s="133">
        <v>172111.77701747027</v>
      </c>
      <c r="I35" s="133">
        <v>173059.1365503213</v>
      </c>
      <c r="J35" s="133">
        <v>176821.57761315696</v>
      </c>
      <c r="K35" s="290">
        <f t="shared" si="5"/>
        <v>2.1740782589318108</v>
      </c>
      <c r="L35" s="133">
        <v>405.4185353094349</v>
      </c>
      <c r="M35" s="11">
        <v>396.00514253958255</v>
      </c>
      <c r="N35" s="287">
        <v>389.83701032914848</v>
      </c>
      <c r="O35" s="287">
        <v>389.95810799999992</v>
      </c>
      <c r="P35" s="290">
        <f t="shared" si="6"/>
        <v>3.1063667030784003E-2</v>
      </c>
      <c r="Q35" s="133">
        <v>952.38761399999999</v>
      </c>
      <c r="R35" s="11">
        <v>970.76279846774196</v>
      </c>
      <c r="S35" s="287">
        <v>989.84310594289082</v>
      </c>
      <c r="T35" s="287">
        <v>1004.8583614999999</v>
      </c>
      <c r="U35" s="290">
        <f t="shared" si="7"/>
        <v>1.5169328822880468</v>
      </c>
    </row>
    <row r="36" spans="1:21" ht="11.1" customHeight="1" x14ac:dyDescent="0.25">
      <c r="A36" s="9" t="s">
        <v>55</v>
      </c>
      <c r="B36" s="133">
        <v>41134.023047747723</v>
      </c>
      <c r="C36" s="133">
        <v>42481.256636785096</v>
      </c>
      <c r="D36" s="11">
        <v>42513.36780420498</v>
      </c>
      <c r="E36" s="11">
        <v>42557.230835317088</v>
      </c>
      <c r="F36" s="290">
        <f t="shared" si="4"/>
        <v>0.10317467981864059</v>
      </c>
      <c r="G36" s="133">
        <v>168249.43847040934</v>
      </c>
      <c r="H36" s="133">
        <v>173405.06409187018</v>
      </c>
      <c r="I36" s="133">
        <v>176435.16983129206</v>
      </c>
      <c r="J36" s="133">
        <v>180182.31525712772</v>
      </c>
      <c r="K36" s="290">
        <f t="shared" si="5"/>
        <v>2.1238086654824517</v>
      </c>
      <c r="L36" s="133">
        <v>385.58055172800243</v>
      </c>
      <c r="M36" s="11">
        <v>376.8601875187764</v>
      </c>
      <c r="N36" s="287">
        <v>374.16069518746207</v>
      </c>
      <c r="O36" s="287">
        <v>373.78544804828363</v>
      </c>
      <c r="P36" s="290">
        <f t="shared" si="6"/>
        <v>-0.10029036828426152</v>
      </c>
      <c r="Q36" s="133">
        <v>868.60379850000004</v>
      </c>
      <c r="R36" s="11">
        <v>901.66807575000007</v>
      </c>
      <c r="S36" s="287">
        <v>936.6721387960381</v>
      </c>
      <c r="T36" s="287">
        <v>951.02005599999995</v>
      </c>
      <c r="U36" s="290">
        <f t="shared" si="7"/>
        <v>1.5317971582248679</v>
      </c>
    </row>
    <row r="37" spans="1:21" ht="11.1" customHeight="1" x14ac:dyDescent="0.25">
      <c r="A37" s="9" t="s">
        <v>37</v>
      </c>
      <c r="B37" s="133">
        <v>41845.143512812465</v>
      </c>
      <c r="C37" s="133">
        <v>43084.228444624991</v>
      </c>
      <c r="D37" s="11">
        <v>42756.064716927998</v>
      </c>
      <c r="E37" s="11">
        <v>42517.345977196805</v>
      </c>
      <c r="F37" s="290">
        <f t="shared" si="4"/>
        <v>-0.5583272017938512</v>
      </c>
      <c r="G37" s="133">
        <v>166489.72659431901</v>
      </c>
      <c r="H37" s="133">
        <v>173219.6445950995</v>
      </c>
      <c r="I37" s="133">
        <v>172219.63652149303</v>
      </c>
      <c r="J37" s="133">
        <v>176642.3429020349</v>
      </c>
      <c r="K37" s="290">
        <f t="shared" si="5"/>
        <v>2.5680616158947123</v>
      </c>
      <c r="L37" s="133">
        <v>407.38621085130251</v>
      </c>
      <c r="M37" s="11">
        <v>381.78749707207731</v>
      </c>
      <c r="N37" s="287">
        <v>385.32628599000003</v>
      </c>
      <c r="O37" s="287">
        <v>384.77718100000004</v>
      </c>
      <c r="P37" s="290">
        <f t="shared" si="6"/>
        <v>-0.14250390122988454</v>
      </c>
      <c r="Q37" s="133">
        <v>865.92077449999999</v>
      </c>
      <c r="R37" s="11">
        <v>866.07320352187503</v>
      </c>
      <c r="S37" s="287">
        <v>887.7457297556864</v>
      </c>
      <c r="T37" s="287">
        <v>903.93899450000004</v>
      </c>
      <c r="U37" s="290">
        <f t="shared" si="7"/>
        <v>1.824088159654691</v>
      </c>
    </row>
    <row r="38" spans="1:21" ht="11.1" customHeight="1" x14ac:dyDescent="0.25">
      <c r="A38" s="14" t="s">
        <v>38</v>
      </c>
      <c r="B38" s="134">
        <v>42057.20839292687</v>
      </c>
      <c r="C38" s="134">
        <v>43284.259428744983</v>
      </c>
      <c r="D38" s="16">
        <v>42882.970255876986</v>
      </c>
      <c r="E38" s="16">
        <v>42842.255136072992</v>
      </c>
      <c r="F38" s="290">
        <f t="shared" si="4"/>
        <v>-9.4944728784063237E-2</v>
      </c>
      <c r="G38" s="134">
        <v>169800.65711461561</v>
      </c>
      <c r="H38" s="134">
        <v>175411.78588642599</v>
      </c>
      <c r="I38" s="134">
        <v>177068.69885456038</v>
      </c>
      <c r="J38" s="134">
        <v>181920.5080871541</v>
      </c>
      <c r="K38" s="290">
        <f t="shared" si="5"/>
        <v>2.7400716580511242</v>
      </c>
      <c r="L38" s="134">
        <v>445.28851710889717</v>
      </c>
      <c r="M38" s="16">
        <v>409.93365099299018</v>
      </c>
      <c r="N38" s="288">
        <v>413.24644124983456</v>
      </c>
      <c r="O38" s="288">
        <v>416.21496800000011</v>
      </c>
      <c r="P38" s="290">
        <f t="shared" si="6"/>
        <v>0.71834296774280215</v>
      </c>
      <c r="Q38" s="134">
        <v>808.3945553945025</v>
      </c>
      <c r="R38" s="16">
        <v>781.24090245000014</v>
      </c>
      <c r="S38" s="288">
        <v>804.86849895490673</v>
      </c>
      <c r="T38" s="288">
        <v>813.6931219999999</v>
      </c>
      <c r="U38" s="290">
        <f t="shared" si="7"/>
        <v>1.0964055689285379</v>
      </c>
    </row>
    <row r="39" spans="1:21" ht="14.1" hidden="1" customHeight="1" x14ac:dyDescent="0.25">
      <c r="A39" s="211" t="s">
        <v>185</v>
      </c>
      <c r="B39" s="212">
        <v>488484.43735854398</v>
      </c>
      <c r="C39" s="212">
        <f>SUM(C26:C37)</f>
        <v>460827.77990425105</v>
      </c>
      <c r="D39" s="292">
        <f>SUM(D26:D37)</f>
        <v>467747.03259851236</v>
      </c>
      <c r="E39" s="292">
        <f>SUM(E26:E38)</f>
        <v>508591.81465513736</v>
      </c>
      <c r="F39" s="291">
        <f>((E39/D39)-1)*100</f>
        <v>8.7322375579202962</v>
      </c>
      <c r="G39" s="212">
        <v>2121365.8522205008</v>
      </c>
      <c r="H39" s="212">
        <f>SUM(H26:H37)</f>
        <v>2009522.7517611631</v>
      </c>
      <c r="I39" s="212">
        <f>SUM(I26:I37)</f>
        <v>2024027.5888449445</v>
      </c>
      <c r="J39" s="212">
        <f>SUM(J26:J38)</f>
        <v>2229871.4483407177</v>
      </c>
      <c r="K39" s="291">
        <f>((J39/I39)-1)*100</f>
        <v>10.170012534920158</v>
      </c>
      <c r="L39" s="213">
        <v>5102.2518173164126</v>
      </c>
      <c r="M39" s="212">
        <f>SUM(M26:M37)</f>
        <v>4538.0695383515458</v>
      </c>
      <c r="N39" s="292">
        <f>SUM(N26:N37)</f>
        <v>4527.7417972017711</v>
      </c>
      <c r="O39" s="289">
        <f>SUM(O26:O38)</f>
        <v>4951.9427489497693</v>
      </c>
      <c r="P39" s="291">
        <f>((O39/N39)-1)*100</f>
        <v>9.3689298274509003</v>
      </c>
      <c r="Q39" s="213">
        <v>12579.638048988947</v>
      </c>
      <c r="R39" s="212">
        <f>SUM(R26:R37)</f>
        <v>11798.15722194425</v>
      </c>
      <c r="S39" s="292">
        <f>SUM(S26:S37)</f>
        <v>12035.795753094451</v>
      </c>
      <c r="T39" s="289">
        <f>SUM(T26:T38)</f>
        <v>13009.44632673468</v>
      </c>
      <c r="U39" s="291">
        <f>((T39/S39)-1)*100</f>
        <v>8.0896235995854262</v>
      </c>
    </row>
    <row r="40" spans="1:21" ht="15.95" customHeight="1" x14ac:dyDescent="0.25">
      <c r="A40" s="211" t="s">
        <v>28</v>
      </c>
      <c r="B40" s="212">
        <v>488484.43735854398</v>
      </c>
      <c r="C40" s="212">
        <f>SUM(C27:C38)</f>
        <v>504112.03933299601</v>
      </c>
      <c r="D40" s="292">
        <f>SUM(D27:D38)</f>
        <v>510630.00285438937</v>
      </c>
      <c r="E40" s="292">
        <f>SUM(E27:E38)</f>
        <v>508591.81465513736</v>
      </c>
      <c r="F40" s="291">
        <f>((E40/D40)-1)*100</f>
        <v>-0.3991516730036726</v>
      </c>
      <c r="G40" s="212">
        <v>2121365.8522205008</v>
      </c>
      <c r="H40" s="212">
        <f>SUM(H27:H38)</f>
        <v>2184934.5376475891</v>
      </c>
      <c r="I40" s="212">
        <f>SUM(I27:I38)</f>
        <v>2201096.2876995048</v>
      </c>
      <c r="J40" s="212">
        <f>SUM(J27:J38)</f>
        <v>2229871.4483407177</v>
      </c>
      <c r="K40" s="291">
        <f>((J40/I40)-1)*100</f>
        <v>1.3073103980965506</v>
      </c>
      <c r="L40" s="213">
        <v>5102.2518173164126</v>
      </c>
      <c r="M40" s="212">
        <f>SUM(M27:M38)</f>
        <v>4948.0031893445357</v>
      </c>
      <c r="N40" s="292">
        <f>SUM(N27:N38)</f>
        <v>4940.9882384516059</v>
      </c>
      <c r="O40" s="292">
        <f>SUM(O27:O38)</f>
        <v>4951.9427489497693</v>
      </c>
      <c r="P40" s="291">
        <f>((O40/N40)-1)*100</f>
        <v>0.22170687258296073</v>
      </c>
      <c r="Q40" s="213">
        <v>12579.638048988947</v>
      </c>
      <c r="R40" s="212">
        <f>SUM(R27:R38)</f>
        <v>12579.398124394249</v>
      </c>
      <c r="S40" s="292">
        <f>SUM(S27:S38)</f>
        <v>12840.664252049359</v>
      </c>
      <c r="T40" s="292">
        <f>SUM(T27:T38)</f>
        <v>13009.44632673468</v>
      </c>
      <c r="U40" s="291">
        <f>((T40/S40)-1)*100</f>
        <v>1.3144341396387205</v>
      </c>
    </row>
    <row r="41" spans="1:21" ht="9" customHeight="1" x14ac:dyDescent="0.25">
      <c r="A41" s="285"/>
      <c r="B41" s="260"/>
      <c r="C41" s="260"/>
      <c r="D41" s="260"/>
      <c r="E41" s="260"/>
      <c r="F41" s="261"/>
      <c r="G41" s="260"/>
      <c r="H41" s="260"/>
      <c r="I41" s="260"/>
      <c r="J41" s="260"/>
      <c r="K41" s="261"/>
      <c r="L41" s="260"/>
      <c r="M41" s="260"/>
      <c r="N41" s="260"/>
      <c r="O41" s="260"/>
      <c r="P41" s="261"/>
      <c r="Q41" s="260"/>
      <c r="R41" s="260"/>
      <c r="S41" s="260"/>
      <c r="T41" s="260"/>
      <c r="U41" s="141" t="s">
        <v>27</v>
      </c>
    </row>
    <row r="42" spans="1:21" ht="9" customHeight="1" x14ac:dyDescent="0.25">
      <c r="A42" s="286"/>
      <c r="B42" s="65"/>
      <c r="C42" s="65"/>
      <c r="D42" s="145"/>
      <c r="E42" s="145"/>
      <c r="F42" s="145"/>
      <c r="G42" s="146"/>
      <c r="H42" s="146"/>
      <c r="I42" s="146"/>
      <c r="J42" s="146"/>
      <c r="K42" s="147"/>
      <c r="L42" s="137"/>
      <c r="M42" s="137"/>
      <c r="N42" s="137"/>
      <c r="O42" s="137"/>
      <c r="P42" s="148"/>
      <c r="Q42" s="137"/>
      <c r="R42" s="137"/>
      <c r="S42" s="137"/>
      <c r="T42" s="137"/>
      <c r="U42" s="65"/>
    </row>
    <row r="43" spans="1:21" ht="12.95" customHeight="1" x14ac:dyDescent="0.25">
      <c r="A43" s="3" t="s">
        <v>158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</row>
    <row r="44" spans="1:21" ht="14.1" customHeight="1" x14ac:dyDescent="0.25">
      <c r="A44" s="360" t="s">
        <v>44</v>
      </c>
      <c r="B44" s="359" t="s">
        <v>169</v>
      </c>
      <c r="C44" s="359"/>
      <c r="D44" s="359"/>
      <c r="E44" s="359"/>
      <c r="F44" s="359"/>
      <c r="G44" s="357" t="s">
        <v>170</v>
      </c>
      <c r="H44" s="357"/>
      <c r="I44" s="357"/>
      <c r="J44" s="357"/>
      <c r="K44" s="358"/>
      <c r="L44" s="357" t="s">
        <v>171</v>
      </c>
      <c r="M44" s="357"/>
      <c r="N44" s="357"/>
      <c r="O44" s="357"/>
      <c r="P44" s="358"/>
      <c r="Q44" s="357" t="s">
        <v>172</v>
      </c>
      <c r="R44" s="357"/>
      <c r="S44" s="357"/>
      <c r="T44" s="357"/>
      <c r="U44" s="358"/>
    </row>
    <row r="45" spans="1:21" ht="14.1" customHeight="1" x14ac:dyDescent="0.25">
      <c r="A45" s="360"/>
      <c r="B45" s="209">
        <v>2019</v>
      </c>
      <c r="C45" s="209" t="s">
        <v>71</v>
      </c>
      <c r="D45" s="209">
        <v>2023</v>
      </c>
      <c r="E45" s="209" t="s">
        <v>105</v>
      </c>
      <c r="F45" s="210" t="s">
        <v>45</v>
      </c>
      <c r="G45" s="209">
        <v>2019</v>
      </c>
      <c r="H45" s="209" t="s">
        <v>71</v>
      </c>
      <c r="I45" s="209">
        <v>2023</v>
      </c>
      <c r="J45" s="209" t="s">
        <v>105</v>
      </c>
      <c r="K45" s="210" t="s">
        <v>45</v>
      </c>
      <c r="L45" s="209">
        <v>2019</v>
      </c>
      <c r="M45" s="209" t="s">
        <v>71</v>
      </c>
      <c r="N45" s="209">
        <v>2023</v>
      </c>
      <c r="O45" s="209" t="s">
        <v>105</v>
      </c>
      <c r="P45" s="210" t="s">
        <v>45</v>
      </c>
      <c r="Q45" s="209">
        <v>2019</v>
      </c>
      <c r="R45" s="209" t="s">
        <v>71</v>
      </c>
      <c r="S45" s="209">
        <v>2023</v>
      </c>
      <c r="T45" s="209" t="s">
        <v>105</v>
      </c>
      <c r="U45" s="210" t="s">
        <v>45</v>
      </c>
    </row>
    <row r="46" spans="1:21" ht="3" customHeight="1" x14ac:dyDescent="0.25">
      <c r="A46" s="132"/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</row>
    <row r="47" spans="1:21" ht="11.1" customHeight="1" x14ac:dyDescent="0.25">
      <c r="A47" s="9" t="s">
        <v>46</v>
      </c>
      <c r="B47" s="133">
        <v>258.76642249999998</v>
      </c>
      <c r="C47" s="11">
        <v>281.25364149999996</v>
      </c>
      <c r="D47" s="287">
        <v>287.65026530815709</v>
      </c>
      <c r="E47" s="287">
        <v>294.33548301984064</v>
      </c>
      <c r="F47" s="290">
        <f>((E47/D47)-1)*100</f>
        <v>2.3240784097736666</v>
      </c>
      <c r="G47" s="133">
        <v>331.39478579199999</v>
      </c>
      <c r="H47" s="11">
        <v>402.01920975999997</v>
      </c>
      <c r="I47" s="287">
        <v>434.55659301000003</v>
      </c>
      <c r="J47" s="287">
        <v>426.36313814054051</v>
      </c>
      <c r="K47" s="290">
        <f>((J47/I47)-1)*100</f>
        <v>-1.8854747577770503</v>
      </c>
      <c r="L47" s="133">
        <v>28.7874932</v>
      </c>
      <c r="M47" s="11">
        <v>34.120038000000001</v>
      </c>
      <c r="N47" s="287">
        <v>41.628184000000005</v>
      </c>
      <c r="O47" s="287">
        <v>36.064759999999993</v>
      </c>
      <c r="P47" s="290">
        <f>((O47/N47)-1)*100</f>
        <v>-13.364560894609312</v>
      </c>
      <c r="Q47" s="133">
        <v>654.60826525599998</v>
      </c>
      <c r="R47" s="11">
        <v>733.28642556799991</v>
      </c>
      <c r="S47" s="287">
        <v>756.86376882500053</v>
      </c>
      <c r="T47" s="287">
        <v>752.44203399088678</v>
      </c>
      <c r="U47" s="290">
        <f>((T47/S47)-1)*100</f>
        <v>-0.58421806093034157</v>
      </c>
    </row>
    <row r="48" spans="1:21" ht="11.1" customHeight="1" x14ac:dyDescent="0.25">
      <c r="A48" s="9" t="s">
        <v>47</v>
      </c>
      <c r="B48" s="133">
        <v>301.86676499999999</v>
      </c>
      <c r="C48" s="11">
        <v>312.73075549999999</v>
      </c>
      <c r="D48" s="287">
        <v>317.62566797399995</v>
      </c>
      <c r="E48" s="287">
        <v>314.72158390000004</v>
      </c>
      <c r="F48" s="290">
        <f t="shared" ref="F48:F58" si="8">((E48/D48)-1)*100</f>
        <v>-0.91431026104528135</v>
      </c>
      <c r="G48" s="133">
        <v>651.27275746400005</v>
      </c>
      <c r="H48" s="11">
        <v>618.93155595999997</v>
      </c>
      <c r="I48" s="287">
        <v>632.25735413999996</v>
      </c>
      <c r="J48" s="287">
        <v>621.88691399999993</v>
      </c>
      <c r="K48" s="290">
        <f t="shared" ref="K48:K58" si="9">((J48/I48)-1)*100</f>
        <v>-1.6402245180850428</v>
      </c>
      <c r="L48" s="133">
        <v>114.462310016</v>
      </c>
      <c r="M48" s="11">
        <v>115.77214999999998</v>
      </c>
      <c r="N48" s="287">
        <v>114.18029</v>
      </c>
      <c r="O48" s="287">
        <v>110.94144</v>
      </c>
      <c r="P48" s="290">
        <f t="shared" ref="P48:P58" si="10">((O48/N48)-1)*100</f>
        <v>-2.8366104167365513</v>
      </c>
      <c r="Q48" s="133">
        <v>2691.2611908559998</v>
      </c>
      <c r="R48" s="11">
        <v>2649.9215485519999</v>
      </c>
      <c r="S48" s="287">
        <v>2624.4265395599996</v>
      </c>
      <c r="T48" s="287">
        <v>2581.8042725999994</v>
      </c>
      <c r="U48" s="290">
        <f t="shared" ref="U48:U58" si="11">((T48/S48)-1)*100</f>
        <v>-1.6240602020106798</v>
      </c>
    </row>
    <row r="49" spans="1:21" ht="11.1" customHeight="1" x14ac:dyDescent="0.25">
      <c r="A49" s="9" t="s">
        <v>48</v>
      </c>
      <c r="B49" s="133">
        <v>321.96491650000002</v>
      </c>
      <c r="C49" s="11">
        <v>323.73958299999998</v>
      </c>
      <c r="D49" s="287">
        <v>333.1030346732673</v>
      </c>
      <c r="E49" s="287">
        <v>327.11728800000003</v>
      </c>
      <c r="F49" s="290">
        <f t="shared" si="8"/>
        <v>-1.7969655182332844</v>
      </c>
      <c r="G49" s="133">
        <v>654.69012752000003</v>
      </c>
      <c r="H49" s="11">
        <v>597.42813560000013</v>
      </c>
      <c r="I49" s="287">
        <v>587.90014199999996</v>
      </c>
      <c r="J49" s="287">
        <v>594.19304262000003</v>
      </c>
      <c r="K49" s="290">
        <f t="shared" si="9"/>
        <v>1.0704029767014456</v>
      </c>
      <c r="L49" s="133">
        <v>102.52579983999999</v>
      </c>
      <c r="M49" s="11">
        <v>104.71649479999999</v>
      </c>
      <c r="N49" s="287">
        <v>99.679299999999998</v>
      </c>
      <c r="O49" s="287">
        <v>104.76349999999998</v>
      </c>
      <c r="P49" s="290">
        <f t="shared" si="10"/>
        <v>5.1005574878635551</v>
      </c>
      <c r="Q49" s="133">
        <v>1941.3885576800003</v>
      </c>
      <c r="R49" s="11">
        <v>1861.048400848</v>
      </c>
      <c r="S49" s="287">
        <v>2057.3053230400001</v>
      </c>
      <c r="T49" s="287">
        <v>2129.3690963999998</v>
      </c>
      <c r="U49" s="290">
        <f t="shared" si="11"/>
        <v>3.5028234532302527</v>
      </c>
    </row>
    <row r="50" spans="1:21" ht="11.1" customHeight="1" x14ac:dyDescent="0.25">
      <c r="A50" s="9" t="s">
        <v>49</v>
      </c>
      <c r="B50" s="133">
        <v>373.23970200000002</v>
      </c>
      <c r="C50" s="11">
        <v>375.36016269999999</v>
      </c>
      <c r="D50" s="287">
        <v>385.20437912</v>
      </c>
      <c r="E50" s="287">
        <v>381.84363500000006</v>
      </c>
      <c r="F50" s="290">
        <f t="shared" si="8"/>
        <v>-0.87245740239961789</v>
      </c>
      <c r="G50" s="133">
        <v>63.046077530000005</v>
      </c>
      <c r="H50" s="11">
        <v>40.420261799999999</v>
      </c>
      <c r="I50" s="287">
        <v>47.207493599999999</v>
      </c>
      <c r="J50" s="287">
        <v>44.591582600000002</v>
      </c>
      <c r="K50" s="290">
        <f t="shared" si="9"/>
        <v>-5.5413045694931773</v>
      </c>
      <c r="L50" s="133">
        <v>8.608823000000001</v>
      </c>
      <c r="M50" s="11">
        <v>8.5664914000000003</v>
      </c>
      <c r="N50" s="287">
        <v>10.100052</v>
      </c>
      <c r="O50" s="287">
        <v>9.9406280000000002</v>
      </c>
      <c r="P50" s="290">
        <f t="shared" si="10"/>
        <v>-1.57844731888509</v>
      </c>
      <c r="Q50" s="133">
        <v>282.88033623764102</v>
      </c>
      <c r="R50" s="11">
        <v>237.26251948845902</v>
      </c>
      <c r="S50" s="287">
        <v>401.06301070423467</v>
      </c>
      <c r="T50" s="287">
        <v>417.43905860000001</v>
      </c>
      <c r="U50" s="290">
        <f t="shared" si="11"/>
        <v>4.0831608646756834</v>
      </c>
    </row>
    <row r="51" spans="1:21" ht="11.1" customHeight="1" x14ac:dyDescent="0.25">
      <c r="A51" s="9" t="s">
        <v>50</v>
      </c>
      <c r="B51" s="133">
        <v>369.65697873240612</v>
      </c>
      <c r="C51" s="11">
        <v>370.75404850000001</v>
      </c>
      <c r="D51" s="287">
        <v>384.77203048499996</v>
      </c>
      <c r="E51" s="287">
        <v>383.62756130586001</v>
      </c>
      <c r="F51" s="290">
        <f t="shared" si="8"/>
        <v>-0.29744084508880331</v>
      </c>
      <c r="G51" s="133">
        <v>55.162352920000011</v>
      </c>
      <c r="H51" s="11">
        <v>62.567234800000001</v>
      </c>
      <c r="I51" s="287">
        <v>65.636229999999998</v>
      </c>
      <c r="J51" s="287">
        <v>60.461663600000001</v>
      </c>
      <c r="K51" s="290">
        <f t="shared" si="9"/>
        <v>-7.8837044723622851</v>
      </c>
      <c r="L51" s="133">
        <v>4.651134592</v>
      </c>
      <c r="M51" s="11">
        <v>3.6682113999999997</v>
      </c>
      <c r="N51" s="287">
        <v>5.9483100000000002</v>
      </c>
      <c r="O51" s="287">
        <v>5.7963000000000005</v>
      </c>
      <c r="P51" s="290">
        <f t="shared" si="10"/>
        <v>-2.5555157683442853</v>
      </c>
      <c r="Q51" s="133">
        <v>454.51186487886991</v>
      </c>
      <c r="R51" s="11">
        <v>461.32827851353215</v>
      </c>
      <c r="S51" s="287">
        <v>456.3795273666189</v>
      </c>
      <c r="T51" s="287">
        <v>455.00918200000001</v>
      </c>
      <c r="U51" s="290">
        <f t="shared" si="11"/>
        <v>-0.30026442564722311</v>
      </c>
    </row>
    <row r="52" spans="1:21" ht="11.1" customHeight="1" x14ac:dyDescent="0.25">
      <c r="A52" s="9" t="s">
        <v>51</v>
      </c>
      <c r="B52" s="133">
        <v>381.10909949999996</v>
      </c>
      <c r="C52" s="11">
        <v>388.67278149999999</v>
      </c>
      <c r="D52" s="287">
        <v>398.34695239999996</v>
      </c>
      <c r="E52" s="287">
        <v>392.35512076600003</v>
      </c>
      <c r="F52" s="290">
        <f t="shared" si="8"/>
        <v>-1.5041740869108589</v>
      </c>
      <c r="G52" s="133">
        <v>48.026610976000015</v>
      </c>
      <c r="H52" s="11">
        <v>46.257256719999994</v>
      </c>
      <c r="I52" s="287">
        <v>42.32202809999999</v>
      </c>
      <c r="J52" s="287">
        <v>40.1985314</v>
      </c>
      <c r="K52" s="290">
        <f t="shared" si="9"/>
        <v>-5.0174738672317805</v>
      </c>
      <c r="L52" s="133">
        <v>3.049747848</v>
      </c>
      <c r="M52" s="11">
        <v>3.60826</v>
      </c>
      <c r="N52" s="287">
        <v>2.8821900000000005</v>
      </c>
      <c r="O52" s="287">
        <v>2.7265535999999999</v>
      </c>
      <c r="P52" s="290">
        <f t="shared" si="10"/>
        <v>-5.3999354657396132</v>
      </c>
      <c r="Q52" s="133">
        <v>222.58051680000003</v>
      </c>
      <c r="R52" s="11">
        <v>245.6000004</v>
      </c>
      <c r="S52" s="287">
        <v>251.01877758399999</v>
      </c>
      <c r="T52" s="287">
        <v>260.40440559999996</v>
      </c>
      <c r="U52" s="290">
        <f t="shared" si="11"/>
        <v>3.7390143105366702</v>
      </c>
    </row>
    <row r="53" spans="1:21" ht="11.1" customHeight="1" x14ac:dyDescent="0.25">
      <c r="A53" s="9" t="s">
        <v>52</v>
      </c>
      <c r="B53" s="133">
        <v>354.52280449999989</v>
      </c>
      <c r="C53" s="11">
        <v>361.71081650000002</v>
      </c>
      <c r="D53" s="287">
        <v>366.18106950000004</v>
      </c>
      <c r="E53" s="287">
        <v>365.07104500000003</v>
      </c>
      <c r="F53" s="290">
        <f t="shared" si="8"/>
        <v>-0.3031354137218778</v>
      </c>
      <c r="G53" s="133">
        <v>1.8551433999999998</v>
      </c>
      <c r="H53" s="11">
        <v>4.8691308799999993</v>
      </c>
      <c r="I53" s="287">
        <v>4.2171764000000005</v>
      </c>
      <c r="J53" s="287">
        <v>4.0385752000000004</v>
      </c>
      <c r="K53" s="290">
        <f t="shared" si="9"/>
        <v>-4.2350896206286297</v>
      </c>
      <c r="L53" s="133">
        <v>0.20561688000000003</v>
      </c>
      <c r="M53" s="143">
        <v>0.14946000000000001</v>
      </c>
      <c r="N53" s="287">
        <v>0.15790000000000001</v>
      </c>
      <c r="O53" s="287">
        <v>0.16059999999999999</v>
      </c>
      <c r="P53" s="290">
        <f t="shared" si="10"/>
        <v>1.7099430018999273</v>
      </c>
      <c r="Q53" s="133">
        <v>195.79321719999996</v>
      </c>
      <c r="R53" s="11">
        <v>218.73990480000001</v>
      </c>
      <c r="S53" s="287">
        <v>204.87573460000002</v>
      </c>
      <c r="T53" s="287">
        <v>206.35578760000001</v>
      </c>
      <c r="U53" s="290">
        <f t="shared" si="11"/>
        <v>0.7224149813982006</v>
      </c>
    </row>
    <row r="54" spans="1:21" ht="11.1" customHeight="1" x14ac:dyDescent="0.25">
      <c r="A54" s="9" t="s">
        <v>53</v>
      </c>
      <c r="B54" s="133">
        <v>326.92534050000006</v>
      </c>
      <c r="C54" s="11">
        <v>334.50729649999994</v>
      </c>
      <c r="D54" s="287">
        <v>340.97813529999996</v>
      </c>
      <c r="E54" s="287">
        <v>337.71809999999999</v>
      </c>
      <c r="F54" s="290">
        <f t="shared" si="8"/>
        <v>-0.95608338556127936</v>
      </c>
      <c r="G54" s="133">
        <v>14.886288</v>
      </c>
      <c r="H54" s="10">
        <v>0.65715471999999997</v>
      </c>
      <c r="I54" s="287">
        <v>0.63436208000000005</v>
      </c>
      <c r="J54" s="287">
        <v>0.60658000000000001</v>
      </c>
      <c r="K54" s="290">
        <f t="shared" si="9"/>
        <v>-4.3795303779822436</v>
      </c>
      <c r="L54" s="133">
        <v>0</v>
      </c>
      <c r="M54" s="11">
        <v>0</v>
      </c>
      <c r="N54" s="287">
        <v>0</v>
      </c>
      <c r="O54" s="287">
        <v>0</v>
      </c>
      <c r="P54" s="290">
        <v>0</v>
      </c>
      <c r="Q54" s="133">
        <v>135.39439963000001</v>
      </c>
      <c r="R54" s="11">
        <v>141.26515096</v>
      </c>
      <c r="S54" s="287">
        <v>131.662791</v>
      </c>
      <c r="T54" s="287">
        <v>130.96311559999998</v>
      </c>
      <c r="U54" s="290">
        <f t="shared" si="11"/>
        <v>-0.53141468040125428</v>
      </c>
    </row>
    <row r="55" spans="1:21" ht="11.1" customHeight="1" x14ac:dyDescent="0.25">
      <c r="A55" s="9" t="s">
        <v>54</v>
      </c>
      <c r="B55" s="133">
        <v>297.66603449999997</v>
      </c>
      <c r="C55" s="11">
        <v>315.1218015</v>
      </c>
      <c r="D55" s="287">
        <v>315.6131115</v>
      </c>
      <c r="E55" s="287">
        <v>306.19533999999999</v>
      </c>
      <c r="F55" s="290">
        <f t="shared" si="8"/>
        <v>-2.9839607915021715</v>
      </c>
      <c r="G55" s="133">
        <v>6.0775427999999998</v>
      </c>
      <c r="H55" s="11">
        <v>9.729488400000001</v>
      </c>
      <c r="I55" s="287">
        <v>25.406674600000002</v>
      </c>
      <c r="J55" s="287">
        <v>26.7374568</v>
      </c>
      <c r="K55" s="290">
        <f t="shared" si="9"/>
        <v>5.2379235809160152</v>
      </c>
      <c r="L55" s="143">
        <v>7.3749999999999996E-2</v>
      </c>
      <c r="M55" s="10">
        <v>0.31907999999999997</v>
      </c>
      <c r="N55" s="287">
        <v>6.1182919999999994</v>
      </c>
      <c r="O55" s="287">
        <v>6.829288</v>
      </c>
      <c r="P55" s="290">
        <f t="shared" si="10"/>
        <v>11.620824896883008</v>
      </c>
      <c r="Q55" s="133">
        <v>180.05236115199997</v>
      </c>
      <c r="R55" s="11">
        <v>159.5349276</v>
      </c>
      <c r="S55" s="287">
        <v>130.46010392000002</v>
      </c>
      <c r="T55" s="287">
        <v>114.3210816</v>
      </c>
      <c r="U55" s="290">
        <f t="shared" si="11"/>
        <v>-12.370848891778207</v>
      </c>
    </row>
    <row r="56" spans="1:21" ht="11.1" customHeight="1" x14ac:dyDescent="0.25">
      <c r="A56" s="9" t="s">
        <v>55</v>
      </c>
      <c r="B56" s="133">
        <v>271.28931829999999</v>
      </c>
      <c r="C56" s="11">
        <v>287.99640299999999</v>
      </c>
      <c r="D56" s="287">
        <v>297.01906749999995</v>
      </c>
      <c r="E56" s="287">
        <v>289.40722849999997</v>
      </c>
      <c r="F56" s="290">
        <f t="shared" si="8"/>
        <v>-2.5627442251666133</v>
      </c>
      <c r="G56" s="133">
        <v>169.10868365600001</v>
      </c>
      <c r="H56" s="11">
        <v>201.38906660799998</v>
      </c>
      <c r="I56" s="287">
        <v>198.355885</v>
      </c>
      <c r="J56" s="287">
        <v>228.44765080000002</v>
      </c>
      <c r="K56" s="290">
        <f t="shared" si="9"/>
        <v>15.170593904990536</v>
      </c>
      <c r="L56" s="133">
        <v>44.545426023999994</v>
      </c>
      <c r="M56" s="11">
        <v>45.74843891199999</v>
      </c>
      <c r="N56" s="287">
        <v>50.822279200000011</v>
      </c>
      <c r="O56" s="287">
        <v>52.046274799999999</v>
      </c>
      <c r="P56" s="290">
        <f t="shared" si="10"/>
        <v>2.4083839199403378</v>
      </c>
      <c r="Q56" s="133">
        <v>31.682127103999999</v>
      </c>
      <c r="R56" s="11">
        <v>29.850369000000001</v>
      </c>
      <c r="S56" s="287">
        <v>21.995616856255001</v>
      </c>
      <c r="T56" s="287">
        <v>25.087066800000002</v>
      </c>
      <c r="U56" s="290">
        <f t="shared" si="11"/>
        <v>14.054845399190841</v>
      </c>
    </row>
    <row r="57" spans="1:21" ht="11.1" customHeight="1" x14ac:dyDescent="0.25">
      <c r="A57" s="9" t="s">
        <v>37</v>
      </c>
      <c r="B57" s="133">
        <v>271.86349899999993</v>
      </c>
      <c r="C57" s="11">
        <v>284.12047799999999</v>
      </c>
      <c r="D57" s="287">
        <v>284.89509999999996</v>
      </c>
      <c r="E57" s="287">
        <v>274.19740000000002</v>
      </c>
      <c r="F57" s="290">
        <f t="shared" si="8"/>
        <v>-3.7549610365358865</v>
      </c>
      <c r="G57" s="133">
        <v>1669.5120978799998</v>
      </c>
      <c r="H57" s="11">
        <v>1729.0648045280002</v>
      </c>
      <c r="I57" s="287">
        <v>1735.3696696</v>
      </c>
      <c r="J57" s="287">
        <v>1861.0866542999997</v>
      </c>
      <c r="K57" s="290">
        <f t="shared" si="9"/>
        <v>7.2443921835384728</v>
      </c>
      <c r="L57" s="133">
        <v>290.45937030400006</v>
      </c>
      <c r="M57" s="11">
        <v>293.79725508399997</v>
      </c>
      <c r="N57" s="287">
        <v>304.73858960000007</v>
      </c>
      <c r="O57" s="287">
        <v>317.3992528</v>
      </c>
      <c r="P57" s="290">
        <f t="shared" si="10"/>
        <v>4.1545979511877107</v>
      </c>
      <c r="Q57" s="133">
        <v>555.1303079818224</v>
      </c>
      <c r="R57" s="11">
        <v>615.68537323550061</v>
      </c>
      <c r="S57" s="287">
        <v>638.48620496000001</v>
      </c>
      <c r="T57" s="287">
        <v>634.60344720000001</v>
      </c>
      <c r="U57" s="290">
        <f t="shared" si="11"/>
        <v>-0.60811928743914612</v>
      </c>
    </row>
    <row r="58" spans="1:21" ht="11.1" customHeight="1" x14ac:dyDescent="0.25">
      <c r="A58" s="14" t="s">
        <v>38</v>
      </c>
      <c r="B58" s="134">
        <v>318.72117520994266</v>
      </c>
      <c r="C58" s="16">
        <v>304.07126399999999</v>
      </c>
      <c r="D58" s="288">
        <v>309.88655229999995</v>
      </c>
      <c r="E58" s="288">
        <v>295.23709500000001</v>
      </c>
      <c r="F58" s="290">
        <f t="shared" si="8"/>
        <v>-4.7273614138047098</v>
      </c>
      <c r="G58" s="134">
        <v>787.99683903652044</v>
      </c>
      <c r="H58" s="16">
        <v>689.98945835200004</v>
      </c>
      <c r="I58" s="288">
        <v>692.5079976490041</v>
      </c>
      <c r="J58" s="288">
        <v>706.61473520000004</v>
      </c>
      <c r="K58" s="290">
        <f t="shared" si="9"/>
        <v>2.0370504887866847</v>
      </c>
      <c r="L58" s="134">
        <v>59.74043780454965</v>
      </c>
      <c r="M58" s="16">
        <v>62.372072504000002</v>
      </c>
      <c r="N58" s="287">
        <v>62.990976300000014</v>
      </c>
      <c r="O58" s="288">
        <v>65.741426399999995</v>
      </c>
      <c r="P58" s="290">
        <f t="shared" si="10"/>
        <v>4.3664192263042967</v>
      </c>
      <c r="Q58" s="134">
        <v>404.88696279999999</v>
      </c>
      <c r="R58" s="16">
        <v>336.72947197680094</v>
      </c>
      <c r="S58" s="287">
        <v>335.29220215999999</v>
      </c>
      <c r="T58" s="288">
        <v>323.66502500000001</v>
      </c>
      <c r="U58" s="290">
        <f t="shared" si="11"/>
        <v>-3.4677744024752322</v>
      </c>
    </row>
    <row r="59" spans="1:21" ht="14.1" hidden="1" customHeight="1" x14ac:dyDescent="0.25">
      <c r="A59" s="211" t="s">
        <v>185</v>
      </c>
      <c r="B59" s="213">
        <v>3847.5920562423489</v>
      </c>
      <c r="C59" s="212">
        <f>SUM(C46:C57)</f>
        <v>3635.9677681999997</v>
      </c>
      <c r="D59" s="289">
        <f>SUM(D46:D57)</f>
        <v>3711.3888137604235</v>
      </c>
      <c r="E59" s="289">
        <f>SUM(E46:E58)</f>
        <v>3961.8268804917011</v>
      </c>
      <c r="F59" s="291">
        <f>((E59/D59)-1)*100</f>
        <v>6.7478261992585553</v>
      </c>
      <c r="G59" s="213">
        <v>4453.0293069745203</v>
      </c>
      <c r="H59" s="212">
        <f>SUM(H46:H57)</f>
        <v>3713.3332997760003</v>
      </c>
      <c r="I59" s="289">
        <f>SUM(I46:I57)</f>
        <v>3773.8636085299995</v>
      </c>
      <c r="J59" s="289">
        <f>SUM(J46:J58)</f>
        <v>4615.2265246605402</v>
      </c>
      <c r="K59" s="291">
        <f>((J59/I59)-1)*100</f>
        <v>22.294470691225364</v>
      </c>
      <c r="L59" s="213">
        <v>657.10990950854966</v>
      </c>
      <c r="M59" s="212">
        <f>SUM(M46:M57)</f>
        <v>610.46587959599992</v>
      </c>
      <c r="N59" s="289">
        <f>SUM(N46:N57)</f>
        <v>636.2553868</v>
      </c>
      <c r="O59" s="289">
        <f>SUM(O46:O58)</f>
        <v>712.41002359999993</v>
      </c>
      <c r="P59" s="291">
        <f>((O59/N59)-1)*100</f>
        <v>11.96919324848691</v>
      </c>
      <c r="Q59" s="213">
        <v>7750.170107576334</v>
      </c>
      <c r="R59" s="212">
        <f>SUM(R46:R57)</f>
        <v>7353.5228989654897</v>
      </c>
      <c r="S59" s="289">
        <f>SUM(S46:S57)</f>
        <v>7674.5373984161079</v>
      </c>
      <c r="T59" s="289">
        <f>SUM(T46:T58)</f>
        <v>8031.463572990886</v>
      </c>
      <c r="U59" s="291">
        <f>((T59/S59)-1)*100</f>
        <v>4.6507842237949237</v>
      </c>
    </row>
    <row r="60" spans="1:21" ht="15.95" customHeight="1" x14ac:dyDescent="0.25">
      <c r="A60" s="211" t="s">
        <v>28</v>
      </c>
      <c r="B60" s="213">
        <v>3847.5920562423489</v>
      </c>
      <c r="C60" s="212">
        <f>SUM(C47:C58)</f>
        <v>3940.0390321999998</v>
      </c>
      <c r="D60" s="292">
        <f>SUM(D47:D58)</f>
        <v>4021.2753660604235</v>
      </c>
      <c r="E60" s="292">
        <f>SUM(E47:E58)</f>
        <v>3961.8268804917011</v>
      </c>
      <c r="F60" s="291">
        <f>((E60/D60)-1)*100</f>
        <v>-1.4783490349969064</v>
      </c>
      <c r="G60" s="213">
        <v>4453.0293069745203</v>
      </c>
      <c r="H60" s="212">
        <f>SUM(H47:H58)</f>
        <v>4403.3227581280007</v>
      </c>
      <c r="I60" s="292">
        <f>SUM(I47:I58)</f>
        <v>4466.3716061790037</v>
      </c>
      <c r="J60" s="292">
        <f>SUM(J47:J58)</f>
        <v>4615.2265246605402</v>
      </c>
      <c r="K60" s="291">
        <f>((J60/I60)-1)*100</f>
        <v>3.3327929605231121</v>
      </c>
      <c r="L60" s="213">
        <v>657.10990950854966</v>
      </c>
      <c r="M60" s="212">
        <f>SUM(M47:M58)</f>
        <v>672.83795209999994</v>
      </c>
      <c r="N60" s="292">
        <f>SUM(N47:N58)</f>
        <v>699.24636310000005</v>
      </c>
      <c r="O60" s="292">
        <f>SUM(O47:O58)</f>
        <v>712.41002359999993</v>
      </c>
      <c r="P60" s="291">
        <f>((O60/N60)-1)*100</f>
        <v>1.8825497270576808</v>
      </c>
      <c r="Q60" s="213">
        <v>7750.170107576334</v>
      </c>
      <c r="R60" s="212">
        <f>SUM(R47:R58)</f>
        <v>7690.2523709422903</v>
      </c>
      <c r="S60" s="292">
        <f>SUM(S47:S58)</f>
        <v>8009.8296005761076</v>
      </c>
      <c r="T60" s="292">
        <f>SUM(T47:T58)</f>
        <v>8031.463572990886</v>
      </c>
      <c r="U60" s="291">
        <f>((T60/S60)-1)*100</f>
        <v>0.27009279215155502</v>
      </c>
    </row>
    <row r="61" spans="1:21" ht="9" customHeight="1" x14ac:dyDescent="0.25">
      <c r="A61" s="4" t="s">
        <v>160</v>
      </c>
      <c r="B61" s="260"/>
      <c r="C61" s="260"/>
      <c r="D61" s="260"/>
      <c r="E61" s="260"/>
      <c r="F61" s="261"/>
      <c r="G61" s="260"/>
      <c r="H61" s="260"/>
      <c r="I61" s="260"/>
      <c r="J61" s="260"/>
      <c r="K61" s="261"/>
      <c r="L61" s="260"/>
      <c r="M61" s="260"/>
      <c r="N61" s="260"/>
      <c r="O61" s="260"/>
      <c r="P61" s="261"/>
      <c r="Q61" s="260"/>
      <c r="R61" s="260"/>
      <c r="S61" s="260"/>
      <c r="T61" s="260"/>
      <c r="U61" s="261"/>
    </row>
    <row r="62" spans="1:21" ht="9" customHeight="1" x14ac:dyDescent="0.25">
      <c r="A62" s="312" t="s">
        <v>186</v>
      </c>
      <c r="B62" s="5"/>
      <c r="C62" s="5"/>
      <c r="D62" s="145"/>
      <c r="E62" s="145"/>
      <c r="F62" s="145"/>
      <c r="G62" s="146"/>
      <c r="H62" s="146"/>
      <c r="I62" s="146"/>
      <c r="J62" s="146"/>
      <c r="K62" s="147"/>
      <c r="L62" s="137"/>
      <c r="M62" s="137"/>
      <c r="N62" s="137"/>
      <c r="O62" s="137"/>
      <c r="P62" s="148"/>
      <c r="Q62" s="137"/>
      <c r="R62" s="137"/>
      <c r="S62" s="137"/>
      <c r="T62" s="137"/>
      <c r="U62" s="65"/>
    </row>
    <row r="63" spans="1:21" ht="9" customHeight="1" x14ac:dyDescent="0.25">
      <c r="A63" s="170" t="s">
        <v>179</v>
      </c>
      <c r="B63" s="5"/>
      <c r="C63" s="5"/>
      <c r="D63" s="145"/>
      <c r="E63" s="145"/>
      <c r="F63" s="145"/>
      <c r="G63" s="146"/>
      <c r="H63" s="146"/>
      <c r="I63" s="146"/>
      <c r="J63" s="146"/>
      <c r="K63" s="147"/>
      <c r="L63" s="146"/>
      <c r="M63" s="146"/>
      <c r="N63" s="146"/>
      <c r="O63" s="146"/>
      <c r="P63" s="147"/>
      <c r="Q63" s="146"/>
      <c r="R63" s="146"/>
      <c r="S63" s="146"/>
      <c r="T63" s="146"/>
      <c r="U63" s="65"/>
    </row>
    <row r="64" spans="1:21" ht="9" customHeight="1" x14ac:dyDescent="0.25">
      <c r="A64" s="269" t="s">
        <v>180</v>
      </c>
      <c r="D64" s="129"/>
      <c r="E64" s="129"/>
      <c r="F64" s="129"/>
      <c r="K64" s="135"/>
    </row>
  </sheetData>
  <mergeCells count="15">
    <mergeCell ref="Q24:U24"/>
    <mergeCell ref="L24:P24"/>
    <mergeCell ref="G24:K24"/>
    <mergeCell ref="A24:A25"/>
    <mergeCell ref="B24:F24"/>
    <mergeCell ref="B3:F3"/>
    <mergeCell ref="A3:A4"/>
    <mergeCell ref="G3:K3"/>
    <mergeCell ref="L3:P3"/>
    <mergeCell ref="Q3:U3"/>
    <mergeCell ref="Q44:U44"/>
    <mergeCell ref="L44:P44"/>
    <mergeCell ref="G44:K44"/>
    <mergeCell ref="B44:F44"/>
    <mergeCell ref="A44:A45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zoomScaleNormal="100" workbookViewId="0">
      <selection sqref="A1:O62"/>
    </sheetView>
  </sheetViews>
  <sheetFormatPr baseColWidth="10" defaultColWidth="6" defaultRowHeight="11.25" customHeight="1" x14ac:dyDescent="0.25"/>
  <cols>
    <col min="1" max="1" width="7.33203125" style="94" customWidth="1"/>
    <col min="2" max="2" width="3.5546875" style="94" customWidth="1"/>
    <col min="3" max="14" width="4.6640625" style="94" customWidth="1"/>
    <col min="15" max="15" width="6.33203125" style="94" customWidth="1"/>
    <col min="16" max="16384" width="6" style="94"/>
  </cols>
  <sheetData>
    <row r="1" spans="1:16" ht="20.25" customHeight="1" x14ac:dyDescent="0.25">
      <c r="A1" s="29" t="s">
        <v>239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 x14ac:dyDescent="0.25">
      <c r="A2" s="29" t="s">
        <v>39</v>
      </c>
      <c r="B2" s="1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27"/>
    </row>
    <row r="3" spans="1:16" ht="5.0999999999999996" customHeight="1" x14ac:dyDescent="0.25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2"/>
    </row>
    <row r="4" spans="1:16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66</v>
      </c>
      <c r="P4" s="96"/>
    </row>
    <row r="5" spans="1:16" ht="12.95" customHeight="1" x14ac:dyDescent="0.25">
      <c r="A5" s="369" t="s">
        <v>26</v>
      </c>
      <c r="B5" s="222">
        <v>2023</v>
      </c>
      <c r="C5" s="223">
        <v>143634.7702164475</v>
      </c>
      <c r="D5" s="223">
        <v>130302.93689826831</v>
      </c>
      <c r="E5" s="223">
        <v>146223.17558251426</v>
      </c>
      <c r="F5" s="223">
        <v>150509.13607679875</v>
      </c>
      <c r="G5" s="223">
        <v>150306.69863481726</v>
      </c>
      <c r="H5" s="223">
        <v>149654.67776760718</v>
      </c>
      <c r="I5" s="223">
        <v>155890.9103117511</v>
      </c>
      <c r="J5" s="223">
        <v>149810.46440478312</v>
      </c>
      <c r="K5" s="223">
        <v>149310.47887437072</v>
      </c>
      <c r="L5" s="223">
        <v>152980.55437253759</v>
      </c>
      <c r="M5" s="223">
        <v>146477.16346953271</v>
      </c>
      <c r="N5" s="223">
        <v>156371.76691313353</v>
      </c>
      <c r="O5" s="224">
        <f>SUM(C5:N5)</f>
        <v>1781472.7335225621</v>
      </c>
      <c r="P5" s="95"/>
    </row>
    <row r="6" spans="1:16" ht="12.95" customHeight="1" x14ac:dyDescent="0.25">
      <c r="A6" s="370"/>
      <c r="B6" s="230" t="s">
        <v>108</v>
      </c>
      <c r="C6" s="225">
        <v>141430.82063551302</v>
      </c>
      <c r="D6" s="225">
        <v>126226.20936550362</v>
      </c>
      <c r="E6" s="225">
        <v>142414.94744338823</v>
      </c>
      <c r="F6" s="225">
        <v>155608.1324644695</v>
      </c>
      <c r="G6" s="226">
        <v>155799.37104053079</v>
      </c>
      <c r="H6" s="226">
        <v>153831.80303077845</v>
      </c>
      <c r="I6" s="226">
        <v>160781.35829000559</v>
      </c>
      <c r="J6" s="226">
        <v>155532.59211004188</v>
      </c>
      <c r="K6" s="226">
        <v>155655.76146974121</v>
      </c>
      <c r="L6" s="226">
        <v>159625.03359490508</v>
      </c>
      <c r="M6" s="226">
        <v>153229.62826335398</v>
      </c>
      <c r="N6" s="226">
        <v>161675.8138333367</v>
      </c>
      <c r="O6" s="227">
        <f t="shared" ref="O6:O58" si="0">SUM(C6:N6)</f>
        <v>1821811.4715415682</v>
      </c>
      <c r="P6" s="95"/>
    </row>
    <row r="7" spans="1:16" ht="11.1" customHeight="1" x14ac:dyDescent="0.25">
      <c r="A7" s="69" t="s">
        <v>3</v>
      </c>
      <c r="B7" s="70">
        <v>2023</v>
      </c>
      <c r="C7" s="108">
        <v>68.404732170174796</v>
      </c>
      <c r="D7" s="108">
        <v>53.104534043740401</v>
      </c>
      <c r="E7" s="108">
        <v>58.044820652984697</v>
      </c>
      <c r="F7" s="108">
        <v>55.652436804228202</v>
      </c>
      <c r="G7" s="108">
        <v>46.885330865475801</v>
      </c>
      <c r="H7" s="108">
        <v>61.8003</v>
      </c>
      <c r="I7" s="108">
        <v>57.236190000000001</v>
      </c>
      <c r="J7" s="108">
        <v>64.449918111832105</v>
      </c>
      <c r="K7" s="108">
        <v>69.548000000000002</v>
      </c>
      <c r="L7" s="108">
        <v>68.049122699999998</v>
      </c>
      <c r="M7" s="108">
        <v>83.294880000000006</v>
      </c>
      <c r="N7" s="108">
        <v>73.734700000000004</v>
      </c>
      <c r="O7" s="224">
        <f t="shared" si="0"/>
        <v>760.20496534843608</v>
      </c>
      <c r="P7" s="95"/>
    </row>
    <row r="8" spans="1:16" ht="11.1" customHeight="1" x14ac:dyDescent="0.25">
      <c r="A8" s="69"/>
      <c r="B8" s="70">
        <v>2024</v>
      </c>
      <c r="C8" s="108">
        <v>65.375</v>
      </c>
      <c r="D8" s="108">
        <v>53.7393</v>
      </c>
      <c r="E8" s="108">
        <v>58.246000000000002</v>
      </c>
      <c r="F8" s="108">
        <v>53.188000000000002</v>
      </c>
      <c r="G8" s="108">
        <v>44.76</v>
      </c>
      <c r="H8" s="108">
        <v>59.263000000000005</v>
      </c>
      <c r="I8" s="108">
        <v>56.313900000000004</v>
      </c>
      <c r="J8" s="108">
        <v>61.927500000000002</v>
      </c>
      <c r="K8" s="108">
        <v>66.376000000000005</v>
      </c>
      <c r="L8" s="108">
        <v>64.798000000000002</v>
      </c>
      <c r="M8" s="108">
        <v>81.646180000000001</v>
      </c>
      <c r="N8" s="108">
        <v>73.575666670000004</v>
      </c>
      <c r="O8" s="224">
        <f t="shared" si="0"/>
        <v>739.20854666999992</v>
      </c>
      <c r="P8" s="95"/>
    </row>
    <row r="9" spans="1:16" ht="11.1" customHeight="1" x14ac:dyDescent="0.25">
      <c r="A9" s="69" t="s">
        <v>4</v>
      </c>
      <c r="B9" s="70">
        <v>2023</v>
      </c>
      <c r="C9" s="108">
        <v>4573.8753237196388</v>
      </c>
      <c r="D9" s="108">
        <v>2538.3491628904885</v>
      </c>
      <c r="E9" s="108">
        <v>2746.0580051610441</v>
      </c>
      <c r="F9" s="108">
        <v>2175.6501485713538</v>
      </c>
      <c r="G9" s="108">
        <v>4211.2881971462593</v>
      </c>
      <c r="H9" s="108">
        <v>3179.7413546483476</v>
      </c>
      <c r="I9" s="108">
        <v>3749.413</v>
      </c>
      <c r="J9" s="108">
        <v>2845.9712622730149</v>
      </c>
      <c r="K9" s="108">
        <v>2963.1962000000003</v>
      </c>
      <c r="L9" s="108">
        <v>2747.8984999999998</v>
      </c>
      <c r="M9" s="108">
        <v>2379.66768</v>
      </c>
      <c r="N9" s="108">
        <v>3755.1977000000002</v>
      </c>
      <c r="O9" s="224">
        <f t="shared" si="0"/>
        <v>37866.306534410149</v>
      </c>
      <c r="P9" s="95"/>
    </row>
    <row r="10" spans="1:16" ht="11.1" customHeight="1" x14ac:dyDescent="0.25">
      <c r="A10" s="69"/>
      <c r="B10" s="70">
        <v>2024</v>
      </c>
      <c r="C10" s="108">
        <v>4458.6977231246428</v>
      </c>
      <c r="D10" s="108">
        <v>2417.1518000000001</v>
      </c>
      <c r="E10" s="108">
        <v>2700.8388</v>
      </c>
      <c r="F10" s="108">
        <v>2257.4705159940136</v>
      </c>
      <c r="G10" s="108">
        <v>4061.6183000000001</v>
      </c>
      <c r="H10" s="108">
        <v>3063.518</v>
      </c>
      <c r="I10" s="108">
        <v>3744.1878845000001</v>
      </c>
      <c r="J10" s="108">
        <v>2827.4557239999999</v>
      </c>
      <c r="K10" s="108">
        <v>2989.2671</v>
      </c>
      <c r="L10" s="108">
        <v>2756.3926574999996</v>
      </c>
      <c r="M10" s="108">
        <v>2376.8179</v>
      </c>
      <c r="N10" s="108">
        <v>3753.4173699999997</v>
      </c>
      <c r="O10" s="224">
        <f t="shared" si="0"/>
        <v>37406.833775118663</v>
      </c>
      <c r="P10" s="95"/>
    </row>
    <row r="11" spans="1:16" ht="11.1" customHeight="1" x14ac:dyDescent="0.25">
      <c r="A11" s="73" t="s">
        <v>33</v>
      </c>
      <c r="B11" s="70">
        <v>2023</v>
      </c>
      <c r="C11" s="108">
        <v>60.9011520118326</v>
      </c>
      <c r="D11" s="108">
        <v>49.324499276145602</v>
      </c>
      <c r="E11" s="108">
        <v>55.975826233693596</v>
      </c>
      <c r="F11" s="108">
        <v>71.966058020000006</v>
      </c>
      <c r="G11" s="108">
        <v>60.922546386377697</v>
      </c>
      <c r="H11" s="108">
        <v>60.79271</v>
      </c>
      <c r="I11" s="108">
        <v>62.109000000000002</v>
      </c>
      <c r="J11" s="108">
        <v>57.426320000000004</v>
      </c>
      <c r="K11" s="108">
        <v>56.643979999999999</v>
      </c>
      <c r="L11" s="108">
        <v>59.408000000000001</v>
      </c>
      <c r="M11" s="108">
        <v>56.785179999999997</v>
      </c>
      <c r="N11" s="108">
        <v>60.1145</v>
      </c>
      <c r="O11" s="224">
        <f t="shared" si="0"/>
        <v>712.36977192804954</v>
      </c>
      <c r="P11" s="95"/>
    </row>
    <row r="12" spans="1:16" ht="11.1" customHeight="1" x14ac:dyDescent="0.25">
      <c r="A12" s="73"/>
      <c r="B12" s="70">
        <v>2024</v>
      </c>
      <c r="C12" s="108">
        <v>58.707843213289337</v>
      </c>
      <c r="D12" s="108">
        <v>50.121942258755006</v>
      </c>
      <c r="E12" s="108">
        <v>56.305887146088381</v>
      </c>
      <c r="F12" s="108">
        <v>68.570999999999998</v>
      </c>
      <c r="G12" s="108">
        <v>57.788600000000002</v>
      </c>
      <c r="H12" s="108">
        <v>58.396999999999998</v>
      </c>
      <c r="I12" s="108">
        <v>63.261132749999994</v>
      </c>
      <c r="J12" s="108">
        <v>58.660915200000005</v>
      </c>
      <c r="K12" s="108">
        <v>54.691000000000003</v>
      </c>
      <c r="L12" s="108">
        <v>56.974000000000004</v>
      </c>
      <c r="M12" s="108">
        <v>54.710000000000008</v>
      </c>
      <c r="N12" s="108">
        <v>58.5869</v>
      </c>
      <c r="O12" s="224">
        <f t="shared" si="0"/>
        <v>696.77622056813289</v>
      </c>
      <c r="P12" s="95"/>
    </row>
    <row r="13" spans="1:16" ht="11.1" customHeight="1" x14ac:dyDescent="0.25">
      <c r="A13" s="69" t="s">
        <v>20</v>
      </c>
      <c r="B13" s="70">
        <v>2023</v>
      </c>
      <c r="C13" s="108">
        <v>14013.855119812619</v>
      </c>
      <c r="D13" s="108">
        <v>12604.770564450764</v>
      </c>
      <c r="E13" s="108">
        <v>12615.354363989809</v>
      </c>
      <c r="F13" s="108">
        <v>13489.233338862407</v>
      </c>
      <c r="G13" s="108">
        <v>14138.856773725154</v>
      </c>
      <c r="H13" s="108">
        <v>13604.367887475746</v>
      </c>
      <c r="I13" s="108">
        <v>15161.918999999998</v>
      </c>
      <c r="J13" s="108">
        <v>13973.164301050001</v>
      </c>
      <c r="K13" s="108">
        <v>13427.71377</v>
      </c>
      <c r="L13" s="108">
        <v>13445.6286</v>
      </c>
      <c r="M13" s="108">
        <v>12794.60674863936</v>
      </c>
      <c r="N13" s="108">
        <v>12845.844500000001</v>
      </c>
      <c r="O13" s="224">
        <f t="shared" si="0"/>
        <v>162115.31496800587</v>
      </c>
      <c r="P13" s="95"/>
    </row>
    <row r="14" spans="1:16" ht="11.1" customHeight="1" x14ac:dyDescent="0.25">
      <c r="A14" s="69"/>
      <c r="B14" s="70">
        <v>2024</v>
      </c>
      <c r="C14" s="108">
        <v>13562.121596697893</v>
      </c>
      <c r="D14" s="108">
        <v>12200.253999999999</v>
      </c>
      <c r="E14" s="108">
        <v>12537.266</v>
      </c>
      <c r="F14" s="108">
        <v>13874.827435894842</v>
      </c>
      <c r="G14" s="108">
        <v>14105.936692500001</v>
      </c>
      <c r="H14" s="108">
        <v>13735.6871128</v>
      </c>
      <c r="I14" s="108">
        <v>15347.241984600001</v>
      </c>
      <c r="J14" s="108">
        <v>14270.368181599999</v>
      </c>
      <c r="K14" s="108">
        <v>13602.0687375</v>
      </c>
      <c r="L14" s="108">
        <v>13402.868368999998</v>
      </c>
      <c r="M14" s="108">
        <v>12807.81478026</v>
      </c>
      <c r="N14" s="108">
        <v>13007.568630000002</v>
      </c>
      <c r="O14" s="224">
        <f t="shared" si="0"/>
        <v>162454.02352085273</v>
      </c>
      <c r="P14" s="95"/>
    </row>
    <row r="15" spans="1:16" ht="11.1" customHeight="1" x14ac:dyDescent="0.25">
      <c r="A15" s="69" t="s">
        <v>152</v>
      </c>
      <c r="B15" s="70">
        <v>2023</v>
      </c>
      <c r="C15" s="108">
        <v>68.7973198030746</v>
      </c>
      <c r="D15" s="108">
        <v>69.904591895961701</v>
      </c>
      <c r="E15" s="108">
        <v>73.621379809686999</v>
      </c>
      <c r="F15" s="108">
        <v>98.821379809687002</v>
      </c>
      <c r="G15" s="108">
        <v>80.489455697437506</v>
      </c>
      <c r="H15" s="108">
        <v>81.391449999999992</v>
      </c>
      <c r="I15" s="108">
        <v>86.520647000000011</v>
      </c>
      <c r="J15" s="108">
        <v>90.22457630000001</v>
      </c>
      <c r="K15" s="108">
        <v>78.056489999999997</v>
      </c>
      <c r="L15" s="108">
        <v>80.243139999999997</v>
      </c>
      <c r="M15" s="108">
        <v>81.912683999999999</v>
      </c>
      <c r="N15" s="108">
        <v>123.97260695062499</v>
      </c>
      <c r="O15" s="224">
        <f t="shared" si="0"/>
        <v>1013.9557212664729</v>
      </c>
      <c r="P15" s="95"/>
    </row>
    <row r="16" spans="1:16" ht="11.1" customHeight="1" x14ac:dyDescent="0.25">
      <c r="A16" s="69"/>
      <c r="B16" s="70">
        <v>2024</v>
      </c>
      <c r="C16" s="108">
        <v>96.24967058153581</v>
      </c>
      <c r="D16" s="108">
        <v>66.679199999999994</v>
      </c>
      <c r="E16" s="108">
        <v>70.173000000000002</v>
      </c>
      <c r="F16" s="108">
        <v>96.620999999999995</v>
      </c>
      <c r="G16" s="108">
        <v>78.536100000000005</v>
      </c>
      <c r="H16" s="108">
        <v>82.243932549999997</v>
      </c>
      <c r="I16" s="108">
        <v>89.066532500000008</v>
      </c>
      <c r="J16" s="108">
        <v>92.003415199999992</v>
      </c>
      <c r="K16" s="108">
        <v>76.107399999999998</v>
      </c>
      <c r="L16" s="108">
        <v>78.846787514219997</v>
      </c>
      <c r="M16" s="108">
        <v>80.144999999999996</v>
      </c>
      <c r="N16" s="108">
        <v>123.2131</v>
      </c>
      <c r="O16" s="224">
        <f t="shared" si="0"/>
        <v>1029.8851383457556</v>
      </c>
      <c r="P16" s="95"/>
    </row>
    <row r="17" spans="1:16" ht="11.1" customHeight="1" x14ac:dyDescent="0.25">
      <c r="A17" s="73" t="s">
        <v>0</v>
      </c>
      <c r="B17" s="70">
        <v>2023</v>
      </c>
      <c r="C17" s="108">
        <v>286.77930532547788</v>
      </c>
      <c r="D17" s="108">
        <v>255.89724233395302</v>
      </c>
      <c r="E17" s="108">
        <v>238.45358394163122</v>
      </c>
      <c r="F17" s="108">
        <v>269.97231956480749</v>
      </c>
      <c r="G17" s="108">
        <v>275.31548930912481</v>
      </c>
      <c r="H17" s="108">
        <v>282.46766294910782</v>
      </c>
      <c r="I17" s="108">
        <v>319.19048000000004</v>
      </c>
      <c r="J17" s="108">
        <v>280.86822940000002</v>
      </c>
      <c r="K17" s="108">
        <v>306.65971999999999</v>
      </c>
      <c r="L17" s="108">
        <v>313.94333399999999</v>
      </c>
      <c r="M17" s="108">
        <v>325.85695000000004</v>
      </c>
      <c r="N17" s="108">
        <v>339.50349999999997</v>
      </c>
      <c r="O17" s="224">
        <f t="shared" si="0"/>
        <v>3494.9078168241017</v>
      </c>
      <c r="P17" s="95"/>
    </row>
    <row r="18" spans="1:16" ht="11.1" customHeight="1" x14ac:dyDescent="0.25">
      <c r="A18" s="73"/>
      <c r="B18" s="70">
        <v>2024</v>
      </c>
      <c r="C18" s="108">
        <v>287.66122880885956</v>
      </c>
      <c r="D18" s="108">
        <v>257.36391695727087</v>
      </c>
      <c r="E18" s="108">
        <v>242.17234799666579</v>
      </c>
      <c r="F18" s="108">
        <v>261.3537</v>
      </c>
      <c r="G18" s="108">
        <v>268.77710000000002</v>
      </c>
      <c r="H18" s="108">
        <v>270.363</v>
      </c>
      <c r="I18" s="108">
        <v>311.11789999999996</v>
      </c>
      <c r="J18" s="108">
        <v>277.99258959999997</v>
      </c>
      <c r="K18" s="108">
        <v>299.49318625000001</v>
      </c>
      <c r="L18" s="108">
        <v>306.28151450000001</v>
      </c>
      <c r="M18" s="108">
        <v>319.17579999999998</v>
      </c>
      <c r="N18" s="108">
        <v>336.55610000000001</v>
      </c>
      <c r="O18" s="224">
        <f t="shared" si="0"/>
        <v>3438.3083841127964</v>
      </c>
      <c r="P18" s="95"/>
    </row>
    <row r="19" spans="1:16" ht="11.1" customHeight="1" x14ac:dyDescent="0.25">
      <c r="A19" s="74" t="s">
        <v>16</v>
      </c>
      <c r="B19" s="70">
        <v>2023</v>
      </c>
      <c r="C19" s="108">
        <v>43.6541</v>
      </c>
      <c r="D19" s="108">
        <v>41.632579999999997</v>
      </c>
      <c r="E19" s="108">
        <v>40.345289999999999</v>
      </c>
      <c r="F19" s="108">
        <v>39.428899999999999</v>
      </c>
      <c r="G19" s="108">
        <v>37.064979999999998</v>
      </c>
      <c r="H19" s="108">
        <v>35.406500000000001</v>
      </c>
      <c r="I19" s="108">
        <v>36.047800000000002</v>
      </c>
      <c r="J19" s="108">
        <v>34.3658</v>
      </c>
      <c r="K19" s="108">
        <v>30.045839999999998</v>
      </c>
      <c r="L19" s="108">
        <v>30.43693</v>
      </c>
      <c r="M19" s="108">
        <v>29.894100000000002</v>
      </c>
      <c r="N19" s="108">
        <v>30.428999999999998</v>
      </c>
      <c r="O19" s="224">
        <f t="shared" si="0"/>
        <v>428.75181999999995</v>
      </c>
      <c r="P19" s="95"/>
    </row>
    <row r="20" spans="1:16" ht="11.1" customHeight="1" x14ac:dyDescent="0.25">
      <c r="A20" s="73"/>
      <c r="B20" s="70">
        <v>2024</v>
      </c>
      <c r="C20" s="108">
        <v>41.347999999999999</v>
      </c>
      <c r="D20" s="108">
        <v>38.961399999999998</v>
      </c>
      <c r="E20" s="108">
        <v>38.357999999999997</v>
      </c>
      <c r="F20" s="108">
        <v>38.109000000000002</v>
      </c>
      <c r="G20" s="108">
        <v>37.606000000000002</v>
      </c>
      <c r="H20" s="108">
        <v>34.418999999999997</v>
      </c>
      <c r="I20" s="108">
        <v>35.671999999999997</v>
      </c>
      <c r="J20" s="108">
        <v>33.618000000000002</v>
      </c>
      <c r="K20" s="108">
        <v>29.402999999999999</v>
      </c>
      <c r="L20" s="108">
        <v>28.603999999999999</v>
      </c>
      <c r="M20" s="108">
        <v>29.894100000000002</v>
      </c>
      <c r="N20" s="108">
        <v>32.408000000000001</v>
      </c>
      <c r="O20" s="224">
        <f t="shared" si="0"/>
        <v>418.40049999999997</v>
      </c>
      <c r="P20" s="95"/>
    </row>
    <row r="21" spans="1:16" ht="11.1" customHeight="1" x14ac:dyDescent="0.25">
      <c r="A21" s="69" t="s">
        <v>34</v>
      </c>
      <c r="B21" s="70">
        <v>2023</v>
      </c>
      <c r="C21" s="108">
        <v>219.25859311444</v>
      </c>
      <c r="D21" s="108">
        <v>233.70930088100744</v>
      </c>
      <c r="E21" s="108">
        <v>250.95027951078964</v>
      </c>
      <c r="F21" s="108">
        <v>284.87924736809998</v>
      </c>
      <c r="G21" s="108">
        <v>277.4173225951231</v>
      </c>
      <c r="H21" s="108">
        <v>329.35759970814661</v>
      </c>
      <c r="I21" s="108">
        <v>346.819614</v>
      </c>
      <c r="J21" s="108">
        <v>336.15589762707737</v>
      </c>
      <c r="K21" s="108">
        <v>357.63432</v>
      </c>
      <c r="L21" s="108">
        <v>356.09519999999998</v>
      </c>
      <c r="M21" s="108">
        <v>358.35031004999996</v>
      </c>
      <c r="N21" s="108">
        <v>342.82809999999995</v>
      </c>
      <c r="O21" s="224">
        <f t="shared" si="0"/>
        <v>3693.4557848546838</v>
      </c>
      <c r="P21" s="95"/>
    </row>
    <row r="22" spans="1:16" ht="11.1" customHeight="1" x14ac:dyDescent="0.25">
      <c r="A22" s="69"/>
      <c r="B22" s="70">
        <v>2024</v>
      </c>
      <c r="C22" s="108">
        <v>286.10333850367448</v>
      </c>
      <c r="D22" s="108">
        <v>220.97800000000001</v>
      </c>
      <c r="E22" s="108">
        <v>239.5504</v>
      </c>
      <c r="F22" s="108">
        <v>278.21129999999999</v>
      </c>
      <c r="G22" s="108">
        <v>272.26599999999996</v>
      </c>
      <c r="H22" s="108">
        <v>321.69211280000002</v>
      </c>
      <c r="I22" s="108">
        <v>348.55033125</v>
      </c>
      <c r="J22" s="108">
        <v>348.79755280000001</v>
      </c>
      <c r="K22" s="108">
        <v>350.41319999999996</v>
      </c>
      <c r="L22" s="108">
        <v>350.68188750000002</v>
      </c>
      <c r="M22" s="108">
        <v>356.35361005000004</v>
      </c>
      <c r="N22" s="108">
        <v>331.31488999999999</v>
      </c>
      <c r="O22" s="224">
        <f t="shared" si="0"/>
        <v>3704.9126229036747</v>
      </c>
      <c r="P22" s="95"/>
    </row>
    <row r="23" spans="1:16" ht="11.1" customHeight="1" x14ac:dyDescent="0.25">
      <c r="A23" s="69" t="s">
        <v>19</v>
      </c>
      <c r="B23" s="70">
        <v>2023</v>
      </c>
      <c r="C23" s="108">
        <v>76.417326704257604</v>
      </c>
      <c r="D23" s="108">
        <v>79.199329669472306</v>
      </c>
      <c r="E23" s="108">
        <v>73.919929295818704</v>
      </c>
      <c r="F23" s="108">
        <v>86.705942295818701</v>
      </c>
      <c r="G23" s="108">
        <v>75.872272330153194</v>
      </c>
      <c r="H23" s="108">
        <v>78.016599999999997</v>
      </c>
      <c r="I23" s="108">
        <v>78.472999999999999</v>
      </c>
      <c r="J23" s="108">
        <v>83.650899999999993</v>
      </c>
      <c r="K23" s="108">
        <v>68.81</v>
      </c>
      <c r="L23" s="108">
        <v>67.132999999999996</v>
      </c>
      <c r="M23" s="108">
        <v>74.417299999999997</v>
      </c>
      <c r="N23" s="108">
        <v>98.163700000000006</v>
      </c>
      <c r="O23" s="224">
        <f t="shared" si="0"/>
        <v>940.77930029552044</v>
      </c>
      <c r="P23" s="95"/>
    </row>
    <row r="24" spans="1:16" ht="11.1" customHeight="1" x14ac:dyDescent="0.25">
      <c r="A24" s="69"/>
      <c r="B24" s="70">
        <v>2024</v>
      </c>
      <c r="C24" s="108">
        <v>72.227999999999994</v>
      </c>
      <c r="D24" s="108">
        <v>76.573299999999989</v>
      </c>
      <c r="E24" s="108">
        <v>71.2607</v>
      </c>
      <c r="F24" s="108">
        <v>85.316999999999993</v>
      </c>
      <c r="G24" s="108">
        <v>73.162999999999997</v>
      </c>
      <c r="H24" s="108">
        <v>75.411000000000001</v>
      </c>
      <c r="I24" s="108">
        <v>76.472999999999999</v>
      </c>
      <c r="J24" s="108">
        <v>81.653000000000006</v>
      </c>
      <c r="K24" s="108">
        <v>65.805000000000007</v>
      </c>
      <c r="L24" s="108">
        <v>65.133979035487897</v>
      </c>
      <c r="M24" s="108">
        <v>70.417000000000002</v>
      </c>
      <c r="N24" s="108">
        <v>99.971999999999994</v>
      </c>
      <c r="O24" s="224">
        <f t="shared" si="0"/>
        <v>913.40697903548789</v>
      </c>
      <c r="P24" s="95"/>
    </row>
    <row r="25" spans="1:16" ht="11.1" customHeight="1" x14ac:dyDescent="0.25">
      <c r="A25" s="69" t="s">
        <v>41</v>
      </c>
      <c r="B25" s="70">
        <v>2023</v>
      </c>
      <c r="C25" s="108">
        <v>85.21240581222699</v>
      </c>
      <c r="D25" s="108">
        <v>81.034255179999988</v>
      </c>
      <c r="E25" s="108">
        <v>83.353124493514926</v>
      </c>
      <c r="F25" s="108">
        <v>94.578967464328002</v>
      </c>
      <c r="G25" s="108">
        <v>93.037185558290361</v>
      </c>
      <c r="H25" s="108">
        <v>127.14326809337001</v>
      </c>
      <c r="I25" s="108">
        <v>130.38067000000001</v>
      </c>
      <c r="J25" s="108">
        <v>112.29815229242426</v>
      </c>
      <c r="K25" s="108">
        <v>88.225799999999992</v>
      </c>
      <c r="L25" s="108">
        <v>107.02724499999999</v>
      </c>
      <c r="M25" s="108">
        <v>118.203408</v>
      </c>
      <c r="N25" s="108">
        <v>122.19109999999999</v>
      </c>
      <c r="O25" s="224">
        <f t="shared" si="0"/>
        <v>1242.6855818941547</v>
      </c>
      <c r="P25" s="95"/>
    </row>
    <row r="26" spans="1:16" ht="11.1" customHeight="1" x14ac:dyDescent="0.25">
      <c r="A26" s="69"/>
      <c r="B26" s="70">
        <v>2024</v>
      </c>
      <c r="C26" s="108">
        <v>86.592299999999994</v>
      </c>
      <c r="D26" s="108">
        <v>79.021000000000001</v>
      </c>
      <c r="E26" s="108">
        <v>81.307869999999994</v>
      </c>
      <c r="F26" s="108">
        <v>90.504599999999996</v>
      </c>
      <c r="G26" s="108">
        <v>88.678489999999996</v>
      </c>
      <c r="H26" s="108">
        <v>122.039</v>
      </c>
      <c r="I26" s="108">
        <v>127.2291</v>
      </c>
      <c r="J26" s="108">
        <v>110.73100000000001</v>
      </c>
      <c r="K26" s="108">
        <v>85.147999999999996</v>
      </c>
      <c r="L26" s="108">
        <v>105.10939114401999</v>
      </c>
      <c r="M26" s="108">
        <v>115.35740800000001</v>
      </c>
      <c r="N26" s="108">
        <v>122.83556999999999</v>
      </c>
      <c r="O26" s="224">
        <f t="shared" si="0"/>
        <v>1214.5537291440201</v>
      </c>
      <c r="P26" s="95"/>
    </row>
    <row r="27" spans="1:16" ht="11.1" customHeight="1" x14ac:dyDescent="0.25">
      <c r="A27" s="69" t="s">
        <v>40</v>
      </c>
      <c r="B27" s="70">
        <v>2023</v>
      </c>
      <c r="C27" s="108">
        <v>6599.1252494455975</v>
      </c>
      <c r="D27" s="108">
        <v>6653.9961177408832</v>
      </c>
      <c r="E27" s="108">
        <v>8253.8495920566365</v>
      </c>
      <c r="F27" s="108">
        <v>9475.0471712307462</v>
      </c>
      <c r="G27" s="108">
        <v>9338.2133090704428</v>
      </c>
      <c r="H27" s="108">
        <v>8346.014115295362</v>
      </c>
      <c r="I27" s="108">
        <v>8324.0550000000003</v>
      </c>
      <c r="J27" s="108">
        <v>8139.9507620011655</v>
      </c>
      <c r="K27" s="108">
        <v>8108.6022000000003</v>
      </c>
      <c r="L27" s="108">
        <v>7644.9868899999992</v>
      </c>
      <c r="M27" s="108">
        <v>7629.7195735784599</v>
      </c>
      <c r="N27" s="108">
        <v>7458.9389000000001</v>
      </c>
      <c r="O27" s="224">
        <f t="shared" si="0"/>
        <v>95972.498880419284</v>
      </c>
      <c r="P27" s="95"/>
    </row>
    <row r="28" spans="1:16" ht="11.1" customHeight="1" x14ac:dyDescent="0.25">
      <c r="A28" s="69"/>
      <c r="B28" s="70">
        <v>2024</v>
      </c>
      <c r="C28" s="108">
        <v>6456.8739221163414</v>
      </c>
      <c r="D28" s="108">
        <v>6371.1035359678945</v>
      </c>
      <c r="E28" s="108">
        <v>8113.3446354519001</v>
      </c>
      <c r="F28" s="108">
        <v>9582.9479963102094</v>
      </c>
      <c r="G28" s="108">
        <v>9467.8489999999983</v>
      </c>
      <c r="H28" s="108">
        <v>8419.612000000001</v>
      </c>
      <c r="I28" s="108">
        <v>8483.3682000000008</v>
      </c>
      <c r="J28" s="108">
        <v>8288.1378999999997</v>
      </c>
      <c r="K28" s="108">
        <v>8261.6125499999998</v>
      </c>
      <c r="L28" s="108">
        <v>7789.4379840000001</v>
      </c>
      <c r="M28" s="108">
        <v>7596.8487999999998</v>
      </c>
      <c r="N28" s="108">
        <v>7559.8392833333301</v>
      </c>
      <c r="O28" s="224">
        <f t="shared" si="0"/>
        <v>96390.975807179697</v>
      </c>
      <c r="P28" s="95"/>
    </row>
    <row r="29" spans="1:16" ht="11.1" customHeight="1" x14ac:dyDescent="0.25">
      <c r="A29" s="69" t="s">
        <v>18</v>
      </c>
      <c r="B29" s="70">
        <v>2023</v>
      </c>
      <c r="C29" s="108">
        <v>686.2939167333659</v>
      </c>
      <c r="D29" s="108">
        <v>777.4556356606488</v>
      </c>
      <c r="E29" s="108">
        <v>906.50475279018019</v>
      </c>
      <c r="F29" s="108">
        <v>904.81624277625508</v>
      </c>
      <c r="G29" s="108">
        <v>892.59506662269496</v>
      </c>
      <c r="H29" s="108">
        <v>800.13256256077705</v>
      </c>
      <c r="I29" s="108">
        <v>827.06782999999996</v>
      </c>
      <c r="J29" s="108">
        <v>790.00801393099891</v>
      </c>
      <c r="K29" s="108">
        <v>781.7848110000001</v>
      </c>
      <c r="L29" s="108">
        <v>802.5746529999999</v>
      </c>
      <c r="M29" s="108">
        <v>809.2963992</v>
      </c>
      <c r="N29" s="108">
        <v>857.00699999999995</v>
      </c>
      <c r="O29" s="224">
        <f t="shared" si="0"/>
        <v>9835.5368842749194</v>
      </c>
      <c r="P29" s="95"/>
    </row>
    <row r="30" spans="1:16" ht="11.1" customHeight="1" x14ac:dyDescent="0.25">
      <c r="A30" s="69"/>
      <c r="B30" s="70">
        <v>2024</v>
      </c>
      <c r="C30" s="108">
        <v>655.74790524098398</v>
      </c>
      <c r="D30" s="108">
        <v>731.1915300379784</v>
      </c>
      <c r="E30" s="108">
        <v>877.53577925700552</v>
      </c>
      <c r="F30" s="108">
        <v>872.38819999999998</v>
      </c>
      <c r="G30" s="108">
        <v>876.93</v>
      </c>
      <c r="H30" s="108">
        <v>780.23699999999997</v>
      </c>
      <c r="I30" s="108">
        <v>801.7938903999999</v>
      </c>
      <c r="J30" s="108">
        <v>788.94665840000005</v>
      </c>
      <c r="K30" s="108">
        <v>741.41338750000011</v>
      </c>
      <c r="L30" s="108">
        <v>782.22742349336181</v>
      </c>
      <c r="M30" s="108">
        <v>808.43669999999997</v>
      </c>
      <c r="N30" s="108">
        <v>852.59829999999999</v>
      </c>
      <c r="O30" s="224">
        <f t="shared" si="0"/>
        <v>9569.4467743293299</v>
      </c>
      <c r="P30" s="95"/>
    </row>
    <row r="31" spans="1:16" ht="11.1" customHeight="1" x14ac:dyDescent="0.25">
      <c r="A31" s="69" t="s">
        <v>32</v>
      </c>
      <c r="B31" s="70">
        <v>2023</v>
      </c>
      <c r="C31" s="108">
        <v>26057.522901713572</v>
      </c>
      <c r="D31" s="108">
        <v>22252.496473838877</v>
      </c>
      <c r="E31" s="108">
        <v>26621.579157214099</v>
      </c>
      <c r="F31" s="108">
        <v>26612.748103710222</v>
      </c>
      <c r="G31" s="108">
        <v>25761.805229642207</v>
      </c>
      <c r="H31" s="108">
        <v>24906.09122918201</v>
      </c>
      <c r="I31" s="108">
        <v>26293.1993</v>
      </c>
      <c r="J31" s="108">
        <v>24625.83527153539</v>
      </c>
      <c r="K31" s="108">
        <v>24709.158496000004</v>
      </c>
      <c r="L31" s="108">
        <v>26510.758870192552</v>
      </c>
      <c r="M31" s="108">
        <v>25630.591494328404</v>
      </c>
      <c r="N31" s="108">
        <v>25989.848438455483</v>
      </c>
      <c r="O31" s="224">
        <f t="shared" si="0"/>
        <v>305971.63496581285</v>
      </c>
      <c r="P31" s="95"/>
    </row>
    <row r="32" spans="1:16" ht="11.1" customHeight="1" x14ac:dyDescent="0.25">
      <c r="A32" s="69"/>
      <c r="B32" s="70">
        <v>2024</v>
      </c>
      <c r="C32" s="108">
        <v>25367.267302403612</v>
      </c>
      <c r="D32" s="108">
        <v>21048.086712365792</v>
      </c>
      <c r="E32" s="108">
        <v>25974.340851070861</v>
      </c>
      <c r="F32" s="108">
        <v>26480.36456820395</v>
      </c>
      <c r="G32" s="108">
        <v>26082.597275</v>
      </c>
      <c r="H32" s="108">
        <v>25234.968095050001</v>
      </c>
      <c r="I32" s="108">
        <v>26726.216436849998</v>
      </c>
      <c r="J32" s="108">
        <v>24841.024380800001</v>
      </c>
      <c r="K32" s="108">
        <v>24842.983510000002</v>
      </c>
      <c r="L32" s="108">
        <v>26905.157341659749</v>
      </c>
      <c r="M32" s="108">
        <v>25649.326489523999</v>
      </c>
      <c r="N32" s="108">
        <v>26036.770000000004</v>
      </c>
      <c r="O32" s="224">
        <f t="shared" si="0"/>
        <v>305189.10296292795</v>
      </c>
      <c r="P32" s="95"/>
    </row>
    <row r="33" spans="1:16" ht="11.1" customHeight="1" x14ac:dyDescent="0.25">
      <c r="A33" s="69" t="s">
        <v>106</v>
      </c>
      <c r="B33" s="70">
        <v>2023</v>
      </c>
      <c r="C33" s="108">
        <v>3111.3628916524744</v>
      </c>
      <c r="D33" s="108">
        <v>1537.5643710655431</v>
      </c>
      <c r="E33" s="108">
        <v>1886.0116516278986</v>
      </c>
      <c r="F33" s="108">
        <v>2708.6700653668131</v>
      </c>
      <c r="G33" s="108">
        <v>1376.1980087246018</v>
      </c>
      <c r="H33" s="108">
        <v>2213.6637687449297</v>
      </c>
      <c r="I33" s="108">
        <v>1780.7277687000001</v>
      </c>
      <c r="J33" s="108">
        <v>2106.5192057000004</v>
      </c>
      <c r="K33" s="108">
        <v>2342.6420000000003</v>
      </c>
      <c r="L33" s="108">
        <v>2210.0819000000001</v>
      </c>
      <c r="M33" s="108">
        <v>2454.9116337999999</v>
      </c>
      <c r="N33" s="108">
        <v>1634.2208999999998</v>
      </c>
      <c r="O33" s="224">
        <f t="shared" si="0"/>
        <v>25362.574165382262</v>
      </c>
      <c r="P33" s="95"/>
    </row>
    <row r="34" spans="1:16" ht="11.1" customHeight="1" x14ac:dyDescent="0.25">
      <c r="A34" s="69"/>
      <c r="B34" s="70">
        <v>2024</v>
      </c>
      <c r="C34" s="108">
        <v>3030.1737383046238</v>
      </c>
      <c r="D34" s="108">
        <v>1454.4555000000003</v>
      </c>
      <c r="E34" s="108">
        <v>1843.3352405576204</v>
      </c>
      <c r="F34" s="108">
        <v>2780.6878398016584</v>
      </c>
      <c r="G34" s="108">
        <v>1401.22173</v>
      </c>
      <c r="H34" s="108">
        <v>2238.0896548999995</v>
      </c>
      <c r="I34" s="108">
        <v>1856.93356945</v>
      </c>
      <c r="J34" s="108">
        <v>2127.9124176</v>
      </c>
      <c r="K34" s="108">
        <v>2327.9920799999995</v>
      </c>
      <c r="L34" s="108">
        <v>2112.4571367499998</v>
      </c>
      <c r="M34" s="108">
        <v>2454.1789537999998</v>
      </c>
      <c r="N34" s="108">
        <v>1614.39877</v>
      </c>
      <c r="O34" s="224">
        <f t="shared" si="0"/>
        <v>25241.8366311639</v>
      </c>
      <c r="P34" s="95"/>
    </row>
    <row r="35" spans="1:16" ht="11.1" customHeight="1" x14ac:dyDescent="0.25">
      <c r="A35" s="69" t="s">
        <v>17</v>
      </c>
      <c r="B35" s="70">
        <v>2023</v>
      </c>
      <c r="C35" s="108">
        <v>66165.681517270845</v>
      </c>
      <c r="D35" s="108">
        <v>64025.601858425267</v>
      </c>
      <c r="E35" s="108">
        <v>71205.464885624548</v>
      </c>
      <c r="F35" s="108">
        <v>71865.136968845443</v>
      </c>
      <c r="G35" s="108">
        <v>71839.363044633661</v>
      </c>
      <c r="H35" s="108">
        <v>74886.484654274012</v>
      </c>
      <c r="I35" s="108">
        <v>76240.150820370618</v>
      </c>
      <c r="J35" s="108">
        <v>74639.581703900418</v>
      </c>
      <c r="K35" s="108">
        <v>75341.627944484746</v>
      </c>
      <c r="L35" s="108">
        <v>77216.074288182353</v>
      </c>
      <c r="M35" s="108">
        <v>73172.543309430504</v>
      </c>
      <c r="N35" s="108">
        <v>77324.723792368284</v>
      </c>
      <c r="O35" s="224">
        <f t="shared" si="0"/>
        <v>873922.43478781066</v>
      </c>
      <c r="P35" s="95"/>
    </row>
    <row r="36" spans="1:16" ht="11.1" customHeight="1" x14ac:dyDescent="0.25">
      <c r="A36" s="69"/>
      <c r="B36" s="70">
        <v>2024</v>
      </c>
      <c r="C36" s="108">
        <v>65245.088634072818</v>
      </c>
      <c r="D36" s="108">
        <v>63486.495767698463</v>
      </c>
      <c r="E36" s="108">
        <v>69790.301668775952</v>
      </c>
      <c r="F36" s="108">
        <v>77724.806207137619</v>
      </c>
      <c r="G36" s="108">
        <v>77715.458682430806</v>
      </c>
      <c r="H36" s="108">
        <v>79506.324946138411</v>
      </c>
      <c r="I36" s="108">
        <v>80893.980012605592</v>
      </c>
      <c r="J36" s="108">
        <v>80501.869732041901</v>
      </c>
      <c r="K36" s="108">
        <v>81319.519698491189</v>
      </c>
      <c r="L36" s="108">
        <v>83412.618581490809</v>
      </c>
      <c r="M36" s="108">
        <v>79167.571398903994</v>
      </c>
      <c r="N36" s="108">
        <v>81813.77288458671</v>
      </c>
      <c r="O36" s="224">
        <f t="shared" si="0"/>
        <v>920577.80821437424</v>
      </c>
      <c r="P36" s="95"/>
    </row>
    <row r="37" spans="1:16" ht="11.1" customHeight="1" x14ac:dyDescent="0.25">
      <c r="A37" s="69" t="s">
        <v>10</v>
      </c>
      <c r="B37" s="70">
        <v>2023</v>
      </c>
      <c r="C37" s="108">
        <v>10001.108365934</v>
      </c>
      <c r="D37" s="108">
        <v>8992.1637411800002</v>
      </c>
      <c r="E37" s="108">
        <v>10131.762957700001</v>
      </c>
      <c r="F37" s="108">
        <v>10442.491220619999</v>
      </c>
      <c r="G37" s="108">
        <v>9836.3325386479992</v>
      </c>
      <c r="H37" s="108">
        <v>9055.1989114099979</v>
      </c>
      <c r="I37" s="108">
        <v>10435.73628988</v>
      </c>
      <c r="J37" s="108">
        <v>9878.7632428319994</v>
      </c>
      <c r="K37" s="108">
        <v>9381.1722478859992</v>
      </c>
      <c r="L37" s="108">
        <v>9205.3122816579998</v>
      </c>
      <c r="M37" s="108">
        <v>9216.7552506299999</v>
      </c>
      <c r="N37" s="108">
        <v>11895.239230852003</v>
      </c>
      <c r="O37" s="224">
        <f t="shared" si="0"/>
        <v>118472.03627923</v>
      </c>
      <c r="P37" s="95"/>
    </row>
    <row r="38" spans="1:16" ht="11.1" customHeight="1" x14ac:dyDescent="0.25">
      <c r="A38" s="69"/>
      <c r="B38" s="70">
        <v>2024</v>
      </c>
      <c r="C38" s="108">
        <v>10355.712520599998</v>
      </c>
      <c r="D38" s="108">
        <v>8019.8951054999998</v>
      </c>
      <c r="E38" s="108">
        <v>8881.9862699999994</v>
      </c>
      <c r="F38" s="108">
        <v>9129.8998384000006</v>
      </c>
      <c r="G38" s="108">
        <v>9253.0503855999996</v>
      </c>
      <c r="H38" s="108">
        <v>8139.68452574</v>
      </c>
      <c r="I38" s="108">
        <v>9850.3098728000004</v>
      </c>
      <c r="J38" s="108">
        <v>8931.8118844000001</v>
      </c>
      <c r="K38" s="108">
        <v>9371.7900650000011</v>
      </c>
      <c r="L38" s="108">
        <v>9421.1117041999987</v>
      </c>
      <c r="M38" s="108">
        <v>10005.948654940001</v>
      </c>
      <c r="N38" s="108">
        <v>12630.034362080003</v>
      </c>
      <c r="O38" s="224">
        <f t="shared" si="0"/>
        <v>113991.23518925998</v>
      </c>
      <c r="P38" s="95"/>
    </row>
    <row r="39" spans="1:16" ht="11.1" customHeight="1" x14ac:dyDescent="0.25">
      <c r="A39" s="69" t="s">
        <v>63</v>
      </c>
      <c r="B39" s="70">
        <v>2023</v>
      </c>
      <c r="C39" s="108">
        <v>2083.4408543619543</v>
      </c>
      <c r="D39" s="108">
        <v>1773.2556880251923</v>
      </c>
      <c r="E39" s="108">
        <v>2026.74722393975</v>
      </c>
      <c r="F39" s="108">
        <v>1924.18427987011</v>
      </c>
      <c r="G39" s="108">
        <v>1851.6749090992339</v>
      </c>
      <c r="H39" s="108">
        <v>2022.4148658715524</v>
      </c>
      <c r="I39" s="108">
        <v>2185.8289999999997</v>
      </c>
      <c r="J39" s="108">
        <v>2146.9123581345139</v>
      </c>
      <c r="K39" s="108">
        <v>2196.1774920000003</v>
      </c>
      <c r="L39" s="108">
        <v>2169.2879634999999</v>
      </c>
      <c r="M39" s="108">
        <v>2124.1934571020001</v>
      </c>
      <c r="N39" s="108">
        <v>2890.0802209608569</v>
      </c>
      <c r="O39" s="224">
        <f t="shared" si="0"/>
        <v>25394.198312865159</v>
      </c>
      <c r="P39" s="95"/>
    </row>
    <row r="40" spans="1:16" ht="11.1" customHeight="1" x14ac:dyDescent="0.25">
      <c r="A40" s="69"/>
      <c r="B40" s="70">
        <v>2024</v>
      </c>
      <c r="C40" s="108">
        <v>2049.88762880886</v>
      </c>
      <c r="D40" s="108">
        <v>1700.4193780575488</v>
      </c>
      <c r="E40" s="108">
        <v>1999.9625041766028</v>
      </c>
      <c r="F40" s="108">
        <v>1907.3967579970067</v>
      </c>
      <c r="G40" s="108">
        <v>1832.6232137499999</v>
      </c>
      <c r="H40" s="108">
        <v>2012.944</v>
      </c>
      <c r="I40" s="108">
        <v>2145.2849999999999</v>
      </c>
      <c r="J40" s="108">
        <v>2143.4022464</v>
      </c>
      <c r="K40" s="108">
        <v>2160.96785</v>
      </c>
      <c r="L40" s="108">
        <v>2051.0130544999997</v>
      </c>
      <c r="M40" s="108">
        <v>2120.413057102</v>
      </c>
      <c r="N40" s="108">
        <v>2858.88227333333</v>
      </c>
      <c r="O40" s="224">
        <f t="shared" si="0"/>
        <v>24983.196964125345</v>
      </c>
      <c r="P40" s="95"/>
    </row>
    <row r="41" spans="1:16" ht="11.1" customHeight="1" x14ac:dyDescent="0.25">
      <c r="A41" s="69" t="s">
        <v>64</v>
      </c>
      <c r="B41" s="70">
        <v>2023</v>
      </c>
      <c r="C41" s="108">
        <v>848.26911045680652</v>
      </c>
      <c r="D41" s="108">
        <v>613.14356799942459</v>
      </c>
      <c r="E41" s="108">
        <v>692.36652694891984</v>
      </c>
      <c r="F41" s="108">
        <v>710.20857491628271</v>
      </c>
      <c r="G41" s="108">
        <v>747.57603201692893</v>
      </c>
      <c r="H41" s="108">
        <v>686.16901221800595</v>
      </c>
      <c r="I41" s="108">
        <v>788.66899999999998</v>
      </c>
      <c r="J41" s="108">
        <v>818.56289811440899</v>
      </c>
      <c r="K41" s="108">
        <v>749.21758</v>
      </c>
      <c r="L41" s="108">
        <v>774.71814000000006</v>
      </c>
      <c r="M41" s="108">
        <v>640.248977352</v>
      </c>
      <c r="N41" s="108">
        <v>946.74957779190515</v>
      </c>
      <c r="O41" s="224">
        <f t="shared" si="0"/>
        <v>9015.8989978146819</v>
      </c>
      <c r="P41" s="95"/>
    </row>
    <row r="42" spans="1:16" ht="11.1" customHeight="1" x14ac:dyDescent="0.25">
      <c r="A42" s="69"/>
      <c r="B42" s="70">
        <v>2024</v>
      </c>
      <c r="C42" s="108">
        <v>835.61900000000003</v>
      </c>
      <c r="D42" s="108">
        <v>580.84607346500502</v>
      </c>
      <c r="E42" s="108">
        <v>659.56500000000005</v>
      </c>
      <c r="F42" s="108">
        <v>700.84299999999996</v>
      </c>
      <c r="G42" s="108">
        <v>736.47199999999998</v>
      </c>
      <c r="H42" s="108">
        <v>675.62699999999995</v>
      </c>
      <c r="I42" s="108">
        <v>767.28200000000004</v>
      </c>
      <c r="J42" s="108">
        <v>773.93920000000003</v>
      </c>
      <c r="K42" s="108">
        <v>730.04654999999991</v>
      </c>
      <c r="L42" s="108">
        <v>768.17179999999996</v>
      </c>
      <c r="M42" s="108">
        <v>639.59071735200007</v>
      </c>
      <c r="N42" s="108">
        <v>933.34990999999991</v>
      </c>
      <c r="O42" s="224">
        <f t="shared" si="0"/>
        <v>8801.3522508170063</v>
      </c>
      <c r="P42" s="95"/>
    </row>
    <row r="43" spans="1:16" ht="11.1" customHeight="1" x14ac:dyDescent="0.25">
      <c r="A43" s="69" t="s">
        <v>21</v>
      </c>
      <c r="B43" s="70">
        <v>2023</v>
      </c>
      <c r="C43" s="108">
        <v>12.5606709745238</v>
      </c>
      <c r="D43" s="108">
        <v>13.726406267189899</v>
      </c>
      <c r="E43" s="108">
        <v>12.008603912141499</v>
      </c>
      <c r="F43" s="108">
        <v>13.286039121415</v>
      </c>
      <c r="G43" s="108">
        <v>10.909579912336</v>
      </c>
      <c r="H43" s="108">
        <v>10.21462</v>
      </c>
      <c r="I43" s="108">
        <v>21.86017</v>
      </c>
      <c r="J43" s="108">
        <v>23.110000754760957</v>
      </c>
      <c r="K43" s="108">
        <v>13.83</v>
      </c>
      <c r="L43" s="108">
        <v>16.44032</v>
      </c>
      <c r="M43" s="108">
        <v>20.009</v>
      </c>
      <c r="N43" s="108">
        <v>15.253</v>
      </c>
      <c r="O43" s="224">
        <f t="shared" si="0"/>
        <v>183.20841094236715</v>
      </c>
      <c r="P43" s="95"/>
    </row>
    <row r="44" spans="1:16" ht="11.1" customHeight="1" x14ac:dyDescent="0.25">
      <c r="A44" s="69"/>
      <c r="B44" s="70">
        <v>2024</v>
      </c>
      <c r="C44" s="108">
        <v>12.951000000000001</v>
      </c>
      <c r="D44" s="108">
        <v>13.991</v>
      </c>
      <c r="E44" s="108">
        <v>12.308</v>
      </c>
      <c r="F44" s="108">
        <v>13.4415</v>
      </c>
      <c r="G44" s="108">
        <v>12.053637500000001</v>
      </c>
      <c r="H44" s="108">
        <v>9.8312000000000008</v>
      </c>
      <c r="I44" s="108">
        <v>20.952999999999999</v>
      </c>
      <c r="J44" s="108">
        <v>22.087</v>
      </c>
      <c r="K44" s="108">
        <v>13.238</v>
      </c>
      <c r="L44" s="108">
        <v>15.6299075</v>
      </c>
      <c r="M44" s="108">
        <v>19.923999999999999</v>
      </c>
      <c r="N44" s="108">
        <v>14.558</v>
      </c>
      <c r="O44" s="224">
        <f t="shared" si="0"/>
        <v>180.96624499999999</v>
      </c>
      <c r="P44" s="95"/>
    </row>
    <row r="45" spans="1:16" ht="11.1" customHeight="1" x14ac:dyDescent="0.25">
      <c r="A45" s="69" t="s">
        <v>42</v>
      </c>
      <c r="B45" s="70">
        <v>2023</v>
      </c>
      <c r="C45" s="108">
        <v>27.006211345891899</v>
      </c>
      <c r="D45" s="108">
        <v>20.958138162559901</v>
      </c>
      <c r="E45" s="108">
        <v>20.562489723940001</v>
      </c>
      <c r="F45" s="108">
        <v>83.576187605900103</v>
      </c>
      <c r="G45" s="108">
        <v>46.354638387548</v>
      </c>
      <c r="H45" s="108">
        <v>35.410638387547998</v>
      </c>
      <c r="I45" s="108">
        <v>58.677570000000003</v>
      </c>
      <c r="J45" s="108">
        <v>49.214404700000003</v>
      </c>
      <c r="K45" s="108">
        <v>48.512999999999998</v>
      </c>
      <c r="L45" s="108">
        <v>47.001419999999996</v>
      </c>
      <c r="M45" s="108">
        <v>72.539979000000002</v>
      </c>
      <c r="N45" s="108">
        <v>39.902999999999999</v>
      </c>
      <c r="O45" s="224">
        <f t="shared" si="0"/>
        <v>549.71767731338787</v>
      </c>
      <c r="P45" s="95"/>
    </row>
    <row r="46" spans="1:16" ht="11.1" customHeight="1" x14ac:dyDescent="0.25">
      <c r="A46" s="69"/>
      <c r="B46" s="70">
        <v>2024</v>
      </c>
      <c r="C46" s="108">
        <v>26.5185</v>
      </c>
      <c r="D46" s="108">
        <v>20.856593340656833</v>
      </c>
      <c r="E46" s="108">
        <v>20.6754</v>
      </c>
      <c r="F46" s="108">
        <v>81.080799999999996</v>
      </c>
      <c r="G46" s="108">
        <v>43.916200000000003</v>
      </c>
      <c r="H46" s="108">
        <v>33.935000000000002</v>
      </c>
      <c r="I46" s="108">
        <v>55.655999999999999</v>
      </c>
      <c r="J46" s="108">
        <v>48.6325</v>
      </c>
      <c r="K46" s="108">
        <v>45.606000000000002</v>
      </c>
      <c r="L46" s="108">
        <v>45.091535870178703</v>
      </c>
      <c r="M46" s="108">
        <v>71.643489000000002</v>
      </c>
      <c r="N46" s="108">
        <v>39.660000000000004</v>
      </c>
      <c r="O46" s="224">
        <f t="shared" si="0"/>
        <v>533.27201821083554</v>
      </c>
      <c r="P46" s="95"/>
    </row>
    <row r="47" spans="1:16" ht="11.1" customHeight="1" x14ac:dyDescent="0.25">
      <c r="A47" s="69" t="s">
        <v>31</v>
      </c>
      <c r="B47" s="70">
        <v>2023</v>
      </c>
      <c r="C47" s="108">
        <v>2885.0338479313668</v>
      </c>
      <c r="D47" s="108">
        <v>2480.2209252820635</v>
      </c>
      <c r="E47" s="108">
        <v>2308.6474346468472</v>
      </c>
      <c r="F47" s="108">
        <v>2598.4463642006504</v>
      </c>
      <c r="G47" s="108">
        <v>2488.1285598442923</v>
      </c>
      <c r="H47" s="108">
        <v>2481.6849747756678</v>
      </c>
      <c r="I47" s="108">
        <v>2434.9499389999996</v>
      </c>
      <c r="J47" s="108">
        <v>2540.5976138531587</v>
      </c>
      <c r="K47" s="108">
        <v>2479.6923000000002</v>
      </c>
      <c r="L47" s="108">
        <v>2631.6986641189997</v>
      </c>
      <c r="M47" s="108">
        <v>2748.8018400000001</v>
      </c>
      <c r="N47" s="108">
        <v>2887.679532821875</v>
      </c>
      <c r="O47" s="224">
        <f t="shared" si="0"/>
        <v>30965.581996474921</v>
      </c>
      <c r="P47" s="95"/>
    </row>
    <row r="48" spans="1:16" ht="11.1" customHeight="1" x14ac:dyDescent="0.25">
      <c r="A48" s="69"/>
      <c r="B48" s="70">
        <v>2024</v>
      </c>
      <c r="C48" s="108">
        <v>2845.218580886381</v>
      </c>
      <c r="D48" s="108">
        <v>2412.0753574597447</v>
      </c>
      <c r="E48" s="108">
        <v>2269.9414355219096</v>
      </c>
      <c r="F48" s="108">
        <v>2674.7491501956774</v>
      </c>
      <c r="G48" s="108">
        <v>2495.2382337499998</v>
      </c>
      <c r="H48" s="108">
        <v>2494.5760763500002</v>
      </c>
      <c r="I48" s="108">
        <v>2487.9536345000001</v>
      </c>
      <c r="J48" s="108">
        <v>2676.5858168</v>
      </c>
      <c r="K48" s="108">
        <v>2488.7279575000002</v>
      </c>
      <c r="L48" s="108">
        <v>2560.9615635</v>
      </c>
      <c r="M48" s="108">
        <v>2749.3995</v>
      </c>
      <c r="N48" s="108">
        <v>2871.7024999999999</v>
      </c>
      <c r="O48" s="224">
        <f t="shared" si="0"/>
        <v>31027.129806463712</v>
      </c>
      <c r="P48" s="95"/>
    </row>
    <row r="49" spans="1:16" ht="11.1" customHeight="1" x14ac:dyDescent="0.25">
      <c r="A49" s="69" t="s">
        <v>35</v>
      </c>
      <c r="B49" s="70">
        <v>2023</v>
      </c>
      <c r="C49" s="108">
        <v>191.14489342392403</v>
      </c>
      <c r="D49" s="108">
        <v>188.69963245339724</v>
      </c>
      <c r="E49" s="108">
        <v>166.80664449937845</v>
      </c>
      <c r="F49" s="108">
        <v>207.99252006542901</v>
      </c>
      <c r="G49" s="108">
        <v>226.30998050384898</v>
      </c>
      <c r="H49" s="108">
        <v>215.05733961082998</v>
      </c>
      <c r="I49" s="108">
        <v>218.375</v>
      </c>
      <c r="J49" s="108">
        <v>261.64724389913766</v>
      </c>
      <c r="K49" s="108">
        <v>228.827</v>
      </c>
      <c r="L49" s="108">
        <v>207.79978499999999</v>
      </c>
      <c r="M49" s="108">
        <v>217.990489</v>
      </c>
      <c r="N49" s="108">
        <v>221.4709</v>
      </c>
      <c r="O49" s="224">
        <f t="shared" si="0"/>
        <v>2552.1214284559451</v>
      </c>
      <c r="P49" s="95"/>
    </row>
    <row r="50" spans="1:16" ht="11.1" customHeight="1" x14ac:dyDescent="0.25">
      <c r="A50" s="69"/>
      <c r="B50" s="70">
        <v>2024</v>
      </c>
      <c r="C50" s="108">
        <v>189.84594541827707</v>
      </c>
      <c r="D50" s="108">
        <v>181.71010000000001</v>
      </c>
      <c r="E50" s="108">
        <v>162.28117</v>
      </c>
      <c r="F50" s="108">
        <v>204.14605453446299</v>
      </c>
      <c r="G50" s="108">
        <v>220.06539999999998</v>
      </c>
      <c r="H50" s="108">
        <v>218.17324439999999</v>
      </c>
      <c r="I50" s="108">
        <v>215.97651934999999</v>
      </c>
      <c r="J50" s="108">
        <v>255.59100000000001</v>
      </c>
      <c r="K50" s="108">
        <v>223.77500000000001</v>
      </c>
      <c r="L50" s="108">
        <v>205.51150000000001</v>
      </c>
      <c r="M50" s="108">
        <v>214.77848900000001</v>
      </c>
      <c r="N50" s="108">
        <v>216.36959999999999</v>
      </c>
      <c r="O50" s="224">
        <f t="shared" si="0"/>
        <v>2508.2240227027401</v>
      </c>
      <c r="P50" s="95"/>
    </row>
    <row r="51" spans="1:16" ht="11.1" customHeight="1" x14ac:dyDescent="0.25">
      <c r="A51" s="69" t="s">
        <v>36</v>
      </c>
      <c r="B51" s="70">
        <v>2023</v>
      </c>
      <c r="C51" s="108">
        <v>2977.1335486870194</v>
      </c>
      <c r="D51" s="108">
        <v>3059.7607097777823</v>
      </c>
      <c r="E51" s="108">
        <v>3132.7459532446383</v>
      </c>
      <c r="F51" s="108">
        <v>3402.245152837193</v>
      </c>
      <c r="G51" s="108">
        <v>3679.1971964210334</v>
      </c>
      <c r="H51" s="108">
        <v>3213.7906043338799</v>
      </c>
      <c r="I51" s="108">
        <v>3321.598082800479</v>
      </c>
      <c r="J51" s="108">
        <v>2835.1781808684559</v>
      </c>
      <c r="K51" s="108">
        <v>2810.1134999999995</v>
      </c>
      <c r="L51" s="108">
        <v>3031.9728999999998</v>
      </c>
      <c r="M51" s="108">
        <v>2856.5381178040002</v>
      </c>
      <c r="N51" s="108">
        <v>3294.8376493082669</v>
      </c>
      <c r="O51" s="224">
        <f t="shared" si="0"/>
        <v>37615.111596082752</v>
      </c>
      <c r="P51" s="95"/>
    </row>
    <row r="52" spans="1:16" ht="11.1" customHeight="1" x14ac:dyDescent="0.25">
      <c r="A52" s="69"/>
      <c r="B52" s="70">
        <v>2024</v>
      </c>
      <c r="C52" s="108">
        <v>2946.1421821163412</v>
      </c>
      <c r="D52" s="108">
        <v>2916.0078331881427</v>
      </c>
      <c r="E52" s="108">
        <v>3135.2869354518998</v>
      </c>
      <c r="F52" s="108">
        <v>3531.6870999999996</v>
      </c>
      <c r="G52" s="108">
        <v>3687.6350000000002</v>
      </c>
      <c r="H52" s="108">
        <v>3340.4879999999998</v>
      </c>
      <c r="I52" s="108">
        <v>3359.3942597999999</v>
      </c>
      <c r="J52" s="108">
        <v>2926.4411000000005</v>
      </c>
      <c r="K52" s="108">
        <v>2844.7716499999997</v>
      </c>
      <c r="L52" s="108">
        <v>3069.85057738664</v>
      </c>
      <c r="M52" s="108">
        <v>2857.7075178039995</v>
      </c>
      <c r="N52" s="108">
        <v>3204.6871266666699</v>
      </c>
      <c r="O52" s="224">
        <f t="shared" si="0"/>
        <v>37820.099282413692</v>
      </c>
      <c r="P52" s="95"/>
    </row>
    <row r="53" spans="1:16" ht="11.1" customHeight="1" x14ac:dyDescent="0.25">
      <c r="A53" s="69" t="s">
        <v>22</v>
      </c>
      <c r="B53" s="70">
        <v>2023</v>
      </c>
      <c r="C53" s="108">
        <v>1539.4619000785685</v>
      </c>
      <c r="D53" s="108">
        <v>1324.1809801628642</v>
      </c>
      <c r="E53" s="108">
        <v>1630.4164093721722</v>
      </c>
      <c r="F53" s="108">
        <v>1660.290774587543</v>
      </c>
      <c r="G53" s="108">
        <v>1700.9816533045098</v>
      </c>
      <c r="H53" s="108">
        <v>1608.4045438900498</v>
      </c>
      <c r="I53" s="108">
        <v>1654.16894</v>
      </c>
      <c r="J53" s="108">
        <v>1499.0856152560432</v>
      </c>
      <c r="K53" s="108">
        <v>1471.3022330000001</v>
      </c>
      <c r="L53" s="108">
        <v>1460.383735185693</v>
      </c>
      <c r="M53" s="108">
        <v>1424.376780178</v>
      </c>
      <c r="N53" s="108">
        <v>1539.8087636242544</v>
      </c>
      <c r="O53" s="224">
        <f t="shared" si="0"/>
        <v>18512.862328639698</v>
      </c>
      <c r="P53" s="95"/>
    </row>
    <row r="54" spans="1:16" ht="11.1" customHeight="1" x14ac:dyDescent="0.25">
      <c r="A54" s="69"/>
      <c r="B54" s="70">
        <v>2024</v>
      </c>
      <c r="C54" s="108">
        <v>1487.4392060719924</v>
      </c>
      <c r="D54" s="108">
        <v>1272.0350000000001</v>
      </c>
      <c r="E54" s="108">
        <v>1592.5270000000003</v>
      </c>
      <c r="F54" s="108">
        <v>1602.9193</v>
      </c>
      <c r="G54" s="108">
        <v>1693.4001999999998</v>
      </c>
      <c r="H54" s="108">
        <v>1590.413</v>
      </c>
      <c r="I54" s="108">
        <v>1634.3731531000001</v>
      </c>
      <c r="J54" s="108">
        <v>1487.6349312000002</v>
      </c>
      <c r="K54" s="108">
        <v>1454.5054975</v>
      </c>
      <c r="L54" s="108">
        <v>1416.0907744293161</v>
      </c>
      <c r="M54" s="108">
        <v>1424.2379501780001</v>
      </c>
      <c r="N54" s="108">
        <v>1524.0775299999998</v>
      </c>
      <c r="O54" s="224">
        <f t="shared" si="0"/>
        <v>18179.653542479307</v>
      </c>
      <c r="P54" s="95"/>
    </row>
    <row r="55" spans="1:16" ht="11.1" customHeight="1" x14ac:dyDescent="0.25">
      <c r="A55" s="76" t="s">
        <v>30</v>
      </c>
      <c r="B55" s="70">
        <v>2023</v>
      </c>
      <c r="C55" s="108">
        <v>10.225125808646599</v>
      </c>
      <c r="D55" s="108">
        <v>10.731061877309426</v>
      </c>
      <c r="E55" s="108">
        <v>16.14949717444248</v>
      </c>
      <c r="F55" s="108">
        <v>18.460431703319479</v>
      </c>
      <c r="G55" s="108">
        <v>12.949924730000001</v>
      </c>
      <c r="H55" s="108">
        <v>13.710491178718105</v>
      </c>
      <c r="I55" s="108">
        <v>11.088799999999999</v>
      </c>
      <c r="J55" s="108">
        <v>23.799097786879003</v>
      </c>
      <c r="K55" s="108">
        <v>33.832980000000006</v>
      </c>
      <c r="L55" s="108">
        <v>12.1912</v>
      </c>
      <c r="M55" s="108">
        <v>41.893661439999995</v>
      </c>
      <c r="N55" s="108">
        <v>27.0228</v>
      </c>
      <c r="O55" s="224">
        <f t="shared" si="0"/>
        <v>232.05507169931511</v>
      </c>
      <c r="P55" s="95"/>
    </row>
    <row r="56" spans="1:16" ht="11.1" customHeight="1" x14ac:dyDescent="0.25">
      <c r="A56" s="76"/>
      <c r="B56" s="70">
        <v>2024</v>
      </c>
      <c r="C56" s="108">
        <v>10.555843213289331</v>
      </c>
      <c r="D56" s="108">
        <v>12.649775904452341</v>
      </c>
      <c r="E56" s="108">
        <v>17.419539628502779</v>
      </c>
      <c r="F56" s="108">
        <v>16.089100000000002</v>
      </c>
      <c r="G56" s="108">
        <v>10.6678</v>
      </c>
      <c r="H56" s="108">
        <v>13.353000000000002</v>
      </c>
      <c r="I56" s="108">
        <v>22.949911149999998</v>
      </c>
      <c r="J56" s="108">
        <v>45.666133600000002</v>
      </c>
      <c r="K56" s="108">
        <v>37.103450000000002</v>
      </c>
      <c r="L56" s="108">
        <v>12.066338931266262</v>
      </c>
      <c r="M56" s="108">
        <v>40.628881440000001</v>
      </c>
      <c r="N56" s="108">
        <v>23.7608</v>
      </c>
      <c r="O56" s="224">
        <f t="shared" si="0"/>
        <v>262.91057386751072</v>
      </c>
      <c r="P56" s="95"/>
    </row>
    <row r="57" spans="1:16" ht="11.1" customHeight="1" x14ac:dyDescent="0.25">
      <c r="A57" s="69" t="s">
        <v>155</v>
      </c>
      <c r="B57" s="70">
        <v>2023</v>
      </c>
      <c r="C57" s="108">
        <v>942.24383215523255</v>
      </c>
      <c r="D57" s="108">
        <v>572.05552972777423</v>
      </c>
      <c r="E57" s="108">
        <v>975.47519894964717</v>
      </c>
      <c r="F57" s="108">
        <v>1214.6472405807101</v>
      </c>
      <c r="G57" s="108">
        <v>1200.9594096425471</v>
      </c>
      <c r="H57" s="108">
        <v>1319.750102999097</v>
      </c>
      <c r="I57" s="108">
        <v>1266.6474000000001</v>
      </c>
      <c r="J57" s="108">
        <v>1553.1234344613861</v>
      </c>
      <c r="K57" s="108">
        <v>1167.4509699999999</v>
      </c>
      <c r="L57" s="108">
        <v>1763.4082900000001</v>
      </c>
      <c r="M57" s="108">
        <v>1113.7642659999999</v>
      </c>
      <c r="N57" s="108">
        <v>1557.0038</v>
      </c>
      <c r="O57" s="224">
        <f t="shared" si="0"/>
        <v>14646.529474516394</v>
      </c>
      <c r="P57" s="95"/>
    </row>
    <row r="58" spans="1:16" ht="11.1" customHeight="1" x14ac:dyDescent="0.25">
      <c r="A58" s="77"/>
      <c r="B58" s="78">
        <v>2024</v>
      </c>
      <c r="C58" s="108">
        <v>900.69402532963045</v>
      </c>
      <c r="D58" s="2">
        <v>543.5462433019336</v>
      </c>
      <c r="E58" s="108">
        <v>968.65700835320558</v>
      </c>
      <c r="F58" s="108">
        <v>1200.5115000000001</v>
      </c>
      <c r="G58" s="108">
        <v>1181.0620000000001</v>
      </c>
      <c r="H58" s="108">
        <v>1300.5131300500002</v>
      </c>
      <c r="I58" s="108">
        <v>1259.8190644000001</v>
      </c>
      <c r="J58" s="108">
        <v>1509.7013304</v>
      </c>
      <c r="K58" s="108">
        <v>1172.9356</v>
      </c>
      <c r="L58" s="108">
        <v>1841.9457849999999</v>
      </c>
      <c r="M58" s="108">
        <v>1116.6618859999999</v>
      </c>
      <c r="N58" s="108">
        <v>1541.9042666666601</v>
      </c>
      <c r="O58" s="227">
        <f t="shared" si="0"/>
        <v>14537.951839501431</v>
      </c>
      <c r="P58" s="95"/>
    </row>
    <row r="59" spans="1:16" ht="9" customHeight="1" x14ac:dyDescent="0.2">
      <c r="A59" s="4" t="s">
        <v>161</v>
      </c>
      <c r="B59" s="79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</row>
    <row r="60" spans="1:16" ht="9" customHeight="1" x14ac:dyDescent="0.2">
      <c r="A60" s="312" t="s">
        <v>186</v>
      </c>
      <c r="B60" s="88"/>
      <c r="C60" s="88"/>
      <c r="D60" s="88"/>
      <c r="E60" s="88"/>
      <c r="F60" s="88"/>
      <c r="G60" s="88"/>
      <c r="H60" s="88"/>
      <c r="I60" s="103"/>
      <c r="J60" s="103"/>
      <c r="K60" s="103"/>
      <c r="L60" s="103"/>
      <c r="M60" s="103"/>
      <c r="N60" s="103"/>
      <c r="O60" s="103"/>
      <c r="P60" s="103"/>
    </row>
    <row r="61" spans="1:16" ht="9" customHeight="1" x14ac:dyDescent="0.2">
      <c r="A61" s="170" t="s">
        <v>179</v>
      </c>
      <c r="B61" s="88"/>
      <c r="C61" s="88"/>
      <c r="D61" s="88"/>
      <c r="E61" s="88"/>
      <c r="F61" s="88"/>
      <c r="G61" s="88"/>
      <c r="H61" s="88"/>
      <c r="I61" s="103"/>
      <c r="J61" s="103"/>
      <c r="K61" s="103"/>
      <c r="L61" s="103"/>
      <c r="M61" s="103"/>
      <c r="N61" s="103"/>
      <c r="O61" s="103"/>
      <c r="P61" s="103"/>
    </row>
    <row r="62" spans="1:16" ht="9" customHeight="1" x14ac:dyDescent="0.2">
      <c r="A62" s="269" t="s">
        <v>180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</row>
    <row r="63" spans="1:16" ht="9" customHeight="1" x14ac:dyDescent="0.2">
      <c r="A63" s="293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</row>
    <row r="64" spans="1:16" ht="11.25" customHeight="1" x14ac:dyDescent="0.2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</row>
    <row r="65" spans="1:16" ht="11.25" customHeight="1" x14ac:dyDescent="0.2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</row>
    <row r="66" spans="1:16" ht="11.25" customHeight="1" x14ac:dyDescent="0.2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 O7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T65"/>
  <sheetViews>
    <sheetView showGridLines="0" zoomScaleNormal="100" zoomScalePageLayoutView="150" workbookViewId="0">
      <selection sqref="A1:O64"/>
    </sheetView>
  </sheetViews>
  <sheetFormatPr baseColWidth="10" defaultColWidth="3.6640625" defaultRowHeight="12" customHeight="1" x14ac:dyDescent="0.25"/>
  <cols>
    <col min="1" max="1" width="7.33203125" style="67" customWidth="1"/>
    <col min="2" max="2" width="3.5546875" style="67" customWidth="1"/>
    <col min="3" max="14" width="4.6640625" style="67" customWidth="1"/>
    <col min="15" max="15" width="6.33203125" style="67" customWidth="1"/>
    <col min="16" max="16" width="3.6640625" style="67"/>
    <col min="17" max="17" width="6.33203125" style="67" customWidth="1"/>
    <col min="18" max="16384" width="3.6640625" style="67"/>
  </cols>
  <sheetData>
    <row r="1" spans="1:19" ht="20.25" customHeight="1" x14ac:dyDescent="0.25">
      <c r="A1" s="29" t="s">
        <v>238</v>
      </c>
      <c r="B1" s="1"/>
      <c r="C1" s="1"/>
      <c r="D1" s="1"/>
      <c r="E1" s="1"/>
      <c r="F1" s="1"/>
    </row>
    <row r="2" spans="1:19" ht="15" customHeight="1" x14ac:dyDescent="0.25">
      <c r="A2" s="32" t="s">
        <v>39</v>
      </c>
      <c r="B2" s="1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9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9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66</v>
      </c>
      <c r="P4" s="116"/>
    </row>
    <row r="5" spans="1:19" ht="12.95" customHeight="1" x14ac:dyDescent="0.25">
      <c r="A5" s="369" t="s">
        <v>26</v>
      </c>
      <c r="B5" s="222">
        <v>2023</v>
      </c>
      <c r="C5" s="223">
        <v>2416.0898379707096</v>
      </c>
      <c r="D5" s="223">
        <v>2553.1566179000001</v>
      </c>
      <c r="E5" s="223">
        <v>2692.1017742261943</v>
      </c>
      <c r="F5" s="223">
        <v>3007.1596404599236</v>
      </c>
      <c r="G5" s="223">
        <v>3134.5722620049996</v>
      </c>
      <c r="H5" s="223">
        <v>3172.7707943999999</v>
      </c>
      <c r="I5" s="223">
        <v>3108.738366</v>
      </c>
      <c r="J5" s="223">
        <v>2999.0303848999997</v>
      </c>
      <c r="K5" s="223">
        <v>2774.28406262</v>
      </c>
      <c r="L5" s="223">
        <v>2625.7189867919401</v>
      </c>
      <c r="M5" s="223">
        <v>2570.9056059999998</v>
      </c>
      <c r="N5" s="223">
        <v>2635.8715370955092</v>
      </c>
      <c r="O5" s="224">
        <f>SUM(C5:N5)</f>
        <v>33690.399870369285</v>
      </c>
      <c r="P5" s="1"/>
      <c r="R5" s="31"/>
      <c r="S5" s="31"/>
    </row>
    <row r="6" spans="1:19" ht="12.95" customHeight="1" x14ac:dyDescent="0.25">
      <c r="A6" s="370"/>
      <c r="B6" s="230" t="s">
        <v>108</v>
      </c>
      <c r="C6" s="225">
        <v>2427.8800365229231</v>
      </c>
      <c r="D6" s="225">
        <v>2564.9236666394809</v>
      </c>
      <c r="E6" s="225">
        <v>2704.6563999999998</v>
      </c>
      <c r="F6" s="237">
        <v>3014.9543014176279</v>
      </c>
      <c r="G6" s="237">
        <v>3113.5689690545778</v>
      </c>
      <c r="H6" s="237">
        <v>3135.6236861400007</v>
      </c>
      <c r="I6" s="237">
        <v>3082.7400237992001</v>
      </c>
      <c r="J6" s="237">
        <v>2982.0779789300782</v>
      </c>
      <c r="K6" s="237">
        <v>2769.1899639999997</v>
      </c>
      <c r="L6" s="237">
        <v>2630.8735500311873</v>
      </c>
      <c r="M6" s="237">
        <v>2547.6095719999998</v>
      </c>
      <c r="N6" s="237">
        <v>2622.6497979999999</v>
      </c>
      <c r="O6" s="227">
        <f t="shared" ref="O6:O58" si="0">SUM(C6:N6)</f>
        <v>33596.747946535077</v>
      </c>
      <c r="P6" s="1"/>
      <c r="R6" s="31"/>
      <c r="S6" s="31"/>
    </row>
    <row r="7" spans="1:19" ht="11.1" customHeight="1" x14ac:dyDescent="0.25">
      <c r="A7" s="69" t="s">
        <v>3</v>
      </c>
      <c r="B7" s="70">
        <v>2023</v>
      </c>
      <c r="C7" s="108">
        <v>4.7655999999999992</v>
      </c>
      <c r="D7" s="108">
        <v>4.2844000000000007</v>
      </c>
      <c r="E7" s="108">
        <v>3.8852000000000011</v>
      </c>
      <c r="F7" s="108">
        <v>3.6236000000000006</v>
      </c>
      <c r="G7" s="108">
        <v>4.2264000000000026</v>
      </c>
      <c r="H7" s="108">
        <v>4.3237000000000005</v>
      </c>
      <c r="I7" s="108">
        <v>4.4612000000000007</v>
      </c>
      <c r="J7" s="108">
        <v>4.2843000000000009</v>
      </c>
      <c r="K7" s="108">
        <v>4.7937000000000003</v>
      </c>
      <c r="L7" s="108">
        <v>4.5579999999999998</v>
      </c>
      <c r="M7" s="108">
        <v>4.5068000000000019</v>
      </c>
      <c r="N7" s="108">
        <v>7.5742000000000012</v>
      </c>
      <c r="O7" s="224">
        <f t="shared" si="0"/>
        <v>55.287100000000009</v>
      </c>
      <c r="P7" s="1"/>
      <c r="R7" s="31"/>
      <c r="S7" s="31"/>
    </row>
    <row r="8" spans="1:19" ht="11.1" customHeight="1" x14ac:dyDescent="0.25">
      <c r="A8" s="69"/>
      <c r="B8" s="70">
        <v>2024</v>
      </c>
      <c r="C8" s="108">
        <v>5.1036800000000007</v>
      </c>
      <c r="D8" s="2">
        <v>4.6660000000000013</v>
      </c>
      <c r="E8" s="108">
        <v>4.3819999999999988</v>
      </c>
      <c r="F8" s="108">
        <v>3.7835999999999994</v>
      </c>
      <c r="G8" s="108">
        <v>4.183031999999999</v>
      </c>
      <c r="H8" s="108">
        <v>4.2950999999999997</v>
      </c>
      <c r="I8" s="108">
        <v>4.9559999999999986</v>
      </c>
      <c r="J8" s="108">
        <v>4.5389000000000008</v>
      </c>
      <c r="K8" s="108">
        <v>4.962299999999999</v>
      </c>
      <c r="L8" s="108">
        <v>3.9837999999999996</v>
      </c>
      <c r="M8" s="108">
        <v>6.2073999999999998</v>
      </c>
      <c r="N8" s="108">
        <v>9.0591999999999953</v>
      </c>
      <c r="O8" s="224">
        <f t="shared" si="0"/>
        <v>60.121011999999993</v>
      </c>
      <c r="P8" s="1"/>
      <c r="R8" s="31"/>
      <c r="S8" s="31"/>
    </row>
    <row r="9" spans="1:19" ht="11.1" customHeight="1" x14ac:dyDescent="0.25">
      <c r="A9" s="69" t="s">
        <v>4</v>
      </c>
      <c r="B9" s="70">
        <v>2023</v>
      </c>
      <c r="C9" s="108">
        <v>116.51574793388218</v>
      </c>
      <c r="D9" s="108">
        <v>113.918342</v>
      </c>
      <c r="E9" s="108">
        <v>122.93581319999998</v>
      </c>
      <c r="F9" s="108">
        <v>122.90307325992387</v>
      </c>
      <c r="G9" s="108">
        <v>111.266200625</v>
      </c>
      <c r="H9" s="108">
        <v>115.1212324</v>
      </c>
      <c r="I9" s="108">
        <v>117.1185</v>
      </c>
      <c r="J9" s="108">
        <v>120.23711849999999</v>
      </c>
      <c r="K9" s="108">
        <v>127.70483369999999</v>
      </c>
      <c r="L9" s="108">
        <v>123.76251525750001</v>
      </c>
      <c r="M9" s="108">
        <v>125.74697</v>
      </c>
      <c r="N9" s="108">
        <v>119.648456</v>
      </c>
      <c r="O9" s="224">
        <f t="shared" si="0"/>
        <v>1436.8788028763058</v>
      </c>
      <c r="P9" s="1"/>
      <c r="R9" s="31"/>
      <c r="S9" s="31"/>
    </row>
    <row r="10" spans="1:19" ht="11.1" customHeight="1" x14ac:dyDescent="0.25">
      <c r="A10" s="69"/>
      <c r="B10" s="70">
        <v>2024</v>
      </c>
      <c r="C10" s="108">
        <v>118.357892154</v>
      </c>
      <c r="D10" s="2">
        <v>114.434681658</v>
      </c>
      <c r="E10" s="108">
        <v>123.28319999999999</v>
      </c>
      <c r="F10" s="108">
        <v>124.112021</v>
      </c>
      <c r="G10" s="108">
        <v>114.21091</v>
      </c>
      <c r="H10" s="108">
        <v>116.21210000000001</v>
      </c>
      <c r="I10" s="108">
        <v>120.21119179920001</v>
      </c>
      <c r="J10" s="108">
        <v>130.2941376</v>
      </c>
      <c r="K10" s="108">
        <v>135.82759999999999</v>
      </c>
      <c r="L10" s="108">
        <v>131.24250000000001</v>
      </c>
      <c r="M10" s="108">
        <v>127.7642</v>
      </c>
      <c r="N10" s="108">
        <v>120.8656</v>
      </c>
      <c r="O10" s="224">
        <f t="shared" si="0"/>
        <v>1476.8160342112003</v>
      </c>
      <c r="P10" s="1"/>
      <c r="R10" s="31"/>
      <c r="S10" s="31"/>
    </row>
    <row r="11" spans="1:19" ht="11.1" customHeight="1" x14ac:dyDescent="0.25">
      <c r="A11" s="73" t="s">
        <v>33</v>
      </c>
      <c r="B11" s="70">
        <v>2023</v>
      </c>
      <c r="C11" s="108">
        <v>70.054389999999998</v>
      </c>
      <c r="D11" s="108">
        <v>70.291690000000003</v>
      </c>
      <c r="E11" s="108">
        <v>68.483000000000004</v>
      </c>
      <c r="F11" s="108">
        <v>67.417699999999996</v>
      </c>
      <c r="G11" s="108">
        <v>67.498499999999993</v>
      </c>
      <c r="H11" s="108">
        <v>68.778700000000001</v>
      </c>
      <c r="I11" s="108">
        <v>68.334499999999991</v>
      </c>
      <c r="J11" s="108">
        <v>65.195000000000007</v>
      </c>
      <c r="K11" s="108">
        <v>64.178799999999995</v>
      </c>
      <c r="L11" s="108">
        <v>62.451999999999998</v>
      </c>
      <c r="M11" s="108">
        <v>59.004800000000003</v>
      </c>
      <c r="N11" s="108">
        <v>60.031999999999996</v>
      </c>
      <c r="O11" s="224">
        <f t="shared" si="0"/>
        <v>791.72108000000014</v>
      </c>
      <c r="P11" s="1"/>
      <c r="R11" s="31"/>
      <c r="S11" s="31"/>
    </row>
    <row r="12" spans="1:19" ht="11.1" customHeight="1" x14ac:dyDescent="0.25">
      <c r="A12" s="73"/>
      <c r="B12" s="70">
        <v>2024</v>
      </c>
      <c r="C12" s="108">
        <v>67.686999999999998</v>
      </c>
      <c r="D12" s="2">
        <v>67.754000000000005</v>
      </c>
      <c r="E12" s="108">
        <v>66.414999999999992</v>
      </c>
      <c r="F12" s="108">
        <v>64.783999999999992</v>
      </c>
      <c r="G12" s="108">
        <v>64.975999999999999</v>
      </c>
      <c r="H12" s="108">
        <v>66.058999999999997</v>
      </c>
      <c r="I12" s="108">
        <v>65.498999999999995</v>
      </c>
      <c r="J12" s="108">
        <v>62.448999999999998</v>
      </c>
      <c r="K12" s="108">
        <v>62.263999999999996</v>
      </c>
      <c r="L12" s="108">
        <v>60.994999999999997</v>
      </c>
      <c r="M12" s="108">
        <v>56.2836</v>
      </c>
      <c r="N12" s="108">
        <v>57.41</v>
      </c>
      <c r="O12" s="224">
        <f t="shared" si="0"/>
        <v>762.57559999999989</v>
      </c>
      <c r="P12" s="1"/>
      <c r="R12" s="31"/>
      <c r="S12" s="31"/>
    </row>
    <row r="13" spans="1:19" ht="11.1" customHeight="1" x14ac:dyDescent="0.25">
      <c r="A13" s="69" t="s">
        <v>20</v>
      </c>
      <c r="B13" s="70">
        <v>2023</v>
      </c>
      <c r="C13" s="111">
        <v>165.9528</v>
      </c>
      <c r="D13" s="111">
        <v>156.66410000000002</v>
      </c>
      <c r="E13" s="111">
        <v>158.16479999999999</v>
      </c>
      <c r="F13" s="111">
        <v>156.0719</v>
      </c>
      <c r="G13" s="111">
        <v>157.39260000000002</v>
      </c>
      <c r="H13" s="111">
        <v>157.1037</v>
      </c>
      <c r="I13" s="111">
        <v>155.0385</v>
      </c>
      <c r="J13" s="111">
        <v>153.48660000000001</v>
      </c>
      <c r="K13" s="111">
        <v>149.09120000000001</v>
      </c>
      <c r="L13" s="111">
        <v>145.6104</v>
      </c>
      <c r="M13" s="111">
        <v>145.23579999999998</v>
      </c>
      <c r="N13" s="111">
        <v>148.8742</v>
      </c>
      <c r="O13" s="224">
        <f t="shared" si="0"/>
        <v>1848.6866</v>
      </c>
      <c r="P13" s="1"/>
      <c r="R13" s="31"/>
      <c r="S13" s="31"/>
    </row>
    <row r="14" spans="1:19" ht="11.1" customHeight="1" x14ac:dyDescent="0.25">
      <c r="A14" s="69"/>
      <c r="B14" s="70">
        <v>2024</v>
      </c>
      <c r="C14" s="108">
        <v>150.69219999999999</v>
      </c>
      <c r="D14" s="2">
        <v>142.23439999999999</v>
      </c>
      <c r="E14" s="108">
        <v>138.70680000000002</v>
      </c>
      <c r="F14" s="108">
        <v>133.38090000000003</v>
      </c>
      <c r="G14" s="108">
        <v>131.8468</v>
      </c>
      <c r="H14" s="108">
        <v>125.84990000000001</v>
      </c>
      <c r="I14" s="108">
        <v>124.7187</v>
      </c>
      <c r="J14" s="108">
        <v>120.76849999999999</v>
      </c>
      <c r="K14" s="108">
        <v>115.42019999999999</v>
      </c>
      <c r="L14" s="108">
        <v>114.15989999999999</v>
      </c>
      <c r="M14" s="108">
        <v>110.9196</v>
      </c>
      <c r="N14" s="108">
        <v>111.80399999999997</v>
      </c>
      <c r="O14" s="224">
        <f t="shared" si="0"/>
        <v>1520.5018999999998</v>
      </c>
      <c r="P14" s="1"/>
      <c r="R14" s="31"/>
      <c r="S14" s="31"/>
    </row>
    <row r="15" spans="1:19" ht="11.1" customHeight="1" x14ac:dyDescent="0.25">
      <c r="A15" s="69" t="s">
        <v>152</v>
      </c>
      <c r="B15" s="70">
        <v>2023</v>
      </c>
      <c r="C15" s="108">
        <v>115.8128</v>
      </c>
      <c r="D15" s="108">
        <v>122.9772</v>
      </c>
      <c r="E15" s="108">
        <v>148.81360000000001</v>
      </c>
      <c r="F15" s="108">
        <v>161.18119999999999</v>
      </c>
      <c r="G15" s="108">
        <v>166.91320000000002</v>
      </c>
      <c r="H15" s="108">
        <v>160.6772</v>
      </c>
      <c r="I15" s="108">
        <v>162.11360000000002</v>
      </c>
      <c r="J15" s="108">
        <v>136.42159999999998</v>
      </c>
      <c r="K15" s="108">
        <v>134.5864</v>
      </c>
      <c r="L15" s="108">
        <v>144.58199999999999</v>
      </c>
      <c r="M15" s="108">
        <v>133.2576</v>
      </c>
      <c r="N15" s="108">
        <v>164.70080000000002</v>
      </c>
      <c r="O15" s="224">
        <f t="shared" si="0"/>
        <v>1752.0371999999998</v>
      </c>
      <c r="P15" s="1"/>
      <c r="R15" s="31"/>
      <c r="S15" s="31"/>
    </row>
    <row r="16" spans="1:19" ht="11.1" customHeight="1" x14ac:dyDescent="0.25">
      <c r="A16" s="69"/>
      <c r="B16" s="70">
        <v>2024</v>
      </c>
      <c r="C16" s="108">
        <v>117.38</v>
      </c>
      <c r="D16" s="2">
        <v>124.6895</v>
      </c>
      <c r="E16" s="108">
        <v>149.98099999999999</v>
      </c>
      <c r="F16" s="108">
        <v>162.32</v>
      </c>
      <c r="G16" s="108">
        <v>168.309</v>
      </c>
      <c r="H16" s="108">
        <v>161.62899999999999</v>
      </c>
      <c r="I16" s="108">
        <v>163.34700000000001</v>
      </c>
      <c r="J16" s="108">
        <v>130.40799999999999</v>
      </c>
      <c r="K16" s="108">
        <v>129.047</v>
      </c>
      <c r="L16" s="108">
        <v>141.339</v>
      </c>
      <c r="M16" s="108">
        <v>131.077</v>
      </c>
      <c r="N16" s="108">
        <v>160.33699999999999</v>
      </c>
      <c r="O16" s="224">
        <f t="shared" si="0"/>
        <v>1739.8634999999999</v>
      </c>
      <c r="P16" s="1"/>
      <c r="R16" s="31"/>
      <c r="S16" s="31"/>
    </row>
    <row r="17" spans="1:19" ht="11.1" customHeight="1" x14ac:dyDescent="0.25">
      <c r="A17" s="73" t="s">
        <v>0</v>
      </c>
      <c r="B17" s="70">
        <v>2023</v>
      </c>
      <c r="C17" s="108">
        <v>77.842269999999999</v>
      </c>
      <c r="D17" s="108">
        <v>83.237480000000005</v>
      </c>
      <c r="E17" s="108">
        <v>75.128140000000002</v>
      </c>
      <c r="F17" s="108">
        <v>59.645169999999993</v>
      </c>
      <c r="G17" s="108">
        <v>67.095799999999997</v>
      </c>
      <c r="H17" s="108">
        <v>73.464100000000002</v>
      </c>
      <c r="I17" s="108">
        <v>77.535200000000003</v>
      </c>
      <c r="J17" s="108">
        <v>77.430700000000002</v>
      </c>
      <c r="K17" s="108">
        <v>77.604399999999998</v>
      </c>
      <c r="L17" s="108">
        <v>79.290599999999998</v>
      </c>
      <c r="M17" s="108">
        <v>82.570399999999992</v>
      </c>
      <c r="N17" s="108">
        <v>82.582650000000001</v>
      </c>
      <c r="O17" s="224">
        <f t="shared" si="0"/>
        <v>913.42690999999991</v>
      </c>
      <c r="P17" s="1"/>
      <c r="R17" s="31"/>
      <c r="S17" s="31"/>
    </row>
    <row r="18" spans="1:19" ht="11.1" customHeight="1" x14ac:dyDescent="0.25">
      <c r="A18" s="73"/>
      <c r="B18" s="70">
        <v>2024</v>
      </c>
      <c r="C18" s="108">
        <v>74.846999999999994</v>
      </c>
      <c r="D18" s="2">
        <v>80.033000000000001</v>
      </c>
      <c r="E18" s="108">
        <v>73.452999999999989</v>
      </c>
      <c r="F18" s="108">
        <v>58.968400000000003</v>
      </c>
      <c r="G18" s="108">
        <v>64.452799999999996</v>
      </c>
      <c r="H18" s="108">
        <v>70.13</v>
      </c>
      <c r="I18" s="108">
        <v>73.391999999999996</v>
      </c>
      <c r="J18" s="108">
        <v>73.959699999999998</v>
      </c>
      <c r="K18" s="108">
        <v>73.936300000000017</v>
      </c>
      <c r="L18" s="108">
        <v>73.779200000000003</v>
      </c>
      <c r="M18" s="108">
        <v>78.081999999999994</v>
      </c>
      <c r="N18" s="108">
        <v>77.881</v>
      </c>
      <c r="O18" s="224">
        <f t="shared" si="0"/>
        <v>872.91439999999989</v>
      </c>
      <c r="P18" s="1"/>
      <c r="R18" s="31"/>
      <c r="S18" s="31"/>
    </row>
    <row r="19" spans="1:19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24">
        <f t="shared" si="0"/>
        <v>0</v>
      </c>
      <c r="P19" s="1"/>
      <c r="R19" s="31"/>
      <c r="S19" s="31"/>
    </row>
    <row r="20" spans="1:19" ht="11.1" customHeight="1" x14ac:dyDescent="0.25">
      <c r="A20" s="73"/>
      <c r="B20" s="70">
        <v>2024</v>
      </c>
      <c r="C20" s="108">
        <v>0</v>
      </c>
      <c r="D20" s="2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224">
        <f t="shared" si="0"/>
        <v>0</v>
      </c>
      <c r="P20" s="1"/>
      <c r="R20" s="31"/>
      <c r="S20" s="31"/>
    </row>
    <row r="21" spans="1:19" ht="11.1" customHeight="1" x14ac:dyDescent="0.25">
      <c r="A21" s="69" t="s">
        <v>34</v>
      </c>
      <c r="B21" s="70">
        <v>2023</v>
      </c>
      <c r="C21" s="108">
        <v>277.39000000000004</v>
      </c>
      <c r="D21" s="108">
        <v>311.94960000000009</v>
      </c>
      <c r="E21" s="108">
        <v>340.15880000000016</v>
      </c>
      <c r="F21" s="108">
        <v>376.16239999999993</v>
      </c>
      <c r="G21" s="108">
        <v>401.3803999999999</v>
      </c>
      <c r="H21" s="108">
        <v>416.03359999999975</v>
      </c>
      <c r="I21" s="108">
        <v>406.53039999999999</v>
      </c>
      <c r="J21" s="108">
        <v>372.30159999999995</v>
      </c>
      <c r="K21" s="108">
        <v>336.33920000000012</v>
      </c>
      <c r="L21" s="108">
        <v>303.42640000000017</v>
      </c>
      <c r="M21" s="108">
        <v>265.57199999999995</v>
      </c>
      <c r="N21" s="108">
        <v>237.88960000000003</v>
      </c>
      <c r="O21" s="224">
        <f t="shared" si="0"/>
        <v>4045.1340000000005</v>
      </c>
      <c r="P21" s="1"/>
      <c r="R21" s="31"/>
      <c r="S21" s="31"/>
    </row>
    <row r="22" spans="1:19" ht="11.1" customHeight="1" x14ac:dyDescent="0.25">
      <c r="A22" s="69"/>
      <c r="B22" s="70">
        <v>2024</v>
      </c>
      <c r="C22" s="108">
        <v>279.33800000000002</v>
      </c>
      <c r="D22" s="2">
        <v>315.03399999999999</v>
      </c>
      <c r="E22" s="108">
        <v>342.089</v>
      </c>
      <c r="F22" s="108">
        <v>378.12599999999998</v>
      </c>
      <c r="G22" s="108">
        <v>404.31400000000002</v>
      </c>
      <c r="H22" s="108">
        <v>417.81200000000001</v>
      </c>
      <c r="I22" s="108">
        <v>410.28899999999999</v>
      </c>
      <c r="J22" s="108">
        <v>364.495</v>
      </c>
      <c r="K22" s="108">
        <v>330.358</v>
      </c>
      <c r="L22" s="108">
        <v>301.35700000000003</v>
      </c>
      <c r="M22" s="108">
        <v>264.0419</v>
      </c>
      <c r="N22" s="108">
        <v>235.40770000000001</v>
      </c>
      <c r="O22" s="224">
        <f t="shared" si="0"/>
        <v>4042.6616000000008</v>
      </c>
      <c r="P22" s="1"/>
      <c r="R22" s="31"/>
      <c r="S22" s="31"/>
    </row>
    <row r="23" spans="1:19" ht="11.1" customHeight="1" x14ac:dyDescent="0.25">
      <c r="A23" s="69" t="s">
        <v>19</v>
      </c>
      <c r="B23" s="70">
        <v>2023</v>
      </c>
      <c r="C23" s="108">
        <v>104.53214</v>
      </c>
      <c r="D23" s="108">
        <v>99.238</v>
      </c>
      <c r="E23" s="108">
        <v>94.346909999999994</v>
      </c>
      <c r="F23" s="108">
        <v>98.435670000000002</v>
      </c>
      <c r="G23" s="108">
        <v>110.371</v>
      </c>
      <c r="H23" s="108">
        <v>128.06399999999999</v>
      </c>
      <c r="I23" s="108">
        <v>95.474999999999994</v>
      </c>
      <c r="J23" s="108">
        <v>94.0458</v>
      </c>
      <c r="K23" s="108">
        <v>105.64579999999999</v>
      </c>
      <c r="L23" s="108">
        <v>110.42100000000001</v>
      </c>
      <c r="M23" s="108">
        <v>105.13639999999999</v>
      </c>
      <c r="N23" s="108">
        <v>103.458</v>
      </c>
      <c r="O23" s="224">
        <f t="shared" si="0"/>
        <v>1249.1697200000001</v>
      </c>
      <c r="P23" s="1"/>
      <c r="R23" s="31"/>
      <c r="S23" s="31"/>
    </row>
    <row r="24" spans="1:19" ht="11.1" customHeight="1" x14ac:dyDescent="0.25">
      <c r="A24" s="69"/>
      <c r="B24" s="70">
        <v>2024</v>
      </c>
      <c r="C24" s="108">
        <v>101.248</v>
      </c>
      <c r="D24" s="2">
        <v>97.257999999999996</v>
      </c>
      <c r="E24" s="108">
        <v>92.409000000000006</v>
      </c>
      <c r="F24" s="108">
        <v>95.707999999999998</v>
      </c>
      <c r="G24" s="108">
        <v>106.413</v>
      </c>
      <c r="H24" s="108">
        <v>124.19199999999999</v>
      </c>
      <c r="I24" s="108">
        <v>93.418000000000006</v>
      </c>
      <c r="J24" s="108">
        <v>91.046999999999997</v>
      </c>
      <c r="K24" s="108">
        <v>103.41500000000001</v>
      </c>
      <c r="L24" s="108">
        <v>105.227</v>
      </c>
      <c r="M24" s="108">
        <v>100.447</v>
      </c>
      <c r="N24" s="108">
        <v>101.206</v>
      </c>
      <c r="O24" s="224">
        <f t="shared" si="0"/>
        <v>1211.9880000000001</v>
      </c>
      <c r="P24" s="1"/>
      <c r="R24" s="31"/>
      <c r="S24" s="31"/>
    </row>
    <row r="25" spans="1:19" ht="11.1" customHeight="1" x14ac:dyDescent="0.25">
      <c r="A25" s="69" t="s">
        <v>41</v>
      </c>
      <c r="B25" s="70">
        <v>2023</v>
      </c>
      <c r="C25" s="108">
        <v>139.38373812582739</v>
      </c>
      <c r="D25" s="108">
        <v>139.36000000000004</v>
      </c>
      <c r="E25" s="108">
        <v>146.38840000000002</v>
      </c>
      <c r="F25" s="108">
        <v>152.04640000000001</v>
      </c>
      <c r="G25" s="108">
        <v>151.12679999999997</v>
      </c>
      <c r="H25" s="108">
        <v>154.85880000000003</v>
      </c>
      <c r="I25" s="108">
        <v>161.04079999999999</v>
      </c>
      <c r="J25" s="108">
        <v>157.49799999999999</v>
      </c>
      <c r="K25" s="108">
        <v>148.98080000000007</v>
      </c>
      <c r="L25" s="108">
        <v>152.40776652624308</v>
      </c>
      <c r="M25" s="108">
        <v>145.49960000000004</v>
      </c>
      <c r="N25" s="108">
        <v>153.12440000000001</v>
      </c>
      <c r="O25" s="224">
        <f t="shared" si="0"/>
        <v>1801.7155046520706</v>
      </c>
      <c r="P25" s="1"/>
      <c r="R25" s="31"/>
      <c r="S25" s="31"/>
    </row>
    <row r="26" spans="1:19" ht="11.1" customHeight="1" x14ac:dyDescent="0.25">
      <c r="A26" s="69"/>
      <c r="B26" s="70">
        <v>2024</v>
      </c>
      <c r="C26" s="108">
        <v>151.16239999999999</v>
      </c>
      <c r="D26" s="2">
        <v>151.16239999999999</v>
      </c>
      <c r="E26" s="108">
        <v>163.65760000000003</v>
      </c>
      <c r="F26" s="108">
        <v>165.72600000000006</v>
      </c>
      <c r="G26" s="108">
        <v>161.40960000000004</v>
      </c>
      <c r="H26" s="108">
        <v>169.25160000000005</v>
      </c>
      <c r="I26" s="108">
        <v>167.95679999999999</v>
      </c>
      <c r="J26" s="108">
        <v>160.94102199517499</v>
      </c>
      <c r="K26" s="108">
        <v>152.57079999999999</v>
      </c>
      <c r="L26" s="108">
        <v>159.3288</v>
      </c>
      <c r="M26" s="108">
        <v>153.31399999999999</v>
      </c>
      <c r="N26" s="108">
        <v>155.44139999999999</v>
      </c>
      <c r="O26" s="224">
        <f t="shared" si="0"/>
        <v>1911.922421995175</v>
      </c>
      <c r="P26" s="1"/>
      <c r="R26" s="31"/>
      <c r="S26" s="31"/>
    </row>
    <row r="27" spans="1:19" ht="11.1" customHeight="1" x14ac:dyDescent="0.25">
      <c r="A27" s="69" t="s">
        <v>40</v>
      </c>
      <c r="B27" s="70">
        <v>2023</v>
      </c>
      <c r="C27" s="108">
        <v>8.8656100000000002</v>
      </c>
      <c r="D27" s="108">
        <v>8.6145531999999996</v>
      </c>
      <c r="E27" s="108">
        <v>9.4158580000000001</v>
      </c>
      <c r="F27" s="108">
        <v>10.4292962</v>
      </c>
      <c r="G27" s="108">
        <v>13.2476</v>
      </c>
      <c r="H27" s="108">
        <v>12.0158</v>
      </c>
      <c r="I27" s="108">
        <v>13.132300000000001</v>
      </c>
      <c r="J27" s="108">
        <v>14.633100000000001</v>
      </c>
      <c r="K27" s="108">
        <v>15.1632</v>
      </c>
      <c r="L27" s="108">
        <v>15.253299999999999</v>
      </c>
      <c r="M27" s="108">
        <v>13.053039999999999</v>
      </c>
      <c r="N27" s="108">
        <v>11.1401</v>
      </c>
      <c r="O27" s="224">
        <f t="shared" si="0"/>
        <v>144.96375739999999</v>
      </c>
      <c r="P27" s="1"/>
      <c r="R27" s="31"/>
      <c r="S27" s="31"/>
    </row>
    <row r="28" spans="1:19" ht="11.1" customHeight="1" x14ac:dyDescent="0.25">
      <c r="A28" s="69"/>
      <c r="B28" s="70">
        <v>2024</v>
      </c>
      <c r="C28" s="108">
        <v>8.6690000000000005</v>
      </c>
      <c r="D28" s="2">
        <v>8.5239999999999991</v>
      </c>
      <c r="E28" s="108">
        <v>8.9879999999999995</v>
      </c>
      <c r="F28" s="108">
        <v>9.8079999999999998</v>
      </c>
      <c r="G28" s="108">
        <v>12.364800000000001</v>
      </c>
      <c r="H28" s="108">
        <v>11.526999999999999</v>
      </c>
      <c r="I28" s="108">
        <v>12.608000000000001</v>
      </c>
      <c r="J28" s="108">
        <v>13.952999999999999</v>
      </c>
      <c r="K28" s="108">
        <v>15.528</v>
      </c>
      <c r="L28" s="108">
        <v>15.067</v>
      </c>
      <c r="M28" s="108">
        <v>12.893000000000001</v>
      </c>
      <c r="N28" s="108">
        <v>11.057</v>
      </c>
      <c r="O28" s="224">
        <f t="shared" si="0"/>
        <v>140.98679999999999</v>
      </c>
      <c r="P28" s="1"/>
      <c r="R28" s="31"/>
      <c r="S28" s="31"/>
    </row>
    <row r="29" spans="1:19" ht="11.1" customHeight="1" x14ac:dyDescent="0.25">
      <c r="A29" s="69" t="s">
        <v>18</v>
      </c>
      <c r="B29" s="70">
        <v>2023</v>
      </c>
      <c r="C29" s="108">
        <v>303.2296</v>
      </c>
      <c r="D29" s="108">
        <v>286.17200000000014</v>
      </c>
      <c r="E29" s="108">
        <v>286.54079999999988</v>
      </c>
      <c r="F29" s="108">
        <v>282.22319999999991</v>
      </c>
      <c r="G29" s="108">
        <v>289.6096</v>
      </c>
      <c r="H29" s="108">
        <v>293.39040000000006</v>
      </c>
      <c r="I29" s="108">
        <v>291.68279999999999</v>
      </c>
      <c r="J29" s="108">
        <v>292.56440000000003</v>
      </c>
      <c r="K29" s="108">
        <v>288.25559999999996</v>
      </c>
      <c r="L29" s="108">
        <v>289.3719999999999</v>
      </c>
      <c r="M29" s="108">
        <v>294.73479999999989</v>
      </c>
      <c r="N29" s="108">
        <v>310.90439999999995</v>
      </c>
      <c r="O29" s="224">
        <f t="shared" si="0"/>
        <v>3508.6795999999995</v>
      </c>
      <c r="P29" s="1"/>
      <c r="R29" s="31"/>
      <c r="S29" s="31"/>
    </row>
    <row r="30" spans="1:19" ht="11.1" customHeight="1" x14ac:dyDescent="0.25">
      <c r="A30" s="69"/>
      <c r="B30" s="70">
        <v>2024</v>
      </c>
      <c r="C30" s="108">
        <v>310.25599999999997</v>
      </c>
      <c r="D30" s="2">
        <v>286.93919999999997</v>
      </c>
      <c r="E30" s="108">
        <v>287.26600000000002</v>
      </c>
      <c r="F30" s="108">
        <v>283.17679999999996</v>
      </c>
      <c r="G30" s="108">
        <v>288.57920000000007</v>
      </c>
      <c r="H30" s="108">
        <v>290.6504000000001</v>
      </c>
      <c r="I30" s="108">
        <v>295.43720000000002</v>
      </c>
      <c r="J30" s="108">
        <v>296.52720000000011</v>
      </c>
      <c r="K30" s="108">
        <v>292.85439999999988</v>
      </c>
      <c r="L30" s="108">
        <v>306.14880000000005</v>
      </c>
      <c r="M30" s="108">
        <v>290.00159999999983</v>
      </c>
      <c r="N30" s="108">
        <v>321.1083999999999</v>
      </c>
      <c r="O30" s="224">
        <f t="shared" si="0"/>
        <v>3548.9452000000001</v>
      </c>
      <c r="P30" s="1"/>
      <c r="R30" s="31"/>
      <c r="S30" s="31"/>
    </row>
    <row r="31" spans="1:19" ht="11.1" customHeight="1" x14ac:dyDescent="0.25">
      <c r="A31" s="69" t="s">
        <v>32</v>
      </c>
      <c r="B31" s="70">
        <v>2023</v>
      </c>
      <c r="C31" s="108">
        <v>232.14107999999999</v>
      </c>
      <c r="D31" s="108">
        <v>239.7741</v>
      </c>
      <c r="E31" s="108">
        <v>235.76456400000001</v>
      </c>
      <c r="F31" s="108">
        <v>247.04802399999997</v>
      </c>
      <c r="G31" s="108">
        <v>255.19300000000001</v>
      </c>
      <c r="H31" s="108">
        <v>265.61008799999991</v>
      </c>
      <c r="I31" s="108">
        <v>255.67911600000005</v>
      </c>
      <c r="J31" s="108">
        <v>247.62684400000001</v>
      </c>
      <c r="K31" s="108">
        <v>240.684608</v>
      </c>
      <c r="L31" s="108">
        <v>246.20672800000003</v>
      </c>
      <c r="M31" s="108">
        <v>229.19251600000004</v>
      </c>
      <c r="N31" s="108">
        <v>244.74819200000002</v>
      </c>
      <c r="O31" s="224">
        <f t="shared" si="0"/>
        <v>2939.6688600000002</v>
      </c>
      <c r="P31" s="1"/>
      <c r="R31" s="31"/>
      <c r="S31" s="31"/>
    </row>
    <row r="32" spans="1:19" ht="11.1" customHeight="1" x14ac:dyDescent="0.25">
      <c r="A32" s="69"/>
      <c r="B32" s="70">
        <v>2024</v>
      </c>
      <c r="C32" s="108">
        <v>238.75185199999996</v>
      </c>
      <c r="D32" s="2">
        <v>246.59555600000002</v>
      </c>
      <c r="E32" s="108">
        <v>242.811048</v>
      </c>
      <c r="F32" s="108">
        <v>253.94563600000001</v>
      </c>
      <c r="G32" s="108">
        <v>262.70860000000005</v>
      </c>
      <c r="H32" s="108">
        <v>272.59509200000002</v>
      </c>
      <c r="I32" s="108">
        <v>262.40403200000003</v>
      </c>
      <c r="J32" s="108">
        <v>254.22311999999999</v>
      </c>
      <c r="K32" s="108">
        <v>247.08775600000001</v>
      </c>
      <c r="L32" s="108">
        <v>252.36308000000005</v>
      </c>
      <c r="M32" s="108">
        <v>235.28443200000001</v>
      </c>
      <c r="N32" s="108">
        <v>250.99486800000003</v>
      </c>
      <c r="O32" s="224">
        <f t="shared" si="0"/>
        <v>3019.7650720000001</v>
      </c>
      <c r="P32" s="1"/>
      <c r="R32" s="31"/>
      <c r="S32" s="31"/>
    </row>
    <row r="33" spans="1:19" ht="11.1" customHeight="1" x14ac:dyDescent="0.25">
      <c r="A33" s="69" t="s">
        <v>106</v>
      </c>
      <c r="B33" s="70">
        <v>2023</v>
      </c>
      <c r="C33" s="108">
        <v>36.0458</v>
      </c>
      <c r="D33" s="108">
        <v>37.043979999999998</v>
      </c>
      <c r="E33" s="108">
        <v>37.417999999999999</v>
      </c>
      <c r="F33" s="108">
        <v>33.438000000000002</v>
      </c>
      <c r="G33" s="108">
        <v>34.463000000000001</v>
      </c>
      <c r="H33" s="108">
        <v>33.945799999999998</v>
      </c>
      <c r="I33" s="108">
        <v>28.131399999999999</v>
      </c>
      <c r="J33" s="108">
        <v>24.068000000000001</v>
      </c>
      <c r="K33" s="108">
        <v>26.056470000000001</v>
      </c>
      <c r="L33" s="108">
        <v>31.840599999999998</v>
      </c>
      <c r="M33" s="108">
        <v>31.341000000000001</v>
      </c>
      <c r="N33" s="108">
        <v>43.372</v>
      </c>
      <c r="O33" s="224">
        <f t="shared" si="0"/>
        <v>397.16404999999997</v>
      </c>
      <c r="P33" s="1"/>
      <c r="R33" s="31"/>
      <c r="S33" s="31"/>
    </row>
    <row r="34" spans="1:19" ht="11.1" customHeight="1" x14ac:dyDescent="0.25">
      <c r="A34" s="69"/>
      <c r="B34" s="70">
        <v>2024</v>
      </c>
      <c r="C34" s="108">
        <v>35.420999999999999</v>
      </c>
      <c r="D34" s="2">
        <v>36.134700000000002</v>
      </c>
      <c r="E34" s="108">
        <v>36.167999999999999</v>
      </c>
      <c r="F34" s="108">
        <v>32.469000000000001</v>
      </c>
      <c r="G34" s="108">
        <v>33.414000000000001</v>
      </c>
      <c r="H34" s="108">
        <v>32.918999999999997</v>
      </c>
      <c r="I34" s="108">
        <v>28.535</v>
      </c>
      <c r="J34" s="108">
        <v>23.218</v>
      </c>
      <c r="K34" s="108">
        <v>25.372</v>
      </c>
      <c r="L34" s="108">
        <v>30.074000000000002</v>
      </c>
      <c r="M34" s="108">
        <v>29.864000000000001</v>
      </c>
      <c r="N34" s="108">
        <v>40.289000000000001</v>
      </c>
      <c r="O34" s="224">
        <f t="shared" si="0"/>
        <v>383.87769999999995</v>
      </c>
      <c r="P34" s="1"/>
      <c r="R34" s="31"/>
      <c r="S34" s="31"/>
    </row>
    <row r="35" spans="1:19" ht="11.1" customHeight="1" x14ac:dyDescent="0.25">
      <c r="A35" s="69" t="s">
        <v>17</v>
      </c>
      <c r="B35" s="70">
        <v>2023</v>
      </c>
      <c r="C35" s="108">
        <v>51.190759999999997</v>
      </c>
      <c r="D35" s="108">
        <v>45.125880000000002</v>
      </c>
      <c r="E35" s="108">
        <v>48.330040000000004</v>
      </c>
      <c r="F35" s="108">
        <v>45.60548</v>
      </c>
      <c r="G35" s="108">
        <v>51.423479999999998</v>
      </c>
      <c r="H35" s="108">
        <v>50.418000000000006</v>
      </c>
      <c r="I35" s="108">
        <v>59.663879999999999</v>
      </c>
      <c r="J35" s="108">
        <v>67.505279999999999</v>
      </c>
      <c r="K35" s="108">
        <v>56.083159999999992</v>
      </c>
      <c r="L35" s="108">
        <v>56.457879999999989</v>
      </c>
      <c r="M35" s="108">
        <v>50.402200000000001</v>
      </c>
      <c r="N35" s="108">
        <v>48.006360000000001</v>
      </c>
      <c r="O35" s="224">
        <f t="shared" si="0"/>
        <v>630.2124</v>
      </c>
      <c r="P35" s="1"/>
      <c r="R35" s="31"/>
      <c r="S35" s="31"/>
    </row>
    <row r="36" spans="1:19" ht="11.1" customHeight="1" x14ac:dyDescent="0.25">
      <c r="A36" s="69"/>
      <c r="B36" s="70">
        <v>2024</v>
      </c>
      <c r="C36" s="108">
        <v>48.927639999999997</v>
      </c>
      <c r="D36" s="2">
        <v>47.045879999999997</v>
      </c>
      <c r="E36" s="108">
        <v>51.163159999999998</v>
      </c>
      <c r="F36" s="108">
        <v>49.844920000000002</v>
      </c>
      <c r="G36" s="108">
        <v>54.724119999999999</v>
      </c>
      <c r="H36" s="108">
        <v>54.906399999999998</v>
      </c>
      <c r="I36" s="108">
        <v>61.703648000000001</v>
      </c>
      <c r="J36" s="108">
        <v>68.399571999999992</v>
      </c>
      <c r="K36" s="108">
        <v>57.37212000000001</v>
      </c>
      <c r="L36" s="108">
        <v>56.089959999999998</v>
      </c>
      <c r="M36" s="108">
        <v>50.481999999999999</v>
      </c>
      <c r="N36" s="108">
        <v>48.800519999999999</v>
      </c>
      <c r="O36" s="224">
        <f t="shared" si="0"/>
        <v>649.45993999999996</v>
      </c>
      <c r="P36" s="1"/>
      <c r="R36" s="31"/>
      <c r="S36" s="31"/>
    </row>
    <row r="37" spans="1:19" ht="11.1" customHeight="1" x14ac:dyDescent="0.25">
      <c r="A37" s="69" t="s">
        <v>10</v>
      </c>
      <c r="B37" s="70">
        <v>2023</v>
      </c>
      <c r="C37" s="108">
        <v>6.8328400000000009</v>
      </c>
      <c r="D37" s="108">
        <v>7.1337600000000005</v>
      </c>
      <c r="E37" s="108">
        <v>6.7301200000000003</v>
      </c>
      <c r="F37" s="108">
        <v>7.3103999999999996</v>
      </c>
      <c r="G37" s="108">
        <v>7.6989200000000002</v>
      </c>
      <c r="H37" s="108">
        <v>7.2782400000000003</v>
      </c>
      <c r="I37" s="108">
        <v>7.2002400000000009</v>
      </c>
      <c r="J37" s="108">
        <v>6.962600000000001</v>
      </c>
      <c r="K37" s="108">
        <v>6.3880400000000002</v>
      </c>
      <c r="L37" s="108">
        <v>6.0068799999999998</v>
      </c>
      <c r="M37" s="108">
        <v>6.6175200000000007</v>
      </c>
      <c r="N37" s="108">
        <v>7.5725600000000002</v>
      </c>
      <c r="O37" s="224">
        <f t="shared" si="0"/>
        <v>83.732119999999995</v>
      </c>
      <c r="P37" s="1"/>
      <c r="R37" s="31"/>
      <c r="S37" s="31"/>
    </row>
    <row r="38" spans="1:19" ht="11.1" customHeight="1" x14ac:dyDescent="0.25">
      <c r="A38" s="69"/>
      <c r="B38" s="70">
        <v>2024</v>
      </c>
      <c r="C38" s="108">
        <v>6.9934000000000003</v>
      </c>
      <c r="D38" s="2">
        <v>7.585560000000001</v>
      </c>
      <c r="E38" s="108">
        <v>7.27928</v>
      </c>
      <c r="F38" s="108">
        <v>7.3059600000000007</v>
      </c>
      <c r="G38" s="108">
        <v>7.4492000000000003</v>
      </c>
      <c r="H38" s="108">
        <v>6.7822000000000005</v>
      </c>
      <c r="I38" s="108">
        <v>7.09016</v>
      </c>
      <c r="J38" s="108">
        <v>6.7682400000000005</v>
      </c>
      <c r="K38" s="108">
        <v>6.9486799999999995</v>
      </c>
      <c r="L38" s="108">
        <v>6.8447199999999997</v>
      </c>
      <c r="M38" s="108">
        <v>7.6962000000000002</v>
      </c>
      <c r="N38" s="108">
        <v>8.6342400000000001</v>
      </c>
      <c r="O38" s="224">
        <f t="shared" si="0"/>
        <v>87.377840000000006</v>
      </c>
      <c r="P38" s="1"/>
      <c r="R38" s="31"/>
      <c r="S38" s="31"/>
    </row>
    <row r="39" spans="1:19" ht="11.1" customHeight="1" x14ac:dyDescent="0.25">
      <c r="A39" s="69" t="s">
        <v>63</v>
      </c>
      <c r="B39" s="70">
        <v>2023</v>
      </c>
      <c r="C39" s="108">
        <v>2.6184000000000003</v>
      </c>
      <c r="D39" s="108">
        <v>2.2383999999999999</v>
      </c>
      <c r="E39" s="108">
        <v>2.0651999999999995</v>
      </c>
      <c r="F39" s="108">
        <v>2.246</v>
      </c>
      <c r="G39" s="108">
        <v>1.8944000000000001</v>
      </c>
      <c r="H39" s="108">
        <v>2.0820000000000003</v>
      </c>
      <c r="I39" s="108">
        <v>2.4680000000000009</v>
      </c>
      <c r="J39" s="108">
        <v>2.4127999999999994</v>
      </c>
      <c r="K39" s="108">
        <v>3.0696000000000003</v>
      </c>
      <c r="L39" s="108">
        <v>2.7992000000000004</v>
      </c>
      <c r="M39" s="108">
        <v>2.6504000000000003</v>
      </c>
      <c r="N39" s="108">
        <v>3.0204</v>
      </c>
      <c r="O39" s="224">
        <f t="shared" si="0"/>
        <v>29.564800000000002</v>
      </c>
      <c r="P39" s="1"/>
      <c r="R39" s="31"/>
      <c r="S39" s="31"/>
    </row>
    <row r="40" spans="1:19" ht="11.1" customHeight="1" x14ac:dyDescent="0.25">
      <c r="A40" s="69"/>
      <c r="B40" s="70">
        <v>2024</v>
      </c>
      <c r="C40" s="108">
        <v>2.556</v>
      </c>
      <c r="D40" s="2">
        <v>2.4359999999999999</v>
      </c>
      <c r="E40" s="108">
        <v>1.9708000000000001</v>
      </c>
      <c r="F40" s="108">
        <v>2.4159999999999999</v>
      </c>
      <c r="G40" s="108">
        <v>2.0415999999999999</v>
      </c>
      <c r="H40" s="108">
        <v>2.1787999999999998</v>
      </c>
      <c r="I40" s="108">
        <v>2.5249999999999999</v>
      </c>
      <c r="J40" s="108">
        <v>2.4620000000000002</v>
      </c>
      <c r="K40" s="108">
        <v>3.2788000000000004</v>
      </c>
      <c r="L40" s="108">
        <v>2.984</v>
      </c>
      <c r="M40" s="108">
        <v>2.8320000000000003</v>
      </c>
      <c r="N40" s="108">
        <v>3.2040000000000002</v>
      </c>
      <c r="O40" s="224">
        <f t="shared" si="0"/>
        <v>30.884999999999998</v>
      </c>
      <c r="P40" s="1"/>
      <c r="R40" s="31"/>
      <c r="S40" s="31"/>
    </row>
    <row r="41" spans="1:19" ht="11.1" customHeight="1" x14ac:dyDescent="0.25">
      <c r="A41" s="69" t="s">
        <v>64</v>
      </c>
      <c r="B41" s="70">
        <v>2023</v>
      </c>
      <c r="C41" s="108">
        <v>2.2690000000000001</v>
      </c>
      <c r="D41" s="108">
        <v>2.2010000000000001</v>
      </c>
      <c r="E41" s="108">
        <v>2.5469140000000001</v>
      </c>
      <c r="F41" s="108">
        <v>2.1569750000000001</v>
      </c>
      <c r="G41" s="108">
        <v>2.5217999999999998</v>
      </c>
      <c r="H41" s="108">
        <v>2.1366999999999998</v>
      </c>
      <c r="I41" s="108">
        <v>2.16947</v>
      </c>
      <c r="J41" s="108">
        <v>2.214</v>
      </c>
      <c r="K41" s="108">
        <v>1.895</v>
      </c>
      <c r="L41" s="108">
        <v>1.82</v>
      </c>
      <c r="M41" s="108">
        <v>1.9806999999999999</v>
      </c>
      <c r="N41" s="108">
        <v>2.5140000000000002</v>
      </c>
      <c r="O41" s="224">
        <f t="shared" si="0"/>
        <v>26.425558999999996</v>
      </c>
      <c r="P41" s="1"/>
      <c r="R41" s="31"/>
      <c r="S41" s="31"/>
    </row>
    <row r="42" spans="1:19" ht="11.1" customHeight="1" x14ac:dyDescent="0.25">
      <c r="A42" s="69"/>
      <c r="B42" s="70">
        <v>2024</v>
      </c>
      <c r="C42" s="108">
        <v>2.012</v>
      </c>
      <c r="D42" s="2">
        <v>1.8480000000000001</v>
      </c>
      <c r="E42" s="108">
        <v>2.0910000000000002</v>
      </c>
      <c r="F42" s="108">
        <v>1.8549999999999998</v>
      </c>
      <c r="G42" s="108">
        <v>2.04</v>
      </c>
      <c r="H42" s="108">
        <v>2.25</v>
      </c>
      <c r="I42" s="108">
        <v>2.17</v>
      </c>
      <c r="J42" s="108">
        <v>1.8350000000000002</v>
      </c>
      <c r="K42" s="108">
        <v>1.9700000000000004</v>
      </c>
      <c r="L42" s="108">
        <v>2.1850000000000001</v>
      </c>
      <c r="M42" s="108">
        <v>2.9130000000000003</v>
      </c>
      <c r="N42" s="108">
        <v>2.5820000000000003</v>
      </c>
      <c r="O42" s="224">
        <f t="shared" si="0"/>
        <v>25.750999999999998</v>
      </c>
      <c r="P42" s="1"/>
      <c r="R42" s="31"/>
      <c r="S42" s="31"/>
    </row>
    <row r="43" spans="1:19" ht="11.1" customHeight="1" x14ac:dyDescent="0.25">
      <c r="A43" s="69" t="s">
        <v>21</v>
      </c>
      <c r="B43" s="70">
        <v>2023</v>
      </c>
      <c r="C43" s="108">
        <v>6.6978337999999997</v>
      </c>
      <c r="D43" s="108">
        <v>6.191472000000001</v>
      </c>
      <c r="E43" s="108">
        <v>6.9266571499999987</v>
      </c>
      <c r="F43" s="108">
        <v>5.3582355000000002</v>
      </c>
      <c r="G43" s="108">
        <v>6.2001345800000003</v>
      </c>
      <c r="H43" s="108">
        <v>6.1628299999999996</v>
      </c>
      <c r="I43" s="108">
        <v>5.8916000000000004</v>
      </c>
      <c r="J43" s="108">
        <v>6.7488000000000001</v>
      </c>
      <c r="K43" s="108">
        <v>7.0122340000000003</v>
      </c>
      <c r="L43" s="108">
        <v>7.7353968999999996</v>
      </c>
      <c r="M43" s="108">
        <v>6.4215999999999998</v>
      </c>
      <c r="N43" s="108">
        <v>5.806051694999999</v>
      </c>
      <c r="O43" s="224">
        <f t="shared" si="0"/>
        <v>77.152845624999998</v>
      </c>
      <c r="P43" s="1"/>
      <c r="R43" s="31"/>
      <c r="S43" s="31"/>
    </row>
    <row r="44" spans="1:19" ht="11.1" customHeight="1" x14ac:dyDescent="0.25">
      <c r="A44" s="69"/>
      <c r="B44" s="70">
        <v>2024</v>
      </c>
      <c r="C44" s="108">
        <v>6.7985784599999999</v>
      </c>
      <c r="D44" s="2">
        <v>6.2034355807999999</v>
      </c>
      <c r="E44" s="108">
        <v>6.9455</v>
      </c>
      <c r="F44" s="108">
        <v>5.3731999999999998</v>
      </c>
      <c r="G44" s="108">
        <v>6.2923999999999998</v>
      </c>
      <c r="H44" s="108">
        <v>6.4543089399999998</v>
      </c>
      <c r="I44" s="108">
        <v>6.0430000000000001</v>
      </c>
      <c r="J44" s="108">
        <v>6.3757380000000001</v>
      </c>
      <c r="K44" s="108">
        <v>7.3651999999999997</v>
      </c>
      <c r="L44" s="108">
        <v>7.8122199999999999</v>
      </c>
      <c r="M44" s="108">
        <v>6.7122200000000003</v>
      </c>
      <c r="N44" s="108">
        <v>6.0780000000000003</v>
      </c>
      <c r="O44" s="224">
        <f t="shared" si="0"/>
        <v>78.453800980799997</v>
      </c>
      <c r="P44" s="1"/>
      <c r="R44" s="31"/>
      <c r="S44" s="31"/>
    </row>
    <row r="45" spans="1:19" ht="11.1" customHeight="1" x14ac:dyDescent="0.25">
      <c r="A45" s="69" t="s">
        <v>42</v>
      </c>
      <c r="B45" s="70">
        <v>2023</v>
      </c>
      <c r="C45" s="108">
        <v>60.317616111</v>
      </c>
      <c r="D45" s="108">
        <v>70.300310699999997</v>
      </c>
      <c r="E45" s="108">
        <v>87.549457876193998</v>
      </c>
      <c r="F45" s="108">
        <v>122.9076065</v>
      </c>
      <c r="G45" s="108">
        <v>151.98231680000001</v>
      </c>
      <c r="H45" s="108">
        <v>115.332104</v>
      </c>
      <c r="I45" s="108">
        <v>156.12237999999999</v>
      </c>
      <c r="J45" s="108">
        <v>134.99304240000001</v>
      </c>
      <c r="K45" s="108">
        <v>90.617191999999989</v>
      </c>
      <c r="L45" s="108">
        <v>78.949134108196503</v>
      </c>
      <c r="M45" s="108">
        <v>110.24218</v>
      </c>
      <c r="N45" s="108">
        <v>154.621601247</v>
      </c>
      <c r="O45" s="224">
        <f t="shared" si="0"/>
        <v>1333.9349417423903</v>
      </c>
      <c r="P45" s="1"/>
      <c r="R45" s="31"/>
      <c r="S45" s="31"/>
    </row>
    <row r="46" spans="1:19" ht="11.1" customHeight="1" x14ac:dyDescent="0.25">
      <c r="A46" s="69"/>
      <c r="B46" s="70">
        <v>2024</v>
      </c>
      <c r="C46" s="108">
        <v>70.418520545500002</v>
      </c>
      <c r="D46" s="2">
        <v>80.479231999999996</v>
      </c>
      <c r="E46" s="108">
        <v>95.472111999999996</v>
      </c>
      <c r="F46" s="108">
        <v>120.4128</v>
      </c>
      <c r="G46" s="108">
        <v>152.2444265</v>
      </c>
      <c r="H46" s="108">
        <v>130.39773600000001</v>
      </c>
      <c r="I46" s="108">
        <v>141.66789200000002</v>
      </c>
      <c r="J46" s="108">
        <v>137.48458590337626</v>
      </c>
      <c r="K46" s="108">
        <v>100.06550800000001</v>
      </c>
      <c r="L46" s="108">
        <v>81.762004000000005</v>
      </c>
      <c r="M46" s="108">
        <v>111.2218</v>
      </c>
      <c r="N46" s="108">
        <v>154.70147</v>
      </c>
      <c r="O46" s="224">
        <f t="shared" si="0"/>
        <v>1376.3280869488763</v>
      </c>
      <c r="P46" s="1"/>
      <c r="R46" s="31"/>
      <c r="S46" s="31"/>
    </row>
    <row r="47" spans="1:19" ht="11.1" customHeight="1" x14ac:dyDescent="0.25">
      <c r="A47" s="69" t="s">
        <v>31</v>
      </c>
      <c r="B47" s="70">
        <v>2023</v>
      </c>
      <c r="C47" s="108">
        <v>151.8219</v>
      </c>
      <c r="D47" s="108">
        <v>146.7629</v>
      </c>
      <c r="E47" s="108">
        <v>147.23339999999999</v>
      </c>
      <c r="F47" s="108">
        <v>153.5335</v>
      </c>
      <c r="G47" s="108">
        <v>170.25700000000001</v>
      </c>
      <c r="H47" s="108">
        <v>177.26900000000001</v>
      </c>
      <c r="I47" s="108">
        <v>176.20599999999999</v>
      </c>
      <c r="J47" s="108">
        <v>194.98050000000001</v>
      </c>
      <c r="K47" s="108">
        <v>144.62909999999999</v>
      </c>
      <c r="L47" s="108">
        <v>107.575</v>
      </c>
      <c r="M47" s="108">
        <v>112.1648</v>
      </c>
      <c r="N47" s="108">
        <v>131.77994089350889</v>
      </c>
      <c r="O47" s="224">
        <f t="shared" si="0"/>
        <v>1814.2130408935088</v>
      </c>
      <c r="P47" s="1"/>
      <c r="R47" s="31"/>
      <c r="S47" s="31"/>
    </row>
    <row r="48" spans="1:19" ht="11.1" customHeight="1" x14ac:dyDescent="0.25">
      <c r="A48" s="69"/>
      <c r="B48" s="70">
        <v>2024</v>
      </c>
      <c r="C48" s="108">
        <v>153.64699999999999</v>
      </c>
      <c r="D48" s="2">
        <v>153.03952435970001</v>
      </c>
      <c r="E48" s="108">
        <v>150.34700000000001</v>
      </c>
      <c r="F48" s="108">
        <v>157.63441767762799</v>
      </c>
      <c r="G48" s="108">
        <v>174.58384055457799</v>
      </c>
      <c r="H48" s="108">
        <v>179.61799999999999</v>
      </c>
      <c r="I48" s="108">
        <v>181.11600000000001</v>
      </c>
      <c r="J48" s="108">
        <v>201.53326343152682</v>
      </c>
      <c r="K48" s="108">
        <v>149.06469999999999</v>
      </c>
      <c r="L48" s="108">
        <v>109.190766031187</v>
      </c>
      <c r="M48" s="108">
        <v>112.38500000000001</v>
      </c>
      <c r="N48" s="108">
        <v>136.209</v>
      </c>
      <c r="O48" s="224">
        <f t="shared" si="0"/>
        <v>1858.3685120546197</v>
      </c>
      <c r="P48" s="1"/>
      <c r="R48" s="31"/>
      <c r="S48" s="31"/>
    </row>
    <row r="49" spans="1:20" ht="11.1" customHeight="1" x14ac:dyDescent="0.25">
      <c r="A49" s="69" t="s">
        <v>35</v>
      </c>
      <c r="B49" s="70">
        <v>2023</v>
      </c>
      <c r="C49" s="108">
        <v>458.04300000000001</v>
      </c>
      <c r="D49" s="108">
        <v>574.46199999999999</v>
      </c>
      <c r="E49" s="108">
        <v>638.00799999999992</v>
      </c>
      <c r="F49" s="108">
        <v>872.30100000000004</v>
      </c>
      <c r="G49" s="108">
        <v>885.245</v>
      </c>
      <c r="H49" s="108">
        <v>900.69500000000016</v>
      </c>
      <c r="I49" s="108">
        <v>835.55049999999994</v>
      </c>
      <c r="J49" s="108">
        <v>792.90349999999989</v>
      </c>
      <c r="K49" s="108">
        <v>715.33699999999999</v>
      </c>
      <c r="L49" s="108">
        <v>626.34600000000012</v>
      </c>
      <c r="M49" s="108">
        <v>615.75000000000011</v>
      </c>
      <c r="N49" s="108">
        <v>562.8180000000001</v>
      </c>
      <c r="O49" s="224">
        <f t="shared" si="0"/>
        <v>8477.4590000000007</v>
      </c>
      <c r="P49" s="1"/>
      <c r="R49" s="31"/>
      <c r="S49" s="31"/>
    </row>
    <row r="50" spans="1:20" ht="11.1" customHeight="1" x14ac:dyDescent="0.25">
      <c r="A50" s="69"/>
      <c r="B50" s="70">
        <v>2024</v>
      </c>
      <c r="C50" s="108">
        <v>453.70099999999996</v>
      </c>
      <c r="D50" s="2">
        <v>565.56399999999996</v>
      </c>
      <c r="E50" s="108">
        <v>634.56999999999994</v>
      </c>
      <c r="F50" s="108">
        <v>878.0100000000001</v>
      </c>
      <c r="G50" s="108">
        <v>869.38900000000012</v>
      </c>
      <c r="H50" s="108">
        <v>861.12100000000021</v>
      </c>
      <c r="I50" s="108">
        <v>828.14800000000014</v>
      </c>
      <c r="J50" s="108">
        <v>799.9899999999999</v>
      </c>
      <c r="K50" s="108">
        <v>723.54000000000008</v>
      </c>
      <c r="L50" s="108">
        <v>639.41300000000001</v>
      </c>
      <c r="M50" s="108">
        <v>625.63799999999992</v>
      </c>
      <c r="N50" s="108">
        <v>576.09899999999993</v>
      </c>
      <c r="O50" s="224">
        <f t="shared" si="0"/>
        <v>8455.1829999999991</v>
      </c>
      <c r="P50" s="1"/>
      <c r="R50" s="31"/>
      <c r="S50" s="31"/>
    </row>
    <row r="51" spans="1:20" ht="11.1" customHeight="1" x14ac:dyDescent="0.25">
      <c r="A51" s="69" t="s">
        <v>36</v>
      </c>
      <c r="B51" s="70">
        <v>2023</v>
      </c>
      <c r="C51" s="108">
        <v>4.4036999999999997</v>
      </c>
      <c r="D51" s="108">
        <v>4.7779999999999996</v>
      </c>
      <c r="E51" s="108">
        <v>3.9169</v>
      </c>
      <c r="F51" s="108">
        <v>4.4315100000000003</v>
      </c>
      <c r="G51" s="108">
        <v>4.5301099999999996</v>
      </c>
      <c r="H51" s="108">
        <v>4.532</v>
      </c>
      <c r="I51" s="108">
        <v>4.6213800000000003</v>
      </c>
      <c r="J51" s="108">
        <v>5.8487999999999998</v>
      </c>
      <c r="K51" s="108">
        <v>4.9821249200000004</v>
      </c>
      <c r="L51" s="108">
        <v>4.5821860000000001</v>
      </c>
      <c r="M51" s="108">
        <v>4.6264799999999999</v>
      </c>
      <c r="N51" s="108">
        <v>6.0208252599999996</v>
      </c>
      <c r="O51" s="224">
        <f t="shared" si="0"/>
        <v>57.274016180000004</v>
      </c>
      <c r="P51" s="1"/>
      <c r="R51" s="31"/>
      <c r="S51" s="31"/>
    </row>
    <row r="52" spans="1:20" ht="11.1" customHeight="1" x14ac:dyDescent="0.25">
      <c r="A52" s="69"/>
      <c r="B52" s="70">
        <v>2024</v>
      </c>
      <c r="C52" s="108">
        <v>4.4246733634225004</v>
      </c>
      <c r="D52" s="2">
        <v>4.7783970409815</v>
      </c>
      <c r="E52" s="108">
        <v>4.0168999999999997</v>
      </c>
      <c r="F52" s="108">
        <v>4.55764674</v>
      </c>
      <c r="G52" s="108">
        <v>4.5582399999999996</v>
      </c>
      <c r="H52" s="108">
        <v>5.0080492000000003</v>
      </c>
      <c r="I52" s="108">
        <v>5.0064000000000002</v>
      </c>
      <c r="J52" s="108">
        <v>5.9409999999999998</v>
      </c>
      <c r="K52" s="108">
        <v>5.4691999999999998</v>
      </c>
      <c r="L52" s="108">
        <v>5.0309999999999997</v>
      </c>
      <c r="M52" s="108">
        <v>4.8600000000000003</v>
      </c>
      <c r="N52" s="108">
        <v>6.2812000000000001</v>
      </c>
      <c r="O52" s="224">
        <f t="shared" si="0"/>
        <v>59.932706344404004</v>
      </c>
      <c r="P52" s="1"/>
      <c r="R52" s="31"/>
      <c r="S52" s="31"/>
    </row>
    <row r="53" spans="1:20" ht="11.1" customHeight="1" x14ac:dyDescent="0.25">
      <c r="A53" s="69" t="s">
        <v>22</v>
      </c>
      <c r="B53" s="70">
        <v>2023</v>
      </c>
      <c r="C53" s="108">
        <v>14.239212</v>
      </c>
      <c r="D53" s="108">
        <v>15.407999999999999</v>
      </c>
      <c r="E53" s="108">
        <v>16.352</v>
      </c>
      <c r="F53" s="108">
        <v>15.8788</v>
      </c>
      <c r="G53" s="108">
        <v>17.756</v>
      </c>
      <c r="H53" s="108">
        <v>18.123999999999999</v>
      </c>
      <c r="I53" s="108">
        <v>16.972000000000001</v>
      </c>
      <c r="J53" s="108">
        <v>19.084</v>
      </c>
      <c r="K53" s="108">
        <v>19.236000000000001</v>
      </c>
      <c r="L53" s="108">
        <v>18.204000000000001</v>
      </c>
      <c r="M53" s="108">
        <v>18.768000000000001</v>
      </c>
      <c r="N53" s="108">
        <v>19.142799999999998</v>
      </c>
      <c r="O53" s="224">
        <f t="shared" si="0"/>
        <v>209.16481199999998</v>
      </c>
      <c r="P53" s="1"/>
      <c r="R53" s="31"/>
      <c r="S53" s="31"/>
    </row>
    <row r="54" spans="1:20" ht="11.1" customHeight="1" x14ac:dyDescent="0.25">
      <c r="A54" s="69"/>
      <c r="B54" s="70">
        <v>2024</v>
      </c>
      <c r="C54" s="108">
        <v>14.32</v>
      </c>
      <c r="D54" s="2">
        <v>15.512400000000003</v>
      </c>
      <c r="E54" s="108">
        <v>16.366400000000002</v>
      </c>
      <c r="F54" s="108">
        <v>16.54</v>
      </c>
      <c r="G54" s="108">
        <v>17.923999999999999</v>
      </c>
      <c r="H54" s="108">
        <v>18.396000000000001</v>
      </c>
      <c r="I54" s="108">
        <v>19.088000000000001</v>
      </c>
      <c r="J54" s="108">
        <v>19.108000000000001</v>
      </c>
      <c r="K54" s="108">
        <v>19.564</v>
      </c>
      <c r="L54" s="108">
        <v>18.295999999999999</v>
      </c>
      <c r="M54" s="108">
        <v>20.12462</v>
      </c>
      <c r="N54" s="108">
        <v>20.434200000000001</v>
      </c>
      <c r="O54" s="224">
        <f t="shared" si="0"/>
        <v>215.67362</v>
      </c>
      <c r="P54" s="1"/>
      <c r="R54" s="31"/>
      <c r="S54" s="31"/>
    </row>
    <row r="55" spans="1:20" ht="11.1" customHeight="1" x14ac:dyDescent="0.25">
      <c r="A55" s="76" t="s">
        <v>30</v>
      </c>
      <c r="B55" s="70">
        <v>2023</v>
      </c>
      <c r="C55" s="108">
        <v>3.2040000000000002</v>
      </c>
      <c r="D55" s="108">
        <v>3.2159999999999997</v>
      </c>
      <c r="E55" s="108">
        <v>3.0720000000000001</v>
      </c>
      <c r="F55" s="108">
        <v>3.1680000000000001</v>
      </c>
      <c r="G55" s="108">
        <v>3.2159999999999997</v>
      </c>
      <c r="H55" s="108">
        <v>3.12</v>
      </c>
      <c r="I55" s="108">
        <v>3.0600000000000005</v>
      </c>
      <c r="J55" s="108">
        <v>3.024</v>
      </c>
      <c r="K55" s="108">
        <v>2.9039999999999999</v>
      </c>
      <c r="L55" s="108">
        <v>3.1440000000000001</v>
      </c>
      <c r="M55" s="108">
        <v>3.12</v>
      </c>
      <c r="N55" s="108">
        <v>2.3679999999999999</v>
      </c>
      <c r="O55" s="224">
        <f t="shared" si="0"/>
        <v>36.616</v>
      </c>
      <c r="P55" s="1"/>
      <c r="R55" s="31"/>
      <c r="S55" s="31"/>
    </row>
    <row r="56" spans="1:20" ht="11.1" customHeight="1" x14ac:dyDescent="0.25">
      <c r="A56" s="76"/>
      <c r="B56" s="70">
        <v>2024</v>
      </c>
      <c r="C56" s="108">
        <v>3.1240000000000001</v>
      </c>
      <c r="D56" s="2">
        <v>3.1457999999999999</v>
      </c>
      <c r="E56" s="108">
        <v>3.0053999999999998</v>
      </c>
      <c r="F56" s="108">
        <v>3.1320000000000001</v>
      </c>
      <c r="G56" s="108">
        <v>3.1240999999999999</v>
      </c>
      <c r="H56" s="108">
        <v>3.0459999999999998</v>
      </c>
      <c r="I56" s="108">
        <v>2.8119999999999998</v>
      </c>
      <c r="J56" s="108">
        <v>2.706</v>
      </c>
      <c r="K56" s="108">
        <v>2.7604000000000002</v>
      </c>
      <c r="L56" s="108">
        <v>3.0718000000000001</v>
      </c>
      <c r="M56" s="108">
        <v>3.0409999999999999</v>
      </c>
      <c r="N56" s="108">
        <v>2.3370000000000002</v>
      </c>
      <c r="O56" s="224">
        <f t="shared" si="0"/>
        <v>35.305500000000002</v>
      </c>
      <c r="P56" s="1"/>
      <c r="R56" s="31"/>
      <c r="S56" s="31"/>
    </row>
    <row r="57" spans="1:20" ht="11.1" customHeight="1" x14ac:dyDescent="0.25">
      <c r="A57" s="69" t="s">
        <v>155</v>
      </c>
      <c r="B57" s="70">
        <v>2023</v>
      </c>
      <c r="C57" s="108">
        <v>1.92</v>
      </c>
      <c r="D57" s="108">
        <v>1.81345</v>
      </c>
      <c r="E57" s="108">
        <v>1.9272</v>
      </c>
      <c r="F57" s="108">
        <v>1.6365000000000001</v>
      </c>
      <c r="G57" s="108">
        <v>2.0630000000000002</v>
      </c>
      <c r="H57" s="108">
        <v>2.2338</v>
      </c>
      <c r="I57" s="108">
        <v>2.5396000000000001</v>
      </c>
      <c r="J57" s="108">
        <v>2.56</v>
      </c>
      <c r="K57" s="108">
        <v>3.0455999999999999</v>
      </c>
      <c r="L57" s="108">
        <v>2.9159999999999999</v>
      </c>
      <c r="M57" s="108">
        <v>3.31</v>
      </c>
      <c r="N57" s="108">
        <v>4.1520000000000001</v>
      </c>
      <c r="O57" s="224">
        <f t="shared" si="0"/>
        <v>30.117150000000002</v>
      </c>
      <c r="P57" s="1"/>
      <c r="R57" s="31"/>
      <c r="S57" s="31"/>
    </row>
    <row r="58" spans="1:20" ht="11.1" customHeight="1" x14ac:dyDescent="0.25">
      <c r="A58" s="77"/>
      <c r="B58" s="78">
        <v>2024</v>
      </c>
      <c r="C58" s="108">
        <v>2.0432000000000001</v>
      </c>
      <c r="D58" s="109">
        <v>1.8260000000000001</v>
      </c>
      <c r="E58" s="109">
        <v>1.8191999999999999</v>
      </c>
      <c r="F58" s="109">
        <v>1.5640000000000001</v>
      </c>
      <c r="G58" s="109">
        <v>2.0163000000000002</v>
      </c>
      <c r="H58" s="109">
        <v>2.343</v>
      </c>
      <c r="I58" s="109">
        <v>2.5979999999999999</v>
      </c>
      <c r="J58" s="109">
        <v>2.6520000000000001</v>
      </c>
      <c r="K58" s="109">
        <v>3.1480000000000001</v>
      </c>
      <c r="L58" s="109">
        <v>3.1280000000000001</v>
      </c>
      <c r="M58" s="109">
        <v>3.524</v>
      </c>
      <c r="N58" s="109">
        <v>4.4279999999999999</v>
      </c>
      <c r="O58" s="227">
        <f t="shared" si="0"/>
        <v>31.089700000000001</v>
      </c>
      <c r="P58" s="1"/>
      <c r="R58" s="31"/>
      <c r="S58" s="31"/>
    </row>
    <row r="59" spans="1:20" ht="9" customHeight="1" x14ac:dyDescent="0.25">
      <c r="A59" s="4" t="s">
        <v>161</v>
      </c>
      <c r="B59" s="79"/>
      <c r="C59" s="79"/>
      <c r="D59" s="79"/>
      <c r="E59" s="79"/>
      <c r="F59" s="79"/>
      <c r="G59" s="79"/>
      <c r="H59" s="79"/>
      <c r="I59" s="117"/>
      <c r="J59" s="118"/>
      <c r="K59" s="119"/>
      <c r="L59" s="117"/>
      <c r="M59" s="117"/>
      <c r="N59" s="117"/>
      <c r="O59" s="117"/>
      <c r="P59" s="120"/>
      <c r="Q59" s="121"/>
      <c r="R59" s="31"/>
      <c r="S59" s="31"/>
      <c r="T59" s="121"/>
    </row>
    <row r="60" spans="1:20" ht="9" customHeight="1" x14ac:dyDescent="0.25">
      <c r="A60" s="312" t="s">
        <v>186</v>
      </c>
      <c r="B60" s="88"/>
      <c r="C60" s="88"/>
      <c r="D60" s="88"/>
      <c r="E60" s="88"/>
      <c r="F60" s="88"/>
      <c r="G60" s="88"/>
      <c r="H60" s="88"/>
      <c r="I60" s="122"/>
      <c r="J60" s="122"/>
      <c r="K60" s="122"/>
      <c r="L60" s="122"/>
      <c r="M60" s="122"/>
      <c r="N60" s="122"/>
      <c r="O60" s="122"/>
      <c r="P60" s="122"/>
      <c r="Q60" s="123"/>
      <c r="R60" s="123"/>
      <c r="S60" s="123"/>
      <c r="T60" s="123"/>
    </row>
    <row r="61" spans="1:20" ht="9" customHeight="1" x14ac:dyDescent="0.25">
      <c r="A61" s="170" t="s">
        <v>179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5"/>
      <c r="R61" s="125"/>
      <c r="S61" s="125"/>
      <c r="T61" s="125"/>
    </row>
    <row r="62" spans="1:20" ht="9" customHeight="1" x14ac:dyDescent="0.25">
      <c r="A62" s="269" t="s">
        <v>180</v>
      </c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</row>
    <row r="63" spans="1:20" ht="9" customHeight="1" x14ac:dyDescent="0.25">
      <c r="A63" s="293"/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</row>
    <row r="64" spans="1:20" ht="13.5" x14ac:dyDescent="0.25">
      <c r="A64" s="126"/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</row>
    <row r="65" spans="1:16" ht="13.5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 O7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Q66"/>
  <sheetViews>
    <sheetView showGridLines="0" zoomScaleNormal="100" workbookViewId="0">
      <selection sqref="A1:O64"/>
    </sheetView>
  </sheetViews>
  <sheetFormatPr baseColWidth="10" defaultColWidth="5.33203125" defaultRowHeight="12" customHeight="1" x14ac:dyDescent="0.25"/>
  <cols>
    <col min="1" max="1" width="7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" width="5.33203125" style="31"/>
    <col min="17" max="17" width="7.5546875" style="31" customWidth="1"/>
    <col min="18" max="16384" width="5.33203125" style="31"/>
  </cols>
  <sheetData>
    <row r="1" spans="1:16" ht="20.25" customHeight="1" x14ac:dyDescent="0.25">
      <c r="A1" s="29" t="s">
        <v>237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39</v>
      </c>
      <c r="B2" s="1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66</v>
      </c>
      <c r="P4" s="68"/>
    </row>
    <row r="5" spans="1:16" ht="12.95" customHeight="1" x14ac:dyDescent="0.25">
      <c r="A5" s="369" t="s">
        <v>26</v>
      </c>
      <c r="B5" s="222">
        <v>2023</v>
      </c>
      <c r="C5" s="223">
        <v>15115.623982236384</v>
      </c>
      <c r="D5" s="223">
        <v>15219.905151999998</v>
      </c>
      <c r="E5" s="223">
        <v>15117.891630399998</v>
      </c>
      <c r="F5" s="240">
        <v>15145.956342000001</v>
      </c>
      <c r="G5" s="240">
        <v>15655.419152032546</v>
      </c>
      <c r="H5" s="240">
        <v>15694.878710000001</v>
      </c>
      <c r="I5" s="240">
        <v>18647.015461025498</v>
      </c>
      <c r="J5" s="240">
        <v>18457.164969325499</v>
      </c>
      <c r="K5" s="240">
        <v>17434.331222499997</v>
      </c>
      <c r="L5" s="240">
        <v>17090.3980357</v>
      </c>
      <c r="M5" s="240">
        <v>17395.944250000004</v>
      </c>
      <c r="N5" s="240">
        <v>19475.221211677199</v>
      </c>
      <c r="O5" s="224">
        <f>SUM(C5:N5)</f>
        <v>200449.75011889712</v>
      </c>
      <c r="P5" s="30"/>
    </row>
    <row r="6" spans="1:16" ht="12.95" customHeight="1" x14ac:dyDescent="0.25">
      <c r="A6" s="370"/>
      <c r="B6" s="230" t="s">
        <v>108</v>
      </c>
      <c r="C6" s="241">
        <v>15585.715024118994</v>
      </c>
      <c r="D6" s="241">
        <v>15808.207622215286</v>
      </c>
      <c r="E6" s="241">
        <v>15695.041391666666</v>
      </c>
      <c r="F6" s="241">
        <v>15715.745996551048</v>
      </c>
      <c r="G6" s="226">
        <v>16329.964524897421</v>
      </c>
      <c r="H6" s="226">
        <v>16300.8139977387</v>
      </c>
      <c r="I6" s="226">
        <v>19483.3460880032</v>
      </c>
      <c r="J6" s="226">
        <v>19185.77496648458</v>
      </c>
      <c r="K6" s="226">
        <v>18205.836321956507</v>
      </c>
      <c r="L6" s="226">
        <v>17767.720990417754</v>
      </c>
      <c r="M6" s="226">
        <v>18118.616734749998</v>
      </c>
      <c r="N6" s="226">
        <v>20340.795290749993</v>
      </c>
      <c r="O6" s="227">
        <f t="shared" ref="O6:O58" si="0">SUM(C6:N6)</f>
        <v>208537.57894955014</v>
      </c>
      <c r="P6" s="30"/>
    </row>
    <row r="7" spans="1:16" ht="11.1" customHeight="1" x14ac:dyDescent="0.25">
      <c r="A7" s="69" t="s">
        <v>3</v>
      </c>
      <c r="B7" s="70">
        <v>2023</v>
      </c>
      <c r="C7" s="108">
        <v>162.57595500000008</v>
      </c>
      <c r="D7" s="108">
        <v>157.66422749999998</v>
      </c>
      <c r="E7" s="108">
        <v>149.02354499999998</v>
      </c>
      <c r="F7" s="108">
        <v>128.95771500000006</v>
      </c>
      <c r="G7" s="108">
        <v>139.05972750000001</v>
      </c>
      <c r="H7" s="108">
        <v>144.28020750000005</v>
      </c>
      <c r="I7" s="108">
        <v>149.3784225</v>
      </c>
      <c r="J7" s="108">
        <v>149.10776999999999</v>
      </c>
      <c r="K7" s="108">
        <v>157.19261999999995</v>
      </c>
      <c r="L7" s="108">
        <v>158.17596749999996</v>
      </c>
      <c r="M7" s="108">
        <v>162.30546749999996</v>
      </c>
      <c r="N7" s="108">
        <v>193.23845999999998</v>
      </c>
      <c r="O7" s="224">
        <f t="shared" si="0"/>
        <v>1850.9600850000002</v>
      </c>
      <c r="P7" s="30"/>
    </row>
    <row r="8" spans="1:16" ht="11.1" customHeight="1" x14ac:dyDescent="0.25">
      <c r="A8" s="69"/>
      <c r="B8" s="70">
        <v>2024</v>
      </c>
      <c r="C8" s="108">
        <v>169.18151250000005</v>
      </c>
      <c r="D8" s="114">
        <v>171.22671749999998</v>
      </c>
      <c r="E8" s="108">
        <v>163.57206749999997</v>
      </c>
      <c r="F8" s="108">
        <v>148.51377600000004</v>
      </c>
      <c r="G8" s="108">
        <v>157.75173150000003</v>
      </c>
      <c r="H8" s="108">
        <v>160.6194855</v>
      </c>
      <c r="I8" s="108">
        <v>165.73390499999999</v>
      </c>
      <c r="J8" s="108">
        <v>168.18046125000006</v>
      </c>
      <c r="K8" s="108">
        <v>168.74498850000001</v>
      </c>
      <c r="L8" s="108">
        <v>167.88246824999996</v>
      </c>
      <c r="M8" s="108">
        <v>177.93299624999995</v>
      </c>
      <c r="N8" s="108">
        <v>206.75250074999997</v>
      </c>
      <c r="O8" s="224">
        <f t="shared" si="0"/>
        <v>2026.0926104999999</v>
      </c>
      <c r="P8" s="30"/>
    </row>
    <row r="9" spans="1:16" ht="11.1" customHeight="1" x14ac:dyDescent="0.25">
      <c r="A9" s="69" t="s">
        <v>4</v>
      </c>
      <c r="B9" s="70">
        <v>2023</v>
      </c>
      <c r="C9" s="108">
        <v>159.80175200000002</v>
      </c>
      <c r="D9" s="108">
        <v>145.92789999999999</v>
      </c>
      <c r="E9" s="108">
        <v>155.93219999999999</v>
      </c>
      <c r="F9" s="108">
        <v>169.48949999999999</v>
      </c>
      <c r="G9" s="108">
        <v>167.82470000000001</v>
      </c>
      <c r="H9" s="108">
        <v>161.1431</v>
      </c>
      <c r="I9" s="108">
        <v>179.41702000000001</v>
      </c>
      <c r="J9" s="108">
        <v>152.11203829999999</v>
      </c>
      <c r="K9" s="108">
        <v>161.1224</v>
      </c>
      <c r="L9" s="108">
        <v>148.54223020000001</v>
      </c>
      <c r="M9" s="108">
        <v>139.89815999999999</v>
      </c>
      <c r="N9" s="108">
        <v>164.21379839999997</v>
      </c>
      <c r="O9" s="224">
        <f t="shared" si="0"/>
        <v>1905.4247989</v>
      </c>
      <c r="P9" s="30"/>
    </row>
    <row r="10" spans="1:16" ht="11.1" customHeight="1" x14ac:dyDescent="0.25">
      <c r="A10" s="69"/>
      <c r="B10" s="70">
        <v>2024</v>
      </c>
      <c r="C10" s="108">
        <v>162.78966560999999</v>
      </c>
      <c r="D10" s="114">
        <v>147.71375318</v>
      </c>
      <c r="E10" s="108">
        <v>157.12799999999999</v>
      </c>
      <c r="F10" s="108">
        <v>171.58454212025001</v>
      </c>
      <c r="G10" s="108">
        <v>170.12462925</v>
      </c>
      <c r="H10" s="108">
        <v>167.82479173869999</v>
      </c>
      <c r="I10" s="108">
        <v>181.41702410382999</v>
      </c>
      <c r="J10" s="108">
        <v>148.8246</v>
      </c>
      <c r="K10" s="108">
        <v>168.98820000000001</v>
      </c>
      <c r="L10" s="108">
        <v>156.9462</v>
      </c>
      <c r="M10" s="108">
        <v>159.063436</v>
      </c>
      <c r="N10" s="108">
        <v>191.12459999999999</v>
      </c>
      <c r="O10" s="224">
        <f t="shared" si="0"/>
        <v>1983.5294420027799</v>
      </c>
      <c r="P10" s="30"/>
    </row>
    <row r="11" spans="1:16" ht="11.1" customHeight="1" x14ac:dyDescent="0.25">
      <c r="A11" s="73" t="s">
        <v>33</v>
      </c>
      <c r="B11" s="70">
        <v>2023</v>
      </c>
      <c r="C11" s="108">
        <v>219.2216</v>
      </c>
      <c r="D11" s="108">
        <v>210.31060000000002</v>
      </c>
      <c r="E11" s="108">
        <v>204.0215</v>
      </c>
      <c r="F11" s="108">
        <v>200.3117</v>
      </c>
      <c r="G11" s="108">
        <v>199.99941999999999</v>
      </c>
      <c r="H11" s="108">
        <v>196.428</v>
      </c>
      <c r="I11" s="108">
        <v>196.69054</v>
      </c>
      <c r="J11" s="108">
        <v>190.52098000000001</v>
      </c>
      <c r="K11" s="108">
        <v>193.17259999999999</v>
      </c>
      <c r="L11" s="108">
        <v>190.745</v>
      </c>
      <c r="M11" s="108">
        <v>192.89</v>
      </c>
      <c r="N11" s="108">
        <v>201.92590000000001</v>
      </c>
      <c r="O11" s="224">
        <f t="shared" si="0"/>
        <v>2396.2378399999998</v>
      </c>
      <c r="P11" s="30"/>
    </row>
    <row r="12" spans="1:16" ht="11.1" customHeight="1" x14ac:dyDescent="0.25">
      <c r="A12" s="73"/>
      <c r="B12" s="70">
        <v>2024</v>
      </c>
      <c r="C12" s="108">
        <v>210.78399999999999</v>
      </c>
      <c r="D12" s="114">
        <v>207.161</v>
      </c>
      <c r="E12" s="108">
        <v>199.99700000000001</v>
      </c>
      <c r="F12" s="108">
        <v>195.113</v>
      </c>
      <c r="G12" s="108">
        <v>198.52269999999999</v>
      </c>
      <c r="H12" s="108">
        <v>191.476</v>
      </c>
      <c r="I12" s="108">
        <v>191.29499999999999</v>
      </c>
      <c r="J12" s="108">
        <v>181.411</v>
      </c>
      <c r="K12" s="108">
        <v>180.92399999999998</v>
      </c>
      <c r="L12" s="108">
        <v>186.13499999999999</v>
      </c>
      <c r="M12" s="108">
        <v>181.72300000000001</v>
      </c>
      <c r="N12" s="108">
        <v>187.68400000000003</v>
      </c>
      <c r="O12" s="224">
        <f t="shared" si="0"/>
        <v>2312.2257000000004</v>
      </c>
      <c r="P12" s="30"/>
    </row>
    <row r="13" spans="1:16" ht="11.1" customHeight="1" x14ac:dyDescent="0.25">
      <c r="A13" s="69" t="s">
        <v>20</v>
      </c>
      <c r="B13" s="70">
        <v>2023</v>
      </c>
      <c r="C13" s="108">
        <v>991.5150000000001</v>
      </c>
      <c r="D13" s="108">
        <v>1002.2240000000002</v>
      </c>
      <c r="E13" s="108">
        <v>1023.6200000000002</v>
      </c>
      <c r="F13" s="108">
        <v>958.56699999999978</v>
      </c>
      <c r="G13" s="108">
        <v>1011.8710000000001</v>
      </c>
      <c r="H13" s="108">
        <v>1010.6880000000001</v>
      </c>
      <c r="I13" s="108">
        <v>1017.8860000000001</v>
      </c>
      <c r="J13" s="108">
        <v>1048.345</v>
      </c>
      <c r="K13" s="108">
        <v>1029.4589999999998</v>
      </c>
      <c r="L13" s="108">
        <v>1047.4650000000001</v>
      </c>
      <c r="M13" s="108">
        <v>1027.1220000000001</v>
      </c>
      <c r="N13" s="108">
        <v>1068.963</v>
      </c>
      <c r="O13" s="224">
        <f t="shared" si="0"/>
        <v>12237.725</v>
      </c>
      <c r="P13" s="30"/>
    </row>
    <row r="14" spans="1:16" ht="11.1" customHeight="1" x14ac:dyDescent="0.25">
      <c r="A14" s="69"/>
      <c r="B14" s="70">
        <v>2024</v>
      </c>
      <c r="C14" s="108">
        <v>1039.328</v>
      </c>
      <c r="D14" s="114">
        <v>1034.242</v>
      </c>
      <c r="E14" s="108">
        <v>1028.703</v>
      </c>
      <c r="F14" s="108">
        <v>1056.472</v>
      </c>
      <c r="G14" s="108">
        <v>1102.51</v>
      </c>
      <c r="H14" s="108">
        <v>1096.6170000000002</v>
      </c>
      <c r="I14" s="108">
        <v>1186.4470000000001</v>
      </c>
      <c r="J14" s="108">
        <v>1170.7629999999999</v>
      </c>
      <c r="K14" s="108">
        <v>1148.366</v>
      </c>
      <c r="L14" s="108">
        <v>1167.6859999999999</v>
      </c>
      <c r="M14" s="108">
        <v>1137.075</v>
      </c>
      <c r="N14" s="108">
        <v>1178.72</v>
      </c>
      <c r="O14" s="224">
        <f t="shared" si="0"/>
        <v>13346.929</v>
      </c>
      <c r="P14" s="30"/>
    </row>
    <row r="15" spans="1:16" ht="11.1" customHeight="1" x14ac:dyDescent="0.25">
      <c r="A15" s="69" t="s">
        <v>152</v>
      </c>
      <c r="B15" s="70">
        <v>2023</v>
      </c>
      <c r="C15" s="108">
        <v>221.37375000000003</v>
      </c>
      <c r="D15" s="108">
        <v>221.214</v>
      </c>
      <c r="E15" s="108">
        <v>272.96625</v>
      </c>
      <c r="F15" s="108">
        <v>288.65625</v>
      </c>
      <c r="G15" s="108">
        <v>286.6515</v>
      </c>
      <c r="H15" s="108">
        <v>266.58450000000005</v>
      </c>
      <c r="I15" s="108">
        <v>282.46049999999997</v>
      </c>
      <c r="J15" s="108">
        <v>252.71474999999998</v>
      </c>
      <c r="K15" s="108">
        <v>225.60449999999997</v>
      </c>
      <c r="L15" s="108">
        <v>214.36874999999998</v>
      </c>
      <c r="M15" s="108">
        <v>227.32425000000001</v>
      </c>
      <c r="N15" s="108">
        <v>300.90975000000003</v>
      </c>
      <c r="O15" s="224">
        <f t="shared" si="0"/>
        <v>3060.8287499999997</v>
      </c>
      <c r="P15" s="30"/>
    </row>
    <row r="16" spans="1:16" ht="11.1" customHeight="1" x14ac:dyDescent="0.25">
      <c r="A16" s="69"/>
      <c r="B16" s="70">
        <v>2024</v>
      </c>
      <c r="C16" s="108">
        <v>223.06399999999999</v>
      </c>
      <c r="D16" s="114">
        <v>222.06399999999999</v>
      </c>
      <c r="E16" s="108">
        <v>275.04700000000003</v>
      </c>
      <c r="F16" s="108">
        <v>290.34699999999998</v>
      </c>
      <c r="G16" s="108">
        <v>289.30799999999999</v>
      </c>
      <c r="H16" s="108">
        <v>278.42180000000002</v>
      </c>
      <c r="I16" s="108">
        <v>285.61799999999999</v>
      </c>
      <c r="J16" s="108">
        <v>255.04400000000001</v>
      </c>
      <c r="K16" s="108">
        <v>228.14699999999999</v>
      </c>
      <c r="L16" s="108">
        <v>216.34800000000001</v>
      </c>
      <c r="M16" s="108">
        <v>230.10499999999999</v>
      </c>
      <c r="N16" s="108">
        <v>305.44299999999998</v>
      </c>
      <c r="O16" s="224">
        <f t="shared" si="0"/>
        <v>3098.9567999999999</v>
      </c>
      <c r="P16" s="30"/>
    </row>
    <row r="17" spans="1:16" ht="11.1" customHeight="1" x14ac:dyDescent="0.25">
      <c r="A17" s="73" t="s">
        <v>0</v>
      </c>
      <c r="B17" s="70">
        <v>2023</v>
      </c>
      <c r="C17" s="108">
        <v>470.67026999999996</v>
      </c>
      <c r="D17" s="108">
        <v>473.43649999999991</v>
      </c>
      <c r="E17" s="108">
        <v>432.40130999999997</v>
      </c>
      <c r="F17" s="108">
        <v>419.34221000000002</v>
      </c>
      <c r="G17" s="108">
        <v>446.39440000000002</v>
      </c>
      <c r="H17" s="108">
        <v>482.23500000000001</v>
      </c>
      <c r="I17" s="108">
        <v>486.50300000000004</v>
      </c>
      <c r="J17" s="108">
        <v>472.40769999999998</v>
      </c>
      <c r="K17" s="108">
        <v>480.58590000000004</v>
      </c>
      <c r="L17" s="108">
        <v>473.91270000000003</v>
      </c>
      <c r="M17" s="108">
        <v>535.40200000000004</v>
      </c>
      <c r="N17" s="108">
        <v>549.23099999999999</v>
      </c>
      <c r="O17" s="224">
        <f t="shared" si="0"/>
        <v>5722.5219900000002</v>
      </c>
      <c r="P17" s="30"/>
    </row>
    <row r="18" spans="1:16" ht="11.1" customHeight="1" x14ac:dyDescent="0.25">
      <c r="A18" s="73"/>
      <c r="B18" s="70">
        <v>2024</v>
      </c>
      <c r="C18" s="108">
        <v>475.101</v>
      </c>
      <c r="D18" s="114">
        <v>474.23799999999994</v>
      </c>
      <c r="E18" s="108">
        <v>447.11699999999996</v>
      </c>
      <c r="F18" s="108">
        <v>427.47</v>
      </c>
      <c r="G18" s="108">
        <v>452.62389999999999</v>
      </c>
      <c r="H18" s="108">
        <v>483.024</v>
      </c>
      <c r="I18" s="108">
        <v>486.56200000000001</v>
      </c>
      <c r="J18" s="108">
        <v>467.62299999999993</v>
      </c>
      <c r="K18" s="108">
        <v>473.21800000000007</v>
      </c>
      <c r="L18" s="108">
        <v>467.98599999999999</v>
      </c>
      <c r="M18" s="108">
        <v>515.94100000000003</v>
      </c>
      <c r="N18" s="108">
        <v>539.279</v>
      </c>
      <c r="O18" s="224">
        <f t="shared" si="0"/>
        <v>5710.1828999999998</v>
      </c>
      <c r="P18" s="30"/>
    </row>
    <row r="19" spans="1:16" ht="11.1" customHeight="1" x14ac:dyDescent="0.25">
      <c r="A19" s="74" t="s">
        <v>16</v>
      </c>
      <c r="B19" s="70">
        <v>2023</v>
      </c>
      <c r="C19" s="108">
        <v>81.331410000000005</v>
      </c>
      <c r="D19" s="108">
        <v>79.453599999999994</v>
      </c>
      <c r="E19" s="108">
        <v>78.230099999999993</v>
      </c>
      <c r="F19" s="108">
        <v>78.451999999999998</v>
      </c>
      <c r="G19" s="108">
        <v>64.328000000000003</v>
      </c>
      <c r="H19" s="108">
        <v>63.893999999999998</v>
      </c>
      <c r="I19" s="108">
        <v>66.893100000000004</v>
      </c>
      <c r="J19" s="108">
        <v>61.389400000000002</v>
      </c>
      <c r="K19" s="108">
        <v>61.042000000000002</v>
      </c>
      <c r="L19" s="108">
        <v>59.6417</v>
      </c>
      <c r="M19" s="108">
        <v>58.646999999999998</v>
      </c>
      <c r="N19" s="108">
        <v>59.064700000000002</v>
      </c>
      <c r="O19" s="224">
        <f t="shared" si="0"/>
        <v>812.36701000000016</v>
      </c>
      <c r="P19" s="30"/>
    </row>
    <row r="20" spans="1:16" ht="11.1" customHeight="1" x14ac:dyDescent="0.25">
      <c r="A20" s="73"/>
      <c r="B20" s="70">
        <v>2024</v>
      </c>
      <c r="C20" s="108">
        <v>76.413499999999999</v>
      </c>
      <c r="D20" s="114">
        <v>78.314700000000002</v>
      </c>
      <c r="E20" s="108">
        <v>79.046999999999997</v>
      </c>
      <c r="F20" s="108">
        <v>78.429000000000002</v>
      </c>
      <c r="G20" s="108">
        <v>79.891000000000005</v>
      </c>
      <c r="H20" s="108">
        <v>68.037400000000005</v>
      </c>
      <c r="I20" s="108">
        <v>75.039000000000001</v>
      </c>
      <c r="J20" s="108">
        <v>69.043999999999997</v>
      </c>
      <c r="K20" s="108">
        <v>60.348999999999997</v>
      </c>
      <c r="L20" s="108">
        <v>60.347000000000001</v>
      </c>
      <c r="M20" s="108">
        <v>59.637</v>
      </c>
      <c r="N20" s="108">
        <v>57.908000000000001</v>
      </c>
      <c r="O20" s="224">
        <f t="shared" si="0"/>
        <v>842.45660000000009</v>
      </c>
      <c r="P20" s="30"/>
    </row>
    <row r="21" spans="1:16" ht="11.1" customHeight="1" x14ac:dyDescent="0.25">
      <c r="A21" s="69" t="s">
        <v>34</v>
      </c>
      <c r="B21" s="70">
        <v>2023</v>
      </c>
      <c r="C21" s="108">
        <v>445.51274999999998</v>
      </c>
      <c r="D21" s="108">
        <v>472.2555000000001</v>
      </c>
      <c r="E21" s="108">
        <v>487.76324999999997</v>
      </c>
      <c r="F21" s="108">
        <v>511.38150000000019</v>
      </c>
      <c r="G21" s="108">
        <v>516.11775000000034</v>
      </c>
      <c r="H21" s="108">
        <v>516.85200000000009</v>
      </c>
      <c r="I21" s="108">
        <v>524.91900000000021</v>
      </c>
      <c r="J21" s="108">
        <v>487.61924999999997</v>
      </c>
      <c r="K21" s="108">
        <v>479.41275000000019</v>
      </c>
      <c r="L21" s="108">
        <v>514.98450000000003</v>
      </c>
      <c r="M21" s="108">
        <v>456.46724999999992</v>
      </c>
      <c r="N21" s="108">
        <v>491.44275000000022</v>
      </c>
      <c r="O21" s="224">
        <f t="shared" si="0"/>
        <v>5904.7282500000019</v>
      </c>
      <c r="P21" s="30"/>
    </row>
    <row r="22" spans="1:16" ht="11.1" customHeight="1" x14ac:dyDescent="0.25">
      <c r="A22" s="69"/>
      <c r="B22" s="70">
        <v>2024</v>
      </c>
      <c r="C22" s="108">
        <v>456.28</v>
      </c>
      <c r="D22" s="114">
        <v>484.072</v>
      </c>
      <c r="E22" s="108">
        <v>498.17200000000003</v>
      </c>
      <c r="F22" s="108">
        <v>517.30799999999999</v>
      </c>
      <c r="G22" s="108">
        <v>523.30799999999999</v>
      </c>
      <c r="H22" s="108">
        <v>522.31799999999998</v>
      </c>
      <c r="I22" s="108">
        <v>530.476</v>
      </c>
      <c r="J22" s="108">
        <v>490.04199999999997</v>
      </c>
      <c r="K22" s="108">
        <v>482.64699999999999</v>
      </c>
      <c r="L22" s="108">
        <v>518.60699999999997</v>
      </c>
      <c r="M22" s="108">
        <v>460.33699999999999</v>
      </c>
      <c r="N22" s="108">
        <v>495.33600000000001</v>
      </c>
      <c r="O22" s="224">
        <f t="shared" si="0"/>
        <v>5978.9029999999993</v>
      </c>
      <c r="P22" s="30"/>
    </row>
    <row r="23" spans="1:16" ht="11.1" customHeight="1" x14ac:dyDescent="0.25">
      <c r="A23" s="69" t="s">
        <v>19</v>
      </c>
      <c r="B23" s="70">
        <v>2023</v>
      </c>
      <c r="C23" s="108">
        <v>121.3258</v>
      </c>
      <c r="D23" s="108">
        <v>117.26797999999999</v>
      </c>
      <c r="E23" s="108">
        <v>109.3498</v>
      </c>
      <c r="F23" s="108">
        <v>115.364</v>
      </c>
      <c r="G23" s="108">
        <v>120.96314</v>
      </c>
      <c r="H23" s="108">
        <v>123.143</v>
      </c>
      <c r="I23" s="108">
        <v>112.036</v>
      </c>
      <c r="J23" s="108">
        <v>105.3348</v>
      </c>
      <c r="K23" s="108">
        <v>110.35890000000001</v>
      </c>
      <c r="L23" s="108">
        <v>114.6478</v>
      </c>
      <c r="M23" s="108">
        <v>119.23650000000001</v>
      </c>
      <c r="N23" s="108">
        <v>133.38399999999999</v>
      </c>
      <c r="O23" s="224">
        <f t="shared" si="0"/>
        <v>1402.4117200000001</v>
      </c>
      <c r="P23" s="30"/>
    </row>
    <row r="24" spans="1:16" ht="11.1" customHeight="1" x14ac:dyDescent="0.25">
      <c r="A24" s="69"/>
      <c r="B24" s="70">
        <v>2024</v>
      </c>
      <c r="C24" s="108">
        <v>119.048</v>
      </c>
      <c r="D24" s="114">
        <v>115.04900000000001</v>
      </c>
      <c r="E24" s="108">
        <v>106.682</v>
      </c>
      <c r="F24" s="108">
        <v>111.628</v>
      </c>
      <c r="G24" s="108">
        <v>119.318</v>
      </c>
      <c r="H24" s="108">
        <v>120.41200000000001</v>
      </c>
      <c r="I24" s="108">
        <v>109.631</v>
      </c>
      <c r="J24" s="108">
        <v>101.337</v>
      </c>
      <c r="K24" s="108">
        <v>106.337</v>
      </c>
      <c r="L24" s="108">
        <v>112.337</v>
      </c>
      <c r="M24" s="108">
        <v>115.337</v>
      </c>
      <c r="N24" s="108">
        <v>130.47</v>
      </c>
      <c r="O24" s="224">
        <f t="shared" si="0"/>
        <v>1367.586</v>
      </c>
      <c r="P24" s="30"/>
    </row>
    <row r="25" spans="1:16" ht="11.1" customHeight="1" x14ac:dyDescent="0.25">
      <c r="A25" s="69" t="s">
        <v>41</v>
      </c>
      <c r="B25" s="70">
        <v>2023</v>
      </c>
      <c r="C25" s="108">
        <v>461.69318800000002</v>
      </c>
      <c r="D25" s="108">
        <v>416.36946750000021</v>
      </c>
      <c r="E25" s="108">
        <v>593.51924999999994</v>
      </c>
      <c r="F25" s="108">
        <v>549.74850000000004</v>
      </c>
      <c r="G25" s="108">
        <v>571.45949999999993</v>
      </c>
      <c r="H25" s="108">
        <v>501.60074999999989</v>
      </c>
      <c r="I25" s="108">
        <v>778.08224999999982</v>
      </c>
      <c r="J25" s="108">
        <v>976.53800000000024</v>
      </c>
      <c r="K25" s="108">
        <v>687.17651999999998</v>
      </c>
      <c r="L25" s="108">
        <v>796.19719999999995</v>
      </c>
      <c r="M25" s="108">
        <v>582.83876999999984</v>
      </c>
      <c r="N25" s="108">
        <v>796.68674999999962</v>
      </c>
      <c r="O25" s="224">
        <f t="shared" si="0"/>
        <v>7711.9101454999991</v>
      </c>
      <c r="P25" s="30"/>
    </row>
    <row r="26" spans="1:16" ht="11.1" customHeight="1" x14ac:dyDescent="0.25">
      <c r="A26" s="69"/>
      <c r="B26" s="70">
        <v>2024</v>
      </c>
      <c r="C26" s="108">
        <v>538.82287499999995</v>
      </c>
      <c r="D26" s="114">
        <v>512.89827000000002</v>
      </c>
      <c r="E26" s="108">
        <v>651.56526749999989</v>
      </c>
      <c r="F26" s="108">
        <v>606.55026999999995</v>
      </c>
      <c r="G26" s="108">
        <v>616.41926999999998</v>
      </c>
      <c r="H26" s="108">
        <v>656.46275000000003</v>
      </c>
      <c r="I26" s="108">
        <v>778.08224999999982</v>
      </c>
      <c r="J26" s="108">
        <v>893.18499999999995</v>
      </c>
      <c r="K26" s="108">
        <v>724.77224999999999</v>
      </c>
      <c r="L26" s="108">
        <v>764.41527000000031</v>
      </c>
      <c r="M26" s="108">
        <v>702.85077000000001</v>
      </c>
      <c r="N26" s="108">
        <v>841.88874999999996</v>
      </c>
      <c r="O26" s="224">
        <f t="shared" si="0"/>
        <v>8287.9129924999997</v>
      </c>
      <c r="P26" s="30"/>
    </row>
    <row r="27" spans="1:16" ht="11.1" customHeight="1" x14ac:dyDescent="0.25">
      <c r="A27" s="69" t="s">
        <v>40</v>
      </c>
      <c r="B27" s="70">
        <v>2023</v>
      </c>
      <c r="C27" s="108">
        <v>1244.4887000000001</v>
      </c>
      <c r="D27" s="108">
        <v>1131.7479000000001</v>
      </c>
      <c r="E27" s="108">
        <v>1162.2034000000001</v>
      </c>
      <c r="F27" s="108">
        <v>1128.9347</v>
      </c>
      <c r="G27" s="108">
        <v>1297.018775</v>
      </c>
      <c r="H27" s="108">
        <v>1090.4489000000001</v>
      </c>
      <c r="I27" s="108">
        <v>1207.27044</v>
      </c>
      <c r="J27" s="108">
        <v>1335.3869999999999</v>
      </c>
      <c r="K27" s="108">
        <v>1248.682</v>
      </c>
      <c r="L27" s="108">
        <v>1025.5525</v>
      </c>
      <c r="M27" s="108">
        <v>1285.5889999999999</v>
      </c>
      <c r="N27" s="108">
        <v>1253.6279999999999</v>
      </c>
      <c r="O27" s="224">
        <f t="shared" si="0"/>
        <v>14410.951315000002</v>
      </c>
      <c r="P27" s="30"/>
    </row>
    <row r="28" spans="1:16" ht="11.1" customHeight="1" x14ac:dyDescent="0.25">
      <c r="A28" s="69"/>
      <c r="B28" s="70">
        <v>2024</v>
      </c>
      <c r="C28" s="108">
        <v>1445.4110000000001</v>
      </c>
      <c r="D28" s="114">
        <v>1352.3030000000001</v>
      </c>
      <c r="E28" s="108">
        <v>1392.259</v>
      </c>
      <c r="F28" s="108">
        <v>1263.5530000000001</v>
      </c>
      <c r="G28" s="108">
        <v>1450.4179999999999</v>
      </c>
      <c r="H28" s="108">
        <v>1255.095</v>
      </c>
      <c r="I28" s="108">
        <v>1576.1859999999999</v>
      </c>
      <c r="J28" s="108">
        <v>1547.1310000000001</v>
      </c>
      <c r="K28" s="108">
        <v>1352.347</v>
      </c>
      <c r="L28" s="108">
        <v>1304.317</v>
      </c>
      <c r="M28" s="108">
        <v>1305.367</v>
      </c>
      <c r="N28" s="108">
        <v>1454.3969999999999</v>
      </c>
      <c r="O28" s="224">
        <f t="shared" si="0"/>
        <v>16698.784</v>
      </c>
      <c r="P28" s="30"/>
    </row>
    <row r="29" spans="1:16" ht="11.1" customHeight="1" x14ac:dyDescent="0.25">
      <c r="A29" s="69" t="s">
        <v>18</v>
      </c>
      <c r="B29" s="70">
        <v>2023</v>
      </c>
      <c r="C29" s="108">
        <v>506.58300000000031</v>
      </c>
      <c r="D29" s="108">
        <v>485.49900000000002</v>
      </c>
      <c r="E29" s="108">
        <v>490.17450000000008</v>
      </c>
      <c r="F29" s="108">
        <v>463.24799999999999</v>
      </c>
      <c r="G29" s="108">
        <v>487.06650000000019</v>
      </c>
      <c r="H29" s="108">
        <v>485.74575000000016</v>
      </c>
      <c r="I29" s="108">
        <v>493.63499999999988</v>
      </c>
      <c r="J29" s="108">
        <v>490.60425000000026</v>
      </c>
      <c r="K29" s="108">
        <v>483.14475000000004</v>
      </c>
      <c r="L29" s="108">
        <v>486.53325000000018</v>
      </c>
      <c r="M29" s="108">
        <v>492.76349999999991</v>
      </c>
      <c r="N29" s="108">
        <v>572.0737499999999</v>
      </c>
      <c r="O29" s="224">
        <f t="shared" si="0"/>
        <v>5937.0712500000009</v>
      </c>
      <c r="P29" s="30"/>
    </row>
    <row r="30" spans="1:16" ht="11.1" customHeight="1" x14ac:dyDescent="0.25">
      <c r="A30" s="69"/>
      <c r="B30" s="70">
        <v>2024</v>
      </c>
      <c r="C30" s="108">
        <v>521.62574999999981</v>
      </c>
      <c r="D30" s="114">
        <v>492.00225000000023</v>
      </c>
      <c r="E30" s="108">
        <v>496.47075000000001</v>
      </c>
      <c r="F30" s="108">
        <v>468.82424999999989</v>
      </c>
      <c r="G30" s="108">
        <v>493.06124999999997</v>
      </c>
      <c r="H30" s="108">
        <v>490.48800000000006</v>
      </c>
      <c r="I30" s="108">
        <v>511.70100000000014</v>
      </c>
      <c r="J30" s="108">
        <v>505.28700000000009</v>
      </c>
      <c r="K30" s="108">
        <v>495.52875000000017</v>
      </c>
      <c r="L30" s="108">
        <v>505.01999999999987</v>
      </c>
      <c r="M30" s="108">
        <v>499.07475000000011</v>
      </c>
      <c r="N30" s="108">
        <v>595.65299999999957</v>
      </c>
      <c r="O30" s="224">
        <f t="shared" si="0"/>
        <v>6074.7367499999991</v>
      </c>
      <c r="P30" s="30"/>
    </row>
    <row r="31" spans="1:16" ht="11.1" customHeight="1" x14ac:dyDescent="0.25">
      <c r="A31" s="69" t="s">
        <v>32</v>
      </c>
      <c r="B31" s="70">
        <v>2023</v>
      </c>
      <c r="C31" s="108">
        <v>1822.84239</v>
      </c>
      <c r="D31" s="108">
        <v>1709.8820175000001</v>
      </c>
      <c r="E31" s="108">
        <v>1710.7753049999997</v>
      </c>
      <c r="F31" s="108">
        <v>1709.6823675000001</v>
      </c>
      <c r="G31" s="108">
        <v>1693.4517825</v>
      </c>
      <c r="H31" s="108">
        <v>1782.2974125000001</v>
      </c>
      <c r="I31" s="108">
        <v>1952.3589300000006</v>
      </c>
      <c r="J31" s="108">
        <v>1920.6750225000003</v>
      </c>
      <c r="K31" s="108">
        <v>1740.5661524999998</v>
      </c>
      <c r="L31" s="108">
        <v>1720.6518225000002</v>
      </c>
      <c r="M31" s="108">
        <v>1590.071025</v>
      </c>
      <c r="N31" s="108">
        <v>1683.0205875000001</v>
      </c>
      <c r="O31" s="224">
        <f t="shared" si="0"/>
        <v>21036.274815000001</v>
      </c>
      <c r="P31" s="30"/>
    </row>
    <row r="32" spans="1:16" ht="11.1" customHeight="1" x14ac:dyDescent="0.25">
      <c r="A32" s="69"/>
      <c r="B32" s="70">
        <v>2024</v>
      </c>
      <c r="C32" s="108">
        <v>2006.9109000000001</v>
      </c>
      <c r="D32" s="114">
        <v>1910.0605200000002</v>
      </c>
      <c r="E32" s="108">
        <v>1925.0720175000004</v>
      </c>
      <c r="F32" s="108">
        <v>1969.3286699999999</v>
      </c>
      <c r="G32" s="108">
        <v>1972.0394624999999</v>
      </c>
      <c r="H32" s="108">
        <v>2017.2532125</v>
      </c>
      <c r="I32" s="108">
        <v>2073.245355</v>
      </c>
      <c r="J32" s="108">
        <v>2065.4350424999998</v>
      </c>
      <c r="K32" s="108">
        <v>1942.0371299999999</v>
      </c>
      <c r="L32" s="108">
        <v>1876.3392974999999</v>
      </c>
      <c r="M32" s="108">
        <v>1786.5381525000003</v>
      </c>
      <c r="N32" s="108">
        <v>1842.0897299999999</v>
      </c>
      <c r="O32" s="224">
        <f t="shared" si="0"/>
        <v>23386.349489999997</v>
      </c>
      <c r="P32" s="30"/>
    </row>
    <row r="33" spans="1:16" ht="11.1" customHeight="1" x14ac:dyDescent="0.25">
      <c r="A33" s="69" t="s">
        <v>106</v>
      </c>
      <c r="B33" s="70">
        <v>2023</v>
      </c>
      <c r="C33" s="108">
        <v>155.68564000000001</v>
      </c>
      <c r="D33" s="108">
        <v>128.3647</v>
      </c>
      <c r="E33" s="108">
        <v>121.84</v>
      </c>
      <c r="F33" s="108">
        <v>125.315</v>
      </c>
      <c r="G33" s="108">
        <v>130.56870000000001</v>
      </c>
      <c r="H33" s="108">
        <v>128.39699999999999</v>
      </c>
      <c r="I33" s="108">
        <v>123.3489</v>
      </c>
      <c r="J33" s="108">
        <v>121.825</v>
      </c>
      <c r="K33" s="108">
        <v>99.840800000000002</v>
      </c>
      <c r="L33" s="108">
        <v>105.423</v>
      </c>
      <c r="M33" s="108">
        <v>109.348</v>
      </c>
      <c r="N33" s="108">
        <v>212.34700000000001</v>
      </c>
      <c r="O33" s="224">
        <f t="shared" si="0"/>
        <v>1562.3037399999998</v>
      </c>
      <c r="P33" s="30"/>
    </row>
    <row r="34" spans="1:16" ht="11.1" customHeight="1" x14ac:dyDescent="0.25">
      <c r="A34" s="69"/>
      <c r="B34" s="70">
        <v>2024</v>
      </c>
      <c r="C34" s="108">
        <v>159.458</v>
      </c>
      <c r="D34" s="114">
        <v>131.08500000000001</v>
      </c>
      <c r="E34" s="108">
        <v>125.608</v>
      </c>
      <c r="F34" s="108">
        <v>129.06899999999999</v>
      </c>
      <c r="G34" s="108">
        <v>134.08500000000001</v>
      </c>
      <c r="H34" s="108">
        <v>131.108</v>
      </c>
      <c r="I34" s="108">
        <v>127.0175</v>
      </c>
      <c r="J34" s="108">
        <v>125.34399999999999</v>
      </c>
      <c r="K34" s="108">
        <v>102.34699999999999</v>
      </c>
      <c r="L34" s="108">
        <v>108.337</v>
      </c>
      <c r="M34" s="108">
        <v>110.661</v>
      </c>
      <c r="N34" s="108">
        <v>218.34399999999999</v>
      </c>
      <c r="O34" s="224">
        <f t="shared" si="0"/>
        <v>1602.4635000000001</v>
      </c>
      <c r="P34" s="30"/>
    </row>
    <row r="35" spans="1:16" ht="11.1" customHeight="1" x14ac:dyDescent="0.25">
      <c r="A35" s="69" t="s">
        <v>17</v>
      </c>
      <c r="B35" s="70">
        <v>2023</v>
      </c>
      <c r="C35" s="108">
        <v>2744.5635000000002</v>
      </c>
      <c r="D35" s="108">
        <v>3158.5612499999997</v>
      </c>
      <c r="E35" s="108">
        <v>2792.7695999999996</v>
      </c>
      <c r="F35" s="108">
        <v>2796.5139750000008</v>
      </c>
      <c r="G35" s="108">
        <v>2914.98225</v>
      </c>
      <c r="H35" s="108">
        <v>2906.0974500000007</v>
      </c>
      <c r="I35" s="108">
        <v>4970.731499999999</v>
      </c>
      <c r="J35" s="108">
        <v>4899.4439999999995</v>
      </c>
      <c r="K35" s="108">
        <v>4791.5294999999996</v>
      </c>
      <c r="L35" s="108">
        <v>4841.3382750000001</v>
      </c>
      <c r="M35" s="108">
        <v>4837.7295000000004</v>
      </c>
      <c r="N35" s="108">
        <v>5219.8867500000006</v>
      </c>
      <c r="O35" s="224">
        <f t="shared" si="0"/>
        <v>46874.147550000002</v>
      </c>
      <c r="P35" s="30"/>
    </row>
    <row r="36" spans="1:16" ht="11.1" customHeight="1" x14ac:dyDescent="0.25">
      <c r="A36" s="69"/>
      <c r="B36" s="70">
        <v>2024</v>
      </c>
      <c r="C36" s="108">
        <v>2451.8499749999992</v>
      </c>
      <c r="D36" s="114">
        <v>2885.2006999999999</v>
      </c>
      <c r="E36" s="108">
        <v>2598.1088250000003</v>
      </c>
      <c r="F36" s="108">
        <v>2531.7478750000005</v>
      </c>
      <c r="G36" s="108">
        <v>2914.9428499999999</v>
      </c>
      <c r="H36" s="108">
        <v>2715.0852499999996</v>
      </c>
      <c r="I36" s="108">
        <v>5218.5413750000007</v>
      </c>
      <c r="J36" s="108">
        <v>5076.6879499999995</v>
      </c>
      <c r="K36" s="108">
        <v>5160.1401249999999</v>
      </c>
      <c r="L36" s="108">
        <v>4493.1031000000003</v>
      </c>
      <c r="M36" s="108">
        <v>4705.2503000000006</v>
      </c>
      <c r="N36" s="108">
        <v>5201.4853750000002</v>
      </c>
      <c r="O36" s="224">
        <f t="shared" si="0"/>
        <v>45952.143700000001</v>
      </c>
      <c r="P36" s="30"/>
    </row>
    <row r="37" spans="1:16" ht="11.1" customHeight="1" x14ac:dyDescent="0.25">
      <c r="A37" s="69" t="s">
        <v>10</v>
      </c>
      <c r="B37" s="70">
        <v>2023</v>
      </c>
      <c r="C37" s="108">
        <v>3637.2243749999998</v>
      </c>
      <c r="D37" s="108">
        <v>3683.6643750000003</v>
      </c>
      <c r="E37" s="108">
        <v>3613.2371250000006</v>
      </c>
      <c r="F37" s="108">
        <v>3667.2990000000004</v>
      </c>
      <c r="G37" s="108">
        <v>3664.6470000000004</v>
      </c>
      <c r="H37" s="108">
        <v>3849.0480000000007</v>
      </c>
      <c r="I37" s="108">
        <v>4068.5591249999998</v>
      </c>
      <c r="J37" s="108">
        <v>3931.2101249999996</v>
      </c>
      <c r="K37" s="108">
        <v>3720.5347500000007</v>
      </c>
      <c r="L37" s="108">
        <v>3513.6978749999998</v>
      </c>
      <c r="M37" s="108">
        <v>3845.5443749999999</v>
      </c>
      <c r="N37" s="108">
        <v>4394.3797500000001</v>
      </c>
      <c r="O37" s="224">
        <f t="shared" si="0"/>
        <v>45589.045874999996</v>
      </c>
      <c r="P37" s="30"/>
    </row>
    <row r="38" spans="1:16" ht="11.1" customHeight="1" x14ac:dyDescent="0.25">
      <c r="A38" s="69"/>
      <c r="B38" s="70">
        <v>2024</v>
      </c>
      <c r="C38" s="108">
        <v>3815.3718750000003</v>
      </c>
      <c r="D38" s="114">
        <v>3946.6357499999999</v>
      </c>
      <c r="E38" s="108">
        <v>3817.944</v>
      </c>
      <c r="F38" s="108">
        <v>3890.8267499999997</v>
      </c>
      <c r="G38" s="108">
        <v>3707.5428750000001</v>
      </c>
      <c r="H38" s="108">
        <v>3946.1418749999998</v>
      </c>
      <c r="I38" s="108">
        <v>3971.0576250000004</v>
      </c>
      <c r="J38" s="108">
        <v>4018.59375</v>
      </c>
      <c r="K38" s="108">
        <v>3638.9298749999998</v>
      </c>
      <c r="L38" s="108">
        <v>3927.3318749999999</v>
      </c>
      <c r="M38" s="108">
        <v>4233.9555</v>
      </c>
      <c r="N38" s="108">
        <v>4657.9646249999996</v>
      </c>
      <c r="O38" s="224">
        <f t="shared" si="0"/>
        <v>47572.296374999998</v>
      </c>
      <c r="P38" s="30"/>
    </row>
    <row r="39" spans="1:16" ht="11.1" customHeight="1" x14ac:dyDescent="0.25">
      <c r="A39" s="69" t="s">
        <v>63</v>
      </c>
      <c r="B39" s="70">
        <v>2023</v>
      </c>
      <c r="C39" s="108">
        <v>164.86274999999998</v>
      </c>
      <c r="D39" s="108">
        <v>156.68399999999997</v>
      </c>
      <c r="E39" s="108">
        <v>152.59124999999997</v>
      </c>
      <c r="F39" s="108">
        <v>153.4365</v>
      </c>
      <c r="G39" s="108">
        <v>153.39375000000001</v>
      </c>
      <c r="H39" s="108">
        <v>163.81875000000002</v>
      </c>
      <c r="I39" s="108">
        <v>168.18824999999998</v>
      </c>
      <c r="J39" s="108">
        <v>165.1155</v>
      </c>
      <c r="K39" s="108">
        <v>159.57</v>
      </c>
      <c r="L39" s="108">
        <v>166.26750000000001</v>
      </c>
      <c r="M39" s="108">
        <v>176.16825</v>
      </c>
      <c r="N39" s="108">
        <v>167.41125</v>
      </c>
      <c r="O39" s="224">
        <f t="shared" si="0"/>
        <v>1947.5077499999998</v>
      </c>
      <c r="P39" s="30"/>
    </row>
    <row r="40" spans="1:16" ht="11.1" customHeight="1" x14ac:dyDescent="0.25">
      <c r="A40" s="69"/>
      <c r="B40" s="70">
        <v>2024</v>
      </c>
      <c r="C40" s="108">
        <v>173.30549999999997</v>
      </c>
      <c r="D40" s="114">
        <v>162.64350000000002</v>
      </c>
      <c r="E40" s="108">
        <v>160.68300000000002</v>
      </c>
      <c r="F40" s="108">
        <v>138.75075000000001</v>
      </c>
      <c r="G40" s="108">
        <v>141.48375000000001</v>
      </c>
      <c r="H40" s="108">
        <v>149.24175000000002</v>
      </c>
      <c r="I40" s="108">
        <v>146.20275000000001</v>
      </c>
      <c r="J40" s="108">
        <v>142.37025000000003</v>
      </c>
      <c r="K40" s="108">
        <v>143.91900000000001</v>
      </c>
      <c r="L40" s="108">
        <v>166.42125000000001</v>
      </c>
      <c r="M40" s="108">
        <v>150.39750000000001</v>
      </c>
      <c r="N40" s="108">
        <v>172.56975000000003</v>
      </c>
      <c r="O40" s="224">
        <f t="shared" si="0"/>
        <v>1847.9887500000002</v>
      </c>
      <c r="P40" s="30"/>
    </row>
    <row r="41" spans="1:16" ht="11.1" customHeight="1" x14ac:dyDescent="0.25">
      <c r="A41" s="69" t="s">
        <v>64</v>
      </c>
      <c r="B41" s="70">
        <v>2023</v>
      </c>
      <c r="C41" s="108">
        <v>61.6100025</v>
      </c>
      <c r="D41" s="108">
        <v>75.390007499999996</v>
      </c>
      <c r="E41" s="108">
        <v>97.044997499999994</v>
      </c>
      <c r="F41" s="108">
        <v>106.49499</v>
      </c>
      <c r="G41" s="108">
        <v>137.68000500000002</v>
      </c>
      <c r="H41" s="108">
        <v>113.18998500000001</v>
      </c>
      <c r="I41" s="108">
        <v>112.62249</v>
      </c>
      <c r="J41" s="108">
        <v>99.602489999999989</v>
      </c>
      <c r="K41" s="108">
        <v>134.66550000000001</v>
      </c>
      <c r="L41" s="108">
        <v>104.49999749999999</v>
      </c>
      <c r="M41" s="108">
        <v>109.2575025</v>
      </c>
      <c r="N41" s="108">
        <v>184.35500250000001</v>
      </c>
      <c r="O41" s="224">
        <f t="shared" si="0"/>
        <v>1336.4129700000001</v>
      </c>
      <c r="P41" s="30"/>
    </row>
    <row r="42" spans="1:16" ht="11.1" customHeight="1" x14ac:dyDescent="0.25">
      <c r="A42" s="69"/>
      <c r="B42" s="70">
        <v>2024</v>
      </c>
      <c r="C42" s="108">
        <v>66.889994999999999</v>
      </c>
      <c r="D42" s="114">
        <v>79.608000000000004</v>
      </c>
      <c r="E42" s="108">
        <v>103.27001749999999</v>
      </c>
      <c r="F42" s="108">
        <v>112.62999000000001</v>
      </c>
      <c r="G42" s="108">
        <v>125.56975</v>
      </c>
      <c r="H42" s="108">
        <v>110.19499</v>
      </c>
      <c r="I42" s="108">
        <v>120.4350025</v>
      </c>
      <c r="J42" s="108">
        <v>108.49999500000001</v>
      </c>
      <c r="K42" s="108">
        <v>127.79501</v>
      </c>
      <c r="L42" s="108">
        <v>122.10000750000003</v>
      </c>
      <c r="M42" s="108">
        <v>108.83225</v>
      </c>
      <c r="N42" s="108">
        <v>185.23624000000001</v>
      </c>
      <c r="O42" s="224">
        <f t="shared" si="0"/>
        <v>1371.0612475</v>
      </c>
      <c r="P42" s="30"/>
    </row>
    <row r="43" spans="1:16" ht="11.1" customHeight="1" x14ac:dyDescent="0.25">
      <c r="A43" s="69" t="s">
        <v>21</v>
      </c>
      <c r="B43" s="70">
        <v>2023</v>
      </c>
      <c r="C43" s="108">
        <v>110.01220000000001</v>
      </c>
      <c r="D43" s="108">
        <v>110.1799</v>
      </c>
      <c r="E43" s="108">
        <v>117.9726</v>
      </c>
      <c r="F43" s="108">
        <v>97.015569999999997</v>
      </c>
      <c r="G43" s="115">
        <v>119.6512</v>
      </c>
      <c r="H43" s="108">
        <v>105.18810000000001</v>
      </c>
      <c r="I43" s="108">
        <v>118.9431</v>
      </c>
      <c r="J43" s="108">
        <v>102.88760000000001</v>
      </c>
      <c r="K43" s="108">
        <v>85.128590000000003</v>
      </c>
      <c r="L43" s="108">
        <v>103.14824299999999</v>
      </c>
      <c r="M43" s="108">
        <v>110.4717</v>
      </c>
      <c r="N43" s="108">
        <v>137.33615468050019</v>
      </c>
      <c r="O43" s="224">
        <f t="shared" si="0"/>
        <v>1317.9349576805002</v>
      </c>
      <c r="P43" s="30"/>
    </row>
    <row r="44" spans="1:16" ht="11.1" customHeight="1" x14ac:dyDescent="0.25">
      <c r="A44" s="69"/>
      <c r="B44" s="70">
        <v>2024</v>
      </c>
      <c r="C44" s="108">
        <v>110.5498668</v>
      </c>
      <c r="D44" s="114">
        <v>110.294476</v>
      </c>
      <c r="E44" s="108">
        <v>118.11239999999999</v>
      </c>
      <c r="F44" s="108">
        <v>97.301564359999986</v>
      </c>
      <c r="G44" s="108">
        <v>120.304</v>
      </c>
      <c r="H44" s="108">
        <v>109.698025</v>
      </c>
      <c r="I44" s="108">
        <v>119.11431</v>
      </c>
      <c r="J44" s="108">
        <v>105.047</v>
      </c>
      <c r="K44" s="108">
        <v>90.412850000000006</v>
      </c>
      <c r="L44" s="108">
        <v>103.08645</v>
      </c>
      <c r="M44" s="108">
        <v>115.988</v>
      </c>
      <c r="N44" s="108">
        <v>145.34700000000001</v>
      </c>
      <c r="O44" s="224">
        <f t="shared" si="0"/>
        <v>1345.2559421600001</v>
      </c>
      <c r="P44" s="30"/>
    </row>
    <row r="45" spans="1:16" ht="11.1" customHeight="1" x14ac:dyDescent="0.25">
      <c r="A45" s="69" t="s">
        <v>42</v>
      </c>
      <c r="B45" s="70">
        <v>2023</v>
      </c>
      <c r="C45" s="108">
        <v>75.906649736384509</v>
      </c>
      <c r="D45" s="108">
        <v>81.299607000000009</v>
      </c>
      <c r="E45" s="108">
        <v>105.77894790000001</v>
      </c>
      <c r="F45" s="108">
        <v>130.5538895</v>
      </c>
      <c r="G45" s="108">
        <v>140.23211203254499</v>
      </c>
      <c r="H45" s="108">
        <v>148.08625499999999</v>
      </c>
      <c r="I45" s="108">
        <v>179.82479352550001</v>
      </c>
      <c r="J45" s="108">
        <v>139.82479352550001</v>
      </c>
      <c r="K45" s="108">
        <v>132.93815000000001</v>
      </c>
      <c r="L45" s="108">
        <v>94.966845000000006</v>
      </c>
      <c r="M45" s="108">
        <v>90.114599999999996</v>
      </c>
      <c r="N45" s="108">
        <v>124.06688250000001</v>
      </c>
      <c r="O45" s="224">
        <f t="shared" si="0"/>
        <v>1443.5935257199292</v>
      </c>
      <c r="P45" s="30"/>
    </row>
    <row r="46" spans="1:16" ht="11.1" customHeight="1" x14ac:dyDescent="0.25">
      <c r="A46" s="69"/>
      <c r="B46" s="70">
        <v>2024</v>
      </c>
      <c r="C46" s="108">
        <v>77.433149208992603</v>
      </c>
      <c r="D46" s="114">
        <v>79.325250000000011</v>
      </c>
      <c r="E46" s="108">
        <v>103.46178</v>
      </c>
      <c r="F46" s="108">
        <v>130.5538895</v>
      </c>
      <c r="G46" s="108">
        <v>141.342321</v>
      </c>
      <c r="H46" s="108">
        <v>156.69807</v>
      </c>
      <c r="I46" s="108">
        <v>163.68572999999998</v>
      </c>
      <c r="J46" s="108">
        <v>142.71431239999998</v>
      </c>
      <c r="K46" s="108">
        <v>133.80906225650432</v>
      </c>
      <c r="L46" s="108">
        <v>106.06285499999998</v>
      </c>
      <c r="M46" s="108">
        <v>93.420479999999998</v>
      </c>
      <c r="N46" s="108">
        <v>124.1125</v>
      </c>
      <c r="O46" s="224">
        <f t="shared" si="0"/>
        <v>1452.6193993654967</v>
      </c>
      <c r="P46" s="30"/>
    </row>
    <row r="47" spans="1:16" ht="11.1" customHeight="1" x14ac:dyDescent="0.25">
      <c r="A47" s="69" t="s">
        <v>31</v>
      </c>
      <c r="B47" s="70">
        <v>2023</v>
      </c>
      <c r="C47" s="108">
        <v>508.87130000000002</v>
      </c>
      <c r="D47" s="108">
        <v>410.07652000000002</v>
      </c>
      <c r="E47" s="108">
        <v>445.8603</v>
      </c>
      <c r="F47" s="108">
        <v>497.65879999999999</v>
      </c>
      <c r="G47" s="108">
        <v>545.03243999999995</v>
      </c>
      <c r="H47" s="108">
        <v>588.14200000000005</v>
      </c>
      <c r="I47" s="108">
        <v>598.88099999999997</v>
      </c>
      <c r="J47" s="108">
        <v>514.05070000000001</v>
      </c>
      <c r="K47" s="108">
        <v>434.32040000000001</v>
      </c>
      <c r="L47" s="108">
        <v>449.7944</v>
      </c>
      <c r="M47" s="108">
        <v>445.089</v>
      </c>
      <c r="N47" s="108">
        <v>590.10931679670011</v>
      </c>
      <c r="O47" s="224">
        <f t="shared" si="0"/>
        <v>6027.8861767966991</v>
      </c>
      <c r="P47" s="30"/>
    </row>
    <row r="48" spans="1:16" ht="11.1" customHeight="1" x14ac:dyDescent="0.25">
      <c r="A48" s="69"/>
      <c r="B48" s="70">
        <v>2024</v>
      </c>
      <c r="C48" s="108">
        <v>502.34800000000001</v>
      </c>
      <c r="D48" s="114">
        <v>421.80838821528744</v>
      </c>
      <c r="E48" s="108">
        <v>458.08699999999999</v>
      </c>
      <c r="F48" s="108">
        <v>508.17867723079877</v>
      </c>
      <c r="G48" s="108">
        <v>546.34229330741994</v>
      </c>
      <c r="H48" s="108">
        <v>590.38900000000001</v>
      </c>
      <c r="I48" s="108">
        <v>592.13863259936545</v>
      </c>
      <c r="J48" s="108">
        <v>524.91710533457979</v>
      </c>
      <c r="K48" s="108">
        <v>440.60700000000003</v>
      </c>
      <c r="L48" s="108">
        <v>459.30246716775741</v>
      </c>
      <c r="M48" s="108">
        <v>456.30200000000002</v>
      </c>
      <c r="N48" s="108">
        <v>602.58299999999997</v>
      </c>
      <c r="O48" s="224">
        <f t="shared" si="0"/>
        <v>6103.0035638552081</v>
      </c>
      <c r="P48" s="30"/>
    </row>
    <row r="49" spans="1:17" ht="11.1" customHeight="1" x14ac:dyDescent="0.25">
      <c r="A49" s="69" t="s">
        <v>35</v>
      </c>
      <c r="B49" s="70">
        <v>2023</v>
      </c>
      <c r="C49" s="108">
        <v>156.63499999999996</v>
      </c>
      <c r="D49" s="108">
        <v>204.50499999999997</v>
      </c>
      <c r="E49" s="108">
        <v>202.685</v>
      </c>
      <c r="F49" s="108">
        <v>276.79499999999996</v>
      </c>
      <c r="G49" s="108">
        <v>268.19</v>
      </c>
      <c r="H49" s="108">
        <v>267.33499999999998</v>
      </c>
      <c r="I49" s="108">
        <v>283.16999999999996</v>
      </c>
      <c r="J49" s="108">
        <v>239.24</v>
      </c>
      <c r="K49" s="108">
        <v>208.53999999999996</v>
      </c>
      <c r="L49" s="108">
        <v>184.22</v>
      </c>
      <c r="M49" s="108">
        <v>181.06200000000001</v>
      </c>
      <c r="N49" s="108">
        <v>159.87299999999999</v>
      </c>
      <c r="O49" s="224">
        <f t="shared" si="0"/>
        <v>2632.25</v>
      </c>
      <c r="P49" s="30"/>
    </row>
    <row r="50" spans="1:17" ht="11.1" customHeight="1" x14ac:dyDescent="0.25">
      <c r="A50" s="69"/>
      <c r="B50" s="70">
        <v>2024</v>
      </c>
      <c r="C50" s="108">
        <v>152.465</v>
      </c>
      <c r="D50" s="114">
        <v>196.07499999999999</v>
      </c>
      <c r="E50" s="108">
        <v>202.87500000000003</v>
      </c>
      <c r="F50" s="108">
        <v>277.245</v>
      </c>
      <c r="G50" s="108">
        <v>270.18</v>
      </c>
      <c r="H50" s="108">
        <v>267.64</v>
      </c>
      <c r="I50" s="108">
        <v>279.38</v>
      </c>
      <c r="J50" s="108">
        <v>243.55499999999998</v>
      </c>
      <c r="K50" s="108">
        <v>211.36</v>
      </c>
      <c r="L50" s="108">
        <v>188.05</v>
      </c>
      <c r="M50" s="108">
        <v>184.44500000000002</v>
      </c>
      <c r="N50" s="108">
        <v>164.43100000000004</v>
      </c>
      <c r="O50" s="224">
        <f t="shared" si="0"/>
        <v>2637.7010000000005</v>
      </c>
      <c r="P50" s="30"/>
    </row>
    <row r="51" spans="1:17" ht="11.1" customHeight="1" x14ac:dyDescent="0.25">
      <c r="A51" s="69" t="s">
        <v>36</v>
      </c>
      <c r="B51" s="70">
        <v>2023</v>
      </c>
      <c r="C51" s="108">
        <v>270.59469999999999</v>
      </c>
      <c r="D51" s="108">
        <v>256.87459999999999</v>
      </c>
      <c r="E51" s="108">
        <v>261.30290000000002</v>
      </c>
      <c r="F51" s="108">
        <v>242.5368</v>
      </c>
      <c r="G51" s="108">
        <v>241.261</v>
      </c>
      <c r="H51" s="108">
        <v>254.4093</v>
      </c>
      <c r="I51" s="108">
        <v>210.22110000000001</v>
      </c>
      <c r="J51" s="108">
        <v>234.12880000000001</v>
      </c>
      <c r="K51" s="108">
        <v>234.16844</v>
      </c>
      <c r="L51" s="108">
        <v>212.11348000000001</v>
      </c>
      <c r="M51" s="108">
        <v>249.86789999999999</v>
      </c>
      <c r="N51" s="108">
        <v>388.06865929999998</v>
      </c>
      <c r="O51" s="224">
        <f t="shared" si="0"/>
        <v>3055.5476793000003</v>
      </c>
      <c r="P51" s="30"/>
    </row>
    <row r="52" spans="1:17" ht="11.1" customHeight="1" x14ac:dyDescent="0.25">
      <c r="A52" s="69"/>
      <c r="B52" s="70">
        <v>2024</v>
      </c>
      <c r="C52" s="108">
        <v>277.10246000000001</v>
      </c>
      <c r="D52" s="114">
        <v>256.87464732000001</v>
      </c>
      <c r="E52" s="108">
        <v>235.4246</v>
      </c>
      <c r="F52" s="108">
        <v>245.56124234000001</v>
      </c>
      <c r="G52" s="108">
        <v>245.56124234000001</v>
      </c>
      <c r="H52" s="108">
        <v>259.04069800000002</v>
      </c>
      <c r="I52" s="108">
        <v>222.42962880000002</v>
      </c>
      <c r="J52" s="108">
        <v>254.29875000000001</v>
      </c>
      <c r="K52" s="108">
        <v>240.73908119999999</v>
      </c>
      <c r="L52" s="108">
        <v>213.24600000000001</v>
      </c>
      <c r="M52" s="108">
        <v>252.24799999999999</v>
      </c>
      <c r="N52" s="108">
        <v>398.10122000000001</v>
      </c>
      <c r="O52" s="224">
        <f t="shared" si="0"/>
        <v>3100.6275700000001</v>
      </c>
      <c r="P52" s="30"/>
    </row>
    <row r="53" spans="1:17" ht="11.1" customHeight="1" x14ac:dyDescent="0.25">
      <c r="A53" s="69" t="s">
        <v>22</v>
      </c>
      <c r="B53" s="70">
        <v>2023</v>
      </c>
      <c r="C53" s="108">
        <v>228.16229999999999</v>
      </c>
      <c r="D53" s="108">
        <v>238.5975</v>
      </c>
      <c r="E53" s="108">
        <v>239.39850000000001</v>
      </c>
      <c r="F53" s="108">
        <v>237.02260000000001</v>
      </c>
      <c r="G53" s="108">
        <v>248.52449999999999</v>
      </c>
      <c r="H53" s="108">
        <v>254.48625000000001</v>
      </c>
      <c r="I53" s="108">
        <v>257.625</v>
      </c>
      <c r="J53" s="108">
        <v>256.005</v>
      </c>
      <c r="K53" s="108">
        <v>254.565</v>
      </c>
      <c r="L53" s="108">
        <v>254.47499999999999</v>
      </c>
      <c r="M53" s="108">
        <v>254.79150000000001</v>
      </c>
      <c r="N53" s="108">
        <v>292.33499999999998</v>
      </c>
      <c r="O53" s="224">
        <f t="shared" si="0"/>
        <v>3015.9881499999997</v>
      </c>
      <c r="P53" s="30"/>
    </row>
    <row r="54" spans="1:17" ht="11.1" customHeight="1" x14ac:dyDescent="0.25">
      <c r="A54" s="69"/>
      <c r="B54" s="70">
        <v>2024</v>
      </c>
      <c r="C54" s="108">
        <v>263.64</v>
      </c>
      <c r="D54" s="114">
        <v>245.35500000000002</v>
      </c>
      <c r="E54" s="108">
        <v>247.04666666666699</v>
      </c>
      <c r="F54" s="108">
        <v>252.31950000000001</v>
      </c>
      <c r="G54" s="108">
        <v>260.8725</v>
      </c>
      <c r="H54" s="108">
        <v>260.85750000000002</v>
      </c>
      <c r="I54" s="108">
        <v>265.69500000000005</v>
      </c>
      <c r="J54" s="108">
        <v>268.13774999999998</v>
      </c>
      <c r="K54" s="108">
        <v>261.58499999999998</v>
      </c>
      <c r="L54" s="108">
        <v>258.46499999999992</v>
      </c>
      <c r="M54" s="108">
        <v>261.24400000000003</v>
      </c>
      <c r="N54" s="108">
        <v>298.11250000000001</v>
      </c>
      <c r="O54" s="224">
        <f t="shared" si="0"/>
        <v>3143.3304166666671</v>
      </c>
      <c r="P54" s="30"/>
    </row>
    <row r="55" spans="1:17" ht="11.1" customHeight="1" x14ac:dyDescent="0.25">
      <c r="A55" s="76" t="s">
        <v>30</v>
      </c>
      <c r="B55" s="70">
        <v>2023</v>
      </c>
      <c r="C55" s="108">
        <v>32.44</v>
      </c>
      <c r="D55" s="108">
        <v>29.32</v>
      </c>
      <c r="E55" s="108">
        <v>27.32</v>
      </c>
      <c r="F55" s="108">
        <v>26.36</v>
      </c>
      <c r="G55" s="108">
        <v>26.68</v>
      </c>
      <c r="H55" s="108">
        <v>24.02</v>
      </c>
      <c r="I55" s="108">
        <v>30.42</v>
      </c>
      <c r="J55" s="108">
        <v>30.12</v>
      </c>
      <c r="K55" s="108">
        <v>28.94</v>
      </c>
      <c r="L55" s="108">
        <v>25.38</v>
      </c>
      <c r="M55" s="108">
        <v>30.4</v>
      </c>
      <c r="N55" s="108">
        <v>28.46</v>
      </c>
      <c r="O55" s="224">
        <f t="shared" si="0"/>
        <v>339.85999999999996</v>
      </c>
      <c r="P55" s="30"/>
    </row>
    <row r="56" spans="1:17" ht="11.1" customHeight="1" x14ac:dyDescent="0.25">
      <c r="A56" s="76"/>
      <c r="B56" s="70">
        <v>2024</v>
      </c>
      <c r="C56" s="108">
        <v>26.725999999999999</v>
      </c>
      <c r="D56" s="114">
        <v>25.342700000000001</v>
      </c>
      <c r="E56" s="108">
        <v>26.698</v>
      </c>
      <c r="F56" s="108">
        <v>25.9</v>
      </c>
      <c r="G56" s="108">
        <v>26.306999999999999</v>
      </c>
      <c r="H56" s="108">
        <v>23.634399999999999</v>
      </c>
      <c r="I56" s="108">
        <v>25.34</v>
      </c>
      <c r="J56" s="108">
        <v>26.347000000000001</v>
      </c>
      <c r="K56" s="108">
        <v>25.850999999999999</v>
      </c>
      <c r="L56" s="108">
        <v>25.368749999999999</v>
      </c>
      <c r="M56" s="108">
        <v>23.970600000000001</v>
      </c>
      <c r="N56" s="108">
        <v>25.405000000000001</v>
      </c>
      <c r="O56" s="224">
        <f t="shared" si="0"/>
        <v>306.89044999999999</v>
      </c>
      <c r="P56" s="30"/>
    </row>
    <row r="57" spans="1:17" ht="11.1" customHeight="1" x14ac:dyDescent="0.25">
      <c r="A57" s="69" t="s">
        <v>155</v>
      </c>
      <c r="B57" s="70">
        <v>2023</v>
      </c>
      <c r="C57" s="108">
        <v>60.11999999999999</v>
      </c>
      <c r="D57" s="108">
        <v>63.134999999999991</v>
      </c>
      <c r="E57" s="108">
        <v>70.109999999999985</v>
      </c>
      <c r="F57" s="108">
        <v>66.818775000000002</v>
      </c>
      <c r="G57" s="108">
        <v>62.37</v>
      </c>
      <c r="H57" s="108">
        <v>67.319999999999993</v>
      </c>
      <c r="I57" s="108">
        <v>76.949999999999989</v>
      </c>
      <c r="J57" s="108">
        <v>80.955000000000013</v>
      </c>
      <c r="K57" s="108">
        <v>92.070000000000007</v>
      </c>
      <c r="L57" s="108">
        <v>83.655000000000001</v>
      </c>
      <c r="M57" s="108">
        <v>85.545000000000002</v>
      </c>
      <c r="N57" s="108">
        <v>108.80999999999997</v>
      </c>
      <c r="O57" s="224">
        <f t="shared" si="0"/>
        <v>917.85877499999992</v>
      </c>
      <c r="P57" s="30"/>
    </row>
    <row r="58" spans="1:17" ht="11.1" customHeight="1" x14ac:dyDescent="0.25">
      <c r="A58" s="77"/>
      <c r="B58" s="78">
        <v>2024</v>
      </c>
      <c r="C58" s="108">
        <v>63.814999999999998</v>
      </c>
      <c r="D58" s="109">
        <v>66.614000000000004</v>
      </c>
      <c r="E58" s="109">
        <v>76.89</v>
      </c>
      <c r="F58" s="109">
        <v>70.54025</v>
      </c>
      <c r="G58" s="109">
        <v>70.135000000000005</v>
      </c>
      <c r="H58" s="109">
        <v>73.034999999999997</v>
      </c>
      <c r="I58" s="109">
        <v>80.875</v>
      </c>
      <c r="J58" s="109">
        <v>85.954999999999998</v>
      </c>
      <c r="K58" s="109">
        <v>95.935000000000002</v>
      </c>
      <c r="L58" s="109">
        <v>92.48</v>
      </c>
      <c r="M58" s="109">
        <v>90.92</v>
      </c>
      <c r="N58" s="109">
        <v>120.3575</v>
      </c>
      <c r="O58" s="227">
        <f t="shared" si="0"/>
        <v>987.55175000000008</v>
      </c>
      <c r="P58" s="30"/>
    </row>
    <row r="59" spans="1:17" ht="9" customHeight="1" x14ac:dyDescent="0.3">
      <c r="A59" s="4" t="s">
        <v>161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312" t="s">
        <v>186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7" ht="9" customHeight="1" x14ac:dyDescent="0.3">
      <c r="A61" s="170" t="s">
        <v>179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  <c r="Q61" s="90"/>
    </row>
    <row r="62" spans="1:17" ht="9" customHeight="1" x14ac:dyDescent="0.3">
      <c r="A62" s="269" t="s">
        <v>180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"/>
    </row>
    <row r="63" spans="1:17" ht="9" customHeight="1" x14ac:dyDescent="0.3">
      <c r="A63" s="29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7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59:D70 IS1793:IS14593" numberStoredAsText="1"/>
    <ignoredError sqref="N59:O79 EGS12801 EGS8705 EGS4609 EGS13057:EGS14337 EGS8961:EGS10497 EGS4865:EGS6401 EGS2817:EGS4353 O5 O7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R66"/>
  <sheetViews>
    <sheetView showGridLines="0" zoomScaleNormal="100" workbookViewId="0">
      <selection activeCell="X59" sqref="X59"/>
    </sheetView>
  </sheetViews>
  <sheetFormatPr baseColWidth="10" defaultColWidth="5.109375" defaultRowHeight="12" customHeight="1" x14ac:dyDescent="0.25"/>
  <cols>
    <col min="1" max="1" width="7.33203125" style="94" customWidth="1"/>
    <col min="2" max="2" width="3.5546875" style="94" customWidth="1"/>
    <col min="3" max="14" width="4.6640625" style="94" customWidth="1"/>
    <col min="15" max="15" width="6.33203125" style="94" customWidth="1"/>
    <col min="16" max="16" width="5.109375" style="94"/>
    <col min="17" max="17" width="6.33203125" style="94" customWidth="1"/>
    <col min="18" max="16384" width="5.109375" style="94"/>
  </cols>
  <sheetData>
    <row r="1" spans="1:18" ht="20.25" customHeight="1" x14ac:dyDescent="0.25">
      <c r="A1" s="29" t="s">
        <v>236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8" ht="11.1" customHeight="1" x14ac:dyDescent="0.25">
      <c r="A2" s="32" t="s">
        <v>39</v>
      </c>
      <c r="B2" s="1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67"/>
    </row>
    <row r="3" spans="1:18" ht="5.0999999999999996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8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66</v>
      </c>
      <c r="P4" s="96"/>
    </row>
    <row r="5" spans="1:18" ht="12.95" customHeight="1" x14ac:dyDescent="0.25">
      <c r="A5" s="234" t="s">
        <v>26</v>
      </c>
      <c r="B5" s="222">
        <v>2023</v>
      </c>
      <c r="C5" s="223">
        <v>15197.980978857247</v>
      </c>
      <c r="D5" s="223">
        <v>15757.698877599996</v>
      </c>
      <c r="E5" s="223">
        <v>16037.049540213</v>
      </c>
      <c r="F5" s="223">
        <v>17124.764814863713</v>
      </c>
      <c r="G5" s="223">
        <v>17489.00613858414</v>
      </c>
      <c r="H5" s="223">
        <v>17509.319313600001</v>
      </c>
      <c r="I5" s="223">
        <v>17574.26838903204</v>
      </c>
      <c r="J5" s="223">
        <v>17121.698460232194</v>
      </c>
      <c r="K5" s="223">
        <v>16535.440423199998</v>
      </c>
      <c r="L5" s="223">
        <v>15735.956988721877</v>
      </c>
      <c r="M5" s="223">
        <v>16044.8730435</v>
      </c>
      <c r="N5" s="223">
        <v>16594.937510359334</v>
      </c>
      <c r="O5" s="224">
        <f>SUM(C5:N5)</f>
        <v>198722.99447876355</v>
      </c>
      <c r="P5" s="95"/>
      <c r="Q5" s="31"/>
      <c r="R5" s="31"/>
    </row>
    <row r="6" spans="1:18" ht="12.95" customHeight="1" x14ac:dyDescent="0.25">
      <c r="A6" s="236"/>
      <c r="B6" s="230" t="s">
        <v>108</v>
      </c>
      <c r="C6" s="225">
        <v>15576.295463916238</v>
      </c>
      <c r="D6" s="225">
        <v>16156.667694400003</v>
      </c>
      <c r="E6" s="225">
        <v>16361.510506500001</v>
      </c>
      <c r="F6" s="225">
        <v>17367.811615732557</v>
      </c>
      <c r="G6" s="226">
        <v>17728.301723572029</v>
      </c>
      <c r="H6" s="226">
        <v>17767.018169030762</v>
      </c>
      <c r="I6" s="226">
        <v>17904.542975397821</v>
      </c>
      <c r="J6" s="226">
        <v>17312.983709845925</v>
      </c>
      <c r="K6" s="226">
        <v>16774.804592319993</v>
      </c>
      <c r="L6" s="226">
        <v>15998.282246405839</v>
      </c>
      <c r="M6" s="226">
        <v>16281.58664686</v>
      </c>
      <c r="N6" s="226">
        <v>16861.800817170002</v>
      </c>
      <c r="O6" s="227">
        <f t="shared" ref="O6:O58" si="0">SUM(C6:N6)</f>
        <v>202091.6061611512</v>
      </c>
      <c r="P6" s="95"/>
      <c r="Q6" s="31"/>
      <c r="R6" s="31"/>
    </row>
    <row r="7" spans="1:18" ht="11.1" customHeight="1" x14ac:dyDescent="0.25">
      <c r="A7" s="69" t="s">
        <v>3</v>
      </c>
      <c r="B7" s="70">
        <v>2023</v>
      </c>
      <c r="C7" s="108">
        <v>804.60318809999978</v>
      </c>
      <c r="D7" s="108">
        <v>801.90668039999957</v>
      </c>
      <c r="E7" s="108">
        <v>730.02809129999991</v>
      </c>
      <c r="F7" s="108">
        <v>688.67827560000046</v>
      </c>
      <c r="G7" s="108">
        <v>725.25774509999985</v>
      </c>
      <c r="H7" s="108">
        <v>735.04506839999999</v>
      </c>
      <c r="I7" s="108">
        <v>760.65781919999949</v>
      </c>
      <c r="J7" s="108">
        <v>779.86341959999993</v>
      </c>
      <c r="K7" s="108">
        <v>800.19702270000005</v>
      </c>
      <c r="L7" s="108">
        <v>776.3388708</v>
      </c>
      <c r="M7" s="108">
        <v>797.43683130000022</v>
      </c>
      <c r="N7" s="108">
        <v>882.93267539999965</v>
      </c>
      <c r="O7" s="224">
        <f t="shared" si="0"/>
        <v>9282.945687899999</v>
      </c>
      <c r="P7" s="95"/>
      <c r="Q7" s="31"/>
      <c r="R7" s="31"/>
    </row>
    <row r="8" spans="1:18" ht="11.1" customHeight="1" x14ac:dyDescent="0.25">
      <c r="A8" s="69"/>
      <c r="B8" s="70">
        <v>2024</v>
      </c>
      <c r="C8" s="108">
        <v>844.94938499999978</v>
      </c>
      <c r="D8" s="2">
        <v>839.39646420000008</v>
      </c>
      <c r="E8" s="108">
        <v>791.50393500000052</v>
      </c>
      <c r="F8" s="108">
        <v>741.93030605999968</v>
      </c>
      <c r="G8" s="108">
        <v>776.2242202499998</v>
      </c>
      <c r="H8" s="108">
        <v>785.42462025000009</v>
      </c>
      <c r="I8" s="108">
        <v>808.88382311999942</v>
      </c>
      <c r="J8" s="108">
        <v>805.38522516</v>
      </c>
      <c r="K8" s="108">
        <v>818.14006302000007</v>
      </c>
      <c r="L8" s="108">
        <v>851.7096456300003</v>
      </c>
      <c r="M8" s="108">
        <v>892.58243436000043</v>
      </c>
      <c r="N8" s="108">
        <v>955.15975106999997</v>
      </c>
      <c r="O8" s="224">
        <f t="shared" si="0"/>
        <v>9911.2898731200003</v>
      </c>
      <c r="P8" s="95"/>
      <c r="Q8" s="31"/>
      <c r="R8" s="31"/>
    </row>
    <row r="9" spans="1:18" ht="11.1" customHeight="1" x14ac:dyDescent="0.25">
      <c r="A9" s="69" t="s">
        <v>4</v>
      </c>
      <c r="B9" s="70">
        <v>2023</v>
      </c>
      <c r="C9" s="108">
        <v>819.09829999999999</v>
      </c>
      <c r="D9" s="108">
        <v>871.11019999999996</v>
      </c>
      <c r="E9" s="108">
        <v>743.17349999999999</v>
      </c>
      <c r="F9" s="108">
        <v>819.99850000000004</v>
      </c>
      <c r="G9" s="108">
        <v>772.84207800000001</v>
      </c>
      <c r="H9" s="108">
        <v>830.12383</v>
      </c>
      <c r="I9" s="108">
        <v>630.14279999999997</v>
      </c>
      <c r="J9" s="108">
        <v>640.10469999999998</v>
      </c>
      <c r="K9" s="108">
        <v>642.21339999999998</v>
      </c>
      <c r="L9" s="108">
        <v>627.04359999999997</v>
      </c>
      <c r="M9" s="108">
        <v>628.11292000000003</v>
      </c>
      <c r="N9" s="108">
        <v>625.15067232000001</v>
      </c>
      <c r="O9" s="224">
        <f t="shared" si="0"/>
        <v>8649.1145003199999</v>
      </c>
      <c r="P9" s="95"/>
      <c r="Q9" s="31"/>
      <c r="R9" s="31"/>
    </row>
    <row r="10" spans="1:18" ht="11.1" customHeight="1" x14ac:dyDescent="0.25">
      <c r="A10" s="69"/>
      <c r="B10" s="70">
        <v>2024</v>
      </c>
      <c r="C10" s="108">
        <v>818.87065488189</v>
      </c>
      <c r="D10" s="2">
        <v>869.39816399999995</v>
      </c>
      <c r="E10" s="108">
        <v>743.82500000000005</v>
      </c>
      <c r="F10" s="108">
        <v>810.11234100000001</v>
      </c>
      <c r="G10" s="108">
        <v>781.78911234099996</v>
      </c>
      <c r="H10" s="108">
        <v>731.02212383000006</v>
      </c>
      <c r="I10" s="108">
        <v>602.18299999999999</v>
      </c>
      <c r="J10" s="108">
        <v>645.83993299999997</v>
      </c>
      <c r="K10" s="108">
        <v>651.24329999999998</v>
      </c>
      <c r="L10" s="108">
        <v>608.74040000000002</v>
      </c>
      <c r="M10" s="108">
        <v>602.94920000000002</v>
      </c>
      <c r="N10" s="108">
        <v>607.25604080000005</v>
      </c>
      <c r="O10" s="224">
        <f t="shared" si="0"/>
        <v>8473.2292698528909</v>
      </c>
      <c r="P10" s="95"/>
      <c r="Q10" s="31"/>
      <c r="R10" s="31"/>
    </row>
    <row r="11" spans="1:18" ht="11.1" customHeight="1" x14ac:dyDescent="0.25">
      <c r="A11" s="73" t="s">
        <v>33</v>
      </c>
      <c r="B11" s="70">
        <v>2023</v>
      </c>
      <c r="C11" s="108">
        <v>371.7704</v>
      </c>
      <c r="D11" s="108">
        <v>356.88400000000001</v>
      </c>
      <c r="E11" s="108">
        <v>353.72859799999998</v>
      </c>
      <c r="F11" s="108">
        <v>347.89299999999997</v>
      </c>
      <c r="G11" s="108">
        <v>344.29110000000003</v>
      </c>
      <c r="H11" s="108">
        <v>346.71199999999999</v>
      </c>
      <c r="I11" s="108">
        <v>342.71090000000004</v>
      </c>
      <c r="J11" s="108">
        <v>326.08100000000002</v>
      </c>
      <c r="K11" s="108">
        <v>320.98900000000003</v>
      </c>
      <c r="L11" s="108">
        <v>320.28179999999998</v>
      </c>
      <c r="M11" s="108">
        <v>319.5247</v>
      </c>
      <c r="N11" s="108">
        <v>321.75099999999998</v>
      </c>
      <c r="O11" s="224">
        <f t="shared" si="0"/>
        <v>4072.6174980000005</v>
      </c>
      <c r="P11" s="95"/>
      <c r="Q11" s="31"/>
      <c r="R11" s="31"/>
    </row>
    <row r="12" spans="1:18" ht="11.1" customHeight="1" x14ac:dyDescent="0.25">
      <c r="A12" s="73"/>
      <c r="B12" s="70">
        <v>2024</v>
      </c>
      <c r="C12" s="108">
        <v>364.70600000000002</v>
      </c>
      <c r="D12" s="2">
        <v>348.11599999999999</v>
      </c>
      <c r="E12" s="108">
        <v>344.286</v>
      </c>
      <c r="F12" s="108">
        <v>340.262</v>
      </c>
      <c r="G12" s="108">
        <v>338.4</v>
      </c>
      <c r="H12" s="108">
        <v>334.673</v>
      </c>
      <c r="I12" s="108">
        <v>335.49699999999996</v>
      </c>
      <c r="J12" s="108">
        <v>318.68399999999997</v>
      </c>
      <c r="K12" s="108">
        <v>313.57500000000005</v>
      </c>
      <c r="L12" s="108">
        <v>310.85199999999998</v>
      </c>
      <c r="M12" s="108">
        <v>303.673</v>
      </c>
      <c r="N12" s="108">
        <v>307.685</v>
      </c>
      <c r="O12" s="224">
        <f t="shared" si="0"/>
        <v>3960.4089999999992</v>
      </c>
      <c r="P12" s="95"/>
      <c r="Q12" s="31"/>
      <c r="R12" s="31"/>
    </row>
    <row r="13" spans="1:18" ht="11.1" customHeight="1" x14ac:dyDescent="0.25">
      <c r="A13" s="69" t="s">
        <v>20</v>
      </c>
      <c r="B13" s="70">
        <v>2023</v>
      </c>
      <c r="C13" s="108">
        <v>463.19299999999998</v>
      </c>
      <c r="D13" s="108">
        <v>453.37199999999996</v>
      </c>
      <c r="E13" s="108">
        <v>464.57799999999997</v>
      </c>
      <c r="F13" s="108">
        <v>430.94599999999997</v>
      </c>
      <c r="G13" s="108">
        <v>420.99799999999993</v>
      </c>
      <c r="H13" s="108">
        <v>438.11899999999991</v>
      </c>
      <c r="I13" s="108">
        <v>458.09699999999998</v>
      </c>
      <c r="J13" s="108">
        <v>482.55200000000002</v>
      </c>
      <c r="K13" s="108">
        <v>480.15799999999996</v>
      </c>
      <c r="L13" s="108">
        <v>485.29399999999998</v>
      </c>
      <c r="M13" s="108">
        <v>428.13</v>
      </c>
      <c r="N13" s="108">
        <v>475.96999999999997</v>
      </c>
      <c r="O13" s="224">
        <f t="shared" si="0"/>
        <v>5481.4070000000002</v>
      </c>
      <c r="P13" s="95"/>
      <c r="Q13" s="31"/>
      <c r="R13" s="31"/>
    </row>
    <row r="14" spans="1:18" ht="11.1" customHeight="1" x14ac:dyDescent="0.25">
      <c r="A14" s="69"/>
      <c r="B14" s="70">
        <v>2024</v>
      </c>
      <c r="C14" s="108">
        <v>478.12020000000007</v>
      </c>
      <c r="D14" s="2">
        <v>440.17499999999995</v>
      </c>
      <c r="E14" s="108">
        <v>422.80200000000002</v>
      </c>
      <c r="F14" s="108">
        <v>422.90600000000001</v>
      </c>
      <c r="G14" s="108">
        <v>438.67500000000007</v>
      </c>
      <c r="H14" s="108">
        <v>428.154</v>
      </c>
      <c r="I14" s="108">
        <v>443.30099999999993</v>
      </c>
      <c r="J14" s="108">
        <v>427.09199999999998</v>
      </c>
      <c r="K14" s="108">
        <v>429.15899999999999</v>
      </c>
      <c r="L14" s="108">
        <v>436.46199999999999</v>
      </c>
      <c r="M14" s="108">
        <v>421.13400000000001</v>
      </c>
      <c r="N14" s="108">
        <v>476.28719999999998</v>
      </c>
      <c r="O14" s="224">
        <f t="shared" si="0"/>
        <v>5264.2673999999997</v>
      </c>
      <c r="P14" s="95"/>
      <c r="Q14" s="31"/>
      <c r="R14" s="31"/>
    </row>
    <row r="15" spans="1:18" ht="11.1" customHeight="1" x14ac:dyDescent="0.25">
      <c r="A15" s="69" t="s">
        <v>100</v>
      </c>
      <c r="B15" s="70">
        <v>2023</v>
      </c>
      <c r="C15" s="108">
        <v>947.77482000000009</v>
      </c>
      <c r="D15" s="108">
        <v>921.73524000000009</v>
      </c>
      <c r="E15" s="108">
        <v>1122.64617</v>
      </c>
      <c r="F15" s="108">
        <v>1174.3525200000001</v>
      </c>
      <c r="G15" s="108">
        <v>1151.2933800000001</v>
      </c>
      <c r="H15" s="108">
        <v>1056.4287900000002</v>
      </c>
      <c r="I15" s="108">
        <v>1217.9014199999999</v>
      </c>
      <c r="J15" s="108">
        <v>1119.17409</v>
      </c>
      <c r="K15" s="108">
        <v>945.22176000000002</v>
      </c>
      <c r="L15" s="108">
        <v>884.14161000000001</v>
      </c>
      <c r="M15" s="108">
        <v>890.37890999999991</v>
      </c>
      <c r="N15" s="108">
        <v>1152.0277800000001</v>
      </c>
      <c r="O15" s="224">
        <f t="shared" si="0"/>
        <v>12583.076490000001</v>
      </c>
      <c r="P15" s="95"/>
      <c r="Q15" s="31"/>
      <c r="R15" s="31"/>
    </row>
    <row r="16" spans="1:18" ht="11.1" customHeight="1" x14ac:dyDescent="0.25">
      <c r="A16" s="69"/>
      <c r="B16" s="70">
        <v>2024</v>
      </c>
      <c r="C16" s="108">
        <v>949.34699999999998</v>
      </c>
      <c r="D16" s="2">
        <v>925.077</v>
      </c>
      <c r="E16" s="108">
        <v>1126.028</v>
      </c>
      <c r="F16" s="108">
        <v>1178.4190000000001</v>
      </c>
      <c r="G16" s="108">
        <v>1150.3910000000001</v>
      </c>
      <c r="H16" s="108">
        <v>1060.4069999999999</v>
      </c>
      <c r="I16" s="108">
        <v>1206.857</v>
      </c>
      <c r="J16" s="108">
        <v>1122.5070000000001</v>
      </c>
      <c r="K16" s="108">
        <v>948.07299999999998</v>
      </c>
      <c r="L16" s="108">
        <v>886.12900000000002</v>
      </c>
      <c r="M16" s="108">
        <v>895.33100000000002</v>
      </c>
      <c r="N16" s="108">
        <v>1106.422</v>
      </c>
      <c r="O16" s="224">
        <f t="shared" si="0"/>
        <v>12554.988000000003</v>
      </c>
      <c r="P16" s="95"/>
      <c r="Q16" s="31"/>
      <c r="R16" s="31"/>
    </row>
    <row r="17" spans="1:18" ht="11.1" customHeight="1" x14ac:dyDescent="0.25">
      <c r="A17" s="73" t="s">
        <v>0</v>
      </c>
      <c r="B17" s="70">
        <v>2023</v>
      </c>
      <c r="C17" s="108">
        <v>1787.5343</v>
      </c>
      <c r="D17" s="108">
        <v>1813.0372199999999</v>
      </c>
      <c r="E17" s="108">
        <v>1695.3847000000001</v>
      </c>
      <c r="F17" s="108">
        <v>1794.2278999999999</v>
      </c>
      <c r="G17" s="108">
        <v>1902.5437999999999</v>
      </c>
      <c r="H17" s="108">
        <v>1940.944</v>
      </c>
      <c r="I17" s="108">
        <v>1887.0550000000001</v>
      </c>
      <c r="J17" s="108">
        <v>1896.674</v>
      </c>
      <c r="K17" s="108">
        <v>1934.4395</v>
      </c>
      <c r="L17" s="108">
        <v>1914.4489999999998</v>
      </c>
      <c r="M17" s="108">
        <v>2007.259</v>
      </c>
      <c r="N17" s="108">
        <v>1876.451</v>
      </c>
      <c r="O17" s="224">
        <f t="shared" si="0"/>
        <v>22449.99942</v>
      </c>
      <c r="P17" s="95"/>
      <c r="Q17" s="31"/>
      <c r="R17" s="31"/>
    </row>
    <row r="18" spans="1:18" ht="11.1" customHeight="1" x14ac:dyDescent="0.25">
      <c r="A18" s="73"/>
      <c r="B18" s="70">
        <v>2024</v>
      </c>
      <c r="C18" s="108">
        <v>1793.105</v>
      </c>
      <c r="D18" s="2">
        <v>1816.894</v>
      </c>
      <c r="E18" s="108">
        <v>1692.289</v>
      </c>
      <c r="F18" s="108">
        <v>1798.8419999999999</v>
      </c>
      <c r="G18" s="108">
        <v>1891.1589999999999</v>
      </c>
      <c r="H18" s="108">
        <v>1922.94</v>
      </c>
      <c r="I18" s="108">
        <v>1873.6989999999998</v>
      </c>
      <c r="J18" s="108">
        <v>1885.7370000000001</v>
      </c>
      <c r="K18" s="108">
        <v>1897.06</v>
      </c>
      <c r="L18" s="108">
        <v>1849.5509999999999</v>
      </c>
      <c r="M18" s="108">
        <v>1944.374</v>
      </c>
      <c r="N18" s="108">
        <v>1876.8820000000001</v>
      </c>
      <c r="O18" s="224">
        <f t="shared" si="0"/>
        <v>22242.532000000003</v>
      </c>
      <c r="P18" s="95"/>
      <c r="Q18" s="31"/>
      <c r="R18" s="31"/>
    </row>
    <row r="19" spans="1:18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24">
        <f t="shared" si="0"/>
        <v>0</v>
      </c>
      <c r="P19" s="95"/>
      <c r="Q19" s="31"/>
      <c r="R19" s="31"/>
    </row>
    <row r="20" spans="1:18" ht="11.1" customHeight="1" x14ac:dyDescent="0.25">
      <c r="A20" s="73"/>
      <c r="B20" s="70">
        <v>2024</v>
      </c>
      <c r="C20" s="108">
        <v>0</v>
      </c>
      <c r="D20" s="2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224">
        <f t="shared" si="0"/>
        <v>0</v>
      </c>
      <c r="P20" s="95"/>
      <c r="Q20" s="31"/>
      <c r="R20" s="31"/>
    </row>
    <row r="21" spans="1:18" ht="11.1" customHeight="1" x14ac:dyDescent="0.25">
      <c r="A21" s="69" t="s">
        <v>34</v>
      </c>
      <c r="B21" s="70">
        <v>2023</v>
      </c>
      <c r="C21" s="108">
        <v>800.4603000000003</v>
      </c>
      <c r="D21" s="108">
        <v>895.29224999999985</v>
      </c>
      <c r="E21" s="108">
        <v>989.64224999999954</v>
      </c>
      <c r="F21" s="108">
        <v>1102.92345</v>
      </c>
      <c r="G21" s="108">
        <v>1205.6909999999998</v>
      </c>
      <c r="H21" s="108">
        <v>1280.6635499999998</v>
      </c>
      <c r="I21" s="108">
        <v>1231.4051999999997</v>
      </c>
      <c r="J21" s="108">
        <v>1108.3345499999996</v>
      </c>
      <c r="K21" s="108">
        <v>990.08085000000028</v>
      </c>
      <c r="L21" s="108">
        <v>882.96299999999985</v>
      </c>
      <c r="M21" s="108">
        <v>785.89979999999991</v>
      </c>
      <c r="N21" s="108">
        <v>711.26385000000005</v>
      </c>
      <c r="O21" s="224">
        <f t="shared" si="0"/>
        <v>11984.620049999996</v>
      </c>
      <c r="P21" s="95"/>
      <c r="Q21" s="31"/>
      <c r="R21" s="31"/>
    </row>
    <row r="22" spans="1:18" ht="11.1" customHeight="1" x14ac:dyDescent="0.25">
      <c r="A22" s="69"/>
      <c r="B22" s="70">
        <v>2024</v>
      </c>
      <c r="C22" s="108">
        <v>805.34699999999998</v>
      </c>
      <c r="D22" s="2">
        <v>901.28700000000003</v>
      </c>
      <c r="E22" s="108">
        <v>995.34699999999998</v>
      </c>
      <c r="F22" s="108">
        <v>1108.309</v>
      </c>
      <c r="G22" s="108">
        <v>1210.4169999999999</v>
      </c>
      <c r="H22" s="108">
        <v>1285.5070000000001</v>
      </c>
      <c r="I22" s="108">
        <v>1240.0840000000001</v>
      </c>
      <c r="J22" s="108">
        <v>1112.309</v>
      </c>
      <c r="K22" s="108">
        <v>998.40899999999999</v>
      </c>
      <c r="L22" s="108">
        <v>886.31700000000001</v>
      </c>
      <c r="M22" s="108">
        <v>787.63099999999997</v>
      </c>
      <c r="N22" s="108">
        <v>715.30899999999997</v>
      </c>
      <c r="O22" s="224">
        <f t="shared" si="0"/>
        <v>12046.272999999997</v>
      </c>
      <c r="P22" s="95"/>
      <c r="Q22" s="31"/>
      <c r="R22" s="31"/>
    </row>
    <row r="23" spans="1:18" ht="11.1" customHeight="1" x14ac:dyDescent="0.25">
      <c r="A23" s="69" t="s">
        <v>19</v>
      </c>
      <c r="B23" s="70">
        <v>2023</v>
      </c>
      <c r="C23" s="108">
        <v>231.42137</v>
      </c>
      <c r="D23" s="108">
        <v>248.364</v>
      </c>
      <c r="E23" s="108">
        <v>217.63589999999999</v>
      </c>
      <c r="F23" s="108">
        <v>228.63140000000001</v>
      </c>
      <c r="G23" s="108">
        <v>252.364</v>
      </c>
      <c r="H23" s="108">
        <v>253.184</v>
      </c>
      <c r="I23" s="108">
        <v>254.369</v>
      </c>
      <c r="J23" s="108">
        <v>230.60470000000001</v>
      </c>
      <c r="K23" s="108">
        <v>226.458</v>
      </c>
      <c r="L23" s="108">
        <v>243.40600000000001</v>
      </c>
      <c r="M23" s="108">
        <v>244.36799999999999</v>
      </c>
      <c r="N23" s="108">
        <v>268.392</v>
      </c>
      <c r="O23" s="224">
        <f t="shared" si="0"/>
        <v>2899.1983699999996</v>
      </c>
      <c r="P23" s="95"/>
      <c r="Q23" s="31"/>
      <c r="R23" s="31"/>
    </row>
    <row r="24" spans="1:18" ht="11.1" customHeight="1" x14ac:dyDescent="0.25">
      <c r="A24" s="69"/>
      <c r="B24" s="70">
        <v>2024</v>
      </c>
      <c r="C24" s="108">
        <v>229.34700000000001</v>
      </c>
      <c r="D24" s="2">
        <v>240.65799999999999</v>
      </c>
      <c r="E24" s="108">
        <v>214.09800000000001</v>
      </c>
      <c r="F24" s="108">
        <v>220.28</v>
      </c>
      <c r="G24" s="108">
        <v>241.3458</v>
      </c>
      <c r="H24" s="108">
        <v>240.30500000000001</v>
      </c>
      <c r="I24" s="108">
        <v>241.637</v>
      </c>
      <c r="J24" s="108">
        <v>220.04300000000001</v>
      </c>
      <c r="K24" s="108">
        <v>217.30799999999999</v>
      </c>
      <c r="L24" s="108">
        <v>215.667</v>
      </c>
      <c r="M24" s="108">
        <v>232.33699999999999</v>
      </c>
      <c r="N24" s="108">
        <v>260.31400000000002</v>
      </c>
      <c r="O24" s="224">
        <f t="shared" si="0"/>
        <v>2773.3397999999997</v>
      </c>
      <c r="P24" s="95"/>
      <c r="Q24" s="31"/>
      <c r="R24" s="31"/>
    </row>
    <row r="25" spans="1:18" ht="11.1" customHeight="1" x14ac:dyDescent="0.25">
      <c r="A25" s="69" t="s">
        <v>41</v>
      </c>
      <c r="B25" s="70">
        <v>2023</v>
      </c>
      <c r="C25" s="108">
        <v>1938.5376303539999</v>
      </c>
      <c r="D25" s="108">
        <v>2070.2710499999998</v>
      </c>
      <c r="E25" s="108">
        <v>2087.589120000001</v>
      </c>
      <c r="F25" s="108">
        <v>2274.38733</v>
      </c>
      <c r="G25" s="108">
        <v>2297.5148100000001</v>
      </c>
      <c r="H25" s="108">
        <v>2187.3874499999993</v>
      </c>
      <c r="I25" s="108">
        <v>2339.8713299999995</v>
      </c>
      <c r="J25" s="108">
        <v>2242.9718399999997</v>
      </c>
      <c r="K25" s="108">
        <v>2333.9957066999991</v>
      </c>
      <c r="L25" s="108">
        <v>2089.27184796643</v>
      </c>
      <c r="M25" s="108">
        <v>2357.2026753</v>
      </c>
      <c r="N25" s="108">
        <v>2410.6266900000001</v>
      </c>
      <c r="O25" s="224">
        <f t="shared" si="0"/>
        <v>26629.627480320429</v>
      </c>
      <c r="P25" s="95"/>
      <c r="Q25" s="31"/>
      <c r="R25" s="31"/>
    </row>
    <row r="26" spans="1:18" ht="11.1" customHeight="1" x14ac:dyDescent="0.25">
      <c r="A26" s="69"/>
      <c r="B26" s="70">
        <v>2024</v>
      </c>
      <c r="C26" s="108">
        <v>2177.2369899999999</v>
      </c>
      <c r="D26" s="2">
        <v>2298.6709799999999</v>
      </c>
      <c r="E26" s="108">
        <v>2348.1083400000007</v>
      </c>
      <c r="F26" s="108">
        <v>2495.4351152999998</v>
      </c>
      <c r="G26" s="108">
        <v>2453.2133952999998</v>
      </c>
      <c r="H26" s="108">
        <v>2312.8263200000001</v>
      </c>
      <c r="I26" s="108">
        <v>2508.8631153000001</v>
      </c>
      <c r="J26" s="108">
        <v>2298.8631153000001</v>
      </c>
      <c r="K26" s="108">
        <v>2445.8207836000001</v>
      </c>
      <c r="L26" s="108">
        <v>2281.3677852999999</v>
      </c>
      <c r="M26" s="108">
        <v>2432.3637053000002</v>
      </c>
      <c r="N26" s="108">
        <v>2540.1253000000002</v>
      </c>
      <c r="O26" s="224">
        <f t="shared" si="0"/>
        <v>28592.894945400003</v>
      </c>
      <c r="P26" s="95"/>
      <c r="Q26" s="31"/>
      <c r="R26" s="31"/>
    </row>
    <row r="27" spans="1:18" ht="11.1" customHeight="1" x14ac:dyDescent="0.25">
      <c r="A27" s="69" t="s">
        <v>40</v>
      </c>
      <c r="B27" s="70">
        <v>2023</v>
      </c>
      <c r="C27" s="108">
        <v>341.305566</v>
      </c>
      <c r="D27" s="108">
        <v>342.3526980000002</v>
      </c>
      <c r="E27" s="108">
        <v>333.98104799999999</v>
      </c>
      <c r="F27" s="108">
        <v>353.10584400000005</v>
      </c>
      <c r="G27" s="108">
        <v>356.50938000000002</v>
      </c>
      <c r="H27" s="108">
        <v>380.76344999999998</v>
      </c>
      <c r="I27" s="108">
        <v>403.44009</v>
      </c>
      <c r="J27" s="108">
        <v>431.68133999999981</v>
      </c>
      <c r="K27" s="108">
        <v>370.96328999999997</v>
      </c>
      <c r="L27" s="108">
        <v>382.38484200000011</v>
      </c>
      <c r="M27" s="108">
        <v>378.50873999999999</v>
      </c>
      <c r="N27" s="108">
        <v>458.95726200000001</v>
      </c>
      <c r="O27" s="224">
        <f t="shared" si="0"/>
        <v>4533.9535500000002</v>
      </c>
      <c r="P27" s="95"/>
      <c r="Q27" s="31"/>
      <c r="R27" s="31"/>
    </row>
    <row r="28" spans="1:18" ht="11.1" customHeight="1" x14ac:dyDescent="0.25">
      <c r="A28" s="69"/>
      <c r="B28" s="70">
        <v>2024</v>
      </c>
      <c r="C28" s="108">
        <v>336.78900599999997</v>
      </c>
      <c r="D28" s="2">
        <v>369.381168</v>
      </c>
      <c r="E28" s="108">
        <v>358.11676799999998</v>
      </c>
      <c r="F28" s="108">
        <v>387.52900799999998</v>
      </c>
      <c r="G28" s="108">
        <v>363.81310400000001</v>
      </c>
      <c r="H28" s="108">
        <v>402.86358599999994</v>
      </c>
      <c r="I28" s="108">
        <v>407.03497800000008</v>
      </c>
      <c r="J28" s="108">
        <v>455.45998800000001</v>
      </c>
      <c r="K28" s="108">
        <v>396.04283800000002</v>
      </c>
      <c r="L28" s="108">
        <v>401.33600000000001</v>
      </c>
      <c r="M28" s="108">
        <v>400.13200000000001</v>
      </c>
      <c r="N28" s="108">
        <v>466.47800000000001</v>
      </c>
      <c r="O28" s="224">
        <f t="shared" si="0"/>
        <v>4744.9764439999999</v>
      </c>
      <c r="P28" s="95"/>
      <c r="Q28" s="31"/>
      <c r="R28" s="31"/>
    </row>
    <row r="29" spans="1:18" ht="11.1" customHeight="1" x14ac:dyDescent="0.25">
      <c r="A29" s="69" t="s">
        <v>18</v>
      </c>
      <c r="B29" s="70">
        <v>2023</v>
      </c>
      <c r="C29" s="108">
        <v>703.80765000000008</v>
      </c>
      <c r="D29" s="108">
        <v>657.90918000000022</v>
      </c>
      <c r="E29" s="108">
        <v>735.02270999999962</v>
      </c>
      <c r="F29" s="108">
        <v>692.6605800000001</v>
      </c>
      <c r="G29" s="108">
        <v>732.21210000000019</v>
      </c>
      <c r="H29" s="108">
        <v>696.54473999999971</v>
      </c>
      <c r="I29" s="108">
        <v>717.74594999999977</v>
      </c>
      <c r="J29" s="108">
        <v>695.21924999999987</v>
      </c>
      <c r="K29" s="108">
        <v>670.45977000000028</v>
      </c>
      <c r="L29" s="108">
        <v>683.2791299999999</v>
      </c>
      <c r="M29" s="108">
        <v>704.37119999999993</v>
      </c>
      <c r="N29" s="108">
        <v>759.90407999999991</v>
      </c>
      <c r="O29" s="224">
        <f t="shared" si="0"/>
        <v>8449.1363399999991</v>
      </c>
      <c r="P29" s="95"/>
      <c r="Q29" s="31"/>
      <c r="R29" s="31"/>
    </row>
    <row r="30" spans="1:18" ht="11.1" customHeight="1" x14ac:dyDescent="0.25">
      <c r="A30" s="69"/>
      <c r="B30" s="70">
        <v>2024</v>
      </c>
      <c r="C30" s="108">
        <v>670.66632000000016</v>
      </c>
      <c r="D30" s="2">
        <v>634.45581000000016</v>
      </c>
      <c r="E30" s="108">
        <v>672.32331000000022</v>
      </c>
      <c r="F30" s="108">
        <v>505.86079999999987</v>
      </c>
      <c r="G30" s="108">
        <v>532.91760000000011</v>
      </c>
      <c r="H30" s="108">
        <v>635.24631000000034</v>
      </c>
      <c r="I30" s="108">
        <v>675.37974000000031</v>
      </c>
      <c r="J30" s="108">
        <v>675.42717000000027</v>
      </c>
      <c r="K30" s="108">
        <v>653.82765000000006</v>
      </c>
      <c r="L30" s="108">
        <v>676.53590999999983</v>
      </c>
      <c r="M30" s="108">
        <v>656.89733999999987</v>
      </c>
      <c r="N30" s="108">
        <v>714.12138000000004</v>
      </c>
      <c r="O30" s="224">
        <f t="shared" si="0"/>
        <v>7703.6593400000002</v>
      </c>
      <c r="P30" s="95"/>
      <c r="Q30" s="31"/>
      <c r="R30" s="31"/>
    </row>
    <row r="31" spans="1:18" ht="11.1" customHeight="1" x14ac:dyDescent="0.25">
      <c r="A31" s="69" t="s">
        <v>32</v>
      </c>
      <c r="B31" s="70">
        <v>2023</v>
      </c>
      <c r="C31" s="108">
        <v>730.12834199999986</v>
      </c>
      <c r="D31" s="108">
        <v>724.4323101</v>
      </c>
      <c r="E31" s="108">
        <v>722.63375429999996</v>
      </c>
      <c r="F31" s="108">
        <v>726.38443710000013</v>
      </c>
      <c r="G31" s="108">
        <v>708.82824300000004</v>
      </c>
      <c r="H31" s="108">
        <v>726.06184169999995</v>
      </c>
      <c r="I31" s="108">
        <v>792.55787039999984</v>
      </c>
      <c r="J31" s="108">
        <v>815.25269190000006</v>
      </c>
      <c r="K31" s="108">
        <v>760.54115669999999</v>
      </c>
      <c r="L31" s="108">
        <v>786.93599760000006</v>
      </c>
      <c r="M31" s="108">
        <v>748.53784259999998</v>
      </c>
      <c r="N31" s="108">
        <v>750.29130420000001</v>
      </c>
      <c r="O31" s="224">
        <f t="shared" si="0"/>
        <v>8992.5857916000004</v>
      </c>
      <c r="P31" s="95"/>
      <c r="Q31" s="31"/>
      <c r="R31" s="31"/>
    </row>
    <row r="32" spans="1:18" ht="11.1" customHeight="1" x14ac:dyDescent="0.25">
      <c r="A32" s="69"/>
      <c r="B32" s="70">
        <v>2024</v>
      </c>
      <c r="C32" s="108">
        <v>756.72403109999993</v>
      </c>
      <c r="D32" s="2">
        <v>747.42505320000021</v>
      </c>
      <c r="E32" s="108">
        <v>748.8725862</v>
      </c>
      <c r="F32" s="108">
        <v>752.85694079999996</v>
      </c>
      <c r="G32" s="108">
        <v>733.02024090000009</v>
      </c>
      <c r="H32" s="108">
        <v>749.68373610000015</v>
      </c>
      <c r="I32" s="108">
        <v>818.4441240000001</v>
      </c>
      <c r="J32" s="108">
        <v>844.75890000000004</v>
      </c>
      <c r="K32" s="108">
        <v>779.89981320000004</v>
      </c>
      <c r="L32" s="108">
        <v>807.9814791</v>
      </c>
      <c r="M32" s="108">
        <v>769.76847450000002</v>
      </c>
      <c r="N32" s="108">
        <v>770.39280120000012</v>
      </c>
      <c r="O32" s="224">
        <f t="shared" si="0"/>
        <v>9279.8281802999991</v>
      </c>
      <c r="P32" s="95"/>
      <c r="Q32" s="31"/>
      <c r="R32" s="31"/>
    </row>
    <row r="33" spans="1:18" ht="11.1" customHeight="1" x14ac:dyDescent="0.25">
      <c r="A33" s="69" t="s">
        <v>106</v>
      </c>
      <c r="B33" s="70">
        <v>2023</v>
      </c>
      <c r="C33" s="108">
        <v>270.45979999999997</v>
      </c>
      <c r="D33" s="108">
        <v>298.45870000000002</v>
      </c>
      <c r="E33" s="108">
        <v>259.77999999999997</v>
      </c>
      <c r="F33" s="108">
        <v>255.63128</v>
      </c>
      <c r="G33" s="108">
        <v>263.37400000000002</v>
      </c>
      <c r="H33" s="108">
        <v>259.64580000000001</v>
      </c>
      <c r="I33" s="108">
        <v>205.31700000000001</v>
      </c>
      <c r="J33" s="108">
        <v>228.33</v>
      </c>
      <c r="K33" s="108">
        <v>225.631</v>
      </c>
      <c r="L33" s="108">
        <v>223.34700000000001</v>
      </c>
      <c r="M33" s="108">
        <v>204.40600000000001</v>
      </c>
      <c r="N33" s="108">
        <v>232.47200000000001</v>
      </c>
      <c r="O33" s="224">
        <f t="shared" si="0"/>
        <v>2926.8525800000002</v>
      </c>
      <c r="P33" s="95"/>
      <c r="Q33" s="31"/>
      <c r="R33" s="31"/>
    </row>
    <row r="34" spans="1:18" ht="11.1" customHeight="1" x14ac:dyDescent="0.25">
      <c r="A34" s="69"/>
      <c r="B34" s="70">
        <v>2024</v>
      </c>
      <c r="C34" s="108">
        <v>267.64699999999999</v>
      </c>
      <c r="D34" s="2">
        <v>293.36099999999999</v>
      </c>
      <c r="E34" s="108">
        <v>255.36699999999999</v>
      </c>
      <c r="F34" s="108">
        <v>253.209</v>
      </c>
      <c r="G34" s="108">
        <v>258.80599999999998</v>
      </c>
      <c r="H34" s="108">
        <v>255.441</v>
      </c>
      <c r="I34" s="108">
        <v>201.4871</v>
      </c>
      <c r="J34" s="108">
        <v>225.46899999999999</v>
      </c>
      <c r="K34" s="108">
        <v>222.16069999999999</v>
      </c>
      <c r="L34" s="108">
        <v>220.304</v>
      </c>
      <c r="M34" s="108">
        <v>202.40899999999999</v>
      </c>
      <c r="N34" s="108">
        <v>229.34700000000001</v>
      </c>
      <c r="O34" s="224">
        <f t="shared" si="0"/>
        <v>2885.0078000000008</v>
      </c>
      <c r="P34" s="95"/>
      <c r="Q34" s="31"/>
      <c r="R34" s="31"/>
    </row>
    <row r="35" spans="1:18" ht="11.1" customHeight="1" x14ac:dyDescent="0.25">
      <c r="A35" s="69" t="s">
        <v>17</v>
      </c>
      <c r="B35" s="70">
        <v>2023</v>
      </c>
      <c r="C35" s="108">
        <v>710.53714999999988</v>
      </c>
      <c r="D35" s="108">
        <v>735.08671499999991</v>
      </c>
      <c r="E35" s="108">
        <v>700.70307600000001</v>
      </c>
      <c r="F35" s="108">
        <v>674.66298600000005</v>
      </c>
      <c r="G35" s="108">
        <v>681.68925600000011</v>
      </c>
      <c r="H35" s="108">
        <v>748.61344499999996</v>
      </c>
      <c r="I35" s="108">
        <v>862.27209600000015</v>
      </c>
      <c r="J35" s="108">
        <v>788.53680600000007</v>
      </c>
      <c r="K35" s="108">
        <v>824.72125500000004</v>
      </c>
      <c r="L35" s="108">
        <v>822.76800600000001</v>
      </c>
      <c r="M35" s="108">
        <v>745.34133600000018</v>
      </c>
      <c r="N35" s="108">
        <v>807.53451000000018</v>
      </c>
      <c r="O35" s="224">
        <f t="shared" si="0"/>
        <v>9102.4666369999995</v>
      </c>
      <c r="P35" s="95"/>
      <c r="Q35" s="31"/>
      <c r="R35" s="31"/>
    </row>
    <row r="36" spans="1:18" ht="11.1" customHeight="1" x14ac:dyDescent="0.25">
      <c r="A36" s="69"/>
      <c r="B36" s="70">
        <v>2024</v>
      </c>
      <c r="C36" s="108">
        <v>741.79683599999998</v>
      </c>
      <c r="D36" s="2">
        <v>780.20896500000003</v>
      </c>
      <c r="E36" s="108">
        <v>796.26549900000009</v>
      </c>
      <c r="F36" s="108">
        <v>796.70777999999996</v>
      </c>
      <c r="G36" s="108">
        <v>798.75567600000022</v>
      </c>
      <c r="H36" s="108">
        <v>862.66857000000005</v>
      </c>
      <c r="I36" s="108">
        <v>916.92134999999985</v>
      </c>
      <c r="J36" s="108">
        <v>780.87184600000001</v>
      </c>
      <c r="K36" s="108">
        <v>764.38835910000012</v>
      </c>
      <c r="L36" s="108">
        <v>780.72528000000011</v>
      </c>
      <c r="M36" s="108">
        <v>687.29075000000012</v>
      </c>
      <c r="N36" s="108">
        <v>774.57050999999979</v>
      </c>
      <c r="O36" s="224">
        <f t="shared" si="0"/>
        <v>9481.1714210999999</v>
      </c>
      <c r="P36" s="95"/>
      <c r="Q36" s="31"/>
      <c r="R36" s="31"/>
    </row>
    <row r="37" spans="1:18" ht="11.1" customHeight="1" x14ac:dyDescent="0.25">
      <c r="A37" s="69" t="s">
        <v>10</v>
      </c>
      <c r="B37" s="70">
        <v>2023</v>
      </c>
      <c r="C37" s="108">
        <v>1085.8726199999999</v>
      </c>
      <c r="D37" s="108">
        <v>1069.39248</v>
      </c>
      <c r="E37" s="108">
        <v>1050.6030599999999</v>
      </c>
      <c r="F37" s="108">
        <v>1113.2076000000002</v>
      </c>
      <c r="G37" s="108">
        <v>1132.6641</v>
      </c>
      <c r="H37" s="108">
        <v>1069.6224900000002</v>
      </c>
      <c r="I37" s="108">
        <v>1124.80755</v>
      </c>
      <c r="J37" s="108">
        <v>1095.9002399999999</v>
      </c>
      <c r="K37" s="108">
        <v>992.76651000000004</v>
      </c>
      <c r="L37" s="108">
        <v>926.45325000000003</v>
      </c>
      <c r="M37" s="108">
        <v>989.32554000000005</v>
      </c>
      <c r="N37" s="108">
        <v>1090.4845499999999</v>
      </c>
      <c r="O37" s="224">
        <f t="shared" si="0"/>
        <v>12741.099989999999</v>
      </c>
      <c r="P37" s="95"/>
      <c r="Q37" s="31"/>
      <c r="R37" s="31"/>
    </row>
    <row r="38" spans="1:18" ht="11.1" customHeight="1" x14ac:dyDescent="0.25">
      <c r="A38" s="69"/>
      <c r="B38" s="70">
        <v>2024</v>
      </c>
      <c r="C38" s="108">
        <v>1102.14111</v>
      </c>
      <c r="D38" s="2">
        <v>1118.9073599999999</v>
      </c>
      <c r="E38" s="108">
        <v>1033.2727500000001</v>
      </c>
      <c r="F38" s="108">
        <v>1106.2557899999999</v>
      </c>
      <c r="G38" s="108">
        <v>1159.60995</v>
      </c>
      <c r="H38" s="108">
        <v>1108.94553</v>
      </c>
      <c r="I38" s="108">
        <v>1174.38669</v>
      </c>
      <c r="J38" s="108">
        <v>1125.3807899999999</v>
      </c>
      <c r="K38" s="108">
        <v>1086.0164399999999</v>
      </c>
      <c r="L38" s="108">
        <v>1020.3702599999999</v>
      </c>
      <c r="M38" s="108">
        <v>1085.05152</v>
      </c>
      <c r="N38" s="108">
        <v>1184.6004600000001</v>
      </c>
      <c r="O38" s="224">
        <f t="shared" si="0"/>
        <v>13304.938649999998</v>
      </c>
      <c r="P38" s="95"/>
      <c r="Q38" s="31"/>
      <c r="R38" s="31"/>
    </row>
    <row r="39" spans="1:18" ht="11.1" customHeight="1" x14ac:dyDescent="0.25">
      <c r="A39" s="69" t="s">
        <v>63</v>
      </c>
      <c r="B39" s="70">
        <v>2023</v>
      </c>
      <c r="C39" s="108">
        <v>125.36667000000001</v>
      </c>
      <c r="D39" s="108">
        <v>117.32447999999999</v>
      </c>
      <c r="E39" s="108">
        <v>116.19432000000003</v>
      </c>
      <c r="F39" s="108">
        <v>112.31934000000001</v>
      </c>
      <c r="G39" s="108">
        <v>110.14878000000003</v>
      </c>
      <c r="H39" s="108">
        <v>109.33890000000001</v>
      </c>
      <c r="I39" s="108">
        <v>138.94745999999998</v>
      </c>
      <c r="J39" s="108">
        <v>132.52145999999999</v>
      </c>
      <c r="K39" s="108">
        <v>123.53781000000002</v>
      </c>
      <c r="L39" s="108">
        <v>147.99894</v>
      </c>
      <c r="M39" s="108">
        <v>154.66923000000006</v>
      </c>
      <c r="N39" s="108">
        <v>161.89133999999996</v>
      </c>
      <c r="O39" s="224">
        <f t="shared" si="0"/>
        <v>1550.2587299999998</v>
      </c>
      <c r="P39" s="95"/>
      <c r="Q39" s="31"/>
      <c r="R39" s="31"/>
    </row>
    <row r="40" spans="1:18" ht="11.1" customHeight="1" x14ac:dyDescent="0.25">
      <c r="A40" s="69"/>
      <c r="B40" s="70">
        <v>2024</v>
      </c>
      <c r="C40" s="108">
        <v>146.15733000000003</v>
      </c>
      <c r="D40" s="2">
        <v>124.93164</v>
      </c>
      <c r="E40" s="108">
        <v>124.30077000000001</v>
      </c>
      <c r="F40" s="108">
        <v>126.26172</v>
      </c>
      <c r="G40" s="108">
        <v>128.89536000000001</v>
      </c>
      <c r="H40" s="108">
        <v>120.28095000000002</v>
      </c>
      <c r="I40" s="108">
        <v>131.02001999999999</v>
      </c>
      <c r="J40" s="108">
        <v>133.24719000000002</v>
      </c>
      <c r="K40" s="108">
        <v>130.77573000000001</v>
      </c>
      <c r="L40" s="108">
        <v>144.52329</v>
      </c>
      <c r="M40" s="108">
        <v>152.23449000000005</v>
      </c>
      <c r="N40" s="108">
        <v>147.98772</v>
      </c>
      <c r="O40" s="224">
        <f t="shared" si="0"/>
        <v>1610.6162100000004</v>
      </c>
      <c r="P40" s="95"/>
      <c r="Q40" s="31"/>
      <c r="R40" s="31"/>
    </row>
    <row r="41" spans="1:18" ht="11.1" customHeight="1" x14ac:dyDescent="0.25">
      <c r="A41" s="69" t="s">
        <v>64</v>
      </c>
      <c r="B41" s="70">
        <v>2023</v>
      </c>
      <c r="C41" s="108">
        <v>145.68948280999999</v>
      </c>
      <c r="D41" s="108">
        <v>135.0099999</v>
      </c>
      <c r="E41" s="108">
        <v>162.1900042</v>
      </c>
      <c r="F41" s="108">
        <v>165.13999920000001</v>
      </c>
      <c r="G41" s="108">
        <v>150.11000000000001</v>
      </c>
      <c r="H41" s="108">
        <v>160.21000770000003</v>
      </c>
      <c r="I41" s="108">
        <v>169.49000369999999</v>
      </c>
      <c r="J41" s="108">
        <v>167.23999560000001</v>
      </c>
      <c r="K41" s="108">
        <v>160.65998930000001</v>
      </c>
      <c r="L41" s="108">
        <v>163.4099976</v>
      </c>
      <c r="M41" s="108">
        <v>158.46949230000001</v>
      </c>
      <c r="N41" s="108">
        <v>149.81997659999999</v>
      </c>
      <c r="O41" s="224">
        <f t="shared" si="0"/>
        <v>1887.4389489099999</v>
      </c>
      <c r="P41" s="95"/>
      <c r="Q41" s="31"/>
      <c r="R41" s="31"/>
    </row>
    <row r="42" spans="1:18" ht="11.1" customHeight="1" x14ac:dyDescent="0.25">
      <c r="A42" s="69"/>
      <c r="B42" s="70">
        <v>2024</v>
      </c>
      <c r="C42" s="108">
        <v>151.44999970000001</v>
      </c>
      <c r="D42" s="2">
        <v>140.608</v>
      </c>
      <c r="E42" s="108">
        <v>172.69996219999999</v>
      </c>
      <c r="F42" s="108">
        <v>172.38948600000001</v>
      </c>
      <c r="G42" s="108">
        <v>155.4398913</v>
      </c>
      <c r="H42" s="108">
        <v>165.84000309999999</v>
      </c>
      <c r="I42" s="108">
        <v>179.039995</v>
      </c>
      <c r="J42" s="108">
        <v>176.48200009999999</v>
      </c>
      <c r="K42" s="108">
        <v>170.815</v>
      </c>
      <c r="L42" s="108">
        <v>170.6189756</v>
      </c>
      <c r="M42" s="108">
        <v>163.54005269999999</v>
      </c>
      <c r="N42" s="108">
        <v>169.30999729999999</v>
      </c>
      <c r="O42" s="224">
        <f t="shared" si="0"/>
        <v>1988.2333630000003</v>
      </c>
      <c r="P42" s="95"/>
      <c r="Q42" s="31"/>
      <c r="R42" s="31"/>
    </row>
    <row r="43" spans="1:18" ht="11.1" customHeight="1" x14ac:dyDescent="0.25">
      <c r="A43" s="69" t="s">
        <v>21</v>
      </c>
      <c r="B43" s="70">
        <v>2023</v>
      </c>
      <c r="C43" s="108">
        <v>72.454940099999988</v>
      </c>
      <c r="D43" s="108">
        <v>57.5015432</v>
      </c>
      <c r="E43" s="108">
        <v>61.914775999999996</v>
      </c>
      <c r="F43" s="108">
        <v>50.521714620299996</v>
      </c>
      <c r="G43" s="108">
        <v>52.201209342138398</v>
      </c>
      <c r="H43" s="108">
        <v>57.021616999999999</v>
      </c>
      <c r="I43" s="108">
        <v>58.574997000831601</v>
      </c>
      <c r="J43" s="108">
        <v>59.129293226599998</v>
      </c>
      <c r="K43" s="108">
        <v>67.984643000000005</v>
      </c>
      <c r="L43" s="108">
        <v>68.598756755449998</v>
      </c>
      <c r="M43" s="108">
        <v>68.998645999999994</v>
      </c>
      <c r="N43" s="108">
        <v>72.943398240469207</v>
      </c>
      <c r="O43" s="224">
        <f t="shared" si="0"/>
        <v>747.84553448578913</v>
      </c>
      <c r="P43" s="95"/>
      <c r="Q43" s="31"/>
      <c r="R43" s="31"/>
    </row>
    <row r="44" spans="1:18" ht="11.1" customHeight="1" x14ac:dyDescent="0.25">
      <c r="A44" s="69"/>
      <c r="B44" s="70">
        <v>2024</v>
      </c>
      <c r="C44" s="108">
        <v>65.855292599999999</v>
      </c>
      <c r="D44" s="2">
        <v>57.856225999999999</v>
      </c>
      <c r="E44" s="108">
        <v>62.012344200000001</v>
      </c>
      <c r="F44" s="108">
        <v>50.585934314999996</v>
      </c>
      <c r="G44" s="108">
        <v>52.4202783</v>
      </c>
      <c r="H44" s="108">
        <v>57.4202783</v>
      </c>
      <c r="I44" s="108">
        <v>58.712260000000001</v>
      </c>
      <c r="J44" s="108">
        <v>58.120800000000003</v>
      </c>
      <c r="K44" s="108">
        <v>70.421260000000004</v>
      </c>
      <c r="L44" s="108">
        <v>71.514480000000006</v>
      </c>
      <c r="M44" s="108">
        <v>71.424480000000003</v>
      </c>
      <c r="N44" s="108">
        <v>75.334000000000003</v>
      </c>
      <c r="O44" s="224">
        <f t="shared" si="0"/>
        <v>751.67763371499996</v>
      </c>
      <c r="P44" s="95"/>
      <c r="Q44" s="31"/>
      <c r="R44" s="31"/>
    </row>
    <row r="45" spans="1:18" ht="11.1" customHeight="1" x14ac:dyDescent="0.25">
      <c r="A45" s="69" t="s">
        <v>42</v>
      </c>
      <c r="B45" s="70">
        <v>2023</v>
      </c>
      <c r="C45" s="108">
        <v>195.38597358415876</v>
      </c>
      <c r="D45" s="108">
        <v>202.831031</v>
      </c>
      <c r="E45" s="108">
        <v>274.34761199999997</v>
      </c>
      <c r="F45" s="108">
        <v>332.10500399999995</v>
      </c>
      <c r="G45" s="108">
        <v>377.07142314200001</v>
      </c>
      <c r="H45" s="108">
        <v>408.50764380000004</v>
      </c>
      <c r="I45" s="108">
        <v>464.8863106</v>
      </c>
      <c r="J45" s="108">
        <v>358.47775050000001</v>
      </c>
      <c r="K45" s="108">
        <v>237.335283</v>
      </c>
      <c r="L45" s="108">
        <v>214.88648000000001</v>
      </c>
      <c r="M45" s="108">
        <v>301.21120000000002</v>
      </c>
      <c r="N45" s="108">
        <v>391.2235</v>
      </c>
      <c r="O45" s="224">
        <f t="shared" si="0"/>
        <v>3758.2692116261592</v>
      </c>
      <c r="P45" s="95"/>
      <c r="Q45" s="31"/>
      <c r="R45" s="31"/>
    </row>
    <row r="46" spans="1:18" ht="11.1" customHeight="1" x14ac:dyDescent="0.25">
      <c r="A46" s="69"/>
      <c r="B46" s="70">
        <v>2024</v>
      </c>
      <c r="C46" s="108">
        <v>212.89809303434799</v>
      </c>
      <c r="D46" s="2">
        <v>218.97133400000001</v>
      </c>
      <c r="E46" s="108">
        <v>294.87521190000001</v>
      </c>
      <c r="F46" s="108">
        <v>335.10500400000001</v>
      </c>
      <c r="G46" s="108">
        <v>377.79846842814197</v>
      </c>
      <c r="H46" s="108">
        <v>418.26098450000001</v>
      </c>
      <c r="I46" s="108">
        <v>462.4320348</v>
      </c>
      <c r="J46" s="108">
        <v>372.48365440000003</v>
      </c>
      <c r="K46" s="108">
        <v>238.22225539999999</v>
      </c>
      <c r="L46" s="108">
        <v>233.7447233</v>
      </c>
      <c r="M46" s="108">
        <v>306.21120000000002</v>
      </c>
      <c r="N46" s="108">
        <v>409.33985030000002</v>
      </c>
      <c r="O46" s="224">
        <f t="shared" si="0"/>
        <v>3880.3428140624897</v>
      </c>
      <c r="P46" s="95"/>
      <c r="Q46" s="31"/>
      <c r="R46" s="31"/>
    </row>
    <row r="47" spans="1:18" ht="11.1" customHeight="1" x14ac:dyDescent="0.25">
      <c r="A47" s="69" t="s">
        <v>31</v>
      </c>
      <c r="B47" s="70">
        <v>2023</v>
      </c>
      <c r="C47" s="108">
        <v>546.23919999999998</v>
      </c>
      <c r="D47" s="108">
        <v>603.25379999999996</v>
      </c>
      <c r="E47" s="108">
        <v>611.70540000000005</v>
      </c>
      <c r="F47" s="108">
        <v>630.35329999999999</v>
      </c>
      <c r="G47" s="108">
        <v>645.72239999999999</v>
      </c>
      <c r="H47" s="108">
        <v>580.64170000000001</v>
      </c>
      <c r="I47" s="108">
        <v>596.84</v>
      </c>
      <c r="J47" s="108">
        <v>685.10230000000001</v>
      </c>
      <c r="K47" s="108">
        <v>657.74590000000001</v>
      </c>
      <c r="L47" s="108">
        <v>619.029</v>
      </c>
      <c r="M47" s="108">
        <v>685.04690000000005</v>
      </c>
      <c r="N47" s="108">
        <v>584.19161509886806</v>
      </c>
      <c r="O47" s="224">
        <f t="shared" si="0"/>
        <v>7445.8715150988683</v>
      </c>
      <c r="P47" s="95"/>
      <c r="Q47" s="31"/>
      <c r="R47" s="31"/>
    </row>
    <row r="48" spans="1:18" ht="11.1" customHeight="1" x14ac:dyDescent="0.25">
      <c r="A48" s="69"/>
      <c r="B48" s="70">
        <v>2024</v>
      </c>
      <c r="C48" s="108">
        <v>540.38699999999994</v>
      </c>
      <c r="D48" s="2">
        <v>603.572</v>
      </c>
      <c r="E48" s="108">
        <v>618.40899999999999</v>
      </c>
      <c r="F48" s="108">
        <v>630.41715615755356</v>
      </c>
      <c r="G48" s="108">
        <v>645.38806675288731</v>
      </c>
      <c r="H48" s="108">
        <v>579.06899999999996</v>
      </c>
      <c r="I48" s="108">
        <v>600.80684408987997</v>
      </c>
      <c r="J48" s="108">
        <v>687.20510848592221</v>
      </c>
      <c r="K48" s="108">
        <v>665.64800000000002</v>
      </c>
      <c r="L48" s="108">
        <v>625.90375747583903</v>
      </c>
      <c r="M48" s="108">
        <v>689.42700000000002</v>
      </c>
      <c r="N48" s="108">
        <v>583.94500000000005</v>
      </c>
      <c r="O48" s="224">
        <f t="shared" si="0"/>
        <v>7470.1779329620822</v>
      </c>
      <c r="P48" s="95"/>
      <c r="Q48" s="31"/>
      <c r="R48" s="31"/>
    </row>
    <row r="49" spans="1:18" ht="11.1" customHeight="1" x14ac:dyDescent="0.25">
      <c r="A49" s="69" t="s">
        <v>35</v>
      </c>
      <c r="B49" s="70">
        <v>2023</v>
      </c>
      <c r="C49" s="108">
        <v>1303.385</v>
      </c>
      <c r="D49" s="108">
        <v>1578.0549999999998</v>
      </c>
      <c r="E49" s="108">
        <v>1762.6699999999998</v>
      </c>
      <c r="F49" s="108">
        <v>2354.835</v>
      </c>
      <c r="G49" s="108">
        <v>2461.1149999999998</v>
      </c>
      <c r="H49" s="108">
        <v>2465.1849999999999</v>
      </c>
      <c r="I49" s="108">
        <v>2152.4650000000001</v>
      </c>
      <c r="J49" s="108">
        <v>1986.2299999999996</v>
      </c>
      <c r="K49" s="108">
        <v>1880.1450000000002</v>
      </c>
      <c r="L49" s="108">
        <v>1660.1050000000002</v>
      </c>
      <c r="M49" s="108">
        <v>1563.895</v>
      </c>
      <c r="N49" s="108">
        <v>1442.5</v>
      </c>
      <c r="O49" s="224">
        <f t="shared" si="0"/>
        <v>22610.584999999999</v>
      </c>
      <c r="P49" s="95"/>
      <c r="Q49" s="31"/>
      <c r="R49" s="31"/>
    </row>
    <row r="50" spans="1:18" ht="11.1" customHeight="1" x14ac:dyDescent="0.25">
      <c r="A50" s="69"/>
      <c r="B50" s="70">
        <v>2024</v>
      </c>
      <c r="C50" s="108">
        <v>1317.0100000000002</v>
      </c>
      <c r="D50" s="2">
        <v>1577.95</v>
      </c>
      <c r="E50" s="108">
        <v>1696.0650000000003</v>
      </c>
      <c r="F50" s="108">
        <v>2313.13</v>
      </c>
      <c r="G50" s="108">
        <v>2478.5049999999997</v>
      </c>
      <c r="H50" s="108">
        <v>2509.9300000000003</v>
      </c>
      <c r="I50" s="108">
        <v>2208.9599999999996</v>
      </c>
      <c r="J50" s="108">
        <v>2076.79</v>
      </c>
      <c r="K50" s="108">
        <v>1926.1599999999999</v>
      </c>
      <c r="L50" s="108">
        <v>1672.0799999999997</v>
      </c>
      <c r="M50" s="108">
        <v>1641.4799999999996</v>
      </c>
      <c r="N50" s="108">
        <v>1495.3300000000002</v>
      </c>
      <c r="O50" s="224">
        <f t="shared" si="0"/>
        <v>22913.39</v>
      </c>
      <c r="P50" s="95"/>
      <c r="Q50" s="31"/>
      <c r="R50" s="31"/>
    </row>
    <row r="51" spans="1:18" ht="11.1" customHeight="1" x14ac:dyDescent="0.25">
      <c r="A51" s="69" t="s">
        <v>36</v>
      </c>
      <c r="B51" s="70">
        <v>2023</v>
      </c>
      <c r="C51" s="108">
        <v>501.94485000000003</v>
      </c>
      <c r="D51" s="108">
        <v>487.21449999999999</v>
      </c>
      <c r="E51" s="108">
        <v>498.39675041300001</v>
      </c>
      <c r="F51" s="108">
        <v>469.54052584341002</v>
      </c>
      <c r="G51" s="108">
        <v>436.67325</v>
      </c>
      <c r="H51" s="108">
        <v>479.94999000000001</v>
      </c>
      <c r="I51" s="108">
        <v>427.119092131206</v>
      </c>
      <c r="J51" s="108">
        <v>475.12283340559998</v>
      </c>
      <c r="K51" s="108">
        <v>478.94647680000003</v>
      </c>
      <c r="L51" s="108">
        <v>428.8646</v>
      </c>
      <c r="M51" s="108">
        <v>490.42219999999998</v>
      </c>
      <c r="N51" s="108">
        <v>524.03088649999995</v>
      </c>
      <c r="O51" s="224">
        <f t="shared" si="0"/>
        <v>5698.2259550932158</v>
      </c>
      <c r="P51" s="95"/>
      <c r="Q51" s="31"/>
      <c r="R51" s="31"/>
    </row>
    <row r="52" spans="1:18" ht="11.1" customHeight="1" x14ac:dyDescent="0.25">
      <c r="A52" s="69"/>
      <c r="B52" s="70">
        <v>2024</v>
      </c>
      <c r="C52" s="108">
        <v>501.66851560000003</v>
      </c>
      <c r="D52" s="2">
        <v>487.21449999999999</v>
      </c>
      <c r="E52" s="108">
        <v>498.40539999999999</v>
      </c>
      <c r="F52" s="108">
        <v>470.12243410000002</v>
      </c>
      <c r="G52" s="108">
        <v>437.10246000000001</v>
      </c>
      <c r="H52" s="108">
        <v>489.96444695075996</v>
      </c>
      <c r="I52" s="108">
        <v>469.41910108793996</v>
      </c>
      <c r="J52" s="108">
        <v>481.51508940000002</v>
      </c>
      <c r="K52" s="108">
        <v>524.1028</v>
      </c>
      <c r="L52" s="108">
        <v>444.12045999999998</v>
      </c>
      <c r="M52" s="108">
        <v>542.54240000000004</v>
      </c>
      <c r="N52" s="108">
        <v>545.43088650000004</v>
      </c>
      <c r="O52" s="224">
        <f t="shared" si="0"/>
        <v>5891.6084936386997</v>
      </c>
      <c r="P52" s="95"/>
      <c r="Q52" s="31"/>
      <c r="R52" s="31"/>
    </row>
    <row r="53" spans="1:18" ht="11.1" customHeight="1" x14ac:dyDescent="0.25">
      <c r="A53" s="69" t="s">
        <v>22</v>
      </c>
      <c r="B53" s="70">
        <v>2023</v>
      </c>
      <c r="C53" s="108">
        <v>70.683715909090878</v>
      </c>
      <c r="D53" s="108">
        <v>81.650999999999996</v>
      </c>
      <c r="E53" s="108">
        <v>83.568600000000004</v>
      </c>
      <c r="F53" s="108">
        <v>81.155228499999993</v>
      </c>
      <c r="G53" s="108">
        <v>83.404383999999993</v>
      </c>
      <c r="H53" s="108">
        <v>87.4191</v>
      </c>
      <c r="I53" s="108">
        <v>87.521100000000004</v>
      </c>
      <c r="J53" s="108">
        <v>89.265299999999996</v>
      </c>
      <c r="K53" s="108">
        <v>88.520699999999991</v>
      </c>
      <c r="L53" s="108">
        <v>81.317460000000011</v>
      </c>
      <c r="M53" s="108">
        <v>87.847499999999997</v>
      </c>
      <c r="N53" s="108">
        <v>95.049720000000008</v>
      </c>
      <c r="O53" s="224">
        <f t="shared" si="0"/>
        <v>1017.4038084090909</v>
      </c>
      <c r="P53" s="95"/>
      <c r="Q53" s="31"/>
      <c r="R53" s="31"/>
    </row>
    <row r="54" spans="1:18" ht="11.1" customHeight="1" x14ac:dyDescent="0.25">
      <c r="A54" s="69"/>
      <c r="B54" s="70">
        <v>2024</v>
      </c>
      <c r="C54" s="108">
        <v>74.327400000000011</v>
      </c>
      <c r="D54" s="2">
        <v>82.023810000000012</v>
      </c>
      <c r="E54" s="108">
        <v>83.808300000000003</v>
      </c>
      <c r="F54" s="108">
        <v>83.267700000000005</v>
      </c>
      <c r="G54" s="108">
        <v>84.813000000000002</v>
      </c>
      <c r="H54" s="108">
        <v>87.924509999999998</v>
      </c>
      <c r="I54" s="108">
        <v>90.448499999999996</v>
      </c>
      <c r="J54" s="108">
        <v>89.3673</v>
      </c>
      <c r="K54" s="108">
        <v>90.382199999999997</v>
      </c>
      <c r="L54" s="108">
        <v>88.173899999999989</v>
      </c>
      <c r="M54" s="108">
        <v>90.245000000000005</v>
      </c>
      <c r="N54" s="108">
        <v>95.049720000000008</v>
      </c>
      <c r="O54" s="224">
        <f t="shared" si="0"/>
        <v>1039.8313400000002</v>
      </c>
      <c r="P54" s="95"/>
      <c r="Q54" s="31"/>
      <c r="R54" s="31"/>
    </row>
    <row r="55" spans="1:18" ht="11.1" customHeight="1" x14ac:dyDescent="0.25">
      <c r="A55" s="76" t="s">
        <v>30</v>
      </c>
      <c r="B55" s="70">
        <v>2023</v>
      </c>
      <c r="C55" s="108">
        <v>44.176200000000001</v>
      </c>
      <c r="D55" s="108">
        <v>40.687800000000003</v>
      </c>
      <c r="E55" s="108">
        <v>37.7196</v>
      </c>
      <c r="F55" s="108">
        <v>34.960499999999996</v>
      </c>
      <c r="G55" s="108">
        <v>38.209200000000003</v>
      </c>
      <c r="H55" s="108">
        <v>36.8934</v>
      </c>
      <c r="I55" s="108">
        <v>47.093400000000003</v>
      </c>
      <c r="J55" s="108">
        <v>42.783900000000003</v>
      </c>
      <c r="K55" s="108">
        <v>39.570900000000002</v>
      </c>
      <c r="L55" s="108">
        <v>41.886299999999999</v>
      </c>
      <c r="M55" s="108">
        <v>46.940400000000004</v>
      </c>
      <c r="N55" s="108">
        <v>44.735199999999999</v>
      </c>
      <c r="O55" s="224">
        <f t="shared" si="0"/>
        <v>495.65680000000003</v>
      </c>
      <c r="P55" s="95"/>
      <c r="Q55" s="31"/>
      <c r="R55" s="31"/>
    </row>
    <row r="56" spans="1:18" ht="11.1" customHeight="1" x14ac:dyDescent="0.25">
      <c r="A56" s="76"/>
      <c r="B56" s="70">
        <v>2024</v>
      </c>
      <c r="C56" s="108">
        <v>39.3108</v>
      </c>
      <c r="D56" s="2">
        <v>40.65822</v>
      </c>
      <c r="E56" s="108">
        <v>37.882800000000003</v>
      </c>
      <c r="F56" s="108">
        <v>42.819599999999994</v>
      </c>
      <c r="G56" s="108">
        <v>43.584599999999995</v>
      </c>
      <c r="H56" s="108">
        <v>41.830199999999998</v>
      </c>
      <c r="I56" s="108">
        <v>38.775300000000001</v>
      </c>
      <c r="J56" s="108">
        <v>43.074599999999997</v>
      </c>
      <c r="K56" s="108">
        <v>47.858400000000003</v>
      </c>
      <c r="L56" s="108">
        <v>45.206400000000002</v>
      </c>
      <c r="M56" s="108">
        <v>45.2166</v>
      </c>
      <c r="N56" s="108">
        <v>42.875699999999995</v>
      </c>
      <c r="O56" s="224">
        <f t="shared" si="0"/>
        <v>509.09321999999992</v>
      </c>
      <c r="P56" s="95"/>
      <c r="Q56" s="31"/>
      <c r="R56" s="31"/>
    </row>
    <row r="57" spans="1:18" ht="11.1" customHeight="1" x14ac:dyDescent="0.25">
      <c r="A57" s="69" t="s">
        <v>155</v>
      </c>
      <c r="B57" s="70">
        <v>2023</v>
      </c>
      <c r="C57" s="108">
        <v>186.15051</v>
      </c>
      <c r="D57" s="108">
        <v>194.565</v>
      </c>
      <c r="E57" s="108">
        <v>221.21250000000001</v>
      </c>
      <c r="F57" s="108">
        <v>216.1431</v>
      </c>
      <c r="G57" s="108">
        <v>186.2775</v>
      </c>
      <c r="H57" s="108">
        <v>174.29249999999999</v>
      </c>
      <c r="I57" s="108">
        <v>202.98</v>
      </c>
      <c r="J57" s="108">
        <v>244.54500000000002</v>
      </c>
      <c r="K57" s="108">
        <v>282.15750000000003</v>
      </c>
      <c r="L57" s="108">
        <v>261.5025</v>
      </c>
      <c r="M57" s="108">
        <v>258.56898000000001</v>
      </c>
      <c r="N57" s="108">
        <v>304.34250000000003</v>
      </c>
      <c r="O57" s="224">
        <f t="shared" si="0"/>
        <v>2732.7375900000002</v>
      </c>
      <c r="P57" s="95"/>
      <c r="Q57" s="31"/>
      <c r="R57" s="31"/>
    </row>
    <row r="58" spans="1:18" ht="11.1" customHeight="1" x14ac:dyDescent="0.25">
      <c r="A58" s="77"/>
      <c r="B58" s="78">
        <v>2024</v>
      </c>
      <c r="C58" s="108">
        <v>190.4375</v>
      </c>
      <c r="D58" s="109">
        <v>199.47</v>
      </c>
      <c r="E58" s="109">
        <v>230.54652999999999</v>
      </c>
      <c r="F58" s="109">
        <v>224.79750000000001</v>
      </c>
      <c r="G58" s="109">
        <v>195.8175</v>
      </c>
      <c r="H58" s="109">
        <v>180.39</v>
      </c>
      <c r="I58" s="109">
        <v>210.27</v>
      </c>
      <c r="J58" s="109">
        <v>250.87</v>
      </c>
      <c r="K58" s="109">
        <v>289.29500000000002</v>
      </c>
      <c r="L58" s="109">
        <v>268.34750000000003</v>
      </c>
      <c r="M58" s="109">
        <v>265.34100000000001</v>
      </c>
      <c r="N58" s="109">
        <v>312.2475</v>
      </c>
      <c r="O58" s="227">
        <f t="shared" si="0"/>
        <v>2817.8300299999996</v>
      </c>
      <c r="P58" s="95"/>
      <c r="Q58" s="31"/>
      <c r="R58" s="31"/>
    </row>
    <row r="59" spans="1:18" ht="9" customHeight="1" x14ac:dyDescent="0.2">
      <c r="A59" s="4" t="s">
        <v>161</v>
      </c>
      <c r="B59" s="79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  <c r="Q59" s="31"/>
      <c r="R59" s="31"/>
    </row>
    <row r="60" spans="1:18" ht="9" customHeight="1" x14ac:dyDescent="0.2">
      <c r="A60" s="312" t="s">
        <v>186</v>
      </c>
      <c r="B60" s="88"/>
      <c r="C60" s="88"/>
      <c r="D60" s="88"/>
      <c r="E60" s="88"/>
      <c r="F60" s="88"/>
      <c r="G60" s="88"/>
      <c r="H60" s="88"/>
      <c r="I60" s="103"/>
      <c r="J60" s="103"/>
      <c r="K60" s="103"/>
      <c r="L60" s="103"/>
      <c r="M60" s="103"/>
      <c r="N60" s="103"/>
      <c r="O60" s="103"/>
      <c r="P60" s="103"/>
      <c r="Q60" s="31"/>
      <c r="R60" s="31"/>
    </row>
    <row r="61" spans="1:18" ht="9" customHeight="1" x14ac:dyDescent="0.2">
      <c r="A61" s="170" t="s">
        <v>179</v>
      </c>
      <c r="B61" s="88"/>
      <c r="C61" s="88"/>
      <c r="D61" s="88"/>
      <c r="E61" s="88"/>
      <c r="F61" s="88"/>
      <c r="G61" s="88"/>
      <c r="H61" s="88"/>
      <c r="I61" s="103"/>
      <c r="J61" s="103"/>
      <c r="K61" s="103"/>
      <c r="L61" s="103"/>
      <c r="M61" s="103"/>
      <c r="N61" s="103"/>
      <c r="O61" s="103"/>
      <c r="P61" s="103"/>
      <c r="Q61" s="104"/>
      <c r="R61" s="104"/>
    </row>
    <row r="62" spans="1:18" ht="9" customHeight="1" x14ac:dyDescent="0.2">
      <c r="A62" s="269" t="s">
        <v>180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6"/>
      <c r="R62" s="106"/>
    </row>
    <row r="63" spans="1:18" ht="9" customHeight="1" x14ac:dyDescent="0.2">
      <c r="A63" s="293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</row>
    <row r="64" spans="1:18" ht="12.75" x14ac:dyDescent="0.2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</row>
    <row r="65" spans="1:16" ht="12.75" x14ac:dyDescent="0.2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</row>
    <row r="66" spans="1:16" ht="12.75" x14ac:dyDescent="0.2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CL14849:EGT17921 B65:C71 A1025:A2305 A2817:A4353 A4865:A6401 A6913:A8449 A8961:A10497 A11009:A12545 EGT12801 EGT4865:EGT6401 EGT8705 EGT4609 SP1025:DWX1025 A14849:A17921 EGT13057:EGT14593 DWX1281 EGT8961:EGT10497 O5 O7:O58" formulaRange="1"/>
    <ignoredError sqref="B60:C61 IT1793:IT14593 B59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Q66"/>
  <sheetViews>
    <sheetView showGridLines="0" zoomScaleNormal="100" workbookViewId="0">
      <selection activeCell="X81" sqref="X81:X83"/>
    </sheetView>
  </sheetViews>
  <sheetFormatPr baseColWidth="10" defaultColWidth="4.6640625" defaultRowHeight="12" customHeight="1" x14ac:dyDescent="0.25"/>
  <cols>
    <col min="1" max="1" width="7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384" width="4.6640625" style="31"/>
  </cols>
  <sheetData>
    <row r="1" spans="1:16" ht="20.25" customHeight="1" x14ac:dyDescent="0.25">
      <c r="A1" s="29" t="s">
        <v>235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39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4" t="s">
        <v>25</v>
      </c>
      <c r="B4" s="215" t="s">
        <v>57</v>
      </c>
      <c r="C4" s="215" t="s">
        <v>46</v>
      </c>
      <c r="D4" s="215" t="s">
        <v>47</v>
      </c>
      <c r="E4" s="216" t="s">
        <v>48</v>
      </c>
      <c r="F4" s="215" t="s">
        <v>49</v>
      </c>
      <c r="G4" s="215" t="s">
        <v>50</v>
      </c>
      <c r="H4" s="215" t="s">
        <v>51</v>
      </c>
      <c r="I4" s="215" t="s">
        <v>52</v>
      </c>
      <c r="J4" s="215" t="s">
        <v>53</v>
      </c>
      <c r="K4" s="215" t="s">
        <v>54</v>
      </c>
      <c r="L4" s="215" t="s">
        <v>55</v>
      </c>
      <c r="M4" s="215" t="s">
        <v>37</v>
      </c>
      <c r="N4" s="215" t="s">
        <v>38</v>
      </c>
      <c r="O4" s="215" t="s">
        <v>66</v>
      </c>
      <c r="P4" s="68"/>
    </row>
    <row r="5" spans="1:16" ht="12.95" customHeight="1" x14ac:dyDescent="0.25">
      <c r="A5" s="369" t="s">
        <v>26</v>
      </c>
      <c r="B5" s="222">
        <v>2023</v>
      </c>
      <c r="C5" s="223">
        <v>388.17734019799042</v>
      </c>
      <c r="D5" s="223">
        <v>394.65631951587801</v>
      </c>
      <c r="E5" s="223">
        <v>411.88324536679994</v>
      </c>
      <c r="F5" s="223">
        <v>419.27067485404172</v>
      </c>
      <c r="G5" s="223">
        <v>435.40444700080326</v>
      </c>
      <c r="H5" s="223">
        <v>453.32825399999996</v>
      </c>
      <c r="I5" s="223">
        <v>448.81376092885091</v>
      </c>
      <c r="J5" s="223">
        <v>426.53956383079634</v>
      </c>
      <c r="K5" s="223">
        <v>389.83701032914854</v>
      </c>
      <c r="L5" s="223">
        <v>374.16069518746201</v>
      </c>
      <c r="M5" s="223">
        <v>385.32628598999997</v>
      </c>
      <c r="N5" s="223">
        <v>413.24644124983456</v>
      </c>
      <c r="O5" s="224">
        <f>SUM(C5:N5)</f>
        <v>4940.6440384516063</v>
      </c>
      <c r="P5" s="30"/>
    </row>
    <row r="6" spans="1:16" ht="12.95" customHeight="1" x14ac:dyDescent="0.25">
      <c r="A6" s="370"/>
      <c r="B6" s="230" t="s">
        <v>108</v>
      </c>
      <c r="C6" s="225">
        <v>383.94363412555003</v>
      </c>
      <c r="D6" s="225">
        <v>390.06343862101704</v>
      </c>
      <c r="E6" s="225">
        <v>415.99585266666668</v>
      </c>
      <c r="F6" s="225">
        <v>423.27949965512266</v>
      </c>
      <c r="G6" s="226">
        <v>438.97931251323973</v>
      </c>
      <c r="H6" s="226">
        <v>454.08653425</v>
      </c>
      <c r="I6" s="226">
        <v>452.71225149697113</v>
      </c>
      <c r="J6" s="226">
        <v>428.14652057291818</v>
      </c>
      <c r="K6" s="226">
        <v>389.95810799999992</v>
      </c>
      <c r="L6" s="226">
        <v>373.78544804828363</v>
      </c>
      <c r="M6" s="226">
        <v>384.77718100000004</v>
      </c>
      <c r="N6" s="226">
        <v>416.21496800000006</v>
      </c>
      <c r="O6" s="227">
        <f t="shared" ref="O6:O58" si="0">SUM(C6:N6)</f>
        <v>4951.9427489497693</v>
      </c>
      <c r="P6" s="30"/>
    </row>
    <row r="7" spans="1:16" ht="11.1" customHeight="1" x14ac:dyDescent="0.25">
      <c r="A7" s="69" t="s">
        <v>3</v>
      </c>
      <c r="B7" s="70">
        <v>2023</v>
      </c>
      <c r="C7" s="108">
        <v>5.6536000000000008</v>
      </c>
      <c r="D7" s="108">
        <v>5.2707999999999995</v>
      </c>
      <c r="E7" s="108">
        <v>4.0027999999999997</v>
      </c>
      <c r="F7" s="108">
        <v>3.4824000000000002</v>
      </c>
      <c r="G7" s="108">
        <v>4.1143999999999998</v>
      </c>
      <c r="H7" s="108">
        <v>4.6041000000000007</v>
      </c>
      <c r="I7" s="108">
        <v>5.0795999999999992</v>
      </c>
      <c r="J7" s="108">
        <v>5.0593999999999992</v>
      </c>
      <c r="K7" s="108">
        <v>5.4458000000000011</v>
      </c>
      <c r="L7" s="108">
        <v>5.4160000000000004</v>
      </c>
      <c r="M7" s="108">
        <v>5.4603999999999999</v>
      </c>
      <c r="N7" s="108">
        <v>6.6536000000000008</v>
      </c>
      <c r="O7" s="224">
        <f t="shared" si="0"/>
        <v>60.242899999999992</v>
      </c>
      <c r="P7" s="30"/>
    </row>
    <row r="8" spans="1:16" ht="11.1" customHeight="1" x14ac:dyDescent="0.25">
      <c r="A8" s="69"/>
      <c r="B8" s="70">
        <v>2024</v>
      </c>
      <c r="C8" s="108">
        <v>5.7733999999999988</v>
      </c>
      <c r="D8" s="2">
        <v>5.5839999999999996</v>
      </c>
      <c r="E8" s="108">
        <v>4.2275999999999989</v>
      </c>
      <c r="F8" s="108">
        <v>3.4856000000000003</v>
      </c>
      <c r="G8" s="108">
        <v>4.5640000000000001</v>
      </c>
      <c r="H8" s="108">
        <v>5.0797999999999988</v>
      </c>
      <c r="I8" s="108">
        <v>5.5952000000000002</v>
      </c>
      <c r="J8" s="108">
        <v>5.4839999999999991</v>
      </c>
      <c r="K8" s="108">
        <v>5.7222</v>
      </c>
      <c r="L8" s="108">
        <v>5.5961999999999996</v>
      </c>
      <c r="M8" s="108">
        <v>6.156600000000001</v>
      </c>
      <c r="N8" s="108">
        <v>7.3015999999999996</v>
      </c>
      <c r="O8" s="224">
        <f t="shared" si="0"/>
        <v>64.570199999999986</v>
      </c>
      <c r="P8" s="30"/>
    </row>
    <row r="9" spans="1:16" ht="11.1" customHeight="1" x14ac:dyDescent="0.25">
      <c r="A9" s="69" t="s">
        <v>4</v>
      </c>
      <c r="B9" s="70">
        <v>2023</v>
      </c>
      <c r="C9" s="108">
        <v>14.709554475000001</v>
      </c>
      <c r="D9" s="108">
        <v>15.11012</v>
      </c>
      <c r="E9" s="108">
        <v>16.420161600000004</v>
      </c>
      <c r="F9" s="108">
        <v>18.389159500000002</v>
      </c>
      <c r="G9" s="108">
        <v>16.077126348314607</v>
      </c>
      <c r="H9" s="108">
        <v>17.011399999999998</v>
      </c>
      <c r="I9" s="108">
        <v>18.021148</v>
      </c>
      <c r="J9" s="108">
        <v>18.411847999999999</v>
      </c>
      <c r="K9" s="108">
        <v>18.121111110000001</v>
      </c>
      <c r="L9" s="108">
        <v>18.16070163705</v>
      </c>
      <c r="M9" s="108">
        <v>18.498421990000001</v>
      </c>
      <c r="N9" s="108">
        <v>18.765358559999996</v>
      </c>
      <c r="O9" s="224">
        <f t="shared" si="0"/>
        <v>207.69611122036457</v>
      </c>
      <c r="P9" s="30"/>
    </row>
    <row r="10" spans="1:16" ht="11.1" customHeight="1" x14ac:dyDescent="0.25">
      <c r="A10" s="69"/>
      <c r="B10" s="70">
        <v>2024</v>
      </c>
      <c r="C10" s="108">
        <v>14.771426649999999</v>
      </c>
      <c r="D10" s="2">
        <v>15.2263503</v>
      </c>
      <c r="E10" s="108">
        <v>16.646599999999999</v>
      </c>
      <c r="F10" s="108">
        <v>18.423891595000001</v>
      </c>
      <c r="G10" s="108">
        <v>16.369499999999999</v>
      </c>
      <c r="H10" s="108">
        <v>17.102239999999998</v>
      </c>
      <c r="I10" s="108">
        <v>19.121137999999998</v>
      </c>
      <c r="J10" s="108">
        <v>18.981188277153556</v>
      </c>
      <c r="K10" s="108">
        <v>18.453600000000002</v>
      </c>
      <c r="L10" s="108">
        <v>19.1264</v>
      </c>
      <c r="M10" s="108">
        <v>19.621023000000001</v>
      </c>
      <c r="N10" s="108">
        <v>19.648299999999999</v>
      </c>
      <c r="O10" s="224">
        <f t="shared" si="0"/>
        <v>213.49165782215354</v>
      </c>
      <c r="P10" s="30"/>
    </row>
    <row r="11" spans="1:16" ht="11.1" customHeight="1" x14ac:dyDescent="0.25">
      <c r="A11" s="73" t="s">
        <v>33</v>
      </c>
      <c r="B11" s="70">
        <v>2023</v>
      </c>
      <c r="C11" s="108">
        <v>15.696639999999999</v>
      </c>
      <c r="D11" s="108">
        <v>16.110325</v>
      </c>
      <c r="E11" s="108">
        <v>16.716279</v>
      </c>
      <c r="F11" s="108">
        <v>15.89752</v>
      </c>
      <c r="G11" s="108">
        <v>14.200130000000001</v>
      </c>
      <c r="H11" s="108">
        <v>14.782120000000001</v>
      </c>
      <c r="I11" s="108">
        <v>15.0977</v>
      </c>
      <c r="J11" s="108">
        <v>13.796620000000001</v>
      </c>
      <c r="K11" s="108">
        <v>13.4481</v>
      </c>
      <c r="L11" s="108">
        <v>13.2454</v>
      </c>
      <c r="M11" s="108">
        <v>13.09422</v>
      </c>
      <c r="N11" s="108">
        <v>12.169699999999999</v>
      </c>
      <c r="O11" s="224">
        <f t="shared" si="0"/>
        <v>174.25475400000002</v>
      </c>
      <c r="P11" s="30"/>
    </row>
    <row r="12" spans="1:16" ht="11.1" customHeight="1" x14ac:dyDescent="0.25">
      <c r="A12" s="73"/>
      <c r="B12" s="70">
        <v>2024</v>
      </c>
      <c r="C12" s="108">
        <v>15.007</v>
      </c>
      <c r="D12" s="2">
        <v>15.466999999999999</v>
      </c>
      <c r="E12" s="108">
        <v>15.968</v>
      </c>
      <c r="F12" s="108">
        <v>15.215</v>
      </c>
      <c r="G12" s="108">
        <v>14.1448</v>
      </c>
      <c r="H12" s="108">
        <v>14.489000000000001</v>
      </c>
      <c r="I12" s="108">
        <v>14.717000000000001</v>
      </c>
      <c r="J12" s="108">
        <v>13.613</v>
      </c>
      <c r="K12" s="108">
        <v>13.077999999999999</v>
      </c>
      <c r="L12" s="108">
        <v>12.8308</v>
      </c>
      <c r="M12" s="108">
        <v>12.492599999999999</v>
      </c>
      <c r="N12" s="108">
        <v>11.878</v>
      </c>
      <c r="O12" s="224">
        <f t="shared" si="0"/>
        <v>168.90020000000004</v>
      </c>
      <c r="P12" s="30"/>
    </row>
    <row r="13" spans="1:16" ht="11.1" customHeight="1" x14ac:dyDescent="0.25">
      <c r="A13" s="69" t="s">
        <v>20</v>
      </c>
      <c r="B13" s="70">
        <v>2023</v>
      </c>
      <c r="C13" s="108">
        <v>10.912600000000001</v>
      </c>
      <c r="D13" s="108">
        <v>9.6250999999999998</v>
      </c>
      <c r="E13" s="108">
        <v>9.8603000000000023</v>
      </c>
      <c r="F13" s="108">
        <v>9.2158999999999995</v>
      </c>
      <c r="G13" s="108">
        <v>9.4503999999999984</v>
      </c>
      <c r="H13" s="108">
        <v>9.6306000000000012</v>
      </c>
      <c r="I13" s="108">
        <v>9.8780000000000001</v>
      </c>
      <c r="J13" s="108">
        <v>10.056700000000001</v>
      </c>
      <c r="K13" s="108">
        <v>10.102</v>
      </c>
      <c r="L13" s="108">
        <v>9.9220999999999986</v>
      </c>
      <c r="M13" s="108">
        <v>9.8331</v>
      </c>
      <c r="N13" s="108">
        <v>10.049199999999999</v>
      </c>
      <c r="O13" s="224">
        <f t="shared" si="0"/>
        <v>118.53600000000002</v>
      </c>
      <c r="P13" s="30"/>
    </row>
    <row r="14" spans="1:16" ht="11.1" customHeight="1" x14ac:dyDescent="0.25">
      <c r="A14" s="69"/>
      <c r="B14" s="70">
        <v>2024</v>
      </c>
      <c r="C14" s="108">
        <v>10.043099999999999</v>
      </c>
      <c r="D14" s="2">
        <v>9.8388999999999989</v>
      </c>
      <c r="E14" s="108">
        <v>9.006000000000002</v>
      </c>
      <c r="F14" s="108">
        <v>8.0628000000000011</v>
      </c>
      <c r="G14" s="108">
        <v>7.980900000000001</v>
      </c>
      <c r="H14" s="108">
        <v>7.7713000000000001</v>
      </c>
      <c r="I14" s="108">
        <v>7.7341000000000006</v>
      </c>
      <c r="J14" s="108">
        <v>7.6472000000000007</v>
      </c>
      <c r="K14" s="108">
        <v>7.3541999999999996</v>
      </c>
      <c r="L14" s="108">
        <v>7.1398999999999999</v>
      </c>
      <c r="M14" s="108">
        <v>6.8232999999999997</v>
      </c>
      <c r="N14" s="108">
        <v>7.1810999999999998</v>
      </c>
      <c r="O14" s="224">
        <f t="shared" si="0"/>
        <v>96.582800000000006</v>
      </c>
      <c r="P14" s="30"/>
    </row>
    <row r="15" spans="1:16" ht="11.1" customHeight="1" x14ac:dyDescent="0.25">
      <c r="A15" s="69" t="s">
        <v>152</v>
      </c>
      <c r="B15" s="70">
        <v>2023</v>
      </c>
      <c r="C15" s="108">
        <v>21.157600000000002</v>
      </c>
      <c r="D15" s="108">
        <v>19.369600000000002</v>
      </c>
      <c r="E15" s="108">
        <v>25.986000000000004</v>
      </c>
      <c r="F15" s="108">
        <v>27.433199999999999</v>
      </c>
      <c r="G15" s="108">
        <v>31.457999999999998</v>
      </c>
      <c r="H15" s="108">
        <v>27.765600000000003</v>
      </c>
      <c r="I15" s="108">
        <v>28.782799999999998</v>
      </c>
      <c r="J15" s="108">
        <v>26.057200000000002</v>
      </c>
      <c r="K15" s="108">
        <v>22.108400000000003</v>
      </c>
      <c r="L15" s="108">
        <v>19.524000000000001</v>
      </c>
      <c r="M15" s="108">
        <v>22.1708</v>
      </c>
      <c r="N15" s="108">
        <v>26.525200000000002</v>
      </c>
      <c r="O15" s="224">
        <f t="shared" si="0"/>
        <v>298.33839999999998</v>
      </c>
      <c r="P15" s="30"/>
    </row>
    <row r="16" spans="1:16" ht="11.1" customHeight="1" x14ac:dyDescent="0.25">
      <c r="A16" s="69"/>
      <c r="B16" s="70">
        <v>2024</v>
      </c>
      <c r="C16" s="108">
        <v>21.646999999999998</v>
      </c>
      <c r="D16" s="2">
        <v>19.672000000000001</v>
      </c>
      <c r="E16" s="108">
        <v>25.408999999999999</v>
      </c>
      <c r="F16" s="108">
        <v>26.847000000000001</v>
      </c>
      <c r="G16" s="108">
        <v>30.617999999999999</v>
      </c>
      <c r="H16" s="108">
        <v>27.172999999999998</v>
      </c>
      <c r="I16" s="108">
        <v>28.384</v>
      </c>
      <c r="J16" s="108">
        <v>25.738</v>
      </c>
      <c r="K16" s="108">
        <v>21.861000000000001</v>
      </c>
      <c r="L16" s="108">
        <v>19.308</v>
      </c>
      <c r="M16" s="108">
        <v>21.335999999999999</v>
      </c>
      <c r="N16" s="108">
        <v>25.408000000000001</v>
      </c>
      <c r="O16" s="224">
        <f t="shared" si="0"/>
        <v>293.40100000000001</v>
      </c>
      <c r="P16" s="30"/>
    </row>
    <row r="17" spans="1:16" ht="11.1" customHeight="1" x14ac:dyDescent="0.25">
      <c r="A17" s="73" t="s">
        <v>0</v>
      </c>
      <c r="B17" s="70">
        <v>2023</v>
      </c>
      <c r="C17" s="108">
        <v>20.090496999999999</v>
      </c>
      <c r="D17" s="108">
        <v>20.231932</v>
      </c>
      <c r="E17" s="108">
        <v>18.730249999999998</v>
      </c>
      <c r="F17" s="108">
        <v>17.292680000000001</v>
      </c>
      <c r="G17" s="108">
        <v>20.5626</v>
      </c>
      <c r="H17" s="108">
        <v>21.829000000000001</v>
      </c>
      <c r="I17" s="108">
        <v>23.056989999999999</v>
      </c>
      <c r="J17" s="108">
        <v>18.279020000000003</v>
      </c>
      <c r="K17" s="108">
        <v>18.60239</v>
      </c>
      <c r="L17" s="108">
        <v>19.275100000000002</v>
      </c>
      <c r="M17" s="108">
        <v>20.1751</v>
      </c>
      <c r="N17" s="108">
        <v>21.425999999999998</v>
      </c>
      <c r="O17" s="224">
        <f t="shared" si="0"/>
        <v>239.551559</v>
      </c>
      <c r="P17" s="30"/>
    </row>
    <row r="18" spans="1:16" ht="11.1" customHeight="1" x14ac:dyDescent="0.25">
      <c r="A18" s="73"/>
      <c r="B18" s="70">
        <v>2024</v>
      </c>
      <c r="C18" s="108">
        <v>19.384</v>
      </c>
      <c r="D18" s="2">
        <v>19.625600000000002</v>
      </c>
      <c r="E18" s="108">
        <v>18.262</v>
      </c>
      <c r="F18" s="108">
        <v>17.074089999999998</v>
      </c>
      <c r="G18" s="108">
        <v>20.030099999999997</v>
      </c>
      <c r="H18" s="108">
        <v>21.129000000000001</v>
      </c>
      <c r="I18" s="108">
        <v>23.022999999999996</v>
      </c>
      <c r="J18" s="108">
        <v>17.725999999999999</v>
      </c>
      <c r="K18" s="108">
        <v>18.052</v>
      </c>
      <c r="L18" s="108">
        <v>18.192999999999998</v>
      </c>
      <c r="M18" s="108">
        <v>19.4772</v>
      </c>
      <c r="N18" s="108">
        <v>20.65</v>
      </c>
      <c r="O18" s="224">
        <f t="shared" si="0"/>
        <v>232.62599</v>
      </c>
      <c r="P18" s="30"/>
    </row>
    <row r="19" spans="1:16" ht="11.1" customHeight="1" x14ac:dyDescent="0.25">
      <c r="A19" s="74" t="s">
        <v>16</v>
      </c>
      <c r="B19" s="70">
        <v>2023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24">
        <f t="shared" si="0"/>
        <v>0</v>
      </c>
      <c r="P19" s="30"/>
    </row>
    <row r="20" spans="1:16" ht="11.1" customHeight="1" x14ac:dyDescent="0.25">
      <c r="A20" s="73"/>
      <c r="B20" s="70">
        <v>2024</v>
      </c>
      <c r="C20" s="108">
        <v>0</v>
      </c>
      <c r="D20" s="2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224">
        <f t="shared" si="0"/>
        <v>0</v>
      </c>
      <c r="P20" s="30"/>
    </row>
    <row r="21" spans="1:16" ht="11.1" customHeight="1" x14ac:dyDescent="0.25">
      <c r="A21" s="69" t="s">
        <v>34</v>
      </c>
      <c r="B21" s="70">
        <v>2023</v>
      </c>
      <c r="C21" s="108">
        <v>4.4703999999999997</v>
      </c>
      <c r="D21" s="108">
        <v>4.4703999999999997</v>
      </c>
      <c r="E21" s="108">
        <v>4.4703999999999997</v>
      </c>
      <c r="F21" s="108">
        <v>4.4959999999999996</v>
      </c>
      <c r="G21" s="108">
        <v>4.4904000000000002</v>
      </c>
      <c r="H21" s="108">
        <v>4.4904000000000002</v>
      </c>
      <c r="I21" s="108">
        <v>4.4904000000000002</v>
      </c>
      <c r="J21" s="108">
        <v>4.4896000000000003</v>
      </c>
      <c r="K21" s="108">
        <v>4.4896000000000003</v>
      </c>
      <c r="L21" s="108">
        <v>4.4896000000000003</v>
      </c>
      <c r="M21" s="108">
        <v>4.4896000000000003</v>
      </c>
      <c r="N21" s="108">
        <v>4.4904000000000002</v>
      </c>
      <c r="O21" s="224">
        <f t="shared" si="0"/>
        <v>53.827200000000012</v>
      </c>
      <c r="P21" s="30"/>
    </row>
    <row r="22" spans="1:16" ht="11.1" customHeight="1" x14ac:dyDescent="0.25">
      <c r="A22" s="69"/>
      <c r="B22" s="70">
        <v>2024</v>
      </c>
      <c r="C22" s="108">
        <v>4.5670000000000002</v>
      </c>
      <c r="D22" s="2">
        <v>4.5629999999999997</v>
      </c>
      <c r="E22" s="108">
        <v>4.5279999999999996</v>
      </c>
      <c r="F22" s="108">
        <v>4.5507999999999997</v>
      </c>
      <c r="G22" s="108">
        <v>4.5477999999999996</v>
      </c>
      <c r="H22" s="108">
        <v>4.5410000000000004</v>
      </c>
      <c r="I22" s="108">
        <v>4.5430000000000001</v>
      </c>
      <c r="J22" s="108">
        <v>4.5570000000000004</v>
      </c>
      <c r="K22" s="108">
        <v>4.5469999999999997</v>
      </c>
      <c r="L22" s="108">
        <v>4.4987000000000004</v>
      </c>
      <c r="M22" s="108">
        <v>4.4337999999999997</v>
      </c>
      <c r="N22" s="108">
        <v>4.3970000000000002</v>
      </c>
      <c r="O22" s="224">
        <f t="shared" si="0"/>
        <v>54.27409999999999</v>
      </c>
      <c r="P22" s="30"/>
    </row>
    <row r="23" spans="1:16" ht="11.1" customHeight="1" x14ac:dyDescent="0.25">
      <c r="A23" s="69" t="s">
        <v>19</v>
      </c>
      <c r="B23" s="70">
        <v>2023</v>
      </c>
      <c r="C23" s="108">
        <v>20.321580000000001</v>
      </c>
      <c r="D23" s="108">
        <v>18.632000000000001</v>
      </c>
      <c r="E23" s="108">
        <v>22.8657</v>
      </c>
      <c r="F23" s="108">
        <v>25.587</v>
      </c>
      <c r="G23" s="108">
        <v>25.952000000000002</v>
      </c>
      <c r="H23" s="108">
        <v>26.782</v>
      </c>
      <c r="I23" s="108">
        <v>21.974599999999999</v>
      </c>
      <c r="J23" s="108">
        <v>22.784099999999999</v>
      </c>
      <c r="K23" s="108">
        <v>22.468</v>
      </c>
      <c r="L23" s="108">
        <v>23.9468</v>
      </c>
      <c r="M23" s="108">
        <v>23.641500000000001</v>
      </c>
      <c r="N23" s="108">
        <v>23.398</v>
      </c>
      <c r="O23" s="224">
        <f t="shared" si="0"/>
        <v>278.35328000000004</v>
      </c>
      <c r="P23" s="30"/>
    </row>
    <row r="24" spans="1:16" ht="11.1" customHeight="1" x14ac:dyDescent="0.25">
      <c r="A24" s="69"/>
      <c r="B24" s="70">
        <v>2024</v>
      </c>
      <c r="C24" s="108">
        <v>19.648</v>
      </c>
      <c r="D24" s="2">
        <v>18.014199999999999</v>
      </c>
      <c r="E24" s="108">
        <v>21.847000000000001</v>
      </c>
      <c r="F24" s="108">
        <v>24.478000000000002</v>
      </c>
      <c r="G24" s="108">
        <v>25.0458</v>
      </c>
      <c r="H24" s="108">
        <v>26.129000000000001</v>
      </c>
      <c r="I24" s="108">
        <v>21.509</v>
      </c>
      <c r="J24" s="108">
        <v>22.047000000000001</v>
      </c>
      <c r="K24" s="108">
        <v>21.808</v>
      </c>
      <c r="L24" s="108">
        <v>23.341000000000001</v>
      </c>
      <c r="M24" s="108">
        <v>23.446999999999999</v>
      </c>
      <c r="N24" s="108">
        <v>23.172000000000001</v>
      </c>
      <c r="O24" s="224">
        <f t="shared" si="0"/>
        <v>270.48599999999999</v>
      </c>
      <c r="P24" s="30"/>
    </row>
    <row r="25" spans="1:16" ht="11.1" customHeight="1" x14ac:dyDescent="0.25">
      <c r="A25" s="69" t="s">
        <v>41</v>
      </c>
      <c r="B25" s="70">
        <v>2023</v>
      </c>
      <c r="C25" s="108">
        <v>17.193476660000002</v>
      </c>
      <c r="D25" s="108">
        <v>17.8672</v>
      </c>
      <c r="E25" s="108">
        <v>19.003599999999999</v>
      </c>
      <c r="F25" s="108">
        <v>18.985999999999997</v>
      </c>
      <c r="G25" s="108">
        <v>20.130400000000005</v>
      </c>
      <c r="H25" s="108">
        <v>19.702400000000001</v>
      </c>
      <c r="I25" s="108">
        <v>21.382800000000003</v>
      </c>
      <c r="J25" s="108">
        <v>21.219200000000001</v>
      </c>
      <c r="K25" s="108">
        <v>20.273600000000002</v>
      </c>
      <c r="L25" s="108">
        <v>23.558006343103372</v>
      </c>
      <c r="M25" s="108">
        <v>22.221200000000003</v>
      </c>
      <c r="N25" s="108">
        <v>23.153600000000004</v>
      </c>
      <c r="O25" s="224">
        <f t="shared" si="0"/>
        <v>244.6914830031034</v>
      </c>
      <c r="P25" s="30"/>
    </row>
    <row r="26" spans="1:16" ht="11.1" customHeight="1" x14ac:dyDescent="0.25">
      <c r="A26" s="69"/>
      <c r="B26" s="70">
        <v>2024</v>
      </c>
      <c r="C26" s="108">
        <v>18.885999999999999</v>
      </c>
      <c r="D26" s="2">
        <v>19.2896</v>
      </c>
      <c r="E26" s="108">
        <v>20.636399999999998</v>
      </c>
      <c r="F26" s="108">
        <v>19.848400000000002</v>
      </c>
      <c r="G26" s="108">
        <v>21.148800000000001</v>
      </c>
      <c r="H26" s="108">
        <v>22.179120000000001</v>
      </c>
      <c r="I26" s="108">
        <v>22.8628</v>
      </c>
      <c r="J26" s="108">
        <v>21.8628</v>
      </c>
      <c r="K26" s="108">
        <v>20.896000000000004</v>
      </c>
      <c r="L26" s="108">
        <v>24.285599999999999</v>
      </c>
      <c r="M26" s="108">
        <v>23.782</v>
      </c>
      <c r="N26" s="108">
        <v>24.577600000000004</v>
      </c>
      <c r="O26" s="224">
        <f t="shared" si="0"/>
        <v>260.25512000000003</v>
      </c>
      <c r="P26" s="30"/>
    </row>
    <row r="27" spans="1:16" ht="11.1" customHeight="1" x14ac:dyDescent="0.25">
      <c r="A27" s="69" t="s">
        <v>40</v>
      </c>
      <c r="B27" s="70">
        <v>2023</v>
      </c>
      <c r="C27" s="108">
        <v>22.9673428507128</v>
      </c>
      <c r="D27" s="108">
        <v>26.13964</v>
      </c>
      <c r="E27" s="108">
        <v>25.176647926068998</v>
      </c>
      <c r="F27" s="108">
        <v>25.573322769222401</v>
      </c>
      <c r="G27" s="108">
        <v>25.3154</v>
      </c>
      <c r="H27" s="108">
        <v>24.534700000000001</v>
      </c>
      <c r="I27" s="108">
        <v>25.7159289288509</v>
      </c>
      <c r="J27" s="108">
        <v>25.92266</v>
      </c>
      <c r="K27" s="108">
        <v>25.673179999999999</v>
      </c>
      <c r="L27" s="108">
        <v>26.479889821573501</v>
      </c>
      <c r="M27" s="108">
        <v>23.834700000000002</v>
      </c>
      <c r="N27" s="108">
        <v>30.396999999999998</v>
      </c>
      <c r="O27" s="224">
        <f t="shared" si="0"/>
        <v>307.7304122964286</v>
      </c>
      <c r="P27" s="30"/>
    </row>
    <row r="28" spans="1:16" ht="11.1" customHeight="1" x14ac:dyDescent="0.25">
      <c r="A28" s="69"/>
      <c r="B28" s="70">
        <v>2024</v>
      </c>
      <c r="C28" s="108">
        <v>21.867999999999999</v>
      </c>
      <c r="D28" s="2">
        <v>25.619720000000001</v>
      </c>
      <c r="E28" s="108">
        <v>24.289000000000001</v>
      </c>
      <c r="F28" s="108">
        <v>25.047000000000001</v>
      </c>
      <c r="G28" s="108">
        <v>24.559000000000001</v>
      </c>
      <c r="H28" s="108">
        <v>23.907</v>
      </c>
      <c r="I28" s="108">
        <v>25.0367</v>
      </c>
      <c r="J28" s="108">
        <v>25.260400000000001</v>
      </c>
      <c r="K28" s="108">
        <v>25.088100000000001</v>
      </c>
      <c r="L28" s="108">
        <v>25.545999999999999</v>
      </c>
      <c r="M28" s="108">
        <v>23.250699999999998</v>
      </c>
      <c r="N28" s="108">
        <v>29.673999999999999</v>
      </c>
      <c r="O28" s="224">
        <f t="shared" si="0"/>
        <v>299.14561999999995</v>
      </c>
      <c r="P28" s="30"/>
    </row>
    <row r="29" spans="1:16" ht="11.1" customHeight="1" x14ac:dyDescent="0.25">
      <c r="A29" s="69" t="s">
        <v>18</v>
      </c>
      <c r="B29" s="70">
        <v>2023</v>
      </c>
      <c r="C29" s="108">
        <v>3.5292000000000003</v>
      </c>
      <c r="D29" s="108">
        <v>3.2244000000000002</v>
      </c>
      <c r="E29" s="108">
        <v>3.3492000000000006</v>
      </c>
      <c r="F29" s="108">
        <v>3.3124000000000002</v>
      </c>
      <c r="G29" s="108">
        <v>3.5348000000000002</v>
      </c>
      <c r="H29" s="108">
        <v>3.2896000000000001</v>
      </c>
      <c r="I29" s="108">
        <v>3.4000000000000004</v>
      </c>
      <c r="J29" s="108">
        <v>3.3275999999999999</v>
      </c>
      <c r="K29" s="108">
        <v>3.2687999999999997</v>
      </c>
      <c r="L29" s="108">
        <v>3.2675999999999998</v>
      </c>
      <c r="M29" s="108">
        <v>3.1387999999999998</v>
      </c>
      <c r="N29" s="108">
        <v>3.410400000000001</v>
      </c>
      <c r="O29" s="224">
        <f t="shared" si="0"/>
        <v>40.052799999999998</v>
      </c>
      <c r="P29" s="30"/>
    </row>
    <row r="30" spans="1:16" ht="11.1" customHeight="1" x14ac:dyDescent="0.25">
      <c r="A30" s="69"/>
      <c r="B30" s="70">
        <v>2024</v>
      </c>
      <c r="C30" s="108">
        <v>3.5727999999999995</v>
      </c>
      <c r="D30" s="2">
        <v>3.3488000000000007</v>
      </c>
      <c r="E30" s="108">
        <v>3.5815999999999999</v>
      </c>
      <c r="F30" s="108">
        <v>3.7012000000000009</v>
      </c>
      <c r="G30" s="108">
        <v>3.6891999999999983</v>
      </c>
      <c r="H30" s="108">
        <v>3.4896000000000011</v>
      </c>
      <c r="I30" s="108">
        <v>3.7303999999999995</v>
      </c>
      <c r="J30" s="108">
        <v>3.6599999999999997</v>
      </c>
      <c r="K30" s="108">
        <v>3.45</v>
      </c>
      <c r="L30" s="108">
        <v>3.7259999999999991</v>
      </c>
      <c r="M30" s="108">
        <v>3.5819999999999994</v>
      </c>
      <c r="N30" s="108">
        <v>3.9580000000000006</v>
      </c>
      <c r="O30" s="224">
        <f t="shared" si="0"/>
        <v>43.489600000000003</v>
      </c>
      <c r="P30" s="30"/>
    </row>
    <row r="31" spans="1:16" ht="11.1" customHeight="1" x14ac:dyDescent="0.25">
      <c r="A31" s="69" t="s">
        <v>32</v>
      </c>
      <c r="B31" s="70">
        <v>2023</v>
      </c>
      <c r="C31" s="108">
        <v>36.491780000000006</v>
      </c>
      <c r="D31" s="108">
        <v>39.026600000000002</v>
      </c>
      <c r="E31" s="108">
        <v>43.01459599999999</v>
      </c>
      <c r="F31" s="108">
        <v>37.692740000000001</v>
      </c>
      <c r="G31" s="108">
        <v>37.380996000000003</v>
      </c>
      <c r="H31" s="108">
        <v>40.511344000000001</v>
      </c>
      <c r="I31" s="108">
        <v>38.804831999999998</v>
      </c>
      <c r="J31" s="108">
        <v>39.253028000000008</v>
      </c>
      <c r="K31" s="108">
        <v>38.587123999999996</v>
      </c>
      <c r="L31" s="108">
        <v>36.85453600000001</v>
      </c>
      <c r="M31" s="108">
        <v>39.576864</v>
      </c>
      <c r="N31" s="108">
        <v>38.515708000000004</v>
      </c>
      <c r="O31" s="224">
        <f t="shared" si="0"/>
        <v>465.71014800000006</v>
      </c>
      <c r="P31" s="30"/>
    </row>
    <row r="32" spans="1:16" ht="11.1" customHeight="1" x14ac:dyDescent="0.25">
      <c r="A32" s="69"/>
      <c r="B32" s="70">
        <v>2024</v>
      </c>
      <c r="C32" s="108">
        <v>36.885752000000004</v>
      </c>
      <c r="D32" s="2">
        <v>39.540708000000009</v>
      </c>
      <c r="E32" s="108">
        <v>43.452335999999995</v>
      </c>
      <c r="F32" s="108">
        <v>38.210816000000008</v>
      </c>
      <c r="G32" s="108">
        <v>37.864436000000012</v>
      </c>
      <c r="H32" s="108">
        <v>40.929203999999999</v>
      </c>
      <c r="I32" s="108">
        <v>39.232264000000001</v>
      </c>
      <c r="J32" s="108">
        <v>39.649168000000003</v>
      </c>
      <c r="K32" s="108">
        <v>39.033527999999997</v>
      </c>
      <c r="L32" s="108">
        <v>37.099091999999999</v>
      </c>
      <c r="M32" s="108">
        <v>39.845628000000005</v>
      </c>
      <c r="N32" s="108">
        <v>38.721587999999997</v>
      </c>
      <c r="O32" s="224">
        <f t="shared" si="0"/>
        <v>470.46452000000011</v>
      </c>
      <c r="P32" s="30"/>
    </row>
    <row r="33" spans="1:16" ht="11.1" customHeight="1" x14ac:dyDescent="0.25">
      <c r="A33" s="69" t="s">
        <v>106</v>
      </c>
      <c r="B33" s="70">
        <v>2023</v>
      </c>
      <c r="C33" s="108">
        <v>21.86478</v>
      </c>
      <c r="D33" s="108">
        <v>20.345800000000001</v>
      </c>
      <c r="E33" s="108">
        <v>18.651</v>
      </c>
      <c r="F33" s="108">
        <v>18.036821</v>
      </c>
      <c r="G33" s="108">
        <v>21.6328</v>
      </c>
      <c r="H33" s="108">
        <v>22.536899999999999</v>
      </c>
      <c r="I33" s="108">
        <v>23.834579999999999</v>
      </c>
      <c r="J33" s="108">
        <v>21.428000000000001</v>
      </c>
      <c r="K33" s="108">
        <v>24.393999999999998</v>
      </c>
      <c r="L33" s="108">
        <v>26.382000000000001</v>
      </c>
      <c r="M33" s="108">
        <v>25.1341</v>
      </c>
      <c r="N33" s="108">
        <v>31.364999999999998</v>
      </c>
      <c r="O33" s="224">
        <f t="shared" si="0"/>
        <v>275.60578099999998</v>
      </c>
      <c r="P33" s="30"/>
    </row>
    <row r="34" spans="1:16" ht="11.1" customHeight="1" x14ac:dyDescent="0.25">
      <c r="A34" s="69"/>
      <c r="B34" s="70">
        <v>2024</v>
      </c>
      <c r="C34" s="108">
        <v>20.742999999999999</v>
      </c>
      <c r="D34" s="2">
        <v>19.375</v>
      </c>
      <c r="E34" s="108">
        <v>17.878900000000002</v>
      </c>
      <c r="F34" s="108">
        <v>17.341999999999999</v>
      </c>
      <c r="G34" s="108">
        <v>21.006399999999999</v>
      </c>
      <c r="H34" s="108">
        <v>21.867999999999999</v>
      </c>
      <c r="I34" s="108">
        <v>23.401499999999999</v>
      </c>
      <c r="J34" s="108">
        <v>20.884</v>
      </c>
      <c r="K34" s="108">
        <v>24.043600000000001</v>
      </c>
      <c r="L34" s="108">
        <v>25.738</v>
      </c>
      <c r="M34" s="108">
        <v>24.506</v>
      </c>
      <c r="N34" s="108">
        <v>30.376999999999999</v>
      </c>
      <c r="O34" s="224">
        <f t="shared" si="0"/>
        <v>267.16340000000002</v>
      </c>
      <c r="P34" s="30"/>
    </row>
    <row r="35" spans="1:16" ht="11.1" customHeight="1" x14ac:dyDescent="0.25">
      <c r="A35" s="69" t="s">
        <v>17</v>
      </c>
      <c r="B35" s="70">
        <v>2023</v>
      </c>
      <c r="C35" s="108">
        <v>29.780799999999999</v>
      </c>
      <c r="D35" s="108">
        <v>29.888247999999997</v>
      </c>
      <c r="E35" s="108">
        <v>25.374000000000006</v>
      </c>
      <c r="F35" s="108">
        <v>29.78096</v>
      </c>
      <c r="G35" s="108">
        <v>31.065719999999999</v>
      </c>
      <c r="H35" s="108">
        <v>35.25432</v>
      </c>
      <c r="I35" s="108">
        <v>35.271280000000004</v>
      </c>
      <c r="J35" s="108">
        <v>32.168000000000006</v>
      </c>
      <c r="K35" s="108">
        <v>32.602800000000002</v>
      </c>
      <c r="L35" s="108">
        <v>31.78</v>
      </c>
      <c r="M35" s="108">
        <v>32.181200000000004</v>
      </c>
      <c r="N35" s="108">
        <v>32.694400000000002</v>
      </c>
      <c r="O35" s="224">
        <f t="shared" si="0"/>
        <v>377.84172799999999</v>
      </c>
      <c r="P35" s="30"/>
    </row>
    <row r="36" spans="1:16" ht="11.1" customHeight="1" x14ac:dyDescent="0.25">
      <c r="A36" s="69"/>
      <c r="B36" s="70">
        <v>2024</v>
      </c>
      <c r="C36" s="108">
        <v>32.0184</v>
      </c>
      <c r="D36" s="2">
        <v>29.31756</v>
      </c>
      <c r="E36" s="108">
        <v>26.213000000000001</v>
      </c>
      <c r="F36" s="108">
        <v>31.891040000000004</v>
      </c>
      <c r="G36" s="108">
        <v>32.420520000000003</v>
      </c>
      <c r="H36" s="108">
        <v>36.40692</v>
      </c>
      <c r="I36" s="108">
        <v>35.698560000000001</v>
      </c>
      <c r="J36" s="108">
        <v>32.926439999999999</v>
      </c>
      <c r="K36" s="108">
        <v>32.610939999999999</v>
      </c>
      <c r="L36" s="108">
        <v>31.790599999999998</v>
      </c>
      <c r="M36" s="108">
        <v>32.748600000000003</v>
      </c>
      <c r="N36" s="108">
        <v>33.171319999999994</v>
      </c>
      <c r="O36" s="224">
        <f t="shared" si="0"/>
        <v>387.21389999999997</v>
      </c>
      <c r="P36" s="30"/>
    </row>
    <row r="37" spans="1:16" ht="11.1" customHeight="1" x14ac:dyDescent="0.25">
      <c r="A37" s="69" t="s">
        <v>10</v>
      </c>
      <c r="B37" s="70">
        <v>2023</v>
      </c>
      <c r="C37" s="108">
        <v>6.6494</v>
      </c>
      <c r="D37" s="108">
        <v>7.1889600000000007</v>
      </c>
      <c r="E37" s="108">
        <v>6.7185200000000016</v>
      </c>
      <c r="F37" s="108">
        <v>7.4250799999999995</v>
      </c>
      <c r="G37" s="108">
        <v>7.3984800000000002</v>
      </c>
      <c r="H37" s="108">
        <v>7.0475999999999992</v>
      </c>
      <c r="I37" s="108">
        <v>7.4239600000000001</v>
      </c>
      <c r="J37" s="108">
        <v>6.8882399999999997</v>
      </c>
      <c r="K37" s="108">
        <v>6.8461999999999996</v>
      </c>
      <c r="L37" s="108">
        <v>6.0600000000000005</v>
      </c>
      <c r="M37" s="108">
        <v>6.7360000000000007</v>
      </c>
      <c r="N37" s="108">
        <v>7.8301200000000009</v>
      </c>
      <c r="O37" s="224">
        <f t="shared" si="0"/>
        <v>84.212559999999996</v>
      </c>
      <c r="P37" s="30"/>
    </row>
    <row r="38" spans="1:16" ht="11.1" customHeight="1" x14ac:dyDescent="0.25">
      <c r="A38" s="69"/>
      <c r="B38" s="70">
        <v>2024</v>
      </c>
      <c r="C38" s="108">
        <v>7.0162800000000001</v>
      </c>
      <c r="D38" s="2">
        <v>7.3949199999999999</v>
      </c>
      <c r="E38" s="108">
        <v>7.0756399999999999</v>
      </c>
      <c r="F38" s="108">
        <v>7.2930399999999995</v>
      </c>
      <c r="G38" s="108">
        <v>7.4988400000000004</v>
      </c>
      <c r="H38" s="108">
        <v>6.6998000000000006</v>
      </c>
      <c r="I38" s="108">
        <v>7.1924399999999995</v>
      </c>
      <c r="J38" s="108">
        <v>6.7544000000000004</v>
      </c>
      <c r="K38" s="108">
        <v>7.3360600000000007</v>
      </c>
      <c r="L38" s="108">
        <v>7.1698000000000004</v>
      </c>
      <c r="M38" s="108">
        <v>7.8579999999999997</v>
      </c>
      <c r="N38" s="108">
        <v>8.9901599999999995</v>
      </c>
      <c r="O38" s="224">
        <f t="shared" si="0"/>
        <v>88.279380000000003</v>
      </c>
      <c r="P38" s="30"/>
    </row>
    <row r="39" spans="1:16" ht="11.1" customHeight="1" x14ac:dyDescent="0.25">
      <c r="A39" s="69" t="s">
        <v>63</v>
      </c>
      <c r="B39" s="70">
        <v>2023</v>
      </c>
      <c r="C39" s="108">
        <v>3.431E-2</v>
      </c>
      <c r="D39" s="108">
        <v>2.3210000000000001E-2</v>
      </c>
      <c r="E39" s="108">
        <v>1.6899999999999998E-2</v>
      </c>
      <c r="F39" s="108">
        <v>2.4799999999999999E-2</v>
      </c>
      <c r="G39" s="108">
        <v>1.6199999999999999E-2</v>
      </c>
      <c r="H39" s="108">
        <v>2.3550000000000001E-2</v>
      </c>
      <c r="I39" s="108">
        <v>2.8039999999999999E-2</v>
      </c>
      <c r="J39" s="108">
        <v>2.93E-2</v>
      </c>
      <c r="K39" s="108">
        <v>2.2159999999999999E-2</v>
      </c>
      <c r="L39" s="108">
        <v>2.4799999999999999E-2</v>
      </c>
      <c r="M39" s="108">
        <v>2.0310000000000002E-2</v>
      </c>
      <c r="N39" s="108">
        <v>5.0099999999999999E-2</v>
      </c>
      <c r="O39" s="224">
        <f t="shared" si="0"/>
        <v>0.31367999999999996</v>
      </c>
      <c r="P39" s="30"/>
    </row>
    <row r="40" spans="1:16" ht="11.1" customHeight="1" x14ac:dyDescent="0.25">
      <c r="A40" s="69"/>
      <c r="B40" s="70">
        <v>2024</v>
      </c>
      <c r="C40" s="108">
        <v>3.415E-2</v>
      </c>
      <c r="D40" s="2">
        <v>2.2409999999999999E-2</v>
      </c>
      <c r="E40" s="108">
        <v>1.6709999999999999E-2</v>
      </c>
      <c r="F40" s="108">
        <v>2.3900000000000001E-2</v>
      </c>
      <c r="G40" s="108">
        <v>1.6E-2</v>
      </c>
      <c r="H40" s="108">
        <v>2.3480000000000001E-2</v>
      </c>
      <c r="I40" s="108">
        <v>2.7699999999999999E-2</v>
      </c>
      <c r="J40" s="108">
        <v>2.8899999999999999E-2</v>
      </c>
      <c r="K40" s="108">
        <v>2.18E-2</v>
      </c>
      <c r="L40" s="108">
        <v>2.4500000000000001E-2</v>
      </c>
      <c r="M40" s="108">
        <v>2.0109999999999999E-2</v>
      </c>
      <c r="N40" s="108">
        <v>4.9700000000000001E-2</v>
      </c>
      <c r="O40" s="224">
        <f t="shared" si="0"/>
        <v>0.30936000000000002</v>
      </c>
      <c r="P40" s="30"/>
    </row>
    <row r="41" spans="1:16" ht="11.1" customHeight="1" x14ac:dyDescent="0.25">
      <c r="A41" s="69" t="s">
        <v>64</v>
      </c>
      <c r="B41" s="70">
        <v>2023</v>
      </c>
      <c r="C41" s="108">
        <v>0</v>
      </c>
      <c r="D41" s="2">
        <v>0</v>
      </c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8">
        <v>0</v>
      </c>
      <c r="L41" s="108">
        <v>0</v>
      </c>
      <c r="M41" s="108">
        <v>0</v>
      </c>
      <c r="N41" s="108">
        <v>0</v>
      </c>
      <c r="O41" s="224">
        <f t="shared" si="0"/>
        <v>0</v>
      </c>
      <c r="P41" s="30"/>
    </row>
    <row r="42" spans="1:16" ht="11.1" customHeight="1" x14ac:dyDescent="0.25">
      <c r="A42" s="69"/>
      <c r="B42" s="70">
        <v>2024</v>
      </c>
      <c r="C42" s="108">
        <v>0</v>
      </c>
      <c r="D42" s="2">
        <v>0</v>
      </c>
      <c r="E42" s="108">
        <v>0</v>
      </c>
      <c r="F42" s="108">
        <v>0</v>
      </c>
      <c r="G42" s="108">
        <v>0</v>
      </c>
      <c r="H42" s="108">
        <v>0</v>
      </c>
      <c r="I42" s="108">
        <v>0</v>
      </c>
      <c r="J42" s="108">
        <v>0</v>
      </c>
      <c r="K42" s="108">
        <v>0</v>
      </c>
      <c r="L42" s="108">
        <v>0</v>
      </c>
      <c r="M42" s="108">
        <v>0</v>
      </c>
      <c r="N42" s="108">
        <v>0</v>
      </c>
      <c r="O42" s="224">
        <f t="shared" si="0"/>
        <v>0</v>
      </c>
      <c r="P42" s="30"/>
    </row>
    <row r="43" spans="1:16" ht="11.1" customHeight="1" x14ac:dyDescent="0.25">
      <c r="A43" s="69" t="s">
        <v>21</v>
      </c>
      <c r="B43" s="70">
        <v>2023</v>
      </c>
      <c r="C43" s="108">
        <v>1.3189383981809999</v>
      </c>
      <c r="D43" s="108">
        <v>1.1417756553</v>
      </c>
      <c r="E43" s="108">
        <v>1.215739532</v>
      </c>
      <c r="F43" s="108">
        <v>1.41015</v>
      </c>
      <c r="G43" s="108">
        <v>1.4729511128399999</v>
      </c>
      <c r="H43" s="108">
        <v>1.4133800000000001</v>
      </c>
      <c r="I43" s="108">
        <v>1.2172000000000001</v>
      </c>
      <c r="J43" s="108">
        <v>1.1290500000000001</v>
      </c>
      <c r="K43" s="108">
        <v>1.2898799999999999</v>
      </c>
      <c r="L43" s="108">
        <v>1.28996438825</v>
      </c>
      <c r="M43" s="108">
        <v>0.95645999999999998</v>
      </c>
      <c r="N43" s="108">
        <v>1.0550000000000026</v>
      </c>
      <c r="O43" s="224">
        <f t="shared" si="0"/>
        <v>14.910489086571003</v>
      </c>
      <c r="P43" s="30"/>
    </row>
    <row r="44" spans="1:16" ht="11.1" customHeight="1" x14ac:dyDescent="0.25">
      <c r="A44" s="69"/>
      <c r="B44" s="70">
        <v>2024</v>
      </c>
      <c r="C44" s="108">
        <v>1.346768787</v>
      </c>
      <c r="D44" s="2">
        <v>1.1727501500000002</v>
      </c>
      <c r="E44" s="108">
        <v>1.2423200000000001</v>
      </c>
      <c r="F44" s="108">
        <v>1.470736</v>
      </c>
      <c r="G44" s="108">
        <v>1.5088435273347001</v>
      </c>
      <c r="H44" s="108">
        <v>1.4793102499999999</v>
      </c>
      <c r="I44" s="108">
        <v>1.2871999999999999</v>
      </c>
      <c r="J44" s="108">
        <v>1.13872</v>
      </c>
      <c r="K44" s="108">
        <v>1.3524</v>
      </c>
      <c r="L44" s="108">
        <v>1.3220000000000001</v>
      </c>
      <c r="M44" s="108">
        <v>1.0262199999999999</v>
      </c>
      <c r="N44" s="108">
        <v>1.1080000000000001</v>
      </c>
      <c r="O44" s="224">
        <f t="shared" si="0"/>
        <v>15.455268714334702</v>
      </c>
      <c r="P44" s="30"/>
    </row>
    <row r="45" spans="1:16" ht="11.1" customHeight="1" x14ac:dyDescent="0.25">
      <c r="A45" s="69" t="s">
        <v>42</v>
      </c>
      <c r="B45" s="70">
        <v>2023</v>
      </c>
      <c r="C45" s="108">
        <v>0.71299999999999997</v>
      </c>
      <c r="D45" s="108">
        <v>0.53339999999999999</v>
      </c>
      <c r="E45" s="108">
        <v>0.82012216900000001</v>
      </c>
      <c r="F45" s="108">
        <v>1.1014703800000001</v>
      </c>
      <c r="G45" s="108">
        <v>1.2824121583999999</v>
      </c>
      <c r="H45" s="108">
        <v>1.2030399999999999</v>
      </c>
      <c r="I45" s="108">
        <v>1.701022</v>
      </c>
      <c r="J45" s="108">
        <v>1.1571600000000002</v>
      </c>
      <c r="K45" s="108">
        <v>0.85077999999999998</v>
      </c>
      <c r="L45" s="108">
        <v>0.84119999999999995</v>
      </c>
      <c r="M45" s="108">
        <v>1.22031</v>
      </c>
      <c r="N45" s="108">
        <v>1.5242113399999999</v>
      </c>
      <c r="O45" s="224">
        <f t="shared" si="0"/>
        <v>12.948128047400001</v>
      </c>
      <c r="P45" s="30"/>
    </row>
    <row r="46" spans="1:16" ht="11.1" customHeight="1" x14ac:dyDescent="0.25">
      <c r="A46" s="69"/>
      <c r="B46" s="70">
        <v>2024</v>
      </c>
      <c r="C46" s="108">
        <v>0.71595668854999994</v>
      </c>
      <c r="D46" s="2">
        <v>0.53800000000000003</v>
      </c>
      <c r="E46" s="108">
        <v>0.90807999999999989</v>
      </c>
      <c r="F46" s="108">
        <v>1.070147038</v>
      </c>
      <c r="G46" s="108">
        <v>1.332414</v>
      </c>
      <c r="H46" s="108">
        <v>1.3291599999999999</v>
      </c>
      <c r="I46" s="108">
        <v>1.81464</v>
      </c>
      <c r="J46" s="108">
        <v>1.1802999999999999</v>
      </c>
      <c r="K46" s="108">
        <v>0.93347999999999998</v>
      </c>
      <c r="L46" s="108">
        <v>0.89022400000000002</v>
      </c>
      <c r="M46" s="108">
        <v>1.2422</v>
      </c>
      <c r="N46" s="108">
        <v>1.5556000000000001</v>
      </c>
      <c r="O46" s="224">
        <f t="shared" si="0"/>
        <v>13.510201726549999</v>
      </c>
      <c r="P46" s="30"/>
    </row>
    <row r="47" spans="1:16" ht="11.1" customHeight="1" x14ac:dyDescent="0.25">
      <c r="A47" s="69" t="s">
        <v>31</v>
      </c>
      <c r="B47" s="70">
        <v>2023</v>
      </c>
      <c r="C47" s="108">
        <v>107.34747811409662</v>
      </c>
      <c r="D47" s="108">
        <v>112.92640886057799</v>
      </c>
      <c r="E47" s="108">
        <v>122.7538291397309</v>
      </c>
      <c r="F47" s="108">
        <v>127.47512999999999</v>
      </c>
      <c r="G47" s="108">
        <v>132.19643138124863</v>
      </c>
      <c r="H47" s="108">
        <v>142.506</v>
      </c>
      <c r="I47" s="108">
        <v>134.184</v>
      </c>
      <c r="J47" s="108">
        <v>126.1084378307964</v>
      </c>
      <c r="K47" s="108">
        <v>92.93508521914849</v>
      </c>
      <c r="L47" s="108">
        <v>76.037796997485131</v>
      </c>
      <c r="M47" s="108">
        <v>82.406000000000006</v>
      </c>
      <c r="N47" s="108">
        <v>93.929043349834572</v>
      </c>
      <c r="O47" s="224">
        <f t="shared" si="0"/>
        <v>1350.8056408929185</v>
      </c>
      <c r="P47" s="30"/>
    </row>
    <row r="48" spans="1:16" ht="11.1" customHeight="1" x14ac:dyDescent="0.25">
      <c r="A48" s="69"/>
      <c r="B48" s="70">
        <v>2024</v>
      </c>
      <c r="C48" s="108">
        <v>103.398</v>
      </c>
      <c r="D48" s="2">
        <v>109.697920171017</v>
      </c>
      <c r="E48" s="108">
        <v>128.328</v>
      </c>
      <c r="F48" s="108">
        <v>132.76763902212267</v>
      </c>
      <c r="G48" s="108">
        <v>137.68495898590498</v>
      </c>
      <c r="H48" s="108">
        <v>145.60599999999999</v>
      </c>
      <c r="I48" s="108">
        <v>139.75540949697123</v>
      </c>
      <c r="J48" s="108">
        <v>131.34420429576463</v>
      </c>
      <c r="K48" s="108">
        <v>96.409000000000006</v>
      </c>
      <c r="L48" s="108">
        <v>79.194732048283697</v>
      </c>
      <c r="M48" s="108">
        <v>83.046999999999997</v>
      </c>
      <c r="N48" s="108">
        <v>97.828999999999994</v>
      </c>
      <c r="O48" s="224">
        <f t="shared" si="0"/>
        <v>1385.0618640200644</v>
      </c>
      <c r="P48" s="30"/>
    </row>
    <row r="49" spans="1:17" ht="11.1" customHeight="1" x14ac:dyDescent="0.25">
      <c r="A49" s="69" t="s">
        <v>35</v>
      </c>
      <c r="B49" s="70">
        <v>2023</v>
      </c>
      <c r="C49" s="108">
        <v>0</v>
      </c>
      <c r="D49" s="108">
        <v>0</v>
      </c>
      <c r="E49" s="108">
        <v>0</v>
      </c>
      <c r="F49" s="108">
        <v>0</v>
      </c>
      <c r="G49" s="108">
        <v>0</v>
      </c>
      <c r="H49" s="108">
        <v>0</v>
      </c>
      <c r="I49" s="108">
        <v>0</v>
      </c>
      <c r="J49" s="108">
        <v>0</v>
      </c>
      <c r="K49" s="108">
        <v>0</v>
      </c>
      <c r="L49" s="108">
        <v>0</v>
      </c>
      <c r="M49" s="108">
        <v>0</v>
      </c>
      <c r="N49" s="108">
        <v>0</v>
      </c>
      <c r="O49" s="224">
        <f t="shared" si="0"/>
        <v>0</v>
      </c>
      <c r="P49" s="30"/>
    </row>
    <row r="50" spans="1:17" ht="11.1" customHeight="1" x14ac:dyDescent="0.25">
      <c r="A50" s="69"/>
      <c r="B50" s="70">
        <v>2024</v>
      </c>
      <c r="C50" s="108">
        <v>0</v>
      </c>
      <c r="D50" s="2">
        <v>0</v>
      </c>
      <c r="E50" s="108">
        <v>0</v>
      </c>
      <c r="F50" s="108">
        <v>0</v>
      </c>
      <c r="G50" s="108">
        <v>0</v>
      </c>
      <c r="H50" s="108">
        <v>0</v>
      </c>
      <c r="I50" s="108">
        <v>0</v>
      </c>
      <c r="J50" s="108">
        <v>0</v>
      </c>
      <c r="K50" s="108">
        <v>0</v>
      </c>
      <c r="L50" s="108">
        <v>0</v>
      </c>
      <c r="M50" s="108">
        <v>0</v>
      </c>
      <c r="N50" s="108">
        <v>0</v>
      </c>
      <c r="O50" s="224">
        <f t="shared" si="0"/>
        <v>0</v>
      </c>
      <c r="P50" s="30"/>
    </row>
    <row r="51" spans="1:17" ht="11.1" customHeight="1" x14ac:dyDescent="0.25">
      <c r="A51" s="69" t="s">
        <v>36</v>
      </c>
      <c r="B51" s="70">
        <v>2023</v>
      </c>
      <c r="C51" s="108">
        <v>0</v>
      </c>
      <c r="D51" s="108">
        <v>0</v>
      </c>
      <c r="E51" s="108">
        <v>0</v>
      </c>
      <c r="F51" s="108">
        <v>0</v>
      </c>
      <c r="G51" s="108">
        <v>0</v>
      </c>
      <c r="H51" s="108">
        <v>0</v>
      </c>
      <c r="I51" s="108">
        <v>0</v>
      </c>
      <c r="J51" s="108">
        <v>0</v>
      </c>
      <c r="K51" s="108">
        <v>0</v>
      </c>
      <c r="L51" s="108">
        <v>0</v>
      </c>
      <c r="M51" s="108">
        <v>0</v>
      </c>
      <c r="N51" s="108">
        <v>0</v>
      </c>
      <c r="O51" s="224">
        <f t="shared" si="0"/>
        <v>0</v>
      </c>
      <c r="P51" s="30"/>
    </row>
    <row r="52" spans="1:17" ht="11.1" customHeight="1" x14ac:dyDescent="0.25">
      <c r="A52" s="69"/>
      <c r="B52" s="70">
        <v>2024</v>
      </c>
      <c r="C52" s="108">
        <v>0</v>
      </c>
      <c r="D52" s="2">
        <v>0</v>
      </c>
      <c r="E52" s="108">
        <v>0</v>
      </c>
      <c r="F52" s="108">
        <v>0</v>
      </c>
      <c r="G52" s="108">
        <v>0</v>
      </c>
      <c r="H52" s="108">
        <v>0</v>
      </c>
      <c r="I52" s="108">
        <v>0</v>
      </c>
      <c r="J52" s="108">
        <v>0</v>
      </c>
      <c r="K52" s="108">
        <v>0</v>
      </c>
      <c r="L52" s="108">
        <v>0</v>
      </c>
      <c r="M52" s="108">
        <v>0</v>
      </c>
      <c r="N52" s="108">
        <v>0</v>
      </c>
      <c r="O52" s="224">
        <f t="shared" si="0"/>
        <v>0</v>
      </c>
      <c r="P52" s="30"/>
    </row>
    <row r="53" spans="1:17" ht="11.1" customHeight="1" x14ac:dyDescent="0.25">
      <c r="A53" s="69" t="s">
        <v>22</v>
      </c>
      <c r="B53" s="70">
        <v>2023</v>
      </c>
      <c r="C53" s="108">
        <v>5.2383626999999997</v>
      </c>
      <c r="D53" s="108">
        <v>5.9304000000000006</v>
      </c>
      <c r="E53" s="108">
        <v>6.4492000000000012</v>
      </c>
      <c r="F53" s="108">
        <v>7.0019412048192766</v>
      </c>
      <c r="G53" s="108">
        <v>7.7808000000000002</v>
      </c>
      <c r="H53" s="108">
        <v>8.8902000000000001</v>
      </c>
      <c r="I53" s="108">
        <v>7.7248799999999997</v>
      </c>
      <c r="J53" s="108">
        <v>7.9984000000000002</v>
      </c>
      <c r="K53" s="108">
        <v>8.2200000000000006</v>
      </c>
      <c r="L53" s="108">
        <v>7.7372000000000005</v>
      </c>
      <c r="M53" s="108">
        <v>7.8732000000000006</v>
      </c>
      <c r="N53" s="108">
        <v>8.4963999999999995</v>
      </c>
      <c r="O53" s="224">
        <f t="shared" si="0"/>
        <v>89.340983904819268</v>
      </c>
      <c r="P53" s="30"/>
    </row>
    <row r="54" spans="1:17" ht="11.1" customHeight="1" x14ac:dyDescent="0.25">
      <c r="A54" s="69"/>
      <c r="B54" s="70">
        <v>2024</v>
      </c>
      <c r="C54" s="108">
        <v>5.4695999999999998</v>
      </c>
      <c r="D54" s="2">
        <v>6.0260000000000007</v>
      </c>
      <c r="E54" s="108">
        <v>7.0216666666666674</v>
      </c>
      <c r="F54" s="108">
        <v>7.305200000000001</v>
      </c>
      <c r="G54" s="108">
        <v>7.8792000000000009</v>
      </c>
      <c r="H54" s="108">
        <v>8.047600000000001</v>
      </c>
      <c r="I54" s="108">
        <v>8.0492000000000008</v>
      </c>
      <c r="J54" s="108">
        <v>8.1227999999999998</v>
      </c>
      <c r="K54" s="108">
        <v>8.3432000000000013</v>
      </c>
      <c r="L54" s="108">
        <v>7.8012000000000006</v>
      </c>
      <c r="M54" s="108">
        <v>8.2731999999999992</v>
      </c>
      <c r="N54" s="108">
        <v>9.1</v>
      </c>
      <c r="O54" s="224">
        <f t="shared" si="0"/>
        <v>91.438866666666655</v>
      </c>
      <c r="P54" s="30"/>
    </row>
    <row r="55" spans="1:17" ht="11.1" customHeight="1" x14ac:dyDescent="0.25">
      <c r="A55" s="76" t="s">
        <v>30</v>
      </c>
      <c r="B55" s="70">
        <v>2023</v>
      </c>
      <c r="C55" s="108">
        <v>22.036000000000001</v>
      </c>
      <c r="D55" s="108">
        <v>21.6</v>
      </c>
      <c r="E55" s="108">
        <v>20.288</v>
      </c>
      <c r="F55" s="108">
        <v>19.656000000000002</v>
      </c>
      <c r="G55" s="108">
        <v>19.891999999999999</v>
      </c>
      <c r="H55" s="108">
        <v>19.52</v>
      </c>
      <c r="I55" s="108">
        <v>21.744</v>
      </c>
      <c r="J55" s="108">
        <v>20.975999999999999</v>
      </c>
      <c r="K55" s="108">
        <v>20.088000000000001</v>
      </c>
      <c r="L55" s="108">
        <v>19.868000000000002</v>
      </c>
      <c r="M55" s="108">
        <v>22.664000000000001</v>
      </c>
      <c r="N55" s="108">
        <v>17.347999999999999</v>
      </c>
      <c r="O55" s="224">
        <f t="shared" si="0"/>
        <v>245.68</v>
      </c>
      <c r="P55" s="30"/>
    </row>
    <row r="56" spans="1:17" ht="11.1" customHeight="1" x14ac:dyDescent="0.25">
      <c r="A56" s="76"/>
      <c r="B56" s="70">
        <v>2024</v>
      </c>
      <c r="C56" s="108">
        <v>21.148</v>
      </c>
      <c r="D56" s="2">
        <v>20.728999999999999</v>
      </c>
      <c r="E56" s="108">
        <v>19.457999999999998</v>
      </c>
      <c r="F56" s="108">
        <v>19.171199999999999</v>
      </c>
      <c r="G56" s="108">
        <v>19.069800000000001</v>
      </c>
      <c r="H56" s="108">
        <v>18.707000000000001</v>
      </c>
      <c r="I56" s="108">
        <v>19.997</v>
      </c>
      <c r="J56" s="108">
        <v>19.541</v>
      </c>
      <c r="K56" s="108">
        <v>19.564</v>
      </c>
      <c r="L56" s="108">
        <v>19.163699999999999</v>
      </c>
      <c r="M56" s="108">
        <v>21.808</v>
      </c>
      <c r="N56" s="108">
        <v>17.466999999999999</v>
      </c>
      <c r="O56" s="224">
        <f t="shared" si="0"/>
        <v>235.82369999999997</v>
      </c>
      <c r="P56" s="30"/>
    </row>
    <row r="57" spans="1:17" ht="11.1" customHeight="1" x14ac:dyDescent="0.25">
      <c r="A57" s="69" t="s">
        <v>155</v>
      </c>
      <c r="B57" s="70">
        <v>2023</v>
      </c>
      <c r="C57" s="108">
        <v>0</v>
      </c>
      <c r="D57" s="108">
        <v>0</v>
      </c>
      <c r="E57" s="108">
        <v>0</v>
      </c>
      <c r="F57" s="108">
        <v>0</v>
      </c>
      <c r="G57" s="108">
        <v>0</v>
      </c>
      <c r="H57" s="108">
        <v>0</v>
      </c>
      <c r="I57" s="108">
        <v>0</v>
      </c>
      <c r="J57" s="108">
        <v>0</v>
      </c>
      <c r="K57" s="108">
        <v>0</v>
      </c>
      <c r="L57" s="108">
        <v>0</v>
      </c>
      <c r="M57" s="108">
        <v>0</v>
      </c>
      <c r="N57" s="108">
        <v>0</v>
      </c>
      <c r="O57" s="224">
        <f t="shared" si="0"/>
        <v>0</v>
      </c>
      <c r="P57" s="30"/>
    </row>
    <row r="58" spans="1:17" ht="11.1" customHeight="1" x14ac:dyDescent="0.25">
      <c r="A58" s="77"/>
      <c r="B58" s="78">
        <v>2024</v>
      </c>
      <c r="C58" s="108">
        <v>0</v>
      </c>
      <c r="D58" s="109">
        <v>0</v>
      </c>
      <c r="E58" s="109">
        <v>0</v>
      </c>
      <c r="F58" s="109">
        <v>0</v>
      </c>
      <c r="G58" s="109">
        <v>0</v>
      </c>
      <c r="H58" s="109">
        <v>0</v>
      </c>
      <c r="I58" s="109">
        <v>0</v>
      </c>
      <c r="J58" s="109">
        <v>0</v>
      </c>
      <c r="K58" s="109">
        <v>0</v>
      </c>
      <c r="L58" s="109">
        <v>0</v>
      </c>
      <c r="M58" s="109">
        <v>0</v>
      </c>
      <c r="N58" s="109">
        <v>0</v>
      </c>
      <c r="O58" s="227">
        <f t="shared" si="0"/>
        <v>0</v>
      </c>
      <c r="P58" s="30"/>
    </row>
    <row r="59" spans="1:17" ht="9" customHeight="1" x14ac:dyDescent="0.3">
      <c r="A59" s="4" t="s">
        <v>161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312" t="s">
        <v>186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7" ht="9" customHeight="1" x14ac:dyDescent="0.3">
      <c r="A61" s="170" t="s">
        <v>179</v>
      </c>
      <c r="B61" s="88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  <c r="Q61" s="90"/>
    </row>
    <row r="62" spans="1:17" ht="9" customHeight="1" x14ac:dyDescent="0.3">
      <c r="A62" s="269" t="s">
        <v>180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7"/>
    </row>
    <row r="63" spans="1:17" ht="9" customHeight="1" x14ac:dyDescent="0.3">
      <c r="A63" s="29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7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Q1281 EGQ11777 EGQ7681 EGQ3585 EGQ12033:EGQ13569 EGQ7937:EGQ9473 EGQ1537:EGQ3329 O5 O7:O58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33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C.21!Área_de_impresión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Agueda Sihuas Meza</cp:lastModifiedBy>
  <cp:lastPrinted>2024-10-04T19:55:59Z</cp:lastPrinted>
  <dcterms:created xsi:type="dcterms:W3CDTF">2002-06-21T16:23:32Z</dcterms:created>
  <dcterms:modified xsi:type="dcterms:W3CDTF">2025-03-03T20:53:05Z</dcterms:modified>
</cp:coreProperties>
</file>