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Y:\dpe\DOC_DIFUSION\ANUARIOS\ANUARIO 2023\01. Capitulo 1 Balance 2023\"/>
    </mc:Choice>
  </mc:AlternateContent>
  <xr:revisionPtr revIDLastSave="0" documentId="13_ncr:1_{45A71095-4154-4D8D-A286-E68CDC1C69E8}" xr6:coauthVersionLast="47" xr6:coauthVersionMax="47" xr10:uidLastSave="{00000000-0000-0000-0000-000000000000}"/>
  <bookViews>
    <workbookView xWindow="-120" yWindow="-120" windowWidth="38640" windowHeight="15840" tabRatio="512" xr2:uid="{00000000-000D-0000-FFFF-FFFF00000000}"/>
  </bookViews>
  <sheets>
    <sheet name="Introducción" sheetId="3" r:id="rId1"/>
    <sheet name="Resumen" sheetId="1" r:id="rId2"/>
    <sheet name="Balance" sheetId="2" r:id="rId3"/>
  </sheets>
  <definedNames>
    <definedName name="_xlnm.Print_Area" localSheetId="2">Balance!$A$1:$M$45</definedName>
    <definedName name="_xlnm.Print_Area" localSheetId="0">Introducción!$A$1:$C$61</definedName>
    <definedName name="_xlnm.Print_Area" localSheetId="1">Resumen!$A$1:$D$83</definedName>
  </definedNames>
  <calcPr calcId="181029"/>
</workbook>
</file>

<file path=xl/calcChain.xml><?xml version="1.0" encoding="utf-8"?>
<calcChain xmlns="http://schemas.openxmlformats.org/spreadsheetml/2006/main">
  <c r="C81" i="1" l="1"/>
  <c r="B81" i="1"/>
  <c r="G59" i="1"/>
  <c r="M39" i="3" l="1"/>
  <c r="M36" i="3"/>
  <c r="N36" i="3" s="1"/>
  <c r="M35" i="3"/>
  <c r="N35" i="3" s="1"/>
  <c r="F56" i="3" l="1"/>
  <c r="G53" i="3" s="1"/>
  <c r="G52" i="3" l="1"/>
  <c r="G51" i="3"/>
  <c r="H39" i="3"/>
  <c r="H40" i="3"/>
  <c r="G41" i="3"/>
  <c r="F41" i="3"/>
  <c r="C5" i="1" l="1"/>
  <c r="B5" i="1"/>
  <c r="D5" i="1" l="1"/>
  <c r="H37" i="3"/>
  <c r="H38" i="3" l="1"/>
  <c r="B37" i="1" l="1"/>
  <c r="B69" i="1" l="1"/>
  <c r="B59" i="1"/>
  <c r="C41" i="1" l="1"/>
  <c r="B41" i="1"/>
  <c r="B39" i="1"/>
  <c r="B43" i="1" l="1"/>
  <c r="C43" i="1"/>
  <c r="D80" i="1" l="1"/>
  <c r="D71" i="1"/>
  <c r="D41" i="1"/>
  <c r="C39" i="1"/>
  <c r="D39" i="1" s="1"/>
  <c r="C37" i="1"/>
  <c r="D37" i="1" s="1"/>
  <c r="C69" i="1" l="1"/>
  <c r="C59" i="1"/>
  <c r="C21" i="1"/>
  <c r="H30" i="1" l="1"/>
  <c r="C30" i="1" s="1"/>
  <c r="H34" i="1"/>
  <c r="C34" i="1" s="1"/>
  <c r="H11" i="1"/>
  <c r="C11" i="1" s="1"/>
  <c r="H19" i="1"/>
  <c r="C19" i="1" s="1"/>
  <c r="H66" i="1"/>
  <c r="C66" i="1" s="1"/>
  <c r="H67" i="1"/>
  <c r="C67" i="1" s="1"/>
  <c r="H63" i="1"/>
  <c r="C63" i="1" s="1"/>
  <c r="H62" i="1"/>
  <c r="C62" i="1" s="1"/>
  <c r="H47" i="1"/>
  <c r="C47" i="1" s="1"/>
  <c r="H49" i="1"/>
  <c r="C49" i="1" s="1"/>
  <c r="H48" i="1"/>
  <c r="C48" i="1" s="1"/>
  <c r="H57" i="1"/>
  <c r="C57" i="1" s="1"/>
  <c r="H56" i="1"/>
  <c r="C56" i="1" s="1"/>
  <c r="H53" i="1"/>
  <c r="C53" i="1" s="1"/>
  <c r="H52" i="1"/>
  <c r="C52" i="1" s="1"/>
  <c r="H46" i="1"/>
  <c r="C46" i="1" s="1"/>
  <c r="H14" i="1"/>
  <c r="C14" i="1" s="1"/>
  <c r="H15" i="1"/>
  <c r="C15" i="1" s="1"/>
  <c r="H18" i="1"/>
  <c r="C18" i="1" s="1"/>
  <c r="H31" i="1"/>
  <c r="C31" i="1" s="1"/>
  <c r="H25" i="1"/>
  <c r="C25" i="1" s="1"/>
  <c r="H35" i="1"/>
  <c r="C35" i="1" s="1"/>
  <c r="H27" i="1"/>
  <c r="C27" i="1" s="1"/>
  <c r="H26" i="1"/>
  <c r="C26" i="1" s="1"/>
  <c r="H24" i="1"/>
  <c r="C24" i="1" s="1"/>
  <c r="H8" i="1"/>
  <c r="C8" i="1" s="1"/>
  <c r="H9" i="1"/>
  <c r="C9" i="1" s="1"/>
  <c r="H10" i="1"/>
  <c r="C10" i="1" s="1"/>
  <c r="F57" i="1" l="1"/>
  <c r="B57" i="1" s="1"/>
  <c r="D69" i="1"/>
  <c r="B21" i="1"/>
  <c r="D21" i="1" s="1"/>
  <c r="D74" i="1"/>
  <c r="D75" i="1"/>
  <c r="D76" i="1"/>
  <c r="D77" i="1"/>
  <c r="F8" i="1" l="1"/>
  <c r="B8" i="1" s="1"/>
  <c r="F26" i="1"/>
  <c r="B26" i="1" s="1"/>
  <c r="F66" i="1"/>
  <c r="B66" i="1" s="1"/>
  <c r="D59" i="1"/>
  <c r="F35" i="1"/>
  <c r="B35" i="1" s="1"/>
  <c r="F27" i="1"/>
  <c r="B27" i="1" s="1"/>
  <c r="F67" i="1"/>
  <c r="B67" i="1" s="1"/>
  <c r="F30" i="1"/>
  <c r="B30" i="1" s="1"/>
  <c r="F24" i="1"/>
  <c r="B24" i="1" s="1"/>
  <c r="F11" i="1"/>
  <c r="B11" i="1" s="1"/>
  <c r="F18" i="1"/>
  <c r="B18" i="1" s="1"/>
  <c r="F10" i="1"/>
  <c r="B10" i="1" s="1"/>
  <c r="F15" i="1"/>
  <c r="B15" i="1" s="1"/>
  <c r="F19" i="1"/>
  <c r="B19" i="1" s="1"/>
  <c r="F14" i="1"/>
  <c r="B14" i="1" s="1"/>
  <c r="F9" i="1"/>
  <c r="B9" i="1" s="1"/>
  <c r="F31" i="1"/>
  <c r="B31" i="1" s="1"/>
  <c r="F25" i="1"/>
  <c r="B25" i="1" s="1"/>
  <c r="F62" i="1"/>
  <c r="B62" i="1" s="1"/>
  <c r="F63" i="1"/>
  <c r="B63" i="1" s="1"/>
  <c r="F34" i="1"/>
  <c r="B34" i="1" s="1"/>
  <c r="F52" i="1"/>
  <c r="B52" i="1" s="1"/>
  <c r="F49" i="1"/>
  <c r="B49" i="1" s="1"/>
  <c r="F48" i="1"/>
  <c r="B48" i="1" s="1"/>
  <c r="F56" i="1"/>
  <c r="B56" i="1" s="1"/>
  <c r="F47" i="1"/>
  <c r="B47" i="1" s="1"/>
  <c r="F46" i="1"/>
  <c r="B46" i="1" s="1"/>
  <c r="F53" i="1"/>
  <c r="B53" i="1" s="1"/>
  <c r="D81" i="1" l="1"/>
  <c r="D43" i="1"/>
  <c r="H36" i="3"/>
  <c r="H41" i="3" s="1"/>
  <c r="I36" i="3" l="1"/>
  <c r="I40" i="3" l="1"/>
  <c r="I39" i="3"/>
  <c r="I37" i="3"/>
  <c r="I38" i="3"/>
</calcChain>
</file>

<file path=xl/sharedStrings.xml><?xml version="1.0" encoding="utf-8"?>
<sst xmlns="http://schemas.openxmlformats.org/spreadsheetml/2006/main" count="91" uniqueCount="62">
  <si>
    <t>Hidráulica (%)</t>
  </si>
  <si>
    <t>Térmica (%)</t>
  </si>
  <si>
    <t>Aislados (%)</t>
  </si>
  <si>
    <t>NÚMERO DE CLIENTES</t>
  </si>
  <si>
    <t>Potencia instalada de empresas generadoras por trabajador (MW / trabajador)</t>
  </si>
  <si>
    <t>Producción de empresas generadoras por trabajador (GW.h / trabajador)</t>
  </si>
  <si>
    <t>Ventas de energía eléctrica de emp. distribuidoras por trabajador (GW.h / trabajador)</t>
  </si>
  <si>
    <t>Consumo de Energía Eléctrica Per Cápita (kW.h / hab)</t>
  </si>
  <si>
    <t>Producción de Energía Eléctrica Per Cápita (kW.h / hab)</t>
  </si>
  <si>
    <t>Mercado Eléctrico (%)</t>
  </si>
  <si>
    <t>Uso Propio (%)</t>
  </si>
  <si>
    <t>SEIN ( %)</t>
  </si>
  <si>
    <t>1.  INDICADORES TÉCNICOS</t>
  </si>
  <si>
    <t>2.  INDICADORES DE PRODUCTIVIDAD</t>
  </si>
  <si>
    <t>Por origen</t>
  </si>
  <si>
    <t>Por servicio</t>
  </si>
  <si>
    <t>Por mercado</t>
  </si>
  <si>
    <t>Regulado (%)</t>
  </si>
  <si>
    <t>Libre (%)</t>
  </si>
  <si>
    <t>Por Sistema</t>
  </si>
  <si>
    <t>Número de clientes de empresas distribuidoras  por trabajador (Clientes/Trabajador)</t>
  </si>
  <si>
    <t>PÉRDIDAS EN DISTRIBUCIÓN  ( % )</t>
  </si>
  <si>
    <t>1.2.      INDICADORES</t>
  </si>
  <si>
    <t xml:space="preserve">POTENCIA INSTALADA DE CENTRALES ELÉCTRICAS A NIVEL NACIONAL (MW) </t>
  </si>
  <si>
    <t>POTENCIA EFECTIVA DE CENTRALES ELÉCTRICAS A NIVEL NACIONAL  (MW)</t>
  </si>
  <si>
    <t>PRODUCCIÓN DE  ENERGÍA  ELÉCTRICA A NIVEL NACIONAL (GW.h)</t>
  </si>
  <si>
    <t>VENTAS DE  ENERGÍA  ELÉCTRICA A NIVEL NACIONAL (GW.h)</t>
  </si>
  <si>
    <t>Por Sistemas</t>
  </si>
  <si>
    <t>POTENCIA INSTALADA  DEL  SEIN - COES (MW) *</t>
  </si>
  <si>
    <t>POTENCIA EFECTIVA DEL  SEIN - COES (MW) *</t>
  </si>
  <si>
    <t>MÁXIMA  DEMANDA  DEL  SEIN - COES  (MW) *</t>
  </si>
  <si>
    <t>Solar (%)</t>
  </si>
  <si>
    <t>(*)   Información que incluye sólo unidades de generación integrantes del COES - SINAC que informan a la DGE.</t>
  </si>
  <si>
    <t>Eólica (%)</t>
  </si>
  <si>
    <t>2.  INDICADORES ENERGÉTICOS</t>
  </si>
  <si>
    <t xml:space="preserve"> GWh</t>
  </si>
  <si>
    <t>%</t>
  </si>
  <si>
    <t>Pérdidas</t>
  </si>
  <si>
    <t>Mercado Eléctrico</t>
  </si>
  <si>
    <t>Uso Propio</t>
  </si>
  <si>
    <t>Total</t>
  </si>
  <si>
    <t>DISTRIBUCIÓN DE LA ENERGÍA ELÉCTRICA TOTAL DISPONIBLE</t>
  </si>
  <si>
    <t>(1)</t>
  </si>
  <si>
    <t>(2)</t>
  </si>
  <si>
    <t>(3)</t>
  </si>
  <si>
    <t>Consumo propio(2)</t>
  </si>
  <si>
    <t>Consumo Final(3)</t>
  </si>
  <si>
    <t>Poblacion 2022</t>
  </si>
  <si>
    <t>Incluye 32 GWh de energía importada desde el Ecuador.</t>
  </si>
  <si>
    <t xml:space="preserve">Importacion </t>
  </si>
  <si>
    <t>Exportacion</t>
  </si>
  <si>
    <t>LIBRE</t>
  </si>
  <si>
    <t>REGULADO</t>
  </si>
  <si>
    <t>CONSUMO M.E</t>
  </si>
  <si>
    <t>El consumo final incluye la energía eléctrica exportada, la energía comercializada tanto en el mercado regulado como en el libre y la energía utilizada por las empresas industriales y cogeneradoras proveniente de su propia generación</t>
  </si>
  <si>
    <t>Se refiere al consumo de los servicios auxiliares de las centrales eléctricas, los cuales son necesarios para su operación.</t>
  </si>
  <si>
    <t xml:space="preserve">El balance de energía eléctrica muestra el recorrido de esta desde su generación hasta llegar al consumidor final. Para alcanzar este objetivo, la energía se transporta mediante sistemas de transmisión y distribución.
En 2023, se generaron en el país 62 069 GWh de energía eléctrica y se importaron 24 GWh desde Ecuador. Del total de energía generada internamente, 60 146 GWh (97%) provino de empresas generadoras del mercado eléctrico, y 1 923 GWh (3%) de empresas industriales que generan electricidad para su propio consumo.
Respecto a la energía eléctrica total disponible, que incluye tanto la generación nacional como la importación, el 1,3% se destinó a servicios auxiliares de las centrales eléctricas, el 10,9% se perdió en transmisión y distribución, y el 87,8 % llegó finalmente al consumidor final.
De la energía generada por las empresas del mercado eléctrico, el 1,1% se utilizó en servicios auxiliares, el 11,1% se perdió, y el 87,7% alcanzó al consumidor final. En cuanto a la energía producida para uso propio por empresas industriales, el 5,8% se utilizó en servicios auxiliares de sus centrales, otro 5,8% se perdió en transmisión y distribución, y el 88,4% se destinó a sus operaciones. .
Finalmente, la energía eléctrica comercializada por generadoras y distribuidoras al consumidor final fue de 52 661 GWh, de los cuales el 37% (19 458 GWh) se comercializó en el mercado regulado y el 63% (33 203 GWh) en el mercado libre.
</t>
  </si>
  <si>
    <t>Poblacion 2023</t>
  </si>
  <si>
    <t>Δ 23/22</t>
  </si>
  <si>
    <t xml:space="preserve">1.    BALANCE Y PRINCIPALES INDICADORES ELÉCTRICOS </t>
  </si>
  <si>
    <r>
      <t>1.1.</t>
    </r>
    <r>
      <rPr>
        <b/>
        <sz val="7"/>
        <rFont val="Century Gothic"/>
        <family val="2"/>
      </rPr>
      <t xml:space="preserve">  </t>
    </r>
    <r>
      <rPr>
        <b/>
        <sz val="11"/>
        <rFont val="Century Gothic"/>
        <family val="2"/>
      </rPr>
      <t>BALANCE DE ENERGÍA ELÉCTRICA</t>
    </r>
  </si>
  <si>
    <r>
      <t>PARTICIPACIÓN EN LA ENERGÍA ELÉCTRICA DISPONIBLE</t>
    </r>
    <r>
      <rPr>
        <b/>
        <vertAlign val="superscript"/>
        <sz val="10"/>
        <color theme="0"/>
        <rFont val="Century Gothic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</si>
</sst>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-* #,##0_-;\-* #,##0_-;_-* &quot;-&quot;??_-;_-@_-"/>
    <numFmt numFmtId="169" formatCode="_([$€-2]\ * #,##0.00_);_([$€-2]\ * \(#,##0.00\);_([$€-2]\ * &quot;-&quot;??_)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0"/>
      <color rgb="FF9F9F9F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9F9F9F"/>
      <name val="Century Gothic"/>
      <family val="2"/>
    </font>
    <font>
      <b/>
      <i/>
      <u/>
      <sz val="12"/>
      <name val="Century Gothic"/>
      <family val="2"/>
    </font>
    <font>
      <sz val="11"/>
      <color indexed="9"/>
      <name val="Century Gothic"/>
      <family val="2"/>
    </font>
    <font>
      <b/>
      <sz val="10"/>
      <color theme="0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i/>
      <u/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i/>
      <u/>
      <sz val="10"/>
      <name val="Century Gothic"/>
      <family val="2"/>
    </font>
    <font>
      <b/>
      <sz val="10"/>
      <color rgb="FF9F9F9F"/>
      <name val="Century Gothic"/>
      <family val="2"/>
    </font>
    <font>
      <b/>
      <sz val="11"/>
      <color indexed="9"/>
      <name val="Century Gothic"/>
      <family val="2"/>
    </font>
    <font>
      <sz val="11"/>
      <color theme="0"/>
      <name val="Century Gothic"/>
      <family val="2"/>
    </font>
    <font>
      <sz val="9"/>
      <name val="Century Gothic"/>
      <family val="2"/>
    </font>
    <font>
      <b/>
      <sz val="12"/>
      <color rgb="FFFFFFFF"/>
      <name val="Century Gothic"/>
      <family val="2"/>
    </font>
    <font>
      <b/>
      <sz val="7"/>
      <name val="Century Gothic"/>
      <family val="2"/>
    </font>
    <font>
      <b/>
      <vertAlign val="superscript"/>
      <sz val="10"/>
      <color theme="0"/>
      <name val="Century Gothic"/>
      <family val="2"/>
    </font>
    <font>
      <sz val="8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3A00"/>
        <bgColor indexed="64"/>
      </patternFill>
    </fill>
    <fill>
      <patternFill patternType="solid">
        <fgColor rgb="FF585858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1" fillId="7" borderId="1" applyNumberFormat="0" applyAlignment="0" applyProtection="0"/>
    <xf numFmtId="169" fontId="2" fillId="0" borderId="0" applyFont="0" applyFill="0" applyBorder="0" applyAlignment="0" applyProtection="0"/>
    <xf numFmtId="0" fontId="12" fillId="3" borderId="0" applyNumberFormat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23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9" applyNumberFormat="0" applyFill="0" applyAlignment="0" applyProtection="0"/>
  </cellStyleXfs>
  <cellXfs count="122">
    <xf numFmtId="0" fontId="0" fillId="0" borderId="0" xfId="0"/>
    <xf numFmtId="0" fontId="23" fillId="26" borderId="0" xfId="0" applyFont="1" applyFill="1"/>
    <xf numFmtId="0" fontId="23" fillId="24" borderId="0" xfId="0" applyFont="1" applyFill="1"/>
    <xf numFmtId="0" fontId="23" fillId="0" borderId="0" xfId="0" applyFont="1"/>
    <xf numFmtId="0" fontId="24" fillId="24" borderId="0" xfId="0" applyFont="1" applyFill="1"/>
    <xf numFmtId="0" fontId="24" fillId="24" borderId="0" xfId="0" applyFont="1" applyFill="1" applyAlignment="1">
      <alignment horizontal="right" indent="1"/>
    </xf>
    <xf numFmtId="43" fontId="25" fillId="24" borderId="0" xfId="33" applyFont="1" applyFill="1"/>
    <xf numFmtId="0" fontId="25" fillId="24" borderId="0" xfId="0" applyFont="1" applyFill="1"/>
    <xf numFmtId="0" fontId="26" fillId="24" borderId="0" xfId="0" applyFont="1" applyFill="1"/>
    <xf numFmtId="0" fontId="23" fillId="24" borderId="0" xfId="0" applyFont="1" applyFill="1" applyAlignment="1">
      <alignment horizontal="right" indent="1"/>
    </xf>
    <xf numFmtId="0" fontId="27" fillId="27" borderId="16" xfId="0" applyFont="1" applyFill="1" applyBorder="1" applyAlignment="1">
      <alignment vertical="center"/>
    </xf>
    <xf numFmtId="0" fontId="27" fillId="27" borderId="17" xfId="0" applyFont="1" applyFill="1" applyBorder="1" applyAlignment="1">
      <alignment horizontal="center" vertical="center"/>
    </xf>
    <xf numFmtId="0" fontId="27" fillId="27" borderId="16" xfId="0" applyFont="1" applyFill="1" applyBorder="1" applyAlignment="1">
      <alignment horizontal="center" vertical="center"/>
    </xf>
    <xf numFmtId="0" fontId="27" fillId="27" borderId="18" xfId="0" applyFont="1" applyFill="1" applyBorder="1" applyAlignment="1">
      <alignment horizontal="center" vertical="center" wrapText="1"/>
    </xf>
    <xf numFmtId="168" fontId="28" fillId="24" borderId="0" xfId="33" applyNumberFormat="1" applyFont="1" applyFill="1" applyAlignment="1">
      <alignment vertical="center"/>
    </xf>
    <xf numFmtId="0" fontId="28" fillId="24" borderId="0" xfId="0" applyFont="1" applyFill="1" applyAlignment="1">
      <alignment vertical="center"/>
    </xf>
    <xf numFmtId="0" fontId="29" fillId="24" borderId="10" xfId="0" applyFont="1" applyFill="1" applyBorder="1"/>
    <xf numFmtId="0" fontId="29" fillId="24" borderId="12" xfId="0" applyFont="1" applyFill="1" applyBorder="1" applyAlignment="1">
      <alignment horizontal="right" indent="1"/>
    </xf>
    <xf numFmtId="0" fontId="29" fillId="24" borderId="10" xfId="0" applyFont="1" applyFill="1" applyBorder="1" applyAlignment="1">
      <alignment horizontal="right" indent="1"/>
    </xf>
    <xf numFmtId="0" fontId="30" fillId="24" borderId="13" xfId="0" applyFont="1" applyFill="1" applyBorder="1" applyAlignment="1">
      <alignment horizontal="right" indent="1"/>
    </xf>
    <xf numFmtId="0" fontId="31" fillId="27" borderId="10" xfId="0" applyFont="1" applyFill="1" applyBorder="1"/>
    <xf numFmtId="3" fontId="27" fillId="27" borderId="12" xfId="0" applyNumberFormat="1" applyFont="1" applyFill="1" applyBorder="1" applyAlignment="1">
      <alignment horizontal="right" indent="1"/>
    </xf>
    <xf numFmtId="3" fontId="27" fillId="27" borderId="10" xfId="0" applyNumberFormat="1" applyFont="1" applyFill="1" applyBorder="1" applyAlignment="1">
      <alignment horizontal="right" indent="1"/>
    </xf>
    <xf numFmtId="167" fontId="27" fillId="27" borderId="13" xfId="100" applyNumberFormat="1" applyFont="1" applyFill="1" applyBorder="1" applyAlignment="1">
      <alignment horizontal="right" indent="1"/>
    </xf>
    <xf numFmtId="165" fontId="32" fillId="24" borderId="13" xfId="0" applyNumberFormat="1" applyFont="1" applyFill="1" applyBorder="1" applyAlignment="1">
      <alignment horizontal="right" indent="1"/>
    </xf>
    <xf numFmtId="43" fontId="25" fillId="24" borderId="0" xfId="33" applyFont="1" applyFill="1" applyBorder="1"/>
    <xf numFmtId="0" fontId="26" fillId="24" borderId="10" xfId="0" applyFont="1" applyFill="1" applyBorder="1"/>
    <xf numFmtId="0" fontId="33" fillId="24" borderId="12" xfId="0" applyFont="1" applyFill="1" applyBorder="1" applyAlignment="1">
      <alignment horizontal="right" indent="1"/>
    </xf>
    <xf numFmtId="0" fontId="33" fillId="24" borderId="10" xfId="0" applyFont="1" applyFill="1" applyBorder="1" applyAlignment="1">
      <alignment horizontal="right" indent="1"/>
    </xf>
    <xf numFmtId="0" fontId="23" fillId="24" borderId="10" xfId="0" applyFont="1" applyFill="1" applyBorder="1"/>
    <xf numFmtId="1" fontId="23" fillId="24" borderId="12" xfId="100" applyNumberFormat="1" applyFont="1" applyFill="1" applyBorder="1" applyAlignment="1">
      <alignment horizontal="right" indent="1"/>
    </xf>
    <xf numFmtId="1" fontId="23" fillId="24" borderId="10" xfId="100" applyNumberFormat="1" applyFont="1" applyFill="1" applyBorder="1" applyAlignment="1">
      <alignment horizontal="right" indent="1"/>
    </xf>
    <xf numFmtId="165" fontId="32" fillId="24" borderId="13" xfId="100" applyNumberFormat="1" applyFont="1" applyFill="1" applyBorder="1" applyAlignment="1">
      <alignment horizontal="right" indent="1"/>
    </xf>
    <xf numFmtId="9" fontId="25" fillId="24" borderId="0" xfId="100" applyFont="1" applyFill="1"/>
    <xf numFmtId="165" fontId="34" fillId="24" borderId="13" xfId="0" applyNumberFormat="1" applyFont="1" applyFill="1" applyBorder="1" applyAlignment="1">
      <alignment horizontal="right" indent="1"/>
    </xf>
    <xf numFmtId="0" fontId="35" fillId="24" borderId="10" xfId="0" applyFont="1" applyFill="1" applyBorder="1"/>
    <xf numFmtId="1" fontId="32" fillId="24" borderId="12" xfId="100" applyNumberFormat="1" applyFont="1" applyFill="1" applyBorder="1" applyAlignment="1">
      <alignment horizontal="right" indent="1"/>
    </xf>
    <xf numFmtId="1" fontId="32" fillId="24" borderId="10" xfId="100" applyNumberFormat="1" applyFont="1" applyFill="1" applyBorder="1" applyAlignment="1">
      <alignment horizontal="right" indent="1"/>
    </xf>
    <xf numFmtId="0" fontId="36" fillId="24" borderId="12" xfId="0" applyFont="1" applyFill="1" applyBorder="1" applyAlignment="1">
      <alignment horizontal="right" indent="1"/>
    </xf>
    <xf numFmtId="0" fontId="36" fillId="24" borderId="10" xfId="0" applyFont="1" applyFill="1" applyBorder="1" applyAlignment="1">
      <alignment horizontal="right" indent="1"/>
    </xf>
    <xf numFmtId="0" fontId="37" fillId="24" borderId="12" xfId="0" applyFont="1" applyFill="1" applyBorder="1" applyAlignment="1">
      <alignment horizontal="right" indent="1"/>
    </xf>
    <xf numFmtId="0" fontId="37" fillId="24" borderId="10" xfId="0" applyFont="1" applyFill="1" applyBorder="1" applyAlignment="1">
      <alignment horizontal="right" indent="1"/>
    </xf>
    <xf numFmtId="3" fontId="35" fillId="24" borderId="12" xfId="0" applyNumberFormat="1" applyFont="1" applyFill="1" applyBorder="1" applyAlignment="1">
      <alignment horizontal="right" indent="1"/>
    </xf>
    <xf numFmtId="3" fontId="35" fillId="24" borderId="10" xfId="0" applyNumberFormat="1" applyFont="1" applyFill="1" applyBorder="1" applyAlignment="1">
      <alignment horizontal="right" indent="1"/>
    </xf>
    <xf numFmtId="0" fontId="27" fillId="27" borderId="10" xfId="0" applyFont="1" applyFill="1" applyBorder="1"/>
    <xf numFmtId="9" fontId="28" fillId="24" borderId="0" xfId="100" applyFont="1" applyFill="1"/>
    <xf numFmtId="43" fontId="25" fillId="24" borderId="0" xfId="0" applyNumberFormat="1" applyFont="1" applyFill="1"/>
    <xf numFmtId="0" fontId="32" fillId="24" borderId="12" xfId="0" applyFont="1" applyFill="1" applyBorder="1" applyAlignment="1">
      <alignment horizontal="right" indent="1"/>
    </xf>
    <xf numFmtId="0" fontId="32" fillId="24" borderId="10" xfId="0" applyFont="1" applyFill="1" applyBorder="1" applyAlignment="1">
      <alignment horizontal="right" indent="1"/>
    </xf>
    <xf numFmtId="167" fontId="32" fillId="24" borderId="13" xfId="100" applyNumberFormat="1" applyFont="1" applyFill="1" applyBorder="1" applyAlignment="1">
      <alignment horizontal="right" indent="1"/>
    </xf>
    <xf numFmtId="9" fontId="38" fillId="24" borderId="0" xfId="100" applyFont="1" applyFill="1"/>
    <xf numFmtId="9" fontId="32" fillId="24" borderId="12" xfId="100" applyFont="1" applyFill="1" applyBorder="1" applyAlignment="1">
      <alignment horizontal="right" indent="1"/>
    </xf>
    <xf numFmtId="9" fontId="32" fillId="24" borderId="10" xfId="100" applyFont="1" applyFill="1" applyBorder="1" applyAlignment="1">
      <alignment horizontal="right" indent="1"/>
    </xf>
    <xf numFmtId="43" fontId="28" fillId="24" borderId="0" xfId="33" applyFont="1" applyFill="1"/>
    <xf numFmtId="9" fontId="32" fillId="24" borderId="13" xfId="100" applyFont="1" applyFill="1" applyBorder="1" applyAlignment="1">
      <alignment horizontal="right" indent="1"/>
    </xf>
    <xf numFmtId="9" fontId="28" fillId="24" borderId="0" xfId="100" applyFont="1" applyFill="1" applyBorder="1"/>
    <xf numFmtId="0" fontId="26" fillId="24" borderId="12" xfId="0" applyFont="1" applyFill="1" applyBorder="1" applyAlignment="1">
      <alignment horizontal="right" indent="1"/>
    </xf>
    <xf numFmtId="0" fontId="26" fillId="24" borderId="10" xfId="0" applyFont="1" applyFill="1" applyBorder="1" applyAlignment="1">
      <alignment horizontal="right" indent="1"/>
    </xf>
    <xf numFmtId="9" fontId="34" fillId="24" borderId="13" xfId="0" applyNumberFormat="1" applyFont="1" applyFill="1" applyBorder="1" applyAlignment="1">
      <alignment horizontal="right" indent="1"/>
    </xf>
    <xf numFmtId="9" fontId="25" fillId="24" borderId="0" xfId="100" applyFont="1" applyFill="1" applyBorder="1"/>
    <xf numFmtId="1" fontId="32" fillId="24" borderId="13" xfId="100" applyNumberFormat="1" applyFont="1" applyFill="1" applyBorder="1" applyAlignment="1">
      <alignment horizontal="right" indent="1"/>
    </xf>
    <xf numFmtId="0" fontId="35" fillId="24" borderId="12" xfId="0" applyFont="1" applyFill="1" applyBorder="1" applyAlignment="1">
      <alignment horizontal="right" indent="1"/>
    </xf>
    <xf numFmtId="0" fontId="35" fillId="24" borderId="10" xfId="0" applyFont="1" applyFill="1" applyBorder="1" applyAlignment="1">
      <alignment horizontal="right" indent="1"/>
    </xf>
    <xf numFmtId="43" fontId="38" fillId="24" borderId="0" xfId="33" applyFont="1" applyFill="1" applyBorder="1"/>
    <xf numFmtId="1" fontId="23" fillId="24" borderId="12" xfId="0" applyNumberFormat="1" applyFont="1" applyFill="1" applyBorder="1" applyAlignment="1">
      <alignment horizontal="right" indent="1"/>
    </xf>
    <xf numFmtId="1" fontId="23" fillId="24" borderId="10" xfId="0" applyNumberFormat="1" applyFont="1" applyFill="1" applyBorder="1" applyAlignment="1">
      <alignment horizontal="right" indent="1"/>
    </xf>
    <xf numFmtId="0" fontId="31" fillId="27" borderId="10" xfId="0" applyFont="1" applyFill="1" applyBorder="1" applyAlignment="1">
      <alignment vertical="center"/>
    </xf>
    <xf numFmtId="3" fontId="27" fillId="27" borderId="12" xfId="0" applyNumberFormat="1" applyFont="1" applyFill="1" applyBorder="1" applyAlignment="1">
      <alignment horizontal="right" vertical="center" indent="1"/>
    </xf>
    <xf numFmtId="3" fontId="27" fillId="27" borderId="10" xfId="0" applyNumberFormat="1" applyFont="1" applyFill="1" applyBorder="1" applyAlignment="1">
      <alignment horizontal="right" vertical="center" indent="1"/>
    </xf>
    <xf numFmtId="167" fontId="27" fillId="27" borderId="13" xfId="100" applyNumberFormat="1" applyFont="1" applyFill="1" applyBorder="1" applyAlignment="1">
      <alignment horizontal="right" vertical="center" indent="1"/>
    </xf>
    <xf numFmtId="43" fontId="25" fillId="24" borderId="0" xfId="33" applyFont="1" applyFill="1" applyAlignment="1">
      <alignment vertical="center"/>
    </xf>
    <xf numFmtId="9" fontId="25" fillId="24" borderId="0" xfId="100" applyFont="1" applyFill="1" applyAlignment="1">
      <alignment vertical="center"/>
    </xf>
    <xf numFmtId="166" fontId="32" fillId="24" borderId="12" xfId="0" applyNumberFormat="1" applyFont="1" applyFill="1" applyBorder="1" applyAlignment="1">
      <alignment horizontal="right" indent="1"/>
    </xf>
    <xf numFmtId="166" fontId="32" fillId="24" borderId="10" xfId="0" applyNumberFormat="1" applyFont="1" applyFill="1" applyBorder="1" applyAlignment="1">
      <alignment horizontal="right" indent="1"/>
    </xf>
    <xf numFmtId="167" fontId="31" fillId="27" borderId="12" xfId="100" applyNumberFormat="1" applyFont="1" applyFill="1" applyBorder="1" applyAlignment="1">
      <alignment horizontal="right" vertical="center" indent="1"/>
    </xf>
    <xf numFmtId="167" fontId="31" fillId="27" borderId="10" xfId="100" applyNumberFormat="1" applyFont="1" applyFill="1" applyBorder="1" applyAlignment="1">
      <alignment horizontal="right" vertical="center" indent="1"/>
    </xf>
    <xf numFmtId="167" fontId="31" fillId="27" borderId="13" xfId="100" applyNumberFormat="1" applyFont="1" applyFill="1" applyBorder="1" applyAlignment="1">
      <alignment horizontal="right" vertical="center" indent="1"/>
    </xf>
    <xf numFmtId="0" fontId="25" fillId="24" borderId="0" xfId="0" applyFont="1" applyFill="1" applyAlignment="1">
      <alignment vertical="center"/>
    </xf>
    <xf numFmtId="0" fontId="39" fillId="25" borderId="10" xfId="0" applyFont="1" applyFill="1" applyBorder="1"/>
    <xf numFmtId="0" fontId="39" fillId="25" borderId="12" xfId="0" applyFont="1" applyFill="1" applyBorder="1" applyAlignment="1">
      <alignment horizontal="right" indent="1"/>
    </xf>
    <xf numFmtId="0" fontId="39" fillId="25" borderId="10" xfId="0" applyFont="1" applyFill="1" applyBorder="1" applyAlignment="1">
      <alignment horizontal="right" indent="1"/>
    </xf>
    <xf numFmtId="165" fontId="30" fillId="25" borderId="13" xfId="0" applyNumberFormat="1" applyFont="1" applyFill="1" applyBorder="1" applyAlignment="1">
      <alignment horizontal="right" indent="1"/>
    </xf>
    <xf numFmtId="0" fontId="28" fillId="24" borderId="0" xfId="0" applyFont="1" applyFill="1"/>
    <xf numFmtId="166" fontId="23" fillId="24" borderId="12" xfId="0" applyNumberFormat="1" applyFont="1" applyFill="1" applyBorder="1" applyAlignment="1">
      <alignment horizontal="right" indent="1"/>
    </xf>
    <xf numFmtId="166" fontId="23" fillId="24" borderId="10" xfId="0" applyNumberFormat="1" applyFont="1" applyFill="1" applyBorder="1" applyAlignment="1">
      <alignment horizontal="right" indent="1"/>
    </xf>
    <xf numFmtId="167" fontId="23" fillId="24" borderId="13" xfId="100" applyNumberFormat="1" applyFont="1" applyFill="1" applyBorder="1" applyAlignment="1">
      <alignment horizontal="right" indent="1"/>
    </xf>
    <xf numFmtId="3" fontId="23" fillId="24" borderId="12" xfId="0" applyNumberFormat="1" applyFont="1" applyFill="1" applyBorder="1" applyAlignment="1">
      <alignment horizontal="right" indent="1"/>
    </xf>
    <xf numFmtId="3" fontId="23" fillId="24" borderId="10" xfId="0" applyNumberFormat="1" applyFont="1" applyFill="1" applyBorder="1" applyAlignment="1">
      <alignment horizontal="right" indent="1"/>
    </xf>
    <xf numFmtId="1" fontId="32" fillId="24" borderId="12" xfId="0" applyNumberFormat="1" applyFont="1" applyFill="1" applyBorder="1" applyAlignment="1">
      <alignment horizontal="right" indent="1"/>
    </xf>
    <xf numFmtId="1" fontId="32" fillId="24" borderId="10" xfId="0" applyNumberFormat="1" applyFont="1" applyFill="1" applyBorder="1" applyAlignment="1">
      <alignment horizontal="right" indent="1"/>
    </xf>
    <xf numFmtId="0" fontId="27" fillId="27" borderId="12" xfId="0" applyFont="1" applyFill="1" applyBorder="1" applyAlignment="1">
      <alignment horizontal="right" indent="1"/>
    </xf>
    <xf numFmtId="0" fontId="27" fillId="27" borderId="10" xfId="0" applyFont="1" applyFill="1" applyBorder="1" applyAlignment="1">
      <alignment horizontal="right" indent="1"/>
    </xf>
    <xf numFmtId="165" fontId="40" fillId="27" borderId="13" xfId="0" applyNumberFormat="1" applyFont="1" applyFill="1" applyBorder="1" applyAlignment="1">
      <alignment horizontal="right" indent="1"/>
    </xf>
    <xf numFmtId="3" fontId="25" fillId="24" borderId="0" xfId="0" applyNumberFormat="1" applyFont="1" applyFill="1"/>
    <xf numFmtId="0" fontId="36" fillId="24" borderId="11" xfId="0" applyFont="1" applyFill="1" applyBorder="1"/>
    <xf numFmtId="1" fontId="33" fillId="24" borderId="14" xfId="0" applyNumberFormat="1" applyFont="1" applyFill="1" applyBorder="1" applyAlignment="1">
      <alignment horizontal="right" indent="1"/>
    </xf>
    <xf numFmtId="1" fontId="33" fillId="24" borderId="11" xfId="0" applyNumberFormat="1" applyFont="1" applyFill="1" applyBorder="1" applyAlignment="1">
      <alignment horizontal="right" indent="1"/>
    </xf>
    <xf numFmtId="165" fontId="23" fillId="24" borderId="15" xfId="0" applyNumberFormat="1" applyFont="1" applyFill="1" applyBorder="1" applyAlignment="1">
      <alignment horizontal="right" indent="1"/>
    </xf>
    <xf numFmtId="0" fontId="41" fillId="24" borderId="0" xfId="0" applyFont="1" applyFill="1"/>
    <xf numFmtId="3" fontId="32" fillId="24" borderId="0" xfId="0" applyNumberFormat="1" applyFont="1" applyFill="1"/>
    <xf numFmtId="0" fontId="23" fillId="0" borderId="0" xfId="0" applyFont="1" applyAlignment="1">
      <alignment horizontal="right" indent="1"/>
    </xf>
    <xf numFmtId="0" fontId="42" fillId="24" borderId="0" xfId="0" applyFont="1" applyFill="1" applyAlignment="1">
      <alignment horizontal="left" vertical="center"/>
    </xf>
    <xf numFmtId="4" fontId="25" fillId="24" borderId="0" xfId="0" applyNumberFormat="1" applyFont="1" applyFill="1"/>
    <xf numFmtId="0" fontId="32" fillId="24" borderId="0" xfId="0" applyFont="1" applyFill="1" applyAlignment="1">
      <alignment horizontal="justify" vertical="center"/>
    </xf>
    <xf numFmtId="0" fontId="31" fillId="27" borderId="0" xfId="0" applyFont="1" applyFill="1" applyAlignment="1">
      <alignment horizontal="center" vertical="center"/>
    </xf>
    <xf numFmtId="0" fontId="32" fillId="24" borderId="0" xfId="0" applyFont="1" applyFill="1"/>
    <xf numFmtId="0" fontId="25" fillId="24" borderId="0" xfId="0" applyFont="1" applyFill="1" applyAlignment="1">
      <alignment horizontal="center" vertical="center"/>
    </xf>
    <xf numFmtId="167" fontId="25" fillId="24" borderId="0" xfId="100" applyNumberFormat="1" applyFont="1" applyFill="1"/>
    <xf numFmtId="9" fontId="23" fillId="24" borderId="0" xfId="100" applyFont="1" applyFill="1"/>
    <xf numFmtId="167" fontId="23" fillId="24" borderId="0" xfId="100" applyNumberFormat="1" applyFont="1" applyFill="1"/>
    <xf numFmtId="3" fontId="23" fillId="24" borderId="0" xfId="0" applyNumberFormat="1" applyFont="1" applyFill="1"/>
    <xf numFmtId="0" fontId="31" fillId="27" borderId="0" xfId="0" applyFont="1" applyFill="1" applyAlignment="1">
      <alignment horizontal="center" vertical="center" wrapText="1"/>
    </xf>
    <xf numFmtId="3" fontId="25" fillId="24" borderId="0" xfId="0" applyNumberFormat="1" applyFont="1" applyFill="1" applyAlignment="1">
      <alignment horizontal="center" vertical="center"/>
    </xf>
    <xf numFmtId="3" fontId="25" fillId="24" borderId="0" xfId="0" applyNumberFormat="1" applyFont="1" applyFill="1" applyAlignment="1">
      <alignment horizontal="right" vertical="center"/>
    </xf>
    <xf numFmtId="167" fontId="25" fillId="24" borderId="0" xfId="100" applyNumberFormat="1" applyFont="1" applyFill="1" applyBorder="1" applyAlignment="1">
      <alignment horizontal="center" vertical="center"/>
    </xf>
    <xf numFmtId="3" fontId="25" fillId="24" borderId="0" xfId="0" applyNumberFormat="1" applyFont="1" applyFill="1" applyAlignment="1">
      <alignment horizontal="right"/>
    </xf>
    <xf numFmtId="49" fontId="45" fillId="24" borderId="0" xfId="0" applyNumberFormat="1" applyFont="1" applyFill="1" applyAlignment="1">
      <alignment vertical="top"/>
    </xf>
    <xf numFmtId="49" fontId="23" fillId="24" borderId="0" xfId="0" applyNumberFormat="1" applyFont="1" applyFill="1"/>
    <xf numFmtId="0" fontId="45" fillId="24" borderId="0" xfId="0" applyFont="1" applyFill="1" applyAlignment="1">
      <alignment horizontal="left" vertical="top" wrapText="1"/>
    </xf>
    <xf numFmtId="0" fontId="42" fillId="27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left" vertical="center" indent="1"/>
    </xf>
    <xf numFmtId="0" fontId="32" fillId="24" borderId="0" xfId="0" applyFont="1" applyFill="1" applyAlignment="1">
      <alignment horizontal="justify" vertical="top" wrapText="1" readingOrder="1"/>
    </xf>
  </cellXfs>
  <cellStyles count="11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uro" xfId="31" xr:uid="{00000000-0005-0000-0000-00001E000000}"/>
    <cellStyle name="Incorrecto 2" xfId="32" xr:uid="{00000000-0005-0000-0000-00001F000000}"/>
    <cellStyle name="Millares" xfId="33" builtinId="3"/>
    <cellStyle name="Millares 2" xfId="34" xr:uid="{00000000-0005-0000-0000-000021000000}"/>
    <cellStyle name="Millares 2 2" xfId="35" xr:uid="{00000000-0005-0000-0000-000022000000}"/>
    <cellStyle name="Millares 2 3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3" xfId="39" xr:uid="{00000000-0005-0000-0000-000026000000}"/>
    <cellStyle name="Millares 3 2" xfId="40" xr:uid="{00000000-0005-0000-0000-000027000000}"/>
    <cellStyle name="Millares 4" xfId="41" xr:uid="{00000000-0005-0000-0000-000028000000}"/>
    <cellStyle name="Millares 5" xfId="42" xr:uid="{00000000-0005-0000-0000-000029000000}"/>
    <cellStyle name="Millares 6" xfId="43" xr:uid="{00000000-0005-0000-0000-00002A000000}"/>
    <cellStyle name="Millares 7" xfId="44" xr:uid="{00000000-0005-0000-0000-00002B000000}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3 2" xfId="49" xr:uid="{00000000-0005-0000-0000-000031000000}"/>
    <cellStyle name="Normal 2 4" xfId="50" xr:uid="{00000000-0005-0000-0000-000032000000}"/>
    <cellStyle name="Normal 2 4 2" xfId="51" xr:uid="{00000000-0005-0000-0000-000033000000}"/>
    <cellStyle name="Normal 2 4 3" xfId="52" xr:uid="{00000000-0005-0000-0000-000034000000}"/>
    <cellStyle name="Normal 2 5" xfId="53" xr:uid="{00000000-0005-0000-0000-000035000000}"/>
    <cellStyle name="Normal 22" xfId="54" xr:uid="{00000000-0005-0000-0000-000036000000}"/>
    <cellStyle name="Normal 23" xfId="55" xr:uid="{00000000-0005-0000-0000-000037000000}"/>
    <cellStyle name="Normal 3" xfId="56" xr:uid="{00000000-0005-0000-0000-000038000000}"/>
    <cellStyle name="Normal 3 2" xfId="57" xr:uid="{00000000-0005-0000-0000-000039000000}"/>
    <cellStyle name="Normal 4" xfId="58" xr:uid="{00000000-0005-0000-0000-00003A000000}"/>
    <cellStyle name="Normal 4 10" xfId="59" xr:uid="{00000000-0005-0000-0000-00003B000000}"/>
    <cellStyle name="Normal 4 10 2" xfId="60" xr:uid="{00000000-0005-0000-0000-00003C000000}"/>
    <cellStyle name="Normal 4 11" xfId="61" xr:uid="{00000000-0005-0000-0000-00003D000000}"/>
    <cellStyle name="Normal 4 11 2" xfId="62" xr:uid="{00000000-0005-0000-0000-00003E000000}"/>
    <cellStyle name="Normal 4 12" xfId="63" xr:uid="{00000000-0005-0000-0000-00003F000000}"/>
    <cellStyle name="Normal 4 12 2" xfId="64" xr:uid="{00000000-0005-0000-0000-000040000000}"/>
    <cellStyle name="Normal 4 13" xfId="65" xr:uid="{00000000-0005-0000-0000-000041000000}"/>
    <cellStyle name="Normal 4 13 2" xfId="66" xr:uid="{00000000-0005-0000-0000-000042000000}"/>
    <cellStyle name="Normal 4 14" xfId="67" xr:uid="{00000000-0005-0000-0000-000043000000}"/>
    <cellStyle name="Normal 4 14 2" xfId="68" xr:uid="{00000000-0005-0000-0000-000044000000}"/>
    <cellStyle name="Normal 4 15" xfId="69" xr:uid="{00000000-0005-0000-0000-000045000000}"/>
    <cellStyle name="Normal 4 15 2" xfId="70" xr:uid="{00000000-0005-0000-0000-000046000000}"/>
    <cellStyle name="Normal 4 16" xfId="71" xr:uid="{00000000-0005-0000-0000-000047000000}"/>
    <cellStyle name="Normal 4 16 2" xfId="72" xr:uid="{00000000-0005-0000-0000-000048000000}"/>
    <cellStyle name="Normal 4 17" xfId="73" xr:uid="{00000000-0005-0000-0000-000049000000}"/>
    <cellStyle name="Normal 4 17 2" xfId="74" xr:uid="{00000000-0005-0000-0000-00004A000000}"/>
    <cellStyle name="Normal 4 18" xfId="75" xr:uid="{00000000-0005-0000-0000-00004B000000}"/>
    <cellStyle name="Normal 4 18 2" xfId="76" xr:uid="{00000000-0005-0000-0000-00004C000000}"/>
    <cellStyle name="Normal 4 19" xfId="77" xr:uid="{00000000-0005-0000-0000-00004D000000}"/>
    <cellStyle name="Normal 4 19 2" xfId="78" xr:uid="{00000000-0005-0000-0000-00004E000000}"/>
    <cellStyle name="Normal 4 2" xfId="79" xr:uid="{00000000-0005-0000-0000-00004F000000}"/>
    <cellStyle name="Normal 4 2 2" xfId="80" xr:uid="{00000000-0005-0000-0000-000050000000}"/>
    <cellStyle name="Normal 4 3" xfId="81" xr:uid="{00000000-0005-0000-0000-000051000000}"/>
    <cellStyle name="Normal 4 3 2" xfId="82" xr:uid="{00000000-0005-0000-0000-000052000000}"/>
    <cellStyle name="Normal 4 4" xfId="83" xr:uid="{00000000-0005-0000-0000-000053000000}"/>
    <cellStyle name="Normal 4 4 2" xfId="84" xr:uid="{00000000-0005-0000-0000-000054000000}"/>
    <cellStyle name="Normal 4 5" xfId="85" xr:uid="{00000000-0005-0000-0000-000055000000}"/>
    <cellStyle name="Normal 4 5 2" xfId="86" xr:uid="{00000000-0005-0000-0000-000056000000}"/>
    <cellStyle name="Normal 4 6" xfId="87" xr:uid="{00000000-0005-0000-0000-000057000000}"/>
    <cellStyle name="Normal 4 6 2" xfId="88" xr:uid="{00000000-0005-0000-0000-000058000000}"/>
    <cellStyle name="Normal 4 7" xfId="89" xr:uid="{00000000-0005-0000-0000-000059000000}"/>
    <cellStyle name="Normal 4 7 2" xfId="90" xr:uid="{00000000-0005-0000-0000-00005A000000}"/>
    <cellStyle name="Normal 4 8" xfId="91" xr:uid="{00000000-0005-0000-0000-00005B000000}"/>
    <cellStyle name="Normal 4 8 2" xfId="92" xr:uid="{00000000-0005-0000-0000-00005C000000}"/>
    <cellStyle name="Normal 4 9" xfId="93" xr:uid="{00000000-0005-0000-0000-00005D000000}"/>
    <cellStyle name="Normal 4 9 2" xfId="94" xr:uid="{00000000-0005-0000-0000-00005E000000}"/>
    <cellStyle name="Normal 5" xfId="95" xr:uid="{00000000-0005-0000-0000-00005F000000}"/>
    <cellStyle name="Normal 5 2" xfId="96" xr:uid="{00000000-0005-0000-0000-000060000000}"/>
    <cellStyle name="Normal 5 3" xfId="97" xr:uid="{00000000-0005-0000-0000-000061000000}"/>
    <cellStyle name="Normal 6" xfId="98" xr:uid="{00000000-0005-0000-0000-000062000000}"/>
    <cellStyle name="Notas 2" xfId="99" xr:uid="{00000000-0005-0000-0000-000063000000}"/>
    <cellStyle name="Porcentaje" xfId="100" builtinId="5"/>
    <cellStyle name="Porcentaje 2" xfId="101" xr:uid="{00000000-0005-0000-0000-000065000000}"/>
    <cellStyle name="Porcentaje 3" xfId="102" xr:uid="{00000000-0005-0000-0000-000066000000}"/>
    <cellStyle name="Porcentaje 4" xfId="103" xr:uid="{00000000-0005-0000-0000-000067000000}"/>
    <cellStyle name="Porcentaje 5" xfId="104" xr:uid="{00000000-0005-0000-0000-000068000000}"/>
    <cellStyle name="Porcentaje 5 2" xfId="105" xr:uid="{00000000-0005-0000-0000-000069000000}"/>
    <cellStyle name="Porcentual 2" xfId="106" xr:uid="{00000000-0005-0000-0000-00006A000000}"/>
    <cellStyle name="Salida 2" xfId="107" xr:uid="{00000000-0005-0000-0000-00006B000000}"/>
    <cellStyle name="Texto de advertencia 2" xfId="108" xr:uid="{00000000-0005-0000-0000-00006C000000}"/>
    <cellStyle name="Texto explicativo 2" xfId="109" xr:uid="{00000000-0005-0000-0000-00006D000000}"/>
    <cellStyle name="Título 1 2" xfId="110" xr:uid="{00000000-0005-0000-0000-00006E000000}"/>
    <cellStyle name="Título 2 2" xfId="111" xr:uid="{00000000-0005-0000-0000-00006F000000}"/>
    <cellStyle name="Título 3 2" xfId="112" xr:uid="{00000000-0005-0000-0000-000070000000}"/>
    <cellStyle name="Título 4" xfId="113" xr:uid="{00000000-0005-0000-0000-000071000000}"/>
    <cellStyle name="Total 2" xfId="114" xr:uid="{00000000-0005-0000-0000-000072000000}"/>
  </cellStyles>
  <dxfs count="0"/>
  <tableStyles count="0" defaultTableStyle="TableStyleMedium9" defaultPivotStyle="PivotStyleLight16"/>
  <colors>
    <mruColors>
      <color rgb="FF585858"/>
      <color rgb="FFC0C0C0"/>
      <color rgb="FF004F88"/>
      <color rgb="FFFFC6C6"/>
      <color rgb="FF76E3FF"/>
      <color rgb="FFFFFFFF"/>
      <color rgb="FF63A4F7"/>
      <color rgb="FF0B7D8F"/>
      <color rgb="FF9F9F9F"/>
      <color rgb="FF4B6D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538409855958752E-2"/>
          <c:y val="0.23086642245685518"/>
          <c:w val="0.86578807416454218"/>
          <c:h val="0.65589347259207709"/>
        </c:manualLayout>
      </c:layout>
      <c:pie3DChart>
        <c:varyColors val="1"/>
        <c:ser>
          <c:idx val="0"/>
          <c:order val="0"/>
          <c:tx>
            <c:strRef>
              <c:f>Introducción!$F$50</c:f>
              <c:strCache>
                <c:ptCount val="1"/>
                <c:pt idx="0">
                  <c:v> GWh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30D-4B47-B8E0-2E7B682A68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30D-4B47-B8E0-2E7B682A68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30D-4B47-B8E0-2E7B682A68D6}"/>
              </c:ext>
            </c:extLst>
          </c:dPt>
          <c:dLbls>
            <c:dLbl>
              <c:idx val="0"/>
              <c:layout>
                <c:manualLayout>
                  <c:x val="-8.064102532792470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Consumo Final(3)
54</a:t>
                    </a:r>
                    <a:r>
                      <a:rPr lang="en-US" baseline="0"/>
                      <a:t> 471</a:t>
                    </a:r>
                    <a:r>
                      <a:rPr lang="en-US"/>
                      <a:t> GWh
87,7%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30D-4B47-B8E0-2E7B682A68D6}"/>
                </c:ext>
              </c:extLst>
            </c:dLbl>
            <c:dLbl>
              <c:idx val="1"/>
              <c:layout>
                <c:manualLayout>
                  <c:x val="9.3047336916836199E-2"/>
                  <c:y val="-0.129700345831123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Pérdidas
6 789 GWh
10,9%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30D-4B47-B8E0-2E7B682A68D6}"/>
                </c:ext>
              </c:extLst>
            </c:dLbl>
            <c:dLbl>
              <c:idx val="2"/>
              <c:layout>
                <c:manualLayout>
                  <c:x val="7.9089992160578701E-2"/>
                  <c:y val="0.224744648573051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Consumo propio(2)
785 GWh
1,3%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07993034881762"/>
                      <c:h val="0.373926709424048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930D-4B47-B8E0-2E7B682A68D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Introducción!$E$51:$E$53</c:f>
              <c:strCache>
                <c:ptCount val="3"/>
                <c:pt idx="0">
                  <c:v>Consumo Final(3)</c:v>
                </c:pt>
                <c:pt idx="1">
                  <c:v>Pérdidas</c:v>
                </c:pt>
                <c:pt idx="2">
                  <c:v>Consumo propio(2)</c:v>
                </c:pt>
              </c:strCache>
            </c:strRef>
          </c:cat>
          <c:val>
            <c:numRef>
              <c:f>Introducción!$F$51:$F$53</c:f>
              <c:numCache>
                <c:formatCode>#,##0</c:formatCode>
                <c:ptCount val="3"/>
                <c:pt idx="0">
                  <c:v>52246.176470268365</c:v>
                </c:pt>
                <c:pt idx="1">
                  <c:v>6636.7844207762291</c:v>
                </c:pt>
                <c:pt idx="2">
                  <c:v>825.63179754268162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B47-B8E0-2E7B682A68D6}"/>
            </c:ext>
          </c:extLst>
        </c:ser>
        <c:ser>
          <c:idx val="1"/>
          <c:order val="1"/>
          <c:tx>
            <c:strRef>
              <c:f>Introducción!$G$50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D4F-4CF4-A3D7-DDD8519333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D4F-4CF4-A3D7-DDD8519333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D4F-4CF4-A3D7-DDD8519333A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Introducción!$E$51:$E$53</c:f>
              <c:strCache>
                <c:ptCount val="3"/>
                <c:pt idx="0">
                  <c:v>Consumo Final(3)</c:v>
                </c:pt>
                <c:pt idx="1">
                  <c:v>Pérdidas</c:v>
                </c:pt>
                <c:pt idx="2">
                  <c:v>Consumo propio(2)</c:v>
                </c:pt>
              </c:strCache>
            </c:strRef>
          </c:cat>
          <c:val>
            <c:numRef>
              <c:f>Introducción!$G$51:$G$53</c:f>
              <c:numCache>
                <c:formatCode>0.0%</c:formatCode>
                <c:ptCount val="3"/>
                <c:pt idx="0">
                  <c:v>0.87449088550525822</c:v>
                </c:pt>
                <c:pt idx="1">
                  <c:v>0.11108578420728776</c:v>
                </c:pt>
                <c:pt idx="2">
                  <c:v>1.3819336275167795E-2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B47-B8E0-2E7B682A68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08842228054827"/>
          <c:y val="0.89436545783889676"/>
          <c:w val="0.72865393961447633"/>
          <c:h val="0.10563491727644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110419906687403E-2"/>
          <c:w val="0.93888888888888888"/>
          <c:h val="0.68228064804496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Introducción!$E$36</c:f>
              <c:strCache>
                <c:ptCount val="1"/>
                <c:pt idx="0">
                  <c:v>Consumo Final(3)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Introducción!$F$35:$H$35</c15:sqref>
                  </c15:fullRef>
                </c:ext>
              </c:extLst>
              <c:f>Introducción!$F$35:$H$35</c:f>
              <c:strCache>
                <c:ptCount val="3"/>
                <c:pt idx="0">
                  <c:v>Mercado Eléctrico</c:v>
                </c:pt>
                <c:pt idx="1">
                  <c:v>Uso Propio</c:v>
                </c:pt>
                <c:pt idx="2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Introducción!$F$36:$H$36</c15:sqref>
                  </c15:fullRef>
                </c:ext>
              </c:extLst>
              <c:f>Introducción!$F$36:$H$36</c:f>
              <c:numCache>
                <c:formatCode>#,##0.00</c:formatCode>
                <c:ptCount val="3"/>
                <c:pt idx="0">
                  <c:v>50593.329846323904</c:v>
                </c:pt>
                <c:pt idx="1">
                  <c:v>1652.8466239444572</c:v>
                </c:pt>
                <c:pt idx="2">
                  <c:v>52246.176470268365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3-4298-A342-E8EA0958E769}"/>
            </c:ext>
          </c:extLst>
        </c:ser>
        <c:ser>
          <c:idx val="1"/>
          <c:order val="1"/>
          <c:tx>
            <c:strRef>
              <c:f>Introducción!$E$37</c:f>
              <c:strCache>
                <c:ptCount val="1"/>
                <c:pt idx="0">
                  <c:v>Pérdidas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Introducción!$F$35:$H$35</c15:sqref>
                  </c15:fullRef>
                </c:ext>
              </c:extLst>
              <c:f>Introducción!$F$35:$H$35</c:f>
              <c:strCache>
                <c:ptCount val="3"/>
                <c:pt idx="0">
                  <c:v>Mercado Eléctrico</c:v>
                </c:pt>
                <c:pt idx="1">
                  <c:v>Uso Propio</c:v>
                </c:pt>
                <c:pt idx="2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Introducción!$F$37:$H$37</c15:sqref>
                  </c15:fullRef>
                </c:ext>
              </c:extLst>
              <c:f>Introducción!$F$37:$H$37</c:f>
              <c:numCache>
                <c:formatCode>#,##0.00</c:formatCode>
                <c:ptCount val="3"/>
                <c:pt idx="0">
                  <c:v>6527.3541421000928</c:v>
                </c:pt>
                <c:pt idx="1">
                  <c:v>109.43027867613638</c:v>
                </c:pt>
                <c:pt idx="2">
                  <c:v>6636.7844207762291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3-4298-A342-E8EA0958E769}"/>
            </c:ext>
          </c:extLst>
        </c:ser>
        <c:ser>
          <c:idx val="2"/>
          <c:order val="2"/>
          <c:tx>
            <c:strRef>
              <c:f>Introducción!$E$38</c:f>
              <c:strCache>
                <c:ptCount val="1"/>
                <c:pt idx="0">
                  <c:v>Consumo propio(2)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Introducción!$F$35:$H$35</c15:sqref>
                  </c15:fullRef>
                </c:ext>
              </c:extLst>
              <c:f>Introducción!$F$35:$H$35</c:f>
              <c:strCache>
                <c:ptCount val="3"/>
                <c:pt idx="0">
                  <c:v>Mercado Eléctrico</c:v>
                </c:pt>
                <c:pt idx="1">
                  <c:v>Uso Propio</c:v>
                </c:pt>
                <c:pt idx="2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Introducción!$F$38:$H$38</c15:sqref>
                  </c15:fullRef>
                </c:ext>
              </c:extLst>
              <c:f>Introducción!$F$38:$H$38</c:f>
              <c:numCache>
                <c:formatCode>#,##0.00</c:formatCode>
                <c:ptCount val="3"/>
                <c:pt idx="0">
                  <c:v>689.79282293599999</c:v>
                </c:pt>
                <c:pt idx="1">
                  <c:v>135.83897460668169</c:v>
                </c:pt>
                <c:pt idx="2">
                  <c:v>825.63179754268162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3-4298-A342-E8EA09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100899072"/>
        <c:axId val="1009049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Introducción!$E$42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Introducción!$F$35:$H$35</c15:sqref>
                        </c15:fullRef>
                        <c15:formulaRef>
                          <c15:sqref>Introducción!$F$35:$H$35</c15:sqref>
                        </c15:formulaRef>
                      </c:ext>
                    </c:extLst>
                    <c:strCache>
                      <c:ptCount val="3"/>
                      <c:pt idx="0">
                        <c:v>Mercado Eléctrico</c:v>
                      </c:pt>
                      <c:pt idx="1">
                        <c:v>Uso Propio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Introducción!$F$42:$J$42</c15:sqref>
                        </c15:fullRef>
                        <c15:formulaRef>
                          <c15:sqref>Introducción!$F$42:$H$42</c15:sqref>
                        </c15:formulaRef>
                      </c:ext>
                    </c:extLst>
                    <c:numCache>
                      <c:formatCode>#,##0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93-4298-A342-E8EA0958E769}"/>
                  </c:ext>
                </c:extLst>
              </c15:ser>
            </c15:filteredBarSeries>
          </c:ext>
        </c:extLst>
      </c:barChart>
      <c:catAx>
        <c:axId val="1008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0904960"/>
        <c:crosses val="autoZero"/>
        <c:auto val="1"/>
        <c:lblAlgn val="ctr"/>
        <c:lblOffset val="100"/>
        <c:noMultiLvlLbl val="0"/>
      </c:catAx>
      <c:valAx>
        <c:axId val="1009049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08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740834</xdr:colOff>
      <xdr:row>46</xdr:row>
      <xdr:rowOff>31749</xdr:rowOff>
    </xdr:from>
    <xdr:to>
      <xdr:col>1</xdr:col>
      <xdr:colOff>4835524</xdr:colOff>
      <xdr:row>57</xdr:row>
      <xdr:rowOff>10582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485775</xdr:colOff>
      <xdr:row>32</xdr:row>
      <xdr:rowOff>114300</xdr:rowOff>
    </xdr:from>
    <xdr:to>
      <xdr:col>1</xdr:col>
      <xdr:colOff>5057775</xdr:colOff>
      <xdr:row>44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0.09282</cdr:x>
      <cdr:y>0.04251</cdr:y>
    </cdr:from>
    <cdr:to>
      <cdr:x>0.31505</cdr:x>
      <cdr:y>0.16693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B48A1FB-A2D3-7C57-11CA-E70660E1B08E}"/>
            </a:ext>
          </a:extLst>
        </cdr:cNvPr>
        <cdr:cNvSpPr txBox="1"/>
      </cdr:nvSpPr>
      <cdr:spPr>
        <a:xfrm xmlns:a="http://schemas.openxmlformats.org/drawingml/2006/main">
          <a:off x="424391" y="86783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900" b="1">
              <a:latin typeface="Arial" panose="020B0604020202020204" pitchFamily="34" charset="0"/>
              <a:cs typeface="Arial" panose="020B0604020202020204" pitchFamily="34" charset="0"/>
            </a:rPr>
            <a:t>60 159 GWh</a:t>
          </a:r>
        </a:p>
      </cdr:txBody>
    </cdr:sp>
  </cdr:relSizeAnchor>
  <cdr:relSizeAnchor xmlns:cdr="http://schemas.openxmlformats.org/drawingml/2006/chartDrawing">
    <cdr:from>
      <cdr:x>0.42083</cdr:x>
      <cdr:y>0.53292</cdr:y>
    </cdr:from>
    <cdr:to>
      <cdr:x>0.60671</cdr:x>
      <cdr:y>0.64904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28FA813E-A1B3-A336-48D9-66A2BF378F9E}"/>
            </a:ext>
          </a:extLst>
        </cdr:cNvPr>
        <cdr:cNvSpPr txBox="1"/>
      </cdr:nvSpPr>
      <cdr:spPr>
        <a:xfrm xmlns:a="http://schemas.openxmlformats.org/drawingml/2006/main">
          <a:off x="1924049" y="1087968"/>
          <a:ext cx="849842" cy="23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>
              <a:latin typeface="Arial" panose="020B0604020202020204" pitchFamily="34" charset="0"/>
              <a:cs typeface="Arial" panose="020B0604020202020204" pitchFamily="34" charset="0"/>
            </a:rPr>
            <a:t>1 923 GWh</a:t>
          </a:r>
        </a:p>
      </cdr:txBody>
    </cdr:sp>
  </cdr:relSizeAnchor>
  <cdr:relSizeAnchor xmlns:cdr="http://schemas.openxmlformats.org/drawingml/2006/chartDrawing">
    <cdr:from>
      <cdr:x>0.71944</cdr:x>
      <cdr:y>0</cdr:y>
    </cdr:from>
    <cdr:to>
      <cdr:x>0.93079</cdr:x>
      <cdr:y>0.11509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3392EA2E-5571-9DE7-F5BB-558A18F03A7F}"/>
            </a:ext>
          </a:extLst>
        </cdr:cNvPr>
        <cdr:cNvSpPr txBox="1"/>
      </cdr:nvSpPr>
      <cdr:spPr>
        <a:xfrm xmlns:a="http://schemas.openxmlformats.org/drawingml/2006/main">
          <a:off x="3289280" y="0"/>
          <a:ext cx="966292" cy="220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100" b="1">
              <a:effectLst/>
              <a:latin typeface="+mn-lt"/>
              <a:ea typeface="+mn-ea"/>
              <a:cs typeface="+mn-cs"/>
            </a:rPr>
            <a:t>62 082 </a:t>
          </a:r>
          <a:r>
            <a:rPr lang="es-PE" sz="1100" b="1"/>
            <a:t> GWh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15</xdr:row>
      <xdr:rowOff>123825</xdr:rowOff>
    </xdr:from>
    <xdr:to>
      <xdr:col>11</xdr:col>
      <xdr:colOff>666750</xdr:colOff>
      <xdr:row>18</xdr:row>
      <xdr:rowOff>0</xdr:rowOff>
    </xdr:to>
    <xdr:grpSp>
      <xdr:nvGrpSpPr>
        <xdr:cNvPr id="37534" name="28804 Grupo">
          <a:extLst>
            <a:ext uri="{FF2B5EF4-FFF2-40B4-BE49-F238E27FC236}">
              <a16:creationId xmlns:a16="http://schemas.microsoft.com/office/drawing/2014/main" id="{00000000-0008-0000-0200-00009E920000}"/>
            </a:ext>
          </a:extLst>
        </xdr:cNvPr>
        <xdr:cNvGrpSpPr>
          <a:grpSpLocks/>
        </xdr:cNvGrpSpPr>
      </xdr:nvGrpSpPr>
      <xdr:grpSpPr bwMode="auto">
        <a:xfrm>
          <a:off x="7468333" y="2746863"/>
          <a:ext cx="1704975" cy="381733"/>
          <a:chOff x="7343773" y="2524994"/>
          <a:chExt cx="1704975" cy="358486"/>
        </a:xfrm>
      </xdr:grpSpPr>
      <xdr:sp macro="" textlink="">
        <xdr:nvSpPr>
          <xdr:cNvPr id="13" name="Rectangle 17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7343773" y="2524994"/>
            <a:ext cx="942975" cy="358486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  <a:cs typeface="Arial" panose="020B0604020202020204" pitchFamily="34" charset="0"/>
              </a:rPr>
              <a:t>674</a:t>
            </a:r>
          </a:p>
        </xdr:txBody>
      </xdr:sp>
      <xdr:sp macro="" textlink="">
        <xdr:nvSpPr>
          <xdr:cNvPr id="14" name="Rectangle 17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8258173" y="2524994"/>
            <a:ext cx="790575" cy="358486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1,09%</a:t>
            </a:r>
          </a:p>
        </xdr:txBody>
      </xdr:sp>
    </xdr:grpSp>
    <xdr:clientData/>
  </xdr:twoCellAnchor>
  <xdr:twoCellAnchor>
    <xdr:from>
      <xdr:col>7</xdr:col>
      <xdr:colOff>438148</xdr:colOff>
      <xdr:row>15</xdr:row>
      <xdr:rowOff>133350</xdr:rowOff>
    </xdr:from>
    <xdr:to>
      <xdr:col>9</xdr:col>
      <xdr:colOff>400048</xdr:colOff>
      <xdr:row>17</xdr:row>
      <xdr:rowOff>123825</xdr:rowOff>
    </xdr:to>
    <xdr:sp macro="" textlink="">
      <xdr:nvSpPr>
        <xdr:cNvPr id="15" name="AutoShape 16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5772148" y="2676525"/>
          <a:ext cx="1485900" cy="314325"/>
        </a:xfrm>
        <a:prstGeom prst="homePlate">
          <a:avLst>
            <a:gd name="adj" fmla="val 84477"/>
          </a:avLst>
        </a:prstGeom>
        <a:solidFill>
          <a:srgbClr val="76E3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 Servicios auxiliares de operación y mantenimiento de los grupos de generación.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452869</xdr:colOff>
      <xdr:row>15</xdr:row>
      <xdr:rowOff>157595</xdr:rowOff>
    </xdr:from>
    <xdr:to>
      <xdr:col>7</xdr:col>
      <xdr:colOff>433819</xdr:colOff>
      <xdr:row>17</xdr:row>
      <xdr:rowOff>134277</xdr:rowOff>
    </xdr:to>
    <xdr:sp macro="" textlink="">
      <xdr:nvSpPr>
        <xdr:cNvPr id="16" name="Text Box 15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262869" y="2560493"/>
          <a:ext cx="1504950" cy="297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Consumo propio de las</a:t>
          </a:r>
        </a:p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centrales eléctricas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213879</xdr:colOff>
      <xdr:row>21</xdr:row>
      <xdr:rowOff>99580</xdr:rowOff>
    </xdr:from>
    <xdr:to>
      <xdr:col>7</xdr:col>
      <xdr:colOff>299604</xdr:colOff>
      <xdr:row>23</xdr:row>
      <xdr:rowOff>76262</xdr:rowOff>
    </xdr:to>
    <xdr:sp macro="" textlink="">
      <xdr:nvSpPr>
        <xdr:cNvPr id="17" name="Text Box 15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23879" y="2983057"/>
          <a:ext cx="1609725" cy="297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Pérdidas en transmisión </a:t>
          </a:r>
          <a:r>
            <a:rPr lang="es-MX" altLang="es-PE" sz="700" b="1" baseline="30000">
              <a:latin typeface="Century Gothic" panose="020B0502020202020204" pitchFamily="34" charset="0"/>
            </a:rPr>
            <a:t>1</a:t>
          </a:r>
        </a:p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Niveles: MAT, AT, MT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57750</xdr:colOff>
      <xdr:row>24</xdr:row>
      <xdr:rowOff>95252</xdr:rowOff>
    </xdr:from>
    <xdr:to>
      <xdr:col>6</xdr:col>
      <xdr:colOff>705450</xdr:colOff>
      <xdr:row>26</xdr:row>
      <xdr:rowOff>71934</xdr:rowOff>
    </xdr:to>
    <xdr:sp macro="" textlink="">
      <xdr:nvSpPr>
        <xdr:cNvPr id="18" name="Text Box 15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014288" y="4491406"/>
          <a:ext cx="1439008" cy="316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Venta a clientes libres</a:t>
          </a:r>
        </a:p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Niveles: MAT, AT, MT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457026</xdr:colOff>
      <xdr:row>29</xdr:row>
      <xdr:rowOff>157326</xdr:rowOff>
    </xdr:from>
    <xdr:to>
      <xdr:col>6</xdr:col>
      <xdr:colOff>583449</xdr:colOff>
      <xdr:row>31</xdr:row>
      <xdr:rowOff>124829</xdr:rowOff>
    </xdr:to>
    <xdr:sp macro="" textlink="">
      <xdr:nvSpPr>
        <xdr:cNvPr id="19" name="Text Box 16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3626946" y="5338926"/>
          <a:ext cx="1711383" cy="30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Pérdidas en subtransmisión Niveles: MAT y AT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454849</xdr:colOff>
      <xdr:row>32</xdr:row>
      <xdr:rowOff>132560</xdr:rowOff>
    </xdr:from>
    <xdr:to>
      <xdr:col>6</xdr:col>
      <xdr:colOff>540574</xdr:colOff>
      <xdr:row>34</xdr:row>
      <xdr:rowOff>107511</xdr:rowOff>
    </xdr:to>
    <xdr:sp macro="" textlink="">
      <xdr:nvSpPr>
        <xdr:cNvPr id="20" name="Text Box 16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3624769" y="5817080"/>
          <a:ext cx="1670685" cy="310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Pérdidas en distribución</a:t>
          </a:r>
        </a:p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Niveles: MT y BT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445571</xdr:colOff>
      <xdr:row>35</xdr:row>
      <xdr:rowOff>90428</xdr:rowOff>
    </xdr:from>
    <xdr:to>
      <xdr:col>6</xdr:col>
      <xdr:colOff>578921</xdr:colOff>
      <xdr:row>37</xdr:row>
      <xdr:rowOff>65378</xdr:rowOff>
    </xdr:to>
    <xdr:sp macro="" textlink="">
      <xdr:nvSpPr>
        <xdr:cNvPr id="21" name="Text Box 16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493571" y="5152285"/>
          <a:ext cx="1657350" cy="30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Venta a clientes libres</a:t>
          </a:r>
        </a:p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Niveles: MAT, AT, MT y BT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657225</xdr:colOff>
      <xdr:row>37</xdr:row>
      <xdr:rowOff>114300</xdr:rowOff>
    </xdr:from>
    <xdr:to>
      <xdr:col>1</xdr:col>
      <xdr:colOff>142875</xdr:colOff>
      <xdr:row>37</xdr:row>
      <xdr:rowOff>114300</xdr:rowOff>
    </xdr:to>
    <xdr:sp macro="" textlink="">
      <xdr:nvSpPr>
        <xdr:cNvPr id="37542" name="Line 138">
          <a:extLst>
            <a:ext uri="{FF2B5EF4-FFF2-40B4-BE49-F238E27FC236}">
              <a16:creationId xmlns:a16="http://schemas.microsoft.com/office/drawing/2014/main" id="{00000000-0008-0000-0200-0000A6920000}"/>
            </a:ext>
          </a:extLst>
        </xdr:cNvPr>
        <xdr:cNvSpPr>
          <a:spLocks noChangeShapeType="1"/>
        </xdr:cNvSpPr>
      </xdr:nvSpPr>
      <xdr:spPr bwMode="auto">
        <a:xfrm flipH="1">
          <a:off x="657225" y="55721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657225</xdr:colOff>
      <xdr:row>37</xdr:row>
      <xdr:rowOff>114300</xdr:rowOff>
    </xdr:from>
    <xdr:to>
      <xdr:col>3</xdr:col>
      <xdr:colOff>123825</xdr:colOff>
      <xdr:row>40</xdr:row>
      <xdr:rowOff>38100</xdr:rowOff>
    </xdr:to>
    <xdr:grpSp>
      <xdr:nvGrpSpPr>
        <xdr:cNvPr id="37543" name="84 Grupo">
          <a:extLst>
            <a:ext uri="{FF2B5EF4-FFF2-40B4-BE49-F238E27FC236}">
              <a16:creationId xmlns:a16="http://schemas.microsoft.com/office/drawing/2014/main" id="{00000000-0008-0000-0200-0000A7920000}"/>
            </a:ext>
          </a:extLst>
        </xdr:cNvPr>
        <xdr:cNvGrpSpPr>
          <a:grpSpLocks/>
        </xdr:cNvGrpSpPr>
      </xdr:nvGrpSpPr>
      <xdr:grpSpPr bwMode="auto">
        <a:xfrm>
          <a:off x="657225" y="6496050"/>
          <a:ext cx="1752600" cy="429358"/>
          <a:chOff x="660399" y="5503203"/>
          <a:chExt cx="2119201" cy="409719"/>
        </a:xfrm>
      </xdr:grpSpPr>
      <xdr:sp macro="" textlink="">
        <xdr:nvSpPr>
          <xdr:cNvPr id="37728" name="Line 139">
            <a:extLst>
              <a:ext uri="{FF2B5EF4-FFF2-40B4-BE49-F238E27FC236}">
                <a16:creationId xmlns:a16="http://schemas.microsoft.com/office/drawing/2014/main" id="{00000000-0008-0000-0200-000060930000}"/>
              </a:ext>
            </a:extLst>
          </xdr:cNvPr>
          <xdr:cNvSpPr>
            <a:spLocks noChangeShapeType="1"/>
          </xdr:cNvSpPr>
        </xdr:nvSpPr>
        <xdr:spPr bwMode="auto">
          <a:xfrm>
            <a:off x="660399" y="5507534"/>
            <a:ext cx="1032454" cy="4053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29" name="Line 140">
            <a:extLst>
              <a:ext uri="{FF2B5EF4-FFF2-40B4-BE49-F238E27FC236}">
                <a16:creationId xmlns:a16="http://schemas.microsoft.com/office/drawing/2014/main" id="{00000000-0008-0000-0200-0000619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684194" y="5503203"/>
            <a:ext cx="1095406" cy="4097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142875</xdr:colOff>
      <xdr:row>34</xdr:row>
      <xdr:rowOff>9525</xdr:rowOff>
    </xdr:from>
    <xdr:to>
      <xdr:col>1</xdr:col>
      <xdr:colOff>142875</xdr:colOff>
      <xdr:row>37</xdr:row>
      <xdr:rowOff>114300</xdr:rowOff>
    </xdr:to>
    <xdr:sp macro="" textlink="">
      <xdr:nvSpPr>
        <xdr:cNvPr id="37544" name="Line 150">
          <a:extLst>
            <a:ext uri="{FF2B5EF4-FFF2-40B4-BE49-F238E27FC236}">
              <a16:creationId xmlns:a16="http://schemas.microsoft.com/office/drawing/2014/main" id="{00000000-0008-0000-0200-0000A8920000}"/>
            </a:ext>
          </a:extLst>
        </xdr:cNvPr>
        <xdr:cNvSpPr>
          <a:spLocks noChangeShapeType="1"/>
        </xdr:cNvSpPr>
      </xdr:nvSpPr>
      <xdr:spPr bwMode="auto">
        <a:xfrm>
          <a:off x="904875" y="4981575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173181</xdr:colOff>
      <xdr:row>39</xdr:row>
      <xdr:rowOff>154134</xdr:rowOff>
    </xdr:from>
    <xdr:to>
      <xdr:col>3</xdr:col>
      <xdr:colOff>458931</xdr:colOff>
      <xdr:row>42</xdr:row>
      <xdr:rowOff>13004</xdr:rowOff>
    </xdr:to>
    <xdr:sp macro="" textlink="">
      <xdr:nvSpPr>
        <xdr:cNvPr id="28" name="Text Box 16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935181" y="5760895"/>
          <a:ext cx="1809750" cy="33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800" b="1">
              <a:latin typeface="Century Gothic" panose="020B0502020202020204" pitchFamily="34" charset="0"/>
            </a:rPr>
            <a:t>Venta a clientes regulados </a:t>
          </a:r>
          <a:r>
            <a:rPr lang="es-MX" altLang="es-PE" sz="900" b="1" baseline="30000">
              <a:latin typeface="Century Gothic" panose="020B0502020202020204" pitchFamily="34" charset="0"/>
            </a:rPr>
            <a:t>2</a:t>
          </a:r>
        </a:p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800" b="1">
              <a:latin typeface="Century Gothic" panose="020B0502020202020204" pitchFamily="34" charset="0"/>
            </a:rPr>
            <a:t>Niveles: MAT, AT, MT y BT</a:t>
          </a:r>
          <a:endParaRPr lang="es-ES" altLang="es-PE" sz="8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495300</xdr:colOff>
      <xdr:row>21</xdr:row>
      <xdr:rowOff>95250</xdr:rowOff>
    </xdr:from>
    <xdr:to>
      <xdr:col>11</xdr:col>
      <xdr:colOff>676275</xdr:colOff>
      <xdr:row>23</xdr:row>
      <xdr:rowOff>114300</xdr:rowOff>
    </xdr:to>
    <xdr:grpSp>
      <xdr:nvGrpSpPr>
        <xdr:cNvPr id="37546" name="60 Grupo">
          <a:extLst>
            <a:ext uri="{FF2B5EF4-FFF2-40B4-BE49-F238E27FC236}">
              <a16:creationId xmlns:a16="http://schemas.microsoft.com/office/drawing/2014/main" id="{00000000-0008-0000-0200-0000AA920000}"/>
            </a:ext>
          </a:extLst>
        </xdr:cNvPr>
        <xdr:cNvGrpSpPr>
          <a:grpSpLocks/>
        </xdr:cNvGrpSpPr>
      </xdr:nvGrpSpPr>
      <xdr:grpSpPr bwMode="auto">
        <a:xfrm>
          <a:off x="7477858" y="3780692"/>
          <a:ext cx="1704975" cy="356089"/>
          <a:chOff x="7343773" y="3035877"/>
          <a:chExt cx="1704975" cy="337706"/>
        </a:xfrm>
      </xdr:grpSpPr>
      <xdr:sp macro="" textlink="">
        <xdr:nvSpPr>
          <xdr:cNvPr id="12" name="Rectangle 174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343773" y="3035877"/>
            <a:ext cx="942975" cy="337706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3 376</a:t>
            </a:r>
          </a:p>
        </xdr:txBody>
      </xdr:sp>
      <xdr:sp macro="" textlink="">
        <xdr:nvSpPr>
          <xdr:cNvPr id="29" name="Rectangle 173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8248648" y="3035877"/>
            <a:ext cx="800100" cy="337706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5,44%</a:t>
            </a:r>
          </a:p>
        </xdr:txBody>
      </xdr:sp>
    </xdr:grpSp>
    <xdr:clientData/>
  </xdr:twoCellAnchor>
  <xdr:twoCellAnchor>
    <xdr:from>
      <xdr:col>6</xdr:col>
      <xdr:colOff>749013</xdr:colOff>
      <xdr:row>21</xdr:row>
      <xdr:rowOff>126425</xdr:rowOff>
    </xdr:from>
    <xdr:to>
      <xdr:col>9</xdr:col>
      <xdr:colOff>459797</xdr:colOff>
      <xdr:row>23</xdr:row>
      <xdr:rowOff>108239</xdr:rowOff>
    </xdr:to>
    <xdr:sp macro="" textlink="">
      <xdr:nvSpPr>
        <xdr:cNvPr id="30" name="AutoShape 17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5321013" y="3009902"/>
          <a:ext cx="1996784" cy="302201"/>
        </a:xfrm>
        <a:prstGeom prst="homePlate">
          <a:avLst>
            <a:gd name="adj" fmla="val 84477"/>
          </a:avLst>
        </a:prstGeom>
        <a:solidFill>
          <a:srgbClr val="76E3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Pérdidas durante el transporte de energía en líneas de transmisión principal y secundaria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504825</xdr:colOff>
      <xdr:row>24</xdr:row>
      <xdr:rowOff>76200</xdr:rowOff>
    </xdr:from>
    <xdr:to>
      <xdr:col>11</xdr:col>
      <xdr:colOff>685800</xdr:colOff>
      <xdr:row>26</xdr:row>
      <xdr:rowOff>85725</xdr:rowOff>
    </xdr:to>
    <xdr:grpSp>
      <xdr:nvGrpSpPr>
        <xdr:cNvPr id="37548" name="28805 Grupo">
          <a:extLst>
            <a:ext uri="{FF2B5EF4-FFF2-40B4-BE49-F238E27FC236}">
              <a16:creationId xmlns:a16="http://schemas.microsoft.com/office/drawing/2014/main" id="{00000000-0008-0000-0200-0000AC920000}"/>
            </a:ext>
          </a:extLst>
        </xdr:cNvPr>
        <xdr:cNvGrpSpPr>
          <a:grpSpLocks/>
        </xdr:cNvGrpSpPr>
      </xdr:nvGrpSpPr>
      <xdr:grpSpPr bwMode="auto">
        <a:xfrm>
          <a:off x="7487383" y="4267200"/>
          <a:ext cx="1704975" cy="346563"/>
          <a:chOff x="7343773" y="3487883"/>
          <a:chExt cx="1704975" cy="329911"/>
        </a:xfrm>
      </xdr:grpSpPr>
      <xdr:sp macro="" textlink="">
        <xdr:nvSpPr>
          <xdr:cNvPr id="11" name="Rectangle 179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7343773" y="3487883"/>
            <a:ext cx="942975" cy="329911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28</a:t>
            </a:r>
            <a:r>
              <a:rPr lang="es-ES" altLang="es-PE" sz="1600" baseline="0">
                <a:latin typeface="Century Gothic" panose="020B0502020202020204" pitchFamily="34" charset="0"/>
              </a:rPr>
              <a:t> 753</a:t>
            </a:r>
            <a:endParaRPr lang="es-ES" altLang="es-PE" sz="1600">
              <a:latin typeface="Century Gothic" panose="020B0502020202020204" pitchFamily="34" charset="0"/>
            </a:endParaRPr>
          </a:p>
        </xdr:txBody>
      </xdr:sp>
      <xdr:sp macro="" textlink="">
        <xdr:nvSpPr>
          <xdr:cNvPr id="31" name="Rectangle 178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8248648" y="3487883"/>
            <a:ext cx="800100" cy="329911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46,32%</a:t>
            </a:r>
          </a:p>
        </xdr:txBody>
      </xdr:sp>
    </xdr:grpSp>
    <xdr:clientData/>
  </xdr:twoCellAnchor>
  <xdr:twoCellAnchor>
    <xdr:from>
      <xdr:col>7</xdr:col>
      <xdr:colOff>441960</xdr:colOff>
      <xdr:row>24</xdr:row>
      <xdr:rowOff>72739</xdr:rowOff>
    </xdr:from>
    <xdr:to>
      <xdr:col>9</xdr:col>
      <xdr:colOff>405244</xdr:colOff>
      <xdr:row>26</xdr:row>
      <xdr:rowOff>82262</xdr:rowOff>
    </xdr:to>
    <xdr:sp macro="" textlink="">
      <xdr:nvSpPr>
        <xdr:cNvPr id="32" name="AutoShape 180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 bwMode="auto">
        <a:xfrm>
          <a:off x="5989320" y="4416139"/>
          <a:ext cx="1670164" cy="344803"/>
        </a:xfrm>
        <a:prstGeom prst="homePlate">
          <a:avLst>
            <a:gd name="adj" fmla="val 79792"/>
          </a:avLst>
        </a:prstGeom>
        <a:solidFill>
          <a:srgbClr val="76E3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Clientes libres de las</a:t>
          </a:r>
        </a:p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empresas generadoras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485775</xdr:colOff>
      <xdr:row>29</xdr:row>
      <xdr:rowOff>123825</xdr:rowOff>
    </xdr:from>
    <xdr:to>
      <xdr:col>11</xdr:col>
      <xdr:colOff>695325</xdr:colOff>
      <xdr:row>32</xdr:row>
      <xdr:rowOff>9525</xdr:rowOff>
    </xdr:to>
    <xdr:grpSp>
      <xdr:nvGrpSpPr>
        <xdr:cNvPr id="37550" name="68 Grupo">
          <a:extLst>
            <a:ext uri="{FF2B5EF4-FFF2-40B4-BE49-F238E27FC236}">
              <a16:creationId xmlns:a16="http://schemas.microsoft.com/office/drawing/2014/main" id="{00000000-0008-0000-0200-0000AE920000}"/>
            </a:ext>
          </a:extLst>
        </xdr:cNvPr>
        <xdr:cNvGrpSpPr>
          <a:grpSpLocks/>
        </xdr:cNvGrpSpPr>
      </xdr:nvGrpSpPr>
      <xdr:grpSpPr bwMode="auto">
        <a:xfrm>
          <a:off x="7468333" y="5157421"/>
          <a:ext cx="1733550" cy="391258"/>
          <a:chOff x="7334248" y="4212650"/>
          <a:chExt cx="1733550" cy="368012"/>
        </a:xfrm>
      </xdr:grpSpPr>
      <xdr:sp macro="" textlink="">
        <xdr:nvSpPr>
          <xdr:cNvPr id="33" name="Rectangle 181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8277223" y="4212650"/>
            <a:ext cx="790575" cy="368012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1,05%</a:t>
            </a:r>
          </a:p>
        </xdr:txBody>
      </xdr:sp>
      <xdr:sp macro="" textlink="">
        <xdr:nvSpPr>
          <xdr:cNvPr id="34" name="Rectangle 182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7334248" y="4212650"/>
            <a:ext cx="942975" cy="368012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654</a:t>
            </a:r>
          </a:p>
        </xdr:txBody>
      </xdr:sp>
    </xdr:grpSp>
    <xdr:clientData/>
  </xdr:twoCellAnchor>
  <xdr:twoCellAnchor>
    <xdr:from>
      <xdr:col>6</xdr:col>
      <xdr:colOff>478971</xdr:colOff>
      <xdr:row>29</xdr:row>
      <xdr:rowOff>135949</xdr:rowOff>
    </xdr:from>
    <xdr:to>
      <xdr:col>9</xdr:col>
      <xdr:colOff>413902</xdr:colOff>
      <xdr:row>31</xdr:row>
      <xdr:rowOff>134216</xdr:rowOff>
    </xdr:to>
    <xdr:sp macro="" textlink="">
      <xdr:nvSpPr>
        <xdr:cNvPr id="35" name="AutoShape 183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5050971" y="4218092"/>
          <a:ext cx="2220931" cy="324838"/>
        </a:xfrm>
        <a:prstGeom prst="homePlate">
          <a:avLst>
            <a:gd name="adj" fmla="val 84477"/>
          </a:avLst>
        </a:prstGeom>
        <a:solidFill>
          <a:srgbClr val="004F88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solidFill>
                <a:srgbClr val="FFFFFF"/>
              </a:solidFill>
              <a:latin typeface="Century Gothic" panose="020B0502020202020204" pitchFamily="34" charset="0"/>
            </a:rPr>
            <a:t>Pérdidas durante el transporte de energía en líneas de transmisión secundaria</a:t>
          </a:r>
          <a:endParaRPr lang="es-ES" altLang="es-PE" sz="600" b="1">
            <a:solidFill>
              <a:srgbClr val="FFFFFF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495300</xdr:colOff>
      <xdr:row>32</xdr:row>
      <xdr:rowOff>114300</xdr:rowOff>
    </xdr:from>
    <xdr:to>
      <xdr:col>11</xdr:col>
      <xdr:colOff>695325</xdr:colOff>
      <xdr:row>34</xdr:row>
      <xdr:rowOff>152400</xdr:rowOff>
    </xdr:to>
    <xdr:grpSp>
      <xdr:nvGrpSpPr>
        <xdr:cNvPr id="37552" name="71 Grupo">
          <a:extLst>
            <a:ext uri="{FF2B5EF4-FFF2-40B4-BE49-F238E27FC236}">
              <a16:creationId xmlns:a16="http://schemas.microsoft.com/office/drawing/2014/main" id="{00000000-0008-0000-0200-0000B0920000}"/>
            </a:ext>
          </a:extLst>
        </xdr:cNvPr>
        <xdr:cNvGrpSpPr>
          <a:grpSpLocks/>
        </xdr:cNvGrpSpPr>
      </xdr:nvGrpSpPr>
      <xdr:grpSpPr bwMode="auto">
        <a:xfrm>
          <a:off x="7477858" y="5653454"/>
          <a:ext cx="1724025" cy="375138"/>
          <a:chOff x="7334248" y="4674179"/>
          <a:chExt cx="1724025" cy="358487"/>
        </a:xfrm>
      </xdr:grpSpPr>
      <xdr:sp macro="" textlink="">
        <xdr:nvSpPr>
          <xdr:cNvPr id="36" name="Rectangle 184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8267698" y="4674179"/>
            <a:ext cx="790575" cy="358487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4,27%</a:t>
            </a:r>
          </a:p>
        </xdr:txBody>
      </xdr:sp>
      <xdr:sp macro="" textlink="">
        <xdr:nvSpPr>
          <xdr:cNvPr id="37" name="Rectangle 185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7334248" y="4674179"/>
            <a:ext cx="933450" cy="358487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2</a:t>
            </a:r>
            <a:r>
              <a:rPr lang="es-ES" altLang="es-PE" sz="1600" baseline="0">
                <a:latin typeface="Century Gothic" panose="020B0502020202020204" pitchFamily="34" charset="0"/>
              </a:rPr>
              <a:t> 648</a:t>
            </a:r>
            <a:endParaRPr lang="es-ES" altLang="es-PE" sz="1600"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6</xdr:col>
      <xdr:colOff>473530</xdr:colOff>
      <xdr:row>32</xdr:row>
      <xdr:rowOff>148938</xdr:rowOff>
    </xdr:from>
    <xdr:to>
      <xdr:col>9</xdr:col>
      <xdr:colOff>413904</xdr:colOff>
      <xdr:row>34</xdr:row>
      <xdr:rowOff>139414</xdr:rowOff>
    </xdr:to>
    <xdr:sp macro="" textlink="">
      <xdr:nvSpPr>
        <xdr:cNvPr id="38" name="AutoShape 186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 bwMode="auto">
        <a:xfrm>
          <a:off x="5045530" y="4720938"/>
          <a:ext cx="2226374" cy="317047"/>
        </a:xfrm>
        <a:prstGeom prst="homePlate">
          <a:avLst>
            <a:gd name="adj" fmla="val 84477"/>
          </a:avLst>
        </a:prstGeom>
        <a:solidFill>
          <a:srgbClr val="004F88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solidFill>
                <a:srgbClr val="FFFFFF"/>
              </a:solidFill>
              <a:latin typeface="Century Gothic" panose="020B0502020202020204" pitchFamily="34" charset="0"/>
            </a:rPr>
            <a:t>Pérdidas durante el transporte de energía en líneas de distribución primaria y secundaria</a:t>
          </a:r>
          <a:endParaRPr lang="es-ES" altLang="es-PE" sz="600" b="1">
            <a:solidFill>
              <a:srgbClr val="FFFFFF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495300</xdr:colOff>
      <xdr:row>35</xdr:row>
      <xdr:rowOff>95250</xdr:rowOff>
    </xdr:from>
    <xdr:to>
      <xdr:col>11</xdr:col>
      <xdr:colOff>695325</xdr:colOff>
      <xdr:row>37</xdr:row>
      <xdr:rowOff>133350</xdr:rowOff>
    </xdr:to>
    <xdr:grpSp>
      <xdr:nvGrpSpPr>
        <xdr:cNvPr id="37554" name="75 Grupo">
          <a:extLst>
            <a:ext uri="{FF2B5EF4-FFF2-40B4-BE49-F238E27FC236}">
              <a16:creationId xmlns:a16="http://schemas.microsoft.com/office/drawing/2014/main" id="{00000000-0008-0000-0200-0000B2920000}"/>
            </a:ext>
          </a:extLst>
        </xdr:cNvPr>
        <xdr:cNvGrpSpPr>
          <a:grpSpLocks/>
        </xdr:cNvGrpSpPr>
      </xdr:nvGrpSpPr>
      <xdr:grpSpPr bwMode="auto">
        <a:xfrm>
          <a:off x="7477858" y="6139962"/>
          <a:ext cx="1724025" cy="375138"/>
          <a:chOff x="7334248" y="5154758"/>
          <a:chExt cx="1724025" cy="368012"/>
        </a:xfrm>
      </xdr:grpSpPr>
      <xdr:sp macro="" textlink="">
        <xdr:nvSpPr>
          <xdr:cNvPr id="39" name="Rectangle 187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8267698" y="5154758"/>
            <a:ext cx="790575" cy="368012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7,17%</a:t>
            </a:r>
          </a:p>
        </xdr:txBody>
      </xdr:sp>
      <xdr:sp macro="" textlink="">
        <xdr:nvSpPr>
          <xdr:cNvPr id="40" name="Rectangle 188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7334248" y="5154758"/>
            <a:ext cx="933450" cy="368012"/>
          </a:xfrm>
          <a:prstGeom prst="rect">
            <a:avLst/>
          </a:prstGeom>
          <a:solidFill>
            <a:srgbClr val="C0C0C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4</a:t>
            </a:r>
            <a:r>
              <a:rPr lang="es-ES" altLang="es-PE" sz="1600" baseline="0">
                <a:latin typeface="Century Gothic" panose="020B0502020202020204" pitchFamily="34" charset="0"/>
              </a:rPr>
              <a:t> 450</a:t>
            </a:r>
            <a:endParaRPr lang="es-ES" altLang="es-PE" sz="1600"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6</xdr:col>
      <xdr:colOff>468086</xdr:colOff>
      <xdr:row>35</xdr:row>
      <xdr:rowOff>114301</xdr:rowOff>
    </xdr:from>
    <xdr:to>
      <xdr:col>9</xdr:col>
      <xdr:colOff>405243</xdr:colOff>
      <xdr:row>37</xdr:row>
      <xdr:rowOff>90920</xdr:rowOff>
    </xdr:to>
    <xdr:sp macro="" textlink="">
      <xdr:nvSpPr>
        <xdr:cNvPr id="41" name="AutoShape 189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 bwMode="auto">
        <a:xfrm>
          <a:off x="5040086" y="5176158"/>
          <a:ext cx="2223157" cy="303191"/>
        </a:xfrm>
        <a:prstGeom prst="homePlate">
          <a:avLst>
            <a:gd name="adj" fmla="val 85315"/>
          </a:avLst>
        </a:prstGeom>
        <a:solidFill>
          <a:srgbClr val="004F88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solidFill>
                <a:srgbClr val="FFFFFF"/>
              </a:solidFill>
              <a:latin typeface="Century Gothic" panose="020B0502020202020204" pitchFamily="34" charset="0"/>
            </a:rPr>
            <a:t> Clientes libres de las</a:t>
          </a:r>
        </a:p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solidFill>
                <a:srgbClr val="FFFFFF"/>
              </a:solidFill>
              <a:latin typeface="Century Gothic" panose="020B0502020202020204" pitchFamily="34" charset="0"/>
            </a:rPr>
            <a:t>empresas distribuidoras</a:t>
          </a:r>
          <a:endParaRPr lang="es-ES" altLang="es-PE" sz="600" b="1">
            <a:solidFill>
              <a:srgbClr val="FFFFFF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381000</xdr:colOff>
      <xdr:row>39</xdr:row>
      <xdr:rowOff>142875</xdr:rowOff>
    </xdr:from>
    <xdr:to>
      <xdr:col>7</xdr:col>
      <xdr:colOff>752475</xdr:colOff>
      <xdr:row>42</xdr:row>
      <xdr:rowOff>9525</xdr:rowOff>
    </xdr:to>
    <xdr:grpSp>
      <xdr:nvGrpSpPr>
        <xdr:cNvPr id="37556" name="81 Grupo">
          <a:extLst>
            <a:ext uri="{FF2B5EF4-FFF2-40B4-BE49-F238E27FC236}">
              <a16:creationId xmlns:a16="http://schemas.microsoft.com/office/drawing/2014/main" id="{00000000-0008-0000-0200-0000B4920000}"/>
            </a:ext>
          </a:extLst>
        </xdr:cNvPr>
        <xdr:cNvGrpSpPr>
          <a:grpSpLocks/>
        </xdr:cNvGrpSpPr>
      </xdr:nvGrpSpPr>
      <xdr:grpSpPr bwMode="auto">
        <a:xfrm>
          <a:off x="4191000" y="6861663"/>
          <a:ext cx="1895475" cy="372208"/>
          <a:chOff x="4210049" y="5692487"/>
          <a:chExt cx="1895474" cy="368013"/>
        </a:xfrm>
      </xdr:grpSpPr>
      <xdr:sp macro="" textlink="">
        <xdr:nvSpPr>
          <xdr:cNvPr id="42" name="Rectangle 190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200648" y="5692487"/>
            <a:ext cx="904875" cy="368013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31,35%</a:t>
            </a:r>
          </a:p>
        </xdr:txBody>
      </xdr:sp>
      <xdr:sp macro="" textlink="">
        <xdr:nvSpPr>
          <xdr:cNvPr id="43" name="Rectangle 191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4210049" y="5692487"/>
            <a:ext cx="990599" cy="368013"/>
          </a:xfrm>
          <a:prstGeom prst="rect">
            <a:avLst/>
          </a:prstGeom>
          <a:solidFill>
            <a:srgbClr val="C0C0C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19 458</a:t>
            </a:r>
          </a:p>
        </xdr:txBody>
      </xdr:sp>
    </xdr:grpSp>
    <xdr:clientData/>
  </xdr:twoCellAnchor>
  <xdr:twoCellAnchor>
    <xdr:from>
      <xdr:col>3</xdr:col>
      <xdr:colOff>320387</xdr:colOff>
      <xdr:row>40</xdr:row>
      <xdr:rowOff>7794</xdr:rowOff>
    </xdr:from>
    <xdr:to>
      <xdr:col>5</xdr:col>
      <xdr:colOff>268431</xdr:colOff>
      <xdr:row>42</xdr:row>
      <xdr:rowOff>0</xdr:rowOff>
    </xdr:to>
    <xdr:sp macro="" textlink="">
      <xdr:nvSpPr>
        <xdr:cNvPr id="44" name="AutoShape 19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 bwMode="auto">
        <a:xfrm>
          <a:off x="2606387" y="5774749"/>
          <a:ext cx="1472044" cy="312592"/>
        </a:xfrm>
        <a:prstGeom prst="homePlate">
          <a:avLst>
            <a:gd name="adj" fmla="val 92083"/>
          </a:avLst>
        </a:prstGeom>
        <a:solidFill>
          <a:srgbClr val="004F88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solidFill>
                <a:srgbClr val="FFFFFF"/>
              </a:solidFill>
              <a:latin typeface="Century Gothic" panose="020B0502020202020204" pitchFamily="34" charset="0"/>
            </a:rPr>
            <a:t>Clientes regulados de</a:t>
          </a:r>
        </a:p>
        <a:p>
          <a:pPr algn="l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solidFill>
                <a:srgbClr val="FFFFFF"/>
              </a:solidFill>
              <a:latin typeface="Century Gothic" panose="020B0502020202020204" pitchFamily="34" charset="0"/>
            </a:rPr>
            <a:t>empresas distribuidoras</a:t>
          </a:r>
          <a:endParaRPr lang="es-ES" altLang="es-PE" sz="600" b="1">
            <a:solidFill>
              <a:srgbClr val="FFFFFF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676274</xdr:colOff>
      <xdr:row>6</xdr:row>
      <xdr:rowOff>142874</xdr:rowOff>
    </xdr:from>
    <xdr:to>
      <xdr:col>4</xdr:col>
      <xdr:colOff>681037</xdr:colOff>
      <xdr:row>15</xdr:row>
      <xdr:rowOff>73818</xdr:rowOff>
    </xdr:to>
    <xdr:sp macro="" textlink="">
      <xdr:nvSpPr>
        <xdr:cNvPr id="37558" name="Line 16">
          <a:extLst>
            <a:ext uri="{FF2B5EF4-FFF2-40B4-BE49-F238E27FC236}">
              <a16:creationId xmlns:a16="http://schemas.microsoft.com/office/drawing/2014/main" id="{00000000-0008-0000-0200-0000B6920000}"/>
            </a:ext>
          </a:extLst>
        </xdr:cNvPr>
        <xdr:cNvSpPr>
          <a:spLocks noChangeShapeType="1"/>
        </xdr:cNvSpPr>
      </xdr:nvSpPr>
      <xdr:spPr bwMode="auto">
        <a:xfrm flipH="1" flipV="1">
          <a:off x="3724274" y="1228724"/>
          <a:ext cx="4763" cy="138826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246256</xdr:colOff>
      <xdr:row>5</xdr:row>
      <xdr:rowOff>123824</xdr:rowOff>
    </xdr:from>
    <xdr:to>
      <xdr:col>5</xdr:col>
      <xdr:colOff>323850</xdr:colOff>
      <xdr:row>5</xdr:row>
      <xdr:rowOff>130097</xdr:rowOff>
    </xdr:to>
    <xdr:sp macro="" textlink="">
      <xdr:nvSpPr>
        <xdr:cNvPr id="37559" name="Line 48">
          <a:extLst>
            <a:ext uri="{FF2B5EF4-FFF2-40B4-BE49-F238E27FC236}">
              <a16:creationId xmlns:a16="http://schemas.microsoft.com/office/drawing/2014/main" id="{00000000-0008-0000-0200-0000B7920000}"/>
            </a:ext>
          </a:extLst>
        </xdr:cNvPr>
        <xdr:cNvSpPr>
          <a:spLocks noChangeShapeType="1"/>
        </xdr:cNvSpPr>
      </xdr:nvSpPr>
      <xdr:spPr bwMode="auto">
        <a:xfrm flipH="1">
          <a:off x="1008256" y="1048446"/>
          <a:ext cx="3125594" cy="62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638174</xdr:colOff>
      <xdr:row>4</xdr:row>
      <xdr:rowOff>57151</xdr:rowOff>
    </xdr:from>
    <xdr:to>
      <xdr:col>4</xdr:col>
      <xdr:colOff>742949</xdr:colOff>
      <xdr:row>6</xdr:row>
      <xdr:rowOff>2670</xdr:rowOff>
    </xdr:to>
    <xdr:sp macro="" textlink="">
      <xdr:nvSpPr>
        <xdr:cNvPr id="62" name="Text Box 159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400174" y="704851"/>
          <a:ext cx="2390775" cy="269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1200" b="1">
              <a:latin typeface="Century Gothic" panose="020B0502020202020204" pitchFamily="34" charset="0"/>
            </a:rPr>
            <a:t>PRODUCCIÓN NACIONAL</a:t>
          </a:r>
          <a:endParaRPr lang="es-ES" altLang="es-PE" sz="12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428624</xdr:colOff>
      <xdr:row>5</xdr:row>
      <xdr:rowOff>85725</xdr:rowOff>
    </xdr:from>
    <xdr:to>
      <xdr:col>4</xdr:col>
      <xdr:colOff>142874</xdr:colOff>
      <xdr:row>7</xdr:row>
      <xdr:rowOff>91068</xdr:rowOff>
    </xdr:to>
    <xdr:sp macro="" textlink="">
      <xdr:nvSpPr>
        <xdr:cNvPr id="63" name="Text Box 19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952624" y="895350"/>
          <a:ext cx="1238250" cy="329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1600" b="1">
              <a:latin typeface="Century Gothic" panose="020B0502020202020204" pitchFamily="34" charset="0"/>
            </a:rPr>
            <a:t>(</a:t>
          </a:r>
          <a:r>
            <a:rPr lang="es-MX" altLang="es-PE" sz="1600" b="1" kern="120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62 069</a:t>
          </a:r>
          <a:r>
            <a:rPr lang="es-ES" altLang="es-PE" sz="1600" b="1">
              <a:latin typeface="Century Gothic" panose="020B0502020202020204" pitchFamily="34" charset="0"/>
            </a:rPr>
            <a:t>) </a:t>
          </a:r>
        </a:p>
      </xdr:txBody>
    </xdr:sp>
    <xdr:clientData/>
  </xdr:twoCellAnchor>
  <xdr:twoCellAnchor>
    <xdr:from>
      <xdr:col>1</xdr:col>
      <xdr:colOff>142875</xdr:colOff>
      <xdr:row>23</xdr:row>
      <xdr:rowOff>9525</xdr:rowOff>
    </xdr:from>
    <xdr:to>
      <xdr:col>1</xdr:col>
      <xdr:colOff>161925</xdr:colOff>
      <xdr:row>34</xdr:row>
      <xdr:rowOff>161925</xdr:rowOff>
    </xdr:to>
    <xdr:sp macro="" textlink="">
      <xdr:nvSpPr>
        <xdr:cNvPr id="37563" name="Line 201">
          <a:extLst>
            <a:ext uri="{FF2B5EF4-FFF2-40B4-BE49-F238E27FC236}">
              <a16:creationId xmlns:a16="http://schemas.microsoft.com/office/drawing/2014/main" id="{00000000-0008-0000-0200-0000BB920000}"/>
            </a:ext>
          </a:extLst>
        </xdr:cNvPr>
        <xdr:cNvSpPr>
          <a:spLocks noChangeShapeType="1"/>
        </xdr:cNvSpPr>
      </xdr:nvSpPr>
      <xdr:spPr bwMode="auto">
        <a:xfrm flipV="1">
          <a:off x="904875" y="3362325"/>
          <a:ext cx="19050" cy="1771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681038</xdr:colOff>
      <xdr:row>15</xdr:row>
      <xdr:rowOff>59531</xdr:rowOff>
    </xdr:from>
    <xdr:to>
      <xdr:col>5</xdr:col>
      <xdr:colOff>45244</xdr:colOff>
      <xdr:row>16</xdr:row>
      <xdr:rowOff>40480</xdr:rowOff>
    </xdr:to>
    <xdr:sp macro="" textlink="">
      <xdr:nvSpPr>
        <xdr:cNvPr id="66" name="Arc 27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/>
        </xdr:cNvSpPr>
      </xdr:nvSpPr>
      <xdr:spPr bwMode="auto">
        <a:xfrm flipH="1" flipV="1">
          <a:off x="3729038" y="2602706"/>
          <a:ext cx="126206" cy="142874"/>
        </a:xfrm>
        <a:custGeom>
          <a:avLst/>
          <a:gdLst>
            <a:gd name="T0" fmla="*/ 0 w 21600"/>
            <a:gd name="T1" fmla="*/ 0 h 23257"/>
            <a:gd name="T2" fmla="*/ 0 w 21600"/>
            <a:gd name="T3" fmla="*/ 0 h 23257"/>
            <a:gd name="T4" fmla="*/ 0 w 21600"/>
            <a:gd name="T5" fmla="*/ 0 h 23257"/>
            <a:gd name="T6" fmla="*/ 0 60000 65536"/>
            <a:gd name="T7" fmla="*/ 0 60000 65536"/>
            <a:gd name="T8" fmla="*/ 0 60000 65536"/>
            <a:gd name="T9" fmla="*/ 0 w 21600"/>
            <a:gd name="T10" fmla="*/ 0 h 23257"/>
            <a:gd name="T11" fmla="*/ 21600 w 21600"/>
            <a:gd name="T12" fmla="*/ 23257 h 23257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3257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2152"/>
                <a:pt x="21578" y="22705"/>
                <a:pt x="21536" y="23257"/>
              </a:cubicBezTo>
            </a:path>
            <a:path w="21600" h="23257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22152"/>
                <a:pt x="21578" y="22705"/>
                <a:pt x="21536" y="23257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/>
        <a:p>
          <a:endParaRPr lang="es-PE"/>
        </a:p>
      </xdr:txBody>
    </xdr:sp>
    <xdr:clientData/>
  </xdr:twoCellAnchor>
  <xdr:twoCellAnchor>
    <xdr:from>
      <xdr:col>4</xdr:col>
      <xdr:colOff>589836</xdr:colOff>
      <xdr:row>15</xdr:row>
      <xdr:rowOff>152400</xdr:rowOff>
    </xdr:from>
    <xdr:to>
      <xdr:col>5</xdr:col>
      <xdr:colOff>428627</xdr:colOff>
      <xdr:row>17</xdr:row>
      <xdr:rowOff>47625</xdr:rowOff>
    </xdr:to>
    <xdr:grpSp>
      <xdr:nvGrpSpPr>
        <xdr:cNvPr id="37565" name="Group 315">
          <a:extLst>
            <a:ext uri="{FF2B5EF4-FFF2-40B4-BE49-F238E27FC236}">
              <a16:creationId xmlns:a16="http://schemas.microsoft.com/office/drawing/2014/main" id="{00000000-0008-0000-0200-0000BD920000}"/>
            </a:ext>
          </a:extLst>
        </xdr:cNvPr>
        <xdr:cNvGrpSpPr>
          <a:grpSpLocks/>
        </xdr:cNvGrpSpPr>
      </xdr:nvGrpSpPr>
      <xdr:grpSpPr bwMode="auto">
        <a:xfrm>
          <a:off x="3637836" y="2775438"/>
          <a:ext cx="600791" cy="232264"/>
          <a:chOff x="2297" y="1577"/>
          <a:chExt cx="352" cy="192"/>
        </a:xfrm>
      </xdr:grpSpPr>
      <xdr:sp macro="" textlink="">
        <xdr:nvSpPr>
          <xdr:cNvPr id="37709" name="Line 265">
            <a:extLst>
              <a:ext uri="{FF2B5EF4-FFF2-40B4-BE49-F238E27FC236}">
                <a16:creationId xmlns:a16="http://schemas.microsoft.com/office/drawing/2014/main" id="{00000000-0008-0000-0200-00004D930000}"/>
              </a:ext>
            </a:extLst>
          </xdr:cNvPr>
          <xdr:cNvSpPr>
            <a:spLocks noChangeShapeType="1"/>
          </xdr:cNvSpPr>
        </xdr:nvSpPr>
        <xdr:spPr bwMode="auto">
          <a:xfrm>
            <a:off x="2419" y="1621"/>
            <a:ext cx="134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10" name="Line 266">
            <a:extLst>
              <a:ext uri="{FF2B5EF4-FFF2-40B4-BE49-F238E27FC236}">
                <a16:creationId xmlns:a16="http://schemas.microsoft.com/office/drawing/2014/main" id="{00000000-0008-0000-0200-00004E9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53" y="1577"/>
            <a:ext cx="1" cy="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11" name="Line 267">
            <a:extLst>
              <a:ext uri="{FF2B5EF4-FFF2-40B4-BE49-F238E27FC236}">
                <a16:creationId xmlns:a16="http://schemas.microsoft.com/office/drawing/2014/main" id="{00000000-0008-0000-0200-00004F930000}"/>
              </a:ext>
            </a:extLst>
          </xdr:cNvPr>
          <xdr:cNvSpPr>
            <a:spLocks noChangeShapeType="1"/>
          </xdr:cNvSpPr>
        </xdr:nvSpPr>
        <xdr:spPr bwMode="auto">
          <a:xfrm>
            <a:off x="2553" y="1577"/>
            <a:ext cx="96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12" name="Line 268">
            <a:extLst>
              <a:ext uri="{FF2B5EF4-FFF2-40B4-BE49-F238E27FC236}">
                <a16:creationId xmlns:a16="http://schemas.microsoft.com/office/drawing/2014/main" id="{00000000-0008-0000-0200-000050930000}"/>
              </a:ext>
            </a:extLst>
          </xdr:cNvPr>
          <xdr:cNvSpPr>
            <a:spLocks noChangeShapeType="1"/>
          </xdr:cNvSpPr>
        </xdr:nvSpPr>
        <xdr:spPr bwMode="auto">
          <a:xfrm>
            <a:off x="2379" y="1721"/>
            <a:ext cx="174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13" name="Line 269">
            <a:extLst>
              <a:ext uri="{FF2B5EF4-FFF2-40B4-BE49-F238E27FC236}">
                <a16:creationId xmlns:a16="http://schemas.microsoft.com/office/drawing/2014/main" id="{00000000-0008-0000-0200-0000519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53" y="1721"/>
            <a:ext cx="1" cy="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14" name="Line 270">
            <a:extLst>
              <a:ext uri="{FF2B5EF4-FFF2-40B4-BE49-F238E27FC236}">
                <a16:creationId xmlns:a16="http://schemas.microsoft.com/office/drawing/2014/main" id="{00000000-0008-0000-0200-0000529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53" y="1673"/>
            <a:ext cx="96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Arc 273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SpPr>
            <a:spLocks/>
          </xdr:cNvSpPr>
        </xdr:nvSpPr>
        <xdr:spPr bwMode="auto">
          <a:xfrm flipH="1" flipV="1">
            <a:off x="2297" y="1635"/>
            <a:ext cx="91" cy="8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</xdr:grpSp>
    <xdr:clientData/>
  </xdr:twoCellAnchor>
  <xdr:twoCellAnchor>
    <xdr:from>
      <xdr:col>0</xdr:col>
      <xdr:colOff>342899</xdr:colOff>
      <xdr:row>14</xdr:row>
      <xdr:rowOff>19051</xdr:rowOff>
    </xdr:from>
    <xdr:to>
      <xdr:col>1</xdr:col>
      <xdr:colOff>161924</xdr:colOff>
      <xdr:row>22</xdr:row>
      <xdr:rowOff>95251</xdr:rowOff>
    </xdr:to>
    <xdr:sp macro="" textlink="">
      <xdr:nvSpPr>
        <xdr:cNvPr id="68" name="Oval 233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 bwMode="auto">
        <a:xfrm>
          <a:off x="342899" y="2286001"/>
          <a:ext cx="581025" cy="885825"/>
        </a:xfrm>
        <a:prstGeom prst="ellipse">
          <a:avLst/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endParaRPr lang="es-PE" altLang="es-PE" sz="2400">
            <a:latin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302172</xdr:colOff>
      <xdr:row>15</xdr:row>
      <xdr:rowOff>9525</xdr:rowOff>
    </xdr:from>
    <xdr:to>
      <xdr:col>1</xdr:col>
      <xdr:colOff>161925</xdr:colOff>
      <xdr:row>15</xdr:row>
      <xdr:rowOff>19707</xdr:rowOff>
    </xdr:to>
    <xdr:cxnSp macro="">
      <xdr:nvCxnSpPr>
        <xdr:cNvPr id="37567" name="AutoShape 244">
          <a:extLst>
            <a:ext uri="{FF2B5EF4-FFF2-40B4-BE49-F238E27FC236}">
              <a16:creationId xmlns:a16="http://schemas.microsoft.com/office/drawing/2014/main" id="{00000000-0008-0000-0200-0000BF920000}"/>
            </a:ext>
          </a:extLst>
        </xdr:cNvPr>
        <xdr:cNvCxnSpPr>
          <a:cxnSpLocks noChangeShapeType="1"/>
        </xdr:cNvCxnSpPr>
      </xdr:nvCxnSpPr>
      <xdr:spPr bwMode="auto">
        <a:xfrm flipV="1">
          <a:off x="302172" y="2584559"/>
          <a:ext cx="621753" cy="10182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356037</xdr:colOff>
      <xdr:row>17</xdr:row>
      <xdr:rowOff>119556</xdr:rowOff>
    </xdr:from>
    <xdr:to>
      <xdr:col>1</xdr:col>
      <xdr:colOff>508437</xdr:colOff>
      <xdr:row>19</xdr:row>
      <xdr:rowOff>33832</xdr:rowOff>
    </xdr:to>
    <xdr:sp macro="" textlink="">
      <xdr:nvSpPr>
        <xdr:cNvPr id="70" name="Text Box 246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356037" y="3023039"/>
          <a:ext cx="914400" cy="24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1000" b="1">
              <a:latin typeface="Arial" panose="020B0604020202020204" pitchFamily="34" charset="0"/>
            </a:rPr>
            <a:t>COES</a:t>
          </a:r>
          <a:endParaRPr lang="es-ES" altLang="es-PE" sz="1000" b="1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21071</xdr:colOff>
      <xdr:row>20</xdr:row>
      <xdr:rowOff>59299</xdr:rowOff>
    </xdr:from>
    <xdr:to>
      <xdr:col>2</xdr:col>
      <xdr:colOff>335396</xdr:colOff>
      <xdr:row>22</xdr:row>
      <xdr:rowOff>37951</xdr:rowOff>
    </xdr:to>
    <xdr:sp macro="" textlink="">
      <xdr:nvSpPr>
        <xdr:cNvPr id="71" name="Text Box 247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783071" y="3458991"/>
          <a:ext cx="1076325" cy="301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Arial" panose="020B0604020202020204" pitchFamily="34" charset="0"/>
            </a:rPr>
            <a:t>Retiro neto</a:t>
          </a:r>
        </a:p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Arial" panose="020B0604020202020204" pitchFamily="34" charset="0"/>
            </a:rPr>
            <a:t>(53 604</a:t>
          </a:r>
          <a:r>
            <a:rPr lang="es-ES" altLang="es-PE" sz="700" b="1">
              <a:latin typeface="Arial" panose="020B0604020202020204" pitchFamily="34" charset="0"/>
            </a:rPr>
            <a:t>) </a:t>
          </a:r>
        </a:p>
      </xdr:txBody>
    </xdr:sp>
    <xdr:clientData/>
  </xdr:twoCellAnchor>
  <xdr:twoCellAnchor>
    <xdr:from>
      <xdr:col>0</xdr:col>
      <xdr:colOff>118241</xdr:colOff>
      <xdr:row>12</xdr:row>
      <xdr:rowOff>123825</xdr:rowOff>
    </xdr:from>
    <xdr:to>
      <xdr:col>1</xdr:col>
      <xdr:colOff>161925</xdr:colOff>
      <xdr:row>23</xdr:row>
      <xdr:rowOff>164224</xdr:rowOff>
    </xdr:to>
    <xdr:sp macro="" textlink="">
      <xdr:nvSpPr>
        <xdr:cNvPr id="37570" name="Freeform 252">
          <a:extLst>
            <a:ext uri="{FF2B5EF4-FFF2-40B4-BE49-F238E27FC236}">
              <a16:creationId xmlns:a16="http://schemas.microsoft.com/office/drawing/2014/main" id="{00000000-0008-0000-0200-0000C2920000}"/>
            </a:ext>
          </a:extLst>
        </xdr:cNvPr>
        <xdr:cNvSpPr>
          <a:spLocks/>
        </xdr:cNvSpPr>
      </xdr:nvSpPr>
      <xdr:spPr bwMode="auto">
        <a:xfrm>
          <a:off x="118241" y="2206187"/>
          <a:ext cx="805684" cy="1899416"/>
        </a:xfrm>
        <a:custGeom>
          <a:avLst/>
          <a:gdLst>
            <a:gd name="T0" fmla="*/ 2147483647 w 536"/>
            <a:gd name="T1" fmla="*/ 2147483647 h 888"/>
            <a:gd name="T2" fmla="*/ 2147483647 w 536"/>
            <a:gd name="T3" fmla="*/ 2147483647 h 888"/>
            <a:gd name="T4" fmla="*/ 2147483647 w 536"/>
            <a:gd name="T5" fmla="*/ 2147483647 h 888"/>
            <a:gd name="T6" fmla="*/ 2147483647 w 536"/>
            <a:gd name="T7" fmla="*/ 2147483647 h 888"/>
            <a:gd name="T8" fmla="*/ 2147483647 w 536"/>
            <a:gd name="T9" fmla="*/ 2147483647 h 888"/>
            <a:gd name="T10" fmla="*/ 2147483647 w 536"/>
            <a:gd name="T11" fmla="*/ 2147483647 h 888"/>
            <a:gd name="T12" fmla="*/ 2147483647 w 536"/>
            <a:gd name="T13" fmla="*/ 2147483647 h 888"/>
            <a:gd name="T14" fmla="*/ 2147483647 w 536"/>
            <a:gd name="T15" fmla="*/ 2147483647 h 888"/>
            <a:gd name="T16" fmla="*/ 2147483647 w 536"/>
            <a:gd name="T17" fmla="*/ 2147483647 h 888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536"/>
            <a:gd name="T28" fmla="*/ 0 h 888"/>
            <a:gd name="T29" fmla="*/ 536 w 536"/>
            <a:gd name="T30" fmla="*/ 888 h 888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536" h="888">
              <a:moveTo>
                <a:pt x="536" y="784"/>
              </a:moveTo>
              <a:cubicBezTo>
                <a:pt x="532" y="800"/>
                <a:pt x="528" y="816"/>
                <a:pt x="488" y="832"/>
              </a:cubicBezTo>
              <a:cubicBezTo>
                <a:pt x="448" y="848"/>
                <a:pt x="352" y="888"/>
                <a:pt x="296" y="880"/>
              </a:cubicBezTo>
              <a:cubicBezTo>
                <a:pt x="240" y="872"/>
                <a:pt x="192" y="824"/>
                <a:pt x="152" y="784"/>
              </a:cubicBezTo>
              <a:cubicBezTo>
                <a:pt x="112" y="744"/>
                <a:pt x="80" y="704"/>
                <a:pt x="56" y="640"/>
              </a:cubicBezTo>
              <a:cubicBezTo>
                <a:pt x="32" y="576"/>
                <a:pt x="0" y="480"/>
                <a:pt x="8" y="400"/>
              </a:cubicBezTo>
              <a:cubicBezTo>
                <a:pt x="16" y="320"/>
                <a:pt x="56" y="224"/>
                <a:pt x="104" y="160"/>
              </a:cubicBezTo>
              <a:cubicBezTo>
                <a:pt x="152" y="96"/>
                <a:pt x="224" y="32"/>
                <a:pt x="296" y="16"/>
              </a:cubicBezTo>
              <a:cubicBezTo>
                <a:pt x="368" y="0"/>
                <a:pt x="452" y="32"/>
                <a:pt x="536" y="64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277539</xdr:colOff>
      <xdr:row>21</xdr:row>
      <xdr:rowOff>107731</xdr:rowOff>
    </xdr:from>
    <xdr:to>
      <xdr:col>1</xdr:col>
      <xdr:colOff>125139</xdr:colOff>
      <xdr:row>21</xdr:row>
      <xdr:rowOff>107731</xdr:rowOff>
    </xdr:to>
    <xdr:cxnSp macro="">
      <xdr:nvCxnSpPr>
        <xdr:cNvPr id="37571" name="AutoShape 253">
          <a:extLst>
            <a:ext uri="{FF2B5EF4-FFF2-40B4-BE49-F238E27FC236}">
              <a16:creationId xmlns:a16="http://schemas.microsoft.com/office/drawing/2014/main" id="{00000000-0008-0000-0200-0000C3920000}"/>
            </a:ext>
          </a:extLst>
        </xdr:cNvPr>
        <xdr:cNvCxnSpPr>
          <a:cxnSpLocks noChangeShapeType="1"/>
        </xdr:cNvCxnSpPr>
      </xdr:nvCxnSpPr>
      <xdr:spPr bwMode="auto">
        <a:xfrm rot="10800000" flipV="1">
          <a:off x="277539" y="3720662"/>
          <a:ext cx="609600" cy="0"/>
        </a:xfrm>
        <a:prstGeom prst="curvedConnector3">
          <a:avLst>
            <a:gd name="adj1" fmla="val 50000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2096</xdr:colOff>
      <xdr:row>14</xdr:row>
      <xdr:rowOff>28930</xdr:rowOff>
    </xdr:from>
    <xdr:to>
      <xdr:col>2</xdr:col>
      <xdr:colOff>402146</xdr:colOff>
      <xdr:row>16</xdr:row>
      <xdr:rowOff>56847</xdr:rowOff>
    </xdr:to>
    <xdr:sp macro="" textlink="">
      <xdr:nvSpPr>
        <xdr:cNvPr id="74" name="Text Box 27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764096" y="2402853"/>
          <a:ext cx="1162050" cy="350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Arial" panose="020B0604020202020204" pitchFamily="34" charset="0"/>
            </a:rPr>
            <a:t>Entrega neta</a:t>
          </a:r>
        </a:p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Arial" panose="020B0604020202020204" pitchFamily="34" charset="0"/>
            </a:rPr>
            <a:t>(57 523)</a:t>
          </a:r>
          <a:endParaRPr lang="es-ES" altLang="es-PE" sz="700" b="1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142876</xdr:colOff>
      <xdr:row>4</xdr:row>
      <xdr:rowOff>124810</xdr:rowOff>
    </xdr:from>
    <xdr:to>
      <xdr:col>1</xdr:col>
      <xdr:colOff>144518</xdr:colOff>
      <xdr:row>13</xdr:row>
      <xdr:rowOff>57150</xdr:rowOff>
    </xdr:to>
    <xdr:sp macro="" textlink="">
      <xdr:nvSpPr>
        <xdr:cNvPr id="37573" name="Line 282">
          <a:extLst>
            <a:ext uri="{FF2B5EF4-FFF2-40B4-BE49-F238E27FC236}">
              <a16:creationId xmlns:a16="http://schemas.microsoft.com/office/drawing/2014/main" id="{00000000-0008-0000-0200-0000C5920000}"/>
            </a:ext>
          </a:extLst>
        </xdr:cNvPr>
        <xdr:cNvSpPr>
          <a:spLocks noChangeShapeType="1"/>
        </xdr:cNvSpPr>
      </xdr:nvSpPr>
      <xdr:spPr bwMode="auto">
        <a:xfrm flipV="1">
          <a:off x="904876" y="893379"/>
          <a:ext cx="1642" cy="14103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337644</xdr:colOff>
      <xdr:row>8</xdr:row>
      <xdr:rowOff>32844</xdr:rowOff>
    </xdr:from>
    <xdr:to>
      <xdr:col>4</xdr:col>
      <xdr:colOff>442419</xdr:colOff>
      <xdr:row>10</xdr:row>
      <xdr:rowOff>118241</xdr:rowOff>
    </xdr:to>
    <xdr:sp macro="" textlink="">
      <xdr:nvSpPr>
        <xdr:cNvPr id="77" name="Text Box 29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1099644" y="1458310"/>
          <a:ext cx="2390775" cy="41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lnSpc>
              <a:spcPts val="8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1000" b="1">
              <a:latin typeface="Century Gothic" panose="020B0502020202020204" pitchFamily="34" charset="0"/>
            </a:rPr>
            <a:t>Producción para el  mercado eléctrico </a:t>
          </a:r>
        </a:p>
        <a:p>
          <a:pPr algn="ctr" eaLnBrk="1" hangingPunct="1">
            <a:lnSpc>
              <a:spcPts val="9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1000" b="1">
              <a:latin typeface="Century Gothic" panose="020B0502020202020204" pitchFamily="34" charset="0"/>
            </a:rPr>
            <a:t>(60</a:t>
          </a:r>
          <a:r>
            <a:rPr lang="es-MX" altLang="es-PE" sz="1000" b="1" baseline="0">
              <a:latin typeface="Century Gothic" panose="020B0502020202020204" pitchFamily="34" charset="0"/>
            </a:rPr>
            <a:t> 146</a:t>
          </a:r>
          <a:r>
            <a:rPr lang="es-ES" altLang="es-PE" sz="1000" b="1">
              <a:latin typeface="Century Gothic" panose="020B0502020202020204" pitchFamily="34" charset="0"/>
            </a:rPr>
            <a:t>) </a:t>
          </a:r>
        </a:p>
      </xdr:txBody>
    </xdr:sp>
    <xdr:clientData/>
  </xdr:twoCellAnchor>
  <xdr:twoCellAnchor>
    <xdr:from>
      <xdr:col>5</xdr:col>
      <xdr:colOff>152400</xdr:colOff>
      <xdr:row>10</xdr:row>
      <xdr:rowOff>152400</xdr:rowOff>
    </xdr:from>
    <xdr:to>
      <xdr:col>5</xdr:col>
      <xdr:colOff>152400</xdr:colOff>
      <xdr:row>10</xdr:row>
      <xdr:rowOff>152400</xdr:rowOff>
    </xdr:to>
    <xdr:sp macro="" textlink="">
      <xdr:nvSpPr>
        <xdr:cNvPr id="37575" name="Line 326">
          <a:extLst>
            <a:ext uri="{FF2B5EF4-FFF2-40B4-BE49-F238E27FC236}">
              <a16:creationId xmlns:a16="http://schemas.microsoft.com/office/drawing/2014/main" id="{00000000-0008-0000-0200-0000C7920000}"/>
            </a:ext>
          </a:extLst>
        </xdr:cNvPr>
        <xdr:cNvSpPr>
          <a:spLocks noChangeShapeType="1"/>
        </xdr:cNvSpPr>
      </xdr:nvSpPr>
      <xdr:spPr bwMode="auto">
        <a:xfrm flipH="1" flipV="1">
          <a:off x="3962400" y="1885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676275</xdr:colOff>
      <xdr:row>7</xdr:row>
      <xdr:rowOff>104775</xdr:rowOff>
    </xdr:from>
    <xdr:to>
      <xdr:col>5</xdr:col>
      <xdr:colOff>323850</xdr:colOff>
      <xdr:row>7</xdr:row>
      <xdr:rowOff>104775</xdr:rowOff>
    </xdr:to>
    <xdr:sp macro="" textlink="">
      <xdr:nvSpPr>
        <xdr:cNvPr id="37576" name="Line 340">
          <a:extLst>
            <a:ext uri="{FF2B5EF4-FFF2-40B4-BE49-F238E27FC236}">
              <a16:creationId xmlns:a16="http://schemas.microsoft.com/office/drawing/2014/main" id="{00000000-0008-0000-0200-0000C8920000}"/>
            </a:ext>
          </a:extLst>
        </xdr:cNvPr>
        <xdr:cNvSpPr>
          <a:spLocks noChangeShapeType="1"/>
        </xdr:cNvSpPr>
      </xdr:nvSpPr>
      <xdr:spPr bwMode="auto">
        <a:xfrm flipH="1" flipV="1">
          <a:off x="3724275" y="13525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389335</xdr:colOff>
      <xdr:row>5</xdr:row>
      <xdr:rowOff>87923</xdr:rowOff>
    </xdr:from>
    <xdr:to>
      <xdr:col>7</xdr:col>
      <xdr:colOff>432289</xdr:colOff>
      <xdr:row>7</xdr:row>
      <xdr:rowOff>58130</xdr:rowOff>
    </xdr:to>
    <xdr:sp macro="" textlink="">
      <xdr:nvSpPr>
        <xdr:cNvPr id="88" name="Text Box 34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4199335" y="1018442"/>
          <a:ext cx="1566954" cy="292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900" b="1">
              <a:latin typeface="Century Gothic" panose="020B0502020202020204" pitchFamily="34" charset="0"/>
            </a:rPr>
            <a:t>Producción para uso propio (1</a:t>
          </a:r>
          <a:r>
            <a:rPr lang="es-ES" altLang="es-PE" sz="900" b="1">
              <a:latin typeface="Century Gothic" panose="020B0502020202020204" pitchFamily="34" charset="0"/>
            </a:rPr>
            <a:t> 923) </a:t>
          </a:r>
        </a:p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endParaRPr lang="es-ES" altLang="es-PE" sz="9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638173</xdr:colOff>
      <xdr:row>12</xdr:row>
      <xdr:rowOff>152401</xdr:rowOff>
    </xdr:from>
    <xdr:to>
      <xdr:col>11</xdr:col>
      <xdr:colOff>666748</xdr:colOff>
      <xdr:row>14</xdr:row>
      <xdr:rowOff>123826</xdr:rowOff>
    </xdr:to>
    <xdr:sp macro="" textlink="">
      <xdr:nvSpPr>
        <xdr:cNvPr id="89" name="Rectangle 342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 bwMode="auto">
        <a:xfrm>
          <a:off x="8258173" y="2095501"/>
          <a:ext cx="790575" cy="2952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marL="0" indent="0" algn="ctr" rtl="0" eaLnBrk="1" fontAlgn="b" hangingPunct="1">
            <a:spcBef>
              <a:spcPct val="0"/>
            </a:spcBef>
            <a:spcAft>
              <a:spcPct val="0"/>
            </a:spcAft>
            <a:buClrTx/>
            <a:buSzTx/>
            <a:buFontTx/>
            <a:buNone/>
          </a:pPr>
          <a:r>
            <a:rPr lang="es-ES" altLang="es-PE" sz="1200" b="1" kern="120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2,74%</a:t>
          </a:r>
        </a:p>
      </xdr:txBody>
    </xdr:sp>
    <xdr:clientData/>
  </xdr:twoCellAnchor>
  <xdr:twoCellAnchor>
    <xdr:from>
      <xdr:col>9</xdr:col>
      <xdr:colOff>485773</xdr:colOff>
      <xdr:row>12</xdr:row>
      <xdr:rowOff>152401</xdr:rowOff>
    </xdr:from>
    <xdr:to>
      <xdr:col>10</xdr:col>
      <xdr:colOff>638173</xdr:colOff>
      <xdr:row>14</xdr:row>
      <xdr:rowOff>123826</xdr:rowOff>
    </xdr:to>
    <xdr:sp macro="" textlink="">
      <xdr:nvSpPr>
        <xdr:cNvPr id="90" name="Rectangle 343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 bwMode="auto">
        <a:xfrm>
          <a:off x="7343773" y="2095501"/>
          <a:ext cx="914400" cy="295275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r" eaLnBrk="1" fontAlgn="b" hangingPunct="1">
            <a:spcBef>
              <a:spcPct val="0"/>
            </a:spcBef>
            <a:buClrTx/>
            <a:buSzTx/>
            <a:buFontTx/>
            <a:buNone/>
          </a:pPr>
          <a:r>
            <a:rPr lang="es-ES" altLang="es-PE" sz="1600">
              <a:latin typeface="Century Gothic" panose="020B0502020202020204" pitchFamily="34" charset="0"/>
            </a:rPr>
            <a:t> 1</a:t>
          </a:r>
          <a:r>
            <a:rPr lang="es-ES" altLang="es-PE" sz="1600" baseline="0">
              <a:latin typeface="Century Gothic" panose="020B0502020202020204" pitchFamily="34" charset="0"/>
            </a:rPr>
            <a:t> 701</a:t>
          </a:r>
          <a:endParaRPr lang="es-ES" altLang="es-PE" sz="16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447673</xdr:colOff>
      <xdr:row>12</xdr:row>
      <xdr:rowOff>145473</xdr:rowOff>
    </xdr:from>
    <xdr:to>
      <xdr:col>9</xdr:col>
      <xdr:colOff>409573</xdr:colOff>
      <xdr:row>14</xdr:row>
      <xdr:rowOff>116898</xdr:rowOff>
    </xdr:to>
    <xdr:sp macro="" textlink="">
      <xdr:nvSpPr>
        <xdr:cNvPr id="91" name="AutoShape 344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 bwMode="auto">
        <a:xfrm>
          <a:off x="5781673" y="2067791"/>
          <a:ext cx="1485900" cy="291812"/>
        </a:xfrm>
        <a:prstGeom prst="homePlate">
          <a:avLst>
            <a:gd name="adj" fmla="val 94792"/>
          </a:avLst>
        </a:prstGeom>
        <a:solidFill>
          <a:srgbClr val="FFC6C6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Consumo de empresas que generan para sus actividades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628648</xdr:colOff>
      <xdr:row>7</xdr:row>
      <xdr:rowOff>114301</xdr:rowOff>
    </xdr:from>
    <xdr:to>
      <xdr:col>11</xdr:col>
      <xdr:colOff>666748</xdr:colOff>
      <xdr:row>9</xdr:row>
      <xdr:rowOff>85726</xdr:rowOff>
    </xdr:to>
    <xdr:sp macro="" textlink="">
      <xdr:nvSpPr>
        <xdr:cNvPr id="92" name="Rectangle 345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 bwMode="auto">
        <a:xfrm>
          <a:off x="8248648" y="1247776"/>
          <a:ext cx="800100" cy="2952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fontAlgn="b" hangingPunct="1">
            <a:spcBef>
              <a:spcPct val="0"/>
            </a:spcBef>
            <a:buClrTx/>
            <a:buSzTx/>
            <a:buFontTx/>
            <a:buNone/>
          </a:pPr>
          <a:r>
            <a:rPr lang="es-ES" altLang="es-PE" sz="1200" b="1">
              <a:latin typeface="Century Gothic" panose="020B0502020202020204" pitchFamily="34" charset="0"/>
            </a:rPr>
            <a:t>0,18%</a:t>
          </a:r>
        </a:p>
      </xdr:txBody>
    </xdr:sp>
    <xdr:clientData/>
  </xdr:twoCellAnchor>
  <xdr:twoCellAnchor>
    <xdr:from>
      <xdr:col>9</xdr:col>
      <xdr:colOff>485773</xdr:colOff>
      <xdr:row>7</xdr:row>
      <xdr:rowOff>114301</xdr:rowOff>
    </xdr:from>
    <xdr:to>
      <xdr:col>10</xdr:col>
      <xdr:colOff>628648</xdr:colOff>
      <xdr:row>9</xdr:row>
      <xdr:rowOff>85726</xdr:rowOff>
    </xdr:to>
    <xdr:sp macro="" textlink="">
      <xdr:nvSpPr>
        <xdr:cNvPr id="93" name="Rectangle 346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 bwMode="auto">
        <a:xfrm>
          <a:off x="7343773" y="1247776"/>
          <a:ext cx="904875" cy="295275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r" eaLnBrk="1" fontAlgn="b" hangingPunct="1">
            <a:spcBef>
              <a:spcPct val="0"/>
            </a:spcBef>
            <a:buClrTx/>
            <a:buSzTx/>
            <a:buFontTx/>
            <a:buNone/>
          </a:pPr>
          <a:r>
            <a:rPr lang="es-ES" altLang="es-PE" sz="1600">
              <a:latin typeface="Century Gothic" panose="020B0502020202020204" pitchFamily="34" charset="0"/>
            </a:rPr>
            <a:t> 111</a:t>
          </a:r>
        </a:p>
      </xdr:txBody>
    </xdr:sp>
    <xdr:clientData/>
  </xdr:twoCellAnchor>
  <xdr:twoCellAnchor>
    <xdr:from>
      <xdr:col>7</xdr:col>
      <xdr:colOff>457198</xdr:colOff>
      <xdr:row>7</xdr:row>
      <xdr:rowOff>152401</xdr:rowOff>
    </xdr:from>
    <xdr:to>
      <xdr:col>9</xdr:col>
      <xdr:colOff>409573</xdr:colOff>
      <xdr:row>9</xdr:row>
      <xdr:rowOff>76201</xdr:rowOff>
    </xdr:to>
    <xdr:sp macro="" textlink="">
      <xdr:nvSpPr>
        <xdr:cNvPr id="94" name="AutoShape 347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 bwMode="auto">
        <a:xfrm>
          <a:off x="5791198" y="1285876"/>
          <a:ext cx="1476375" cy="247650"/>
        </a:xfrm>
        <a:prstGeom prst="homePlate">
          <a:avLst>
            <a:gd name="adj" fmla="val 126389"/>
          </a:avLst>
        </a:prstGeom>
        <a:solidFill>
          <a:srgbClr val="FFC6C6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Pérdidas en transmisión y distribución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167786</xdr:colOff>
      <xdr:row>16</xdr:row>
      <xdr:rowOff>145074</xdr:rowOff>
    </xdr:from>
    <xdr:to>
      <xdr:col>3</xdr:col>
      <xdr:colOff>644036</xdr:colOff>
      <xdr:row>19</xdr:row>
      <xdr:rowOff>1</xdr:rowOff>
    </xdr:to>
    <xdr:sp macro="" textlink="">
      <xdr:nvSpPr>
        <xdr:cNvPr id="96" name="Text Box 349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750401" y="2970336"/>
          <a:ext cx="1267558" cy="36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50000"/>
            </a:spcBef>
            <a:buClrTx/>
            <a:buSzTx/>
            <a:buFontTx/>
            <a:buNone/>
          </a:pPr>
          <a:r>
            <a:rPr lang="es-MX" altLang="es-PE" sz="800">
              <a:latin typeface="Century Gothic" panose="020B0502020202020204" pitchFamily="34" charset="0"/>
            </a:rPr>
            <a:t>Actividad de empresas de generación</a:t>
          </a:r>
          <a:endParaRPr lang="es-ES" altLang="es-PE" sz="8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234413</xdr:colOff>
      <xdr:row>31</xdr:row>
      <xdr:rowOff>146093</xdr:rowOff>
    </xdr:from>
    <xdr:to>
      <xdr:col>2</xdr:col>
      <xdr:colOff>741836</xdr:colOff>
      <xdr:row>33</xdr:row>
      <xdr:rowOff>93024</xdr:rowOff>
    </xdr:to>
    <xdr:sp macro="" textlink="">
      <xdr:nvSpPr>
        <xdr:cNvPr id="97" name="Text Box 350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027586" y="5622102"/>
          <a:ext cx="1300595" cy="27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lnSpc>
              <a:spcPts val="700"/>
            </a:lnSpc>
            <a:spcBef>
              <a:spcPct val="50000"/>
            </a:spcBef>
            <a:buClrTx/>
            <a:buSzTx/>
            <a:buFontTx/>
            <a:buNone/>
          </a:pPr>
          <a:r>
            <a:rPr lang="es-MX" altLang="es-PE" sz="800">
              <a:latin typeface="Century Gothic" panose="020B0502020202020204" pitchFamily="34" charset="0"/>
            </a:rPr>
            <a:t>Actividad de empresas de distribución</a:t>
          </a:r>
          <a:endParaRPr lang="es-ES" altLang="es-PE" sz="8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</xdr:col>
      <xdr:colOff>457198</xdr:colOff>
      <xdr:row>10</xdr:row>
      <xdr:rowOff>47625</xdr:rowOff>
    </xdr:from>
    <xdr:to>
      <xdr:col>9</xdr:col>
      <xdr:colOff>409573</xdr:colOff>
      <xdr:row>12</xdr:row>
      <xdr:rowOff>8659</xdr:rowOff>
    </xdr:to>
    <xdr:sp macro="" textlink="">
      <xdr:nvSpPr>
        <xdr:cNvPr id="98" name="AutoShape 354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 bwMode="auto">
        <a:xfrm>
          <a:off x="5791198" y="1805420"/>
          <a:ext cx="1476375" cy="290080"/>
        </a:xfrm>
        <a:prstGeom prst="homePlate">
          <a:avLst>
            <a:gd name="adj" fmla="val 94792"/>
          </a:avLst>
        </a:prstGeom>
        <a:solidFill>
          <a:srgbClr val="FFC6C6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 Servicios auxiliares</a:t>
          </a:r>
        </a:p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 de operación y mantenimiento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628648</xdr:colOff>
      <xdr:row>10</xdr:row>
      <xdr:rowOff>47625</xdr:rowOff>
    </xdr:from>
    <xdr:to>
      <xdr:col>11</xdr:col>
      <xdr:colOff>666748</xdr:colOff>
      <xdr:row>12</xdr:row>
      <xdr:rowOff>19050</xdr:rowOff>
    </xdr:to>
    <xdr:sp macro="" textlink="">
      <xdr:nvSpPr>
        <xdr:cNvPr id="99" name="Rectangle 355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 bwMode="auto">
        <a:xfrm>
          <a:off x="8248648" y="1666875"/>
          <a:ext cx="800100" cy="29527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marL="0" indent="0" algn="ctr" rtl="0" eaLnBrk="1" fontAlgn="b" hangingPunct="1">
            <a:spcBef>
              <a:spcPct val="0"/>
            </a:spcBef>
            <a:spcAft>
              <a:spcPct val="0"/>
            </a:spcAft>
            <a:buClrTx/>
            <a:buSzTx/>
            <a:buFontTx/>
            <a:buNone/>
          </a:pPr>
          <a:r>
            <a:rPr lang="es-ES" altLang="es-PE" sz="1200" b="1" kern="120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0,18%</a:t>
          </a:r>
        </a:p>
      </xdr:txBody>
    </xdr:sp>
    <xdr:clientData/>
  </xdr:twoCellAnchor>
  <xdr:twoCellAnchor>
    <xdr:from>
      <xdr:col>9</xdr:col>
      <xdr:colOff>485773</xdr:colOff>
      <xdr:row>10</xdr:row>
      <xdr:rowOff>47625</xdr:rowOff>
    </xdr:from>
    <xdr:to>
      <xdr:col>10</xdr:col>
      <xdr:colOff>628648</xdr:colOff>
      <xdr:row>12</xdr:row>
      <xdr:rowOff>19050</xdr:rowOff>
    </xdr:to>
    <xdr:sp macro="" textlink="">
      <xdr:nvSpPr>
        <xdr:cNvPr id="100" name="Rectangle 356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 bwMode="auto">
        <a:xfrm>
          <a:off x="7343773" y="1666875"/>
          <a:ext cx="904875" cy="295275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r" eaLnBrk="1" fontAlgn="b" hangingPunct="1">
            <a:spcBef>
              <a:spcPct val="0"/>
            </a:spcBef>
            <a:buClrTx/>
            <a:buSzTx/>
            <a:buFontTx/>
            <a:buNone/>
          </a:pPr>
          <a:r>
            <a:rPr lang="es-ES" altLang="es-PE" sz="1600">
              <a:latin typeface="Century Gothic" panose="020B0502020202020204" pitchFamily="34" charset="0"/>
            </a:rPr>
            <a:t> 111</a:t>
          </a:r>
        </a:p>
      </xdr:txBody>
    </xdr:sp>
    <xdr:clientData/>
  </xdr:twoCellAnchor>
  <xdr:twoCellAnchor>
    <xdr:from>
      <xdr:col>5</xdr:col>
      <xdr:colOff>600075</xdr:colOff>
      <xdr:row>10</xdr:row>
      <xdr:rowOff>76202</xdr:rowOff>
    </xdr:from>
    <xdr:to>
      <xdr:col>7</xdr:col>
      <xdr:colOff>322385</xdr:colOff>
      <xdr:row>12</xdr:row>
      <xdr:rowOff>70339</xdr:rowOff>
    </xdr:to>
    <xdr:sp macro="" textlink="">
      <xdr:nvSpPr>
        <xdr:cNvPr id="101" name="Text Box 357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4556613" y="1881556"/>
          <a:ext cx="1304926" cy="33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Consumo propio de las </a:t>
          </a:r>
        </a:p>
        <a:p>
          <a:pPr eaLnBrk="1" hangingPunct="1">
            <a:lnSpc>
              <a:spcPts val="7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centrales eléctricas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633411</xdr:colOff>
      <xdr:row>8</xdr:row>
      <xdr:rowOff>21432</xdr:rowOff>
    </xdr:from>
    <xdr:to>
      <xdr:col>7</xdr:col>
      <xdr:colOff>461961</xdr:colOff>
      <xdr:row>9</xdr:row>
      <xdr:rowOff>55073</xdr:rowOff>
    </xdr:to>
    <xdr:sp macro="" textlink="">
      <xdr:nvSpPr>
        <xdr:cNvPr id="102" name="Text Box 358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4443411" y="1316832"/>
          <a:ext cx="1352550" cy="195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Pérdidas en transmisión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516994</xdr:colOff>
      <xdr:row>12</xdr:row>
      <xdr:rowOff>160819</xdr:rowOff>
    </xdr:from>
    <xdr:to>
      <xdr:col>7</xdr:col>
      <xdr:colOff>421744</xdr:colOff>
      <xdr:row>14</xdr:row>
      <xdr:rowOff>108762</xdr:rowOff>
    </xdr:to>
    <xdr:sp macro="" textlink="">
      <xdr:nvSpPr>
        <xdr:cNvPr id="103" name="Text Box 359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4473532" y="2306142"/>
          <a:ext cx="1487366" cy="287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Consumo para uso propio de las empresas industriales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0</xdr:colOff>
      <xdr:row>43</xdr:row>
      <xdr:rowOff>51241</xdr:rowOff>
    </xdr:from>
    <xdr:to>
      <xdr:col>9</xdr:col>
      <xdr:colOff>409574</xdr:colOff>
      <xdr:row>44</xdr:row>
      <xdr:rowOff>144519</xdr:rowOff>
    </xdr:to>
    <xdr:sp macro="" textlink="">
      <xdr:nvSpPr>
        <xdr:cNvPr id="104" name="Text Box 360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0" y="7277103"/>
          <a:ext cx="7392384" cy="257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lnSpc>
              <a:spcPts val="300"/>
            </a:lnSpc>
            <a:spcBef>
              <a:spcPct val="50000"/>
            </a:spcBef>
            <a:buClrTx/>
            <a:buSzTx/>
            <a:buFontTx/>
            <a:buNone/>
          </a:pPr>
          <a:r>
            <a:rPr lang="es-MX" altLang="es-PE" sz="800" baseline="30000">
              <a:latin typeface="Arial" panose="020B0604020202020204" pitchFamily="34" charset="0"/>
            </a:rPr>
            <a:t>1</a:t>
          </a:r>
          <a:r>
            <a:rPr lang="es-MX" altLang="es-PE" sz="700">
              <a:latin typeface="Arial" panose="020B0604020202020204" pitchFamily="34" charset="0"/>
            </a:rPr>
            <a:t> Considera pérdidas eléctricas en  actividades de empresas de transmisión que operan  líneas principales y líneas secundarias del sistema de transmisión</a:t>
          </a:r>
        </a:p>
        <a:p>
          <a:pPr eaLnBrk="1" hangingPunct="1">
            <a:lnSpc>
              <a:spcPts val="300"/>
            </a:lnSpc>
            <a:spcBef>
              <a:spcPct val="50000"/>
            </a:spcBef>
            <a:buClrTx/>
            <a:buSzTx/>
            <a:buFontTx/>
            <a:buNone/>
          </a:pPr>
          <a:r>
            <a:rPr lang="es-MX" altLang="es-PE" sz="800" baseline="30000">
              <a:latin typeface="Arial" panose="020B0604020202020204" pitchFamily="34" charset="0"/>
            </a:rPr>
            <a:t>2</a:t>
          </a:r>
          <a:r>
            <a:rPr lang="es-MX" altLang="es-PE" sz="700">
              <a:latin typeface="Arial" panose="020B0604020202020204" pitchFamily="34" charset="0"/>
            </a:rPr>
            <a:t> Incluye la estimación de venta o consumo de energía (38 GW.h) generada por entidades no informantes, generadoras para el mercado eléctrico</a:t>
          </a:r>
          <a:endParaRPr lang="es-ES" altLang="es-PE" sz="700">
            <a:latin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321879</xdr:colOff>
      <xdr:row>5</xdr:row>
      <xdr:rowOff>19707</xdr:rowOff>
    </xdr:from>
    <xdr:to>
      <xdr:col>5</xdr:col>
      <xdr:colOff>323850</xdr:colOff>
      <xdr:row>7</xdr:row>
      <xdr:rowOff>142875</xdr:rowOff>
    </xdr:to>
    <xdr:sp macro="" textlink="">
      <xdr:nvSpPr>
        <xdr:cNvPr id="37593" name="Line 215">
          <a:extLst>
            <a:ext uri="{FF2B5EF4-FFF2-40B4-BE49-F238E27FC236}">
              <a16:creationId xmlns:a16="http://schemas.microsoft.com/office/drawing/2014/main" id="{00000000-0008-0000-0200-0000D9920000}"/>
            </a:ext>
          </a:extLst>
        </xdr:cNvPr>
        <xdr:cNvSpPr>
          <a:spLocks noChangeShapeType="1"/>
        </xdr:cNvSpPr>
      </xdr:nvSpPr>
      <xdr:spPr bwMode="auto">
        <a:xfrm flipH="1" flipV="1">
          <a:off x="4131879" y="952500"/>
          <a:ext cx="1971" cy="4516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685798</xdr:colOff>
      <xdr:row>39</xdr:row>
      <xdr:rowOff>90982</xdr:rowOff>
    </xdr:from>
    <xdr:to>
      <xdr:col>12</xdr:col>
      <xdr:colOff>361948</xdr:colOff>
      <xdr:row>44</xdr:row>
      <xdr:rowOff>90982</xdr:rowOff>
    </xdr:to>
    <xdr:sp macro="" textlink="">
      <xdr:nvSpPr>
        <xdr:cNvPr id="64" name="Rectangle 22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 bwMode="auto">
        <a:xfrm>
          <a:off x="6906608" y="6659948"/>
          <a:ext cx="2724150" cy="821120"/>
        </a:xfrm>
        <a:prstGeom prst="rect">
          <a:avLst/>
        </a:prstGeom>
        <a:solidFill>
          <a:srgbClr val="585858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lnSpc>
              <a:spcPts val="1000"/>
            </a:lnSpc>
            <a:spcBef>
              <a:spcPct val="0"/>
            </a:spcBef>
            <a:spcAft>
              <a:spcPts val="600"/>
            </a:spcAft>
            <a:buClrTx/>
            <a:buSzTx/>
            <a:buFontTx/>
            <a:buNone/>
          </a:pPr>
          <a:r>
            <a:rPr lang="es-MX" altLang="es-PE" sz="1000" b="1" i="1">
              <a:solidFill>
                <a:schemeClr val="bg1"/>
              </a:solidFill>
              <a:latin typeface="Century Gothic" panose="020B0502020202020204" pitchFamily="34" charset="0"/>
            </a:rPr>
            <a:t>EFICIENCIA DEL SUBSECTOR ELÉCTRICO </a:t>
          </a:r>
        </a:p>
        <a:p>
          <a:pPr eaLnBrk="1" hangingPunct="1">
            <a:lnSpc>
              <a:spcPts val="16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1000" b="1" i="1">
              <a:solidFill>
                <a:schemeClr val="bg1"/>
              </a:solidFill>
              <a:latin typeface="Century Gothic" panose="020B0502020202020204" pitchFamily="34" charset="0"/>
            </a:rPr>
            <a:t> </a:t>
          </a:r>
          <a:r>
            <a:rPr lang="es-MX" altLang="es-PE" sz="1000" b="1" i="1" u="sng">
              <a:solidFill>
                <a:schemeClr val="bg1"/>
              </a:solidFill>
              <a:latin typeface="Century Gothic" panose="020B0502020202020204" pitchFamily="34" charset="0"/>
            </a:rPr>
            <a:t>CONSUMO FINAL   </a:t>
          </a:r>
          <a:r>
            <a:rPr lang="es-MX" altLang="es-PE" sz="1000" b="1" i="1">
              <a:solidFill>
                <a:schemeClr val="bg1"/>
              </a:solidFill>
              <a:latin typeface="Century Gothic" panose="020B0502020202020204" pitchFamily="34" charset="0"/>
            </a:rPr>
            <a:t>=     </a:t>
          </a:r>
          <a:r>
            <a:rPr lang="es-ES" altLang="es-PE" sz="1600" b="1">
              <a:solidFill>
                <a:schemeClr val="bg1"/>
              </a:solidFill>
              <a:latin typeface="Century Gothic" panose="020B0502020202020204" pitchFamily="34" charset="0"/>
            </a:rPr>
            <a:t>87,78%</a:t>
          </a:r>
          <a:endParaRPr lang="es-MX" altLang="es-PE" sz="1000" b="1" i="1">
            <a:solidFill>
              <a:schemeClr val="bg1"/>
            </a:solidFill>
            <a:latin typeface="Century Gothic" panose="020B0502020202020204" pitchFamily="34" charset="0"/>
          </a:endParaRPr>
        </a:p>
        <a:p>
          <a:pPr eaLnBrk="1" hangingPunct="1">
            <a:lnSpc>
              <a:spcPts val="10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1000" b="1" i="1">
              <a:solidFill>
                <a:schemeClr val="bg1"/>
              </a:solidFill>
              <a:latin typeface="Century Gothic" panose="020B0502020202020204" pitchFamily="34" charset="0"/>
            </a:rPr>
            <a:t>  PRODUCCIÓN</a:t>
          </a:r>
        </a:p>
      </xdr:txBody>
    </xdr:sp>
    <xdr:clientData/>
  </xdr:twoCellAnchor>
  <xdr:twoCellAnchor>
    <xdr:from>
      <xdr:col>1</xdr:col>
      <xdr:colOff>80034</xdr:colOff>
      <xdr:row>28</xdr:row>
      <xdr:rowOff>162668</xdr:rowOff>
    </xdr:from>
    <xdr:to>
      <xdr:col>3</xdr:col>
      <xdr:colOff>145474</xdr:colOff>
      <xdr:row>31</xdr:row>
      <xdr:rowOff>62348</xdr:rowOff>
    </xdr:to>
    <xdr:sp macro="" textlink="">
      <xdr:nvSpPr>
        <xdr:cNvPr id="118" name="Text Box 40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873207" y="5139913"/>
          <a:ext cx="1651785" cy="398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algn="ctr" eaLnBrk="1" hangingPunct="1">
            <a:lnSpc>
              <a:spcPts val="800"/>
            </a:lnSpc>
            <a:spcBef>
              <a:spcPct val="0"/>
            </a:spcBef>
            <a:buClrTx/>
            <a:buSzTx/>
            <a:buFontTx/>
            <a:buNone/>
          </a:pPr>
          <a:r>
            <a:rPr lang="es-MX" altLang="es-PE" sz="800">
              <a:solidFill>
                <a:schemeClr val="tx1"/>
              </a:solidFill>
              <a:latin typeface="Century Gothic" panose="020B0502020202020204" pitchFamily="34" charset="0"/>
            </a:rPr>
            <a:t>Energía entregada a las empresas distribuidoras </a:t>
          </a:r>
        </a:p>
        <a:p>
          <a:pPr algn="ctr"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800" b="1">
              <a:latin typeface="Century Gothic" panose="020B0502020202020204" pitchFamily="34" charset="0"/>
            </a:rPr>
            <a:t>(27 210</a:t>
          </a:r>
          <a:r>
            <a:rPr lang="es-ES" altLang="es-PE" sz="800" b="1">
              <a:latin typeface="Century Gothic" panose="020B0502020202020204" pitchFamily="34" charset="0"/>
            </a:rPr>
            <a:t>) </a:t>
          </a:r>
        </a:p>
        <a:p>
          <a:pPr algn="ctr" eaLnBrk="1" hangingPunct="1">
            <a:lnSpc>
              <a:spcPts val="800"/>
            </a:lnSpc>
            <a:spcBef>
              <a:spcPct val="0"/>
            </a:spcBef>
            <a:buClrTx/>
            <a:buSzTx/>
            <a:buFontTx/>
            <a:buNone/>
          </a:pPr>
          <a:endParaRPr lang="es-ES" altLang="es-PE" sz="800">
            <a:solidFill>
              <a:srgbClr val="777777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13</xdr:col>
      <xdr:colOff>1</xdr:colOff>
      <xdr:row>4</xdr:row>
      <xdr:rowOff>85725</xdr:rowOff>
    </xdr:to>
    <xdr:grpSp>
      <xdr:nvGrpSpPr>
        <xdr:cNvPr id="37596" name="2 Grupo">
          <a:extLst>
            <a:ext uri="{FF2B5EF4-FFF2-40B4-BE49-F238E27FC236}">
              <a16:creationId xmlns:a16="http://schemas.microsoft.com/office/drawing/2014/main" id="{00000000-0008-0000-0200-0000DC920000}"/>
            </a:ext>
          </a:extLst>
        </xdr:cNvPr>
        <xdr:cNvGrpSpPr>
          <a:grpSpLocks/>
        </xdr:cNvGrpSpPr>
      </xdr:nvGrpSpPr>
      <xdr:grpSpPr bwMode="auto">
        <a:xfrm>
          <a:off x="1" y="0"/>
          <a:ext cx="10030558" cy="855052"/>
          <a:chOff x="0" y="346365"/>
          <a:chExt cx="9966614" cy="890519"/>
        </a:xfrm>
        <a:solidFill>
          <a:srgbClr val="0B7D8F"/>
        </a:solidFill>
      </xdr:grpSpPr>
      <xdr:sp macro="" textlink="">
        <xdr:nvSpPr>
          <xdr:cNvPr id="146" name="Rectangle 414">
            <a:extLst>
              <a:ext uri="{FF2B5EF4-FFF2-40B4-BE49-F238E27FC236}">
                <a16:creationId xmlns:a16="http://schemas.microsoft.com/office/drawing/2014/main" id="{00000000-0008-0000-0200-000092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346365"/>
            <a:ext cx="9966614" cy="886775"/>
          </a:xfrm>
          <a:prstGeom prst="rect">
            <a:avLst/>
          </a:prstGeom>
          <a:solidFill>
            <a:srgbClr val="585858"/>
          </a:solidFill>
          <a:ln w="9525">
            <a:solidFill>
              <a:srgbClr val="003399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ClrTx/>
              <a:buSzTx/>
              <a:buFontTx/>
              <a:buNone/>
            </a:pPr>
            <a:endParaRPr lang="es-PE" altLang="es-PE" sz="240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sp macro="" textlink="">
        <xdr:nvSpPr>
          <xdr:cNvPr id="147" name="Text Box 416">
            <a:extLst>
              <a:ext uri="{FF2B5EF4-FFF2-40B4-BE49-F238E27FC236}">
                <a16:creationId xmlns:a16="http://schemas.microsoft.com/office/drawing/2014/main" id="{00000000-0008-0000-0200-00009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85" y="516464"/>
            <a:ext cx="9352694" cy="720420"/>
          </a:xfrm>
          <a:prstGeom prst="rect">
            <a:avLst/>
          </a:prstGeom>
          <a:solidFill>
            <a:srgbClr val="58585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hangingPunct="1">
              <a:lnSpc>
                <a:spcPts val="100"/>
              </a:lnSpc>
              <a:spcBef>
                <a:spcPts val="0"/>
              </a:spcBef>
              <a:buClrTx/>
              <a:buSzTx/>
              <a:buFontTx/>
              <a:buNone/>
            </a:pPr>
            <a:r>
              <a:rPr lang="es-MX" altLang="es-PE" sz="1400" b="1" i="1" u="sng">
                <a:solidFill>
                  <a:schemeClr val="bg1"/>
                </a:solidFill>
                <a:latin typeface="Century Gothic" panose="020B0502020202020204" pitchFamily="34" charset="0"/>
              </a:rPr>
              <a:t>BALANCE DE ENERGÍA ELÉCTRICA </a:t>
            </a:r>
            <a:endParaRPr lang="es-MX" altLang="es-PE" sz="1600" b="1" i="1" u="sng">
              <a:solidFill>
                <a:schemeClr val="bg1"/>
              </a:solidFill>
              <a:latin typeface="Century Gothic" panose="020B0502020202020204" pitchFamily="34" charset="0"/>
            </a:endParaRPr>
          </a:p>
          <a:p>
            <a:pPr algn="ctr" eaLnBrk="1" hangingPunct="1">
              <a:lnSpc>
                <a:spcPts val="3000"/>
              </a:lnSpc>
              <a:spcBef>
                <a:spcPct val="50000"/>
              </a:spcBef>
              <a:buClrTx/>
              <a:buSzTx/>
              <a:buFontTx/>
              <a:buNone/>
            </a:pPr>
            <a:r>
              <a:rPr lang="es-MX" altLang="es-PE" sz="1600" b="1" i="1" u="sng">
                <a:solidFill>
                  <a:schemeClr val="bg1"/>
                </a:solidFill>
                <a:latin typeface="Century Gothic" panose="020B0502020202020204" pitchFamily="34" charset="0"/>
              </a:rPr>
              <a:t>PRODUCCIÓN, CONSUMO Y PÉRDIDAS (GW.h)</a:t>
            </a:r>
            <a:endParaRPr lang="es-ES" altLang="es-PE" sz="240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2</xdr:col>
      <xdr:colOff>704850</xdr:colOff>
      <xdr:row>0</xdr:row>
      <xdr:rowOff>-28575</xdr:rowOff>
    </xdr:from>
    <xdr:to>
      <xdr:col>4</xdr:col>
      <xdr:colOff>552450</xdr:colOff>
      <xdr:row>0</xdr:row>
      <xdr:rowOff>-28575</xdr:rowOff>
    </xdr:to>
    <xdr:grpSp>
      <xdr:nvGrpSpPr>
        <xdr:cNvPr id="37597" name="Group 529">
          <a:extLst>
            <a:ext uri="{FF2B5EF4-FFF2-40B4-BE49-F238E27FC236}">
              <a16:creationId xmlns:a16="http://schemas.microsoft.com/office/drawing/2014/main" id="{00000000-0008-0000-0200-0000DD920000}"/>
            </a:ext>
          </a:extLst>
        </xdr:cNvPr>
        <xdr:cNvGrpSpPr>
          <a:grpSpLocks/>
        </xdr:cNvGrpSpPr>
      </xdr:nvGrpSpPr>
      <xdr:grpSpPr bwMode="auto">
        <a:xfrm>
          <a:off x="2228850" y="-28575"/>
          <a:ext cx="1371600" cy="0"/>
          <a:chOff x="1421" y="3280"/>
          <a:chExt cx="867" cy="339"/>
        </a:xfrm>
      </xdr:grpSpPr>
      <xdr:sp macro="" textlink="">
        <xdr:nvSpPr>
          <xdr:cNvPr id="37701" name="Line 530">
            <a:extLst>
              <a:ext uri="{FF2B5EF4-FFF2-40B4-BE49-F238E27FC236}">
                <a16:creationId xmlns:a16="http://schemas.microsoft.com/office/drawing/2014/main" id="{00000000-0008-0000-0200-000045930000}"/>
              </a:ext>
            </a:extLst>
          </xdr:cNvPr>
          <xdr:cNvSpPr>
            <a:spLocks noChangeShapeType="1"/>
          </xdr:cNvSpPr>
        </xdr:nvSpPr>
        <xdr:spPr bwMode="auto">
          <a:xfrm>
            <a:off x="1880" y="3379"/>
            <a:ext cx="2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02" name="Line 531">
            <a:extLst>
              <a:ext uri="{FF2B5EF4-FFF2-40B4-BE49-F238E27FC236}">
                <a16:creationId xmlns:a16="http://schemas.microsoft.com/office/drawing/2014/main" id="{00000000-0008-0000-0200-000046930000}"/>
              </a:ext>
            </a:extLst>
          </xdr:cNvPr>
          <xdr:cNvSpPr>
            <a:spLocks noChangeShapeType="1"/>
          </xdr:cNvSpPr>
        </xdr:nvSpPr>
        <xdr:spPr bwMode="auto">
          <a:xfrm>
            <a:off x="2113" y="3331"/>
            <a:ext cx="175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03" name="Line 532">
            <a:extLst>
              <a:ext uri="{FF2B5EF4-FFF2-40B4-BE49-F238E27FC236}">
                <a16:creationId xmlns:a16="http://schemas.microsoft.com/office/drawing/2014/main" id="{00000000-0008-0000-0200-000047930000}"/>
              </a:ext>
            </a:extLst>
          </xdr:cNvPr>
          <xdr:cNvSpPr>
            <a:spLocks noChangeShapeType="1"/>
          </xdr:cNvSpPr>
        </xdr:nvSpPr>
        <xdr:spPr bwMode="auto">
          <a:xfrm>
            <a:off x="1704" y="3571"/>
            <a:ext cx="4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04" name="Line 533">
            <a:extLst>
              <a:ext uri="{FF2B5EF4-FFF2-40B4-BE49-F238E27FC236}">
                <a16:creationId xmlns:a16="http://schemas.microsoft.com/office/drawing/2014/main" id="{00000000-0008-0000-0200-00004893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13" y="3475"/>
            <a:ext cx="175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Arc 534">
            <a:extLst>
              <a:ext uri="{FF2B5EF4-FFF2-40B4-BE49-F238E27FC236}">
                <a16:creationId xmlns:a16="http://schemas.microsoft.com/office/drawing/2014/main" id="{00000000-0008-0000-0200-000086000000}"/>
              </a:ext>
            </a:extLst>
          </xdr:cNvPr>
          <xdr:cNvSpPr>
            <a:spLocks/>
          </xdr:cNvSpPr>
        </xdr:nvSpPr>
        <xdr:spPr bwMode="auto">
          <a:xfrm flipH="1" flipV="1">
            <a:off x="1776203773795" y="-28575"/>
            <a:ext cx="235" cy="0"/>
          </a:xfrm>
          <a:custGeom>
            <a:avLst/>
            <a:gdLst>
              <a:gd name="T0" fmla="*/ 0 w 21595"/>
              <a:gd name="T1" fmla="*/ 0 h 21600"/>
              <a:gd name="T2" fmla="*/ 0 w 21595"/>
              <a:gd name="T3" fmla="*/ 0 h 21600"/>
              <a:gd name="T4" fmla="*/ 0 w 21595"/>
              <a:gd name="T5" fmla="*/ 0 h 21600"/>
              <a:gd name="T6" fmla="*/ 0 60000 65536"/>
              <a:gd name="T7" fmla="*/ 0 60000 65536"/>
              <a:gd name="T8" fmla="*/ 0 60000 65536"/>
              <a:gd name="T9" fmla="*/ 0 w 21595"/>
              <a:gd name="T10" fmla="*/ 0 h 21600"/>
              <a:gd name="T11" fmla="*/ 21595 w 21595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595" h="21600" fill="none" extrusionOk="0">
                <a:moveTo>
                  <a:pt x="-1" y="0"/>
                </a:moveTo>
                <a:cubicBezTo>
                  <a:pt x="11754" y="0"/>
                  <a:pt x="21351" y="9399"/>
                  <a:pt x="21595" y="21151"/>
                </a:cubicBezTo>
              </a:path>
              <a:path w="21595" h="21600" stroke="0" extrusionOk="0">
                <a:moveTo>
                  <a:pt x="-1" y="0"/>
                </a:moveTo>
                <a:cubicBezTo>
                  <a:pt x="11754" y="0"/>
                  <a:pt x="21351" y="9399"/>
                  <a:pt x="21595" y="21151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  <xdr:sp macro="" textlink="">
        <xdr:nvSpPr>
          <xdr:cNvPr id="135" name="Arc 535">
            <a:extLst>
              <a:ext uri="{FF2B5EF4-FFF2-40B4-BE49-F238E27FC236}">
                <a16:creationId xmlns:a16="http://schemas.microsoft.com/office/drawing/2014/main" id="{00000000-0008-0000-0200-000087000000}"/>
              </a:ext>
            </a:extLst>
          </xdr:cNvPr>
          <xdr:cNvSpPr>
            <a:spLocks/>
          </xdr:cNvSpPr>
        </xdr:nvSpPr>
        <xdr:spPr bwMode="auto">
          <a:xfrm flipH="1" flipV="1">
            <a:off x="-790987942229" y="-28575"/>
            <a:ext cx="283" cy="0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</xdr:grpSp>
    <xdr:clientData/>
  </xdr:twoCellAnchor>
  <xdr:twoCellAnchor>
    <xdr:from>
      <xdr:col>1</xdr:col>
      <xdr:colOff>247650</xdr:colOff>
      <xdr:row>11</xdr:row>
      <xdr:rowOff>28575</xdr:rowOff>
    </xdr:from>
    <xdr:to>
      <xdr:col>4</xdr:col>
      <xdr:colOff>676275</xdr:colOff>
      <xdr:row>11</xdr:row>
      <xdr:rowOff>28575</xdr:rowOff>
    </xdr:to>
    <xdr:sp macro="" textlink="">
      <xdr:nvSpPr>
        <xdr:cNvPr id="37598" name="Line 298">
          <a:extLst>
            <a:ext uri="{FF2B5EF4-FFF2-40B4-BE49-F238E27FC236}">
              <a16:creationId xmlns:a16="http://schemas.microsoft.com/office/drawing/2014/main" id="{00000000-0008-0000-0200-0000DE920000}"/>
            </a:ext>
          </a:extLst>
        </xdr:cNvPr>
        <xdr:cNvSpPr>
          <a:spLocks noChangeShapeType="1"/>
        </xdr:cNvSpPr>
      </xdr:nvSpPr>
      <xdr:spPr bwMode="auto">
        <a:xfrm flipH="1" flipV="1">
          <a:off x="1009650" y="1924050"/>
          <a:ext cx="2714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426720</xdr:colOff>
      <xdr:row>22</xdr:row>
      <xdr:rowOff>47624</xdr:rowOff>
    </xdr:from>
    <xdr:to>
      <xdr:col>4</xdr:col>
      <xdr:colOff>436245</xdr:colOff>
      <xdr:row>24</xdr:row>
      <xdr:rowOff>79176</xdr:rowOff>
    </xdr:to>
    <xdr:cxnSp macro="">
      <xdr:nvCxnSpPr>
        <xdr:cNvPr id="8" name="20 Conector rec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 bwMode="auto">
        <a:xfrm>
          <a:off x="3474720" y="3824779"/>
          <a:ext cx="9525" cy="36000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240979</xdr:colOff>
      <xdr:row>8</xdr:row>
      <xdr:rowOff>64299</xdr:rowOff>
    </xdr:from>
    <xdr:to>
      <xdr:col>5</xdr:col>
      <xdr:colOff>242888</xdr:colOff>
      <xdr:row>10</xdr:row>
      <xdr:rowOff>69056</xdr:rowOff>
    </xdr:to>
    <xdr:cxnSp macro="">
      <xdr:nvCxnSpPr>
        <xdr:cNvPr id="4" name="22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4050979" y="1359699"/>
          <a:ext cx="1909" cy="32860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</xdr:row>
      <xdr:rowOff>128005</xdr:rowOff>
    </xdr:from>
    <xdr:to>
      <xdr:col>1</xdr:col>
      <xdr:colOff>247650</xdr:colOff>
      <xdr:row>12</xdr:row>
      <xdr:rowOff>108955</xdr:rowOff>
    </xdr:to>
    <xdr:cxnSp macro="">
      <xdr:nvCxnSpPr>
        <xdr:cNvPr id="37601" name="2 Conector recto">
          <a:extLst>
            <a:ext uri="{FF2B5EF4-FFF2-40B4-BE49-F238E27FC236}">
              <a16:creationId xmlns:a16="http://schemas.microsoft.com/office/drawing/2014/main" id="{00000000-0008-0000-0200-0000E1920000}"/>
            </a:ext>
          </a:extLst>
        </xdr:cNvPr>
        <xdr:cNvCxnSpPr>
          <a:cxnSpLocks noChangeShapeType="1"/>
        </xdr:cNvCxnSpPr>
      </xdr:nvCxnSpPr>
      <xdr:spPr bwMode="auto">
        <a:xfrm flipV="1">
          <a:off x="1009650" y="890005"/>
          <a:ext cx="0" cy="128192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2204</xdr:colOff>
      <xdr:row>4</xdr:row>
      <xdr:rowOff>93781</xdr:rowOff>
    </xdr:from>
    <xdr:to>
      <xdr:col>1</xdr:col>
      <xdr:colOff>246256</xdr:colOff>
      <xdr:row>7</xdr:row>
      <xdr:rowOff>11370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204" y="855781"/>
          <a:ext cx="1006052" cy="405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900" b="1"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  <a:p>
          <a:r>
            <a:rPr lang="es-PE" sz="900" b="1">
              <a:latin typeface="Arial" panose="020B0604020202020204" pitchFamily="34" charset="0"/>
              <a:cs typeface="Arial" panose="020B0604020202020204" pitchFamily="34" charset="0"/>
            </a:rPr>
            <a:t>       (13)</a:t>
          </a:r>
        </a:p>
      </xdr:txBody>
    </xdr:sp>
    <xdr:clientData/>
  </xdr:twoCellAnchor>
  <xdr:twoCellAnchor>
    <xdr:from>
      <xdr:col>0</xdr:col>
      <xdr:colOff>557561</xdr:colOff>
      <xdr:row>6</xdr:row>
      <xdr:rowOff>13939</xdr:rowOff>
    </xdr:from>
    <xdr:to>
      <xdr:col>1</xdr:col>
      <xdr:colOff>210482</xdr:colOff>
      <xdr:row>8</xdr:row>
      <xdr:rowOff>38100</xdr:rowOff>
    </xdr:to>
    <xdr:cxnSp macro="">
      <xdr:nvCxnSpPr>
        <xdr:cNvPr id="37603" name="21 Conector recto de flecha">
          <a:extLst>
            <a:ext uri="{FF2B5EF4-FFF2-40B4-BE49-F238E27FC236}">
              <a16:creationId xmlns:a16="http://schemas.microsoft.com/office/drawing/2014/main" id="{00000000-0008-0000-0200-0000E3920000}"/>
            </a:ext>
          </a:extLst>
        </xdr:cNvPr>
        <xdr:cNvCxnSpPr>
          <a:cxnSpLocks noChangeShapeType="1"/>
        </xdr:cNvCxnSpPr>
      </xdr:nvCxnSpPr>
      <xdr:spPr bwMode="auto">
        <a:xfrm>
          <a:off x="557561" y="1101183"/>
          <a:ext cx="414921" cy="34940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-28575</xdr:rowOff>
    </xdr:from>
    <xdr:to>
      <xdr:col>0</xdr:col>
      <xdr:colOff>123825</xdr:colOff>
      <xdr:row>0</xdr:row>
      <xdr:rowOff>-28575</xdr:rowOff>
    </xdr:to>
    <xdr:sp macro="" textlink="">
      <xdr:nvSpPr>
        <xdr:cNvPr id="37604" name="Line 394">
          <a:extLst>
            <a:ext uri="{FF2B5EF4-FFF2-40B4-BE49-F238E27FC236}">
              <a16:creationId xmlns:a16="http://schemas.microsoft.com/office/drawing/2014/main" id="{00000000-0008-0000-0200-0000E4920000}"/>
            </a:ext>
          </a:extLst>
        </xdr:cNvPr>
        <xdr:cNvSpPr>
          <a:spLocks noChangeShapeType="1"/>
        </xdr:cNvSpPr>
      </xdr:nvSpPr>
      <xdr:spPr bwMode="auto">
        <a:xfrm flipV="1">
          <a:off x="0" y="-285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242883</xdr:colOff>
      <xdr:row>7</xdr:row>
      <xdr:rowOff>142875</xdr:rowOff>
    </xdr:from>
    <xdr:to>
      <xdr:col>5</xdr:col>
      <xdr:colOff>657221</xdr:colOff>
      <xdr:row>9</xdr:row>
      <xdr:rowOff>47625</xdr:rowOff>
    </xdr:to>
    <xdr:grpSp>
      <xdr:nvGrpSpPr>
        <xdr:cNvPr id="37605" name="46 Grupo">
          <a:extLst>
            <a:ext uri="{FF2B5EF4-FFF2-40B4-BE49-F238E27FC236}">
              <a16:creationId xmlns:a16="http://schemas.microsoft.com/office/drawing/2014/main" id="{00000000-0008-0000-0200-0000E5920000}"/>
            </a:ext>
          </a:extLst>
        </xdr:cNvPr>
        <xdr:cNvGrpSpPr>
          <a:grpSpLocks/>
        </xdr:cNvGrpSpPr>
      </xdr:nvGrpSpPr>
      <xdr:grpSpPr bwMode="auto">
        <a:xfrm>
          <a:off x="4052883" y="1417760"/>
          <a:ext cx="414338" cy="241788"/>
          <a:chOff x="4048853" y="1399895"/>
          <a:chExt cx="419958" cy="225891"/>
        </a:xfrm>
      </xdr:grpSpPr>
      <xdr:sp macro="" textlink="">
        <xdr:nvSpPr>
          <xdr:cNvPr id="148" name="Arc 392">
            <a:extLst>
              <a:ext uri="{FF2B5EF4-FFF2-40B4-BE49-F238E27FC236}">
                <a16:creationId xmlns:a16="http://schemas.microsoft.com/office/drawing/2014/main" id="{00000000-0008-0000-0200-000094000000}"/>
              </a:ext>
            </a:extLst>
          </xdr:cNvPr>
          <xdr:cNvSpPr>
            <a:spLocks/>
          </xdr:cNvSpPr>
        </xdr:nvSpPr>
        <xdr:spPr bwMode="auto">
          <a:xfrm flipH="1" flipV="1">
            <a:off x="4130914" y="1399895"/>
            <a:ext cx="135159" cy="84709"/>
          </a:xfrm>
          <a:custGeom>
            <a:avLst/>
            <a:gdLst>
              <a:gd name="T0" fmla="*/ 0 w 21600"/>
              <a:gd name="T1" fmla="*/ 0 h 20345"/>
              <a:gd name="T2" fmla="*/ 0 w 21600"/>
              <a:gd name="T3" fmla="*/ 0 h 20345"/>
              <a:gd name="T4" fmla="*/ 0 w 21600"/>
              <a:gd name="T5" fmla="*/ 0 h 20345"/>
              <a:gd name="T6" fmla="*/ 0 60000 65536"/>
              <a:gd name="T7" fmla="*/ 0 60000 65536"/>
              <a:gd name="T8" fmla="*/ 0 60000 65536"/>
              <a:gd name="T9" fmla="*/ 0 w 21600"/>
              <a:gd name="T10" fmla="*/ 0 h 20345"/>
              <a:gd name="T11" fmla="*/ 21600 w 21600"/>
              <a:gd name="T12" fmla="*/ 20345 h 2034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0345" fill="none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</a:path>
              <a:path w="21600" h="20345" stroke="0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  <a:lnTo>
                  <a:pt x="0" y="20345"/>
                </a:lnTo>
                <a:lnTo>
                  <a:pt x="7254" y="-1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  <xdr:grpSp>
        <xdr:nvGrpSpPr>
          <xdr:cNvPr id="37692" name="45 Grupo">
            <a:extLst>
              <a:ext uri="{FF2B5EF4-FFF2-40B4-BE49-F238E27FC236}">
                <a16:creationId xmlns:a16="http://schemas.microsoft.com/office/drawing/2014/main" id="{00000000-0008-0000-0200-00003C930000}"/>
              </a:ext>
            </a:extLst>
          </xdr:cNvPr>
          <xdr:cNvGrpSpPr>
            <a:grpSpLocks/>
          </xdr:cNvGrpSpPr>
        </xdr:nvGrpSpPr>
        <xdr:grpSpPr bwMode="auto">
          <a:xfrm>
            <a:off x="4048853" y="1445995"/>
            <a:ext cx="419958" cy="179791"/>
            <a:chOff x="4048853" y="1445995"/>
            <a:chExt cx="419958" cy="179791"/>
          </a:xfrm>
        </xdr:grpSpPr>
        <xdr:sp macro="" textlink="">
          <xdr:nvSpPr>
            <xdr:cNvPr id="149" name="Arc 393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4048853" y="1484604"/>
              <a:ext cx="207564" cy="89416"/>
            </a:xfrm>
            <a:custGeom>
              <a:avLst/>
              <a:gdLst>
                <a:gd name="T0" fmla="*/ 0 w 21600"/>
                <a:gd name="T1" fmla="*/ 0 h 21536"/>
                <a:gd name="T2" fmla="*/ 0 w 21600"/>
                <a:gd name="T3" fmla="*/ 0 h 21536"/>
                <a:gd name="T4" fmla="*/ 0 w 21600"/>
                <a:gd name="T5" fmla="*/ 0 h 21536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536"/>
                <a:gd name="T11" fmla="*/ 21600 w 21600"/>
                <a:gd name="T12" fmla="*/ 21536 h 21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536" fill="none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</a:path>
                <a:path w="21600" h="21536" stroke="0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  <a:lnTo>
                    <a:pt x="0" y="21536"/>
                  </a:lnTo>
                  <a:lnTo>
                    <a:pt x="1656" y="-1"/>
                  </a:lnTo>
                  <a:close/>
                </a:path>
              </a:pathLst>
            </a:custGeom>
            <a:noFill/>
            <a:ln w="9525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wrap="square" anchor="ctr"/>
            <a:lstStyle/>
            <a:p>
              <a:endParaRPr lang="es-PE"/>
            </a:p>
          </xdr:txBody>
        </xdr:sp>
        <xdr:sp macro="" textlink="">
          <xdr:nvSpPr>
            <xdr:cNvPr id="37694" name="Line 397">
              <a:extLst>
                <a:ext uri="{FF2B5EF4-FFF2-40B4-BE49-F238E27FC236}">
                  <a16:creationId xmlns:a16="http://schemas.microsoft.com/office/drawing/2014/main" id="{00000000-0008-0000-0200-00003E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21956" y="1574006"/>
              <a:ext cx="159544" cy="238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7695" name="28769 Grupo">
              <a:extLst>
                <a:ext uri="{FF2B5EF4-FFF2-40B4-BE49-F238E27FC236}">
                  <a16:creationId xmlns:a16="http://schemas.microsoft.com/office/drawing/2014/main" id="{00000000-0008-0000-0200-00003F9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72814" y="1445995"/>
              <a:ext cx="95997" cy="179791"/>
              <a:chOff x="4372814" y="1445995"/>
              <a:chExt cx="95997" cy="179791"/>
            </a:xfrm>
          </xdr:grpSpPr>
          <xdr:sp macro="" textlink="">
            <xdr:nvSpPr>
              <xdr:cNvPr id="37697" name="Line 395">
                <a:extLst>
                  <a:ext uri="{FF2B5EF4-FFF2-40B4-BE49-F238E27FC236}">
                    <a16:creationId xmlns:a16="http://schemas.microsoft.com/office/drawing/2014/main" id="{00000000-0008-0000-0200-000041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74226" y="1445995"/>
                <a:ext cx="2823" cy="461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98" name="Line 396">
                <a:extLst>
                  <a:ext uri="{FF2B5EF4-FFF2-40B4-BE49-F238E27FC236}">
                    <a16:creationId xmlns:a16="http://schemas.microsoft.com/office/drawing/2014/main" id="{00000000-0008-0000-0200-000042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372814" y="1445995"/>
                <a:ext cx="90350" cy="875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99" name="Line 398">
                <a:extLst>
                  <a:ext uri="{FF2B5EF4-FFF2-40B4-BE49-F238E27FC236}">
                    <a16:creationId xmlns:a16="http://schemas.microsoft.com/office/drawing/2014/main" id="{00000000-0008-0000-0200-000043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5637" y="1581222"/>
                <a:ext cx="0" cy="4456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700" name="Line 399">
                <a:extLst>
                  <a:ext uri="{FF2B5EF4-FFF2-40B4-BE49-F238E27FC236}">
                    <a16:creationId xmlns:a16="http://schemas.microsoft.com/office/drawing/2014/main" id="{00000000-0008-0000-0200-000044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461" y="1533586"/>
                <a:ext cx="90350" cy="89127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37696" name="28771 Conector recto">
              <a:extLst>
                <a:ext uri="{FF2B5EF4-FFF2-40B4-BE49-F238E27FC236}">
                  <a16:creationId xmlns:a16="http://schemas.microsoft.com/office/drawing/2014/main" id="{00000000-0008-0000-0200-000040930000}"/>
                </a:ext>
              </a:extLst>
            </xdr:cNvPr>
            <xdr:cNvCxnSpPr>
              <a:cxnSpLocks noChangeShapeType="1"/>
              <a:endCxn id="37697" idx="0"/>
            </xdr:cNvCxnSpPr>
          </xdr:nvCxnSpPr>
          <xdr:spPr bwMode="auto">
            <a:xfrm>
              <a:off x="4222050" y="1485949"/>
              <a:ext cx="154999" cy="6146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5</xdr:col>
      <xdr:colOff>161924</xdr:colOff>
      <xdr:row>10</xdr:row>
      <xdr:rowOff>61911</xdr:rowOff>
    </xdr:from>
    <xdr:to>
      <xdr:col>5</xdr:col>
      <xdr:colOff>581025</xdr:colOff>
      <xdr:row>11</xdr:row>
      <xdr:rowOff>123826</xdr:rowOff>
    </xdr:to>
    <xdr:grpSp>
      <xdr:nvGrpSpPr>
        <xdr:cNvPr id="37606" name="198 Grupo">
          <a:extLst>
            <a:ext uri="{FF2B5EF4-FFF2-40B4-BE49-F238E27FC236}">
              <a16:creationId xmlns:a16="http://schemas.microsoft.com/office/drawing/2014/main" id="{00000000-0008-0000-0200-0000E6920000}"/>
            </a:ext>
          </a:extLst>
        </xdr:cNvPr>
        <xdr:cNvGrpSpPr>
          <a:grpSpLocks/>
        </xdr:cNvGrpSpPr>
      </xdr:nvGrpSpPr>
      <xdr:grpSpPr bwMode="auto">
        <a:xfrm>
          <a:off x="3971924" y="1842353"/>
          <a:ext cx="419101" cy="230435"/>
          <a:chOff x="4053680" y="1394982"/>
          <a:chExt cx="415131" cy="230804"/>
        </a:xfrm>
      </xdr:grpSpPr>
      <xdr:sp macro="" textlink="">
        <xdr:nvSpPr>
          <xdr:cNvPr id="200" name="Arc 392">
            <a:extLst>
              <a:ext uri="{FF2B5EF4-FFF2-40B4-BE49-F238E27FC236}">
                <a16:creationId xmlns:a16="http://schemas.microsoft.com/office/drawing/2014/main" id="{00000000-0008-0000-0200-0000C8000000}"/>
              </a:ext>
            </a:extLst>
          </xdr:cNvPr>
          <xdr:cNvSpPr>
            <a:spLocks/>
          </xdr:cNvSpPr>
        </xdr:nvSpPr>
        <xdr:spPr bwMode="auto">
          <a:xfrm flipH="1" flipV="1">
            <a:off x="4133877" y="1394982"/>
            <a:ext cx="132087" cy="90849"/>
          </a:xfrm>
          <a:custGeom>
            <a:avLst/>
            <a:gdLst>
              <a:gd name="T0" fmla="*/ 0 w 21600"/>
              <a:gd name="T1" fmla="*/ 0 h 20345"/>
              <a:gd name="T2" fmla="*/ 0 w 21600"/>
              <a:gd name="T3" fmla="*/ 0 h 20345"/>
              <a:gd name="T4" fmla="*/ 0 w 21600"/>
              <a:gd name="T5" fmla="*/ 0 h 20345"/>
              <a:gd name="T6" fmla="*/ 0 60000 65536"/>
              <a:gd name="T7" fmla="*/ 0 60000 65536"/>
              <a:gd name="T8" fmla="*/ 0 60000 65536"/>
              <a:gd name="T9" fmla="*/ 0 w 21600"/>
              <a:gd name="T10" fmla="*/ 0 h 20345"/>
              <a:gd name="T11" fmla="*/ 21600 w 21600"/>
              <a:gd name="T12" fmla="*/ 20345 h 2034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0345" fill="none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</a:path>
              <a:path w="21600" h="20345" stroke="0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  <a:lnTo>
                  <a:pt x="0" y="20345"/>
                </a:lnTo>
                <a:lnTo>
                  <a:pt x="7254" y="-1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  <xdr:grpSp>
        <xdr:nvGrpSpPr>
          <xdr:cNvPr id="37682" name="200 Grupo">
            <a:extLst>
              <a:ext uri="{FF2B5EF4-FFF2-40B4-BE49-F238E27FC236}">
                <a16:creationId xmlns:a16="http://schemas.microsoft.com/office/drawing/2014/main" id="{00000000-0008-0000-0200-000032930000}"/>
              </a:ext>
            </a:extLst>
          </xdr:cNvPr>
          <xdr:cNvGrpSpPr>
            <a:grpSpLocks/>
          </xdr:cNvGrpSpPr>
        </xdr:nvGrpSpPr>
        <xdr:grpSpPr bwMode="auto">
          <a:xfrm>
            <a:off x="4053680" y="1445995"/>
            <a:ext cx="415131" cy="179791"/>
            <a:chOff x="4053680" y="1445995"/>
            <a:chExt cx="415131" cy="179791"/>
          </a:xfrm>
        </xdr:grpSpPr>
        <xdr:sp macro="" textlink="">
          <xdr:nvSpPr>
            <xdr:cNvPr id="202" name="Arc 393">
              <a:extLst>
                <a:ext uri="{FF2B5EF4-FFF2-40B4-BE49-F238E27FC236}">
                  <a16:creationId xmlns:a16="http://schemas.microsoft.com/office/drawing/2014/main" id="{00000000-0008-0000-0200-0000CA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4053680" y="1488285"/>
              <a:ext cx="193414" cy="85936"/>
            </a:xfrm>
            <a:custGeom>
              <a:avLst/>
              <a:gdLst>
                <a:gd name="T0" fmla="*/ 0 w 21600"/>
                <a:gd name="T1" fmla="*/ 0 h 21536"/>
                <a:gd name="T2" fmla="*/ 0 w 21600"/>
                <a:gd name="T3" fmla="*/ 0 h 21536"/>
                <a:gd name="T4" fmla="*/ 0 w 21600"/>
                <a:gd name="T5" fmla="*/ 0 h 21536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536"/>
                <a:gd name="T11" fmla="*/ 21600 w 21600"/>
                <a:gd name="T12" fmla="*/ 21536 h 21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536" fill="none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</a:path>
                <a:path w="21600" h="21536" stroke="0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  <a:lnTo>
                    <a:pt x="0" y="21536"/>
                  </a:lnTo>
                  <a:lnTo>
                    <a:pt x="1656" y="-1"/>
                  </a:lnTo>
                  <a:close/>
                </a:path>
              </a:pathLst>
            </a:custGeom>
            <a:noFill/>
            <a:ln w="9525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wrap="square" anchor="ctr"/>
            <a:lstStyle/>
            <a:p>
              <a:endParaRPr lang="es-PE"/>
            </a:p>
          </xdr:txBody>
        </xdr:sp>
        <xdr:sp macro="" textlink="">
          <xdr:nvSpPr>
            <xdr:cNvPr id="37684" name="Line 397">
              <a:extLst>
                <a:ext uri="{FF2B5EF4-FFF2-40B4-BE49-F238E27FC236}">
                  <a16:creationId xmlns:a16="http://schemas.microsoft.com/office/drawing/2014/main" id="{00000000-0008-0000-0200-000034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21956" y="1574006"/>
              <a:ext cx="159544" cy="238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7685" name="203 Grupo">
              <a:extLst>
                <a:ext uri="{FF2B5EF4-FFF2-40B4-BE49-F238E27FC236}">
                  <a16:creationId xmlns:a16="http://schemas.microsoft.com/office/drawing/2014/main" id="{00000000-0008-0000-0200-0000359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72814" y="1445995"/>
              <a:ext cx="95997" cy="179791"/>
              <a:chOff x="4372814" y="1445995"/>
              <a:chExt cx="95997" cy="179791"/>
            </a:xfrm>
          </xdr:grpSpPr>
          <xdr:sp macro="" textlink="">
            <xdr:nvSpPr>
              <xdr:cNvPr id="37687" name="Line 395">
                <a:extLst>
                  <a:ext uri="{FF2B5EF4-FFF2-40B4-BE49-F238E27FC236}">
                    <a16:creationId xmlns:a16="http://schemas.microsoft.com/office/drawing/2014/main" id="{00000000-0008-0000-0200-000037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74226" y="1445995"/>
                <a:ext cx="2823" cy="461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88" name="Line 396">
                <a:extLst>
                  <a:ext uri="{FF2B5EF4-FFF2-40B4-BE49-F238E27FC236}">
                    <a16:creationId xmlns:a16="http://schemas.microsoft.com/office/drawing/2014/main" id="{00000000-0008-0000-0200-000038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372814" y="1445995"/>
                <a:ext cx="90350" cy="875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89" name="Line 398">
                <a:extLst>
                  <a:ext uri="{FF2B5EF4-FFF2-40B4-BE49-F238E27FC236}">
                    <a16:creationId xmlns:a16="http://schemas.microsoft.com/office/drawing/2014/main" id="{00000000-0008-0000-0200-000039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5637" y="1581222"/>
                <a:ext cx="0" cy="4456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90" name="Line 399">
                <a:extLst>
                  <a:ext uri="{FF2B5EF4-FFF2-40B4-BE49-F238E27FC236}">
                    <a16:creationId xmlns:a16="http://schemas.microsoft.com/office/drawing/2014/main" id="{00000000-0008-0000-0200-00003A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461" y="1533586"/>
                <a:ext cx="90350" cy="89127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37686" name="204 Conector recto">
              <a:extLst>
                <a:ext uri="{FF2B5EF4-FFF2-40B4-BE49-F238E27FC236}">
                  <a16:creationId xmlns:a16="http://schemas.microsoft.com/office/drawing/2014/main" id="{00000000-0008-0000-0200-000036930000}"/>
                </a:ext>
              </a:extLst>
            </xdr:cNvPr>
            <xdr:cNvCxnSpPr>
              <a:cxnSpLocks noChangeShapeType="1"/>
              <a:endCxn id="37687" idx="0"/>
            </xdr:cNvCxnSpPr>
          </xdr:nvCxnSpPr>
          <xdr:spPr bwMode="auto">
            <a:xfrm>
              <a:off x="4222050" y="1485949"/>
              <a:ext cx="154999" cy="6146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4</xdr:col>
      <xdr:colOff>681038</xdr:colOff>
      <xdr:row>12</xdr:row>
      <xdr:rowOff>56344</xdr:rowOff>
    </xdr:from>
    <xdr:to>
      <xdr:col>5</xdr:col>
      <xdr:colOff>533400</xdr:colOff>
      <xdr:row>15</xdr:row>
      <xdr:rowOff>57148</xdr:rowOff>
    </xdr:to>
    <xdr:grpSp>
      <xdr:nvGrpSpPr>
        <xdr:cNvPr id="37607" name="210 Grupo">
          <a:extLst>
            <a:ext uri="{FF2B5EF4-FFF2-40B4-BE49-F238E27FC236}">
              <a16:creationId xmlns:a16="http://schemas.microsoft.com/office/drawing/2014/main" id="{00000000-0008-0000-0200-0000E7920000}"/>
            </a:ext>
          </a:extLst>
        </xdr:cNvPr>
        <xdr:cNvGrpSpPr>
          <a:grpSpLocks/>
        </xdr:cNvGrpSpPr>
      </xdr:nvGrpSpPr>
      <xdr:grpSpPr bwMode="auto">
        <a:xfrm>
          <a:off x="3729038" y="2173825"/>
          <a:ext cx="614362" cy="506361"/>
          <a:chOff x="4105122" y="1415034"/>
          <a:chExt cx="363689" cy="207679"/>
        </a:xfrm>
      </xdr:grpSpPr>
      <xdr:sp macro="" textlink="">
        <xdr:nvSpPr>
          <xdr:cNvPr id="212" name="Arc 392">
            <a:extLst>
              <a:ext uri="{FF2B5EF4-FFF2-40B4-BE49-F238E27FC236}">
                <a16:creationId xmlns:a16="http://schemas.microsoft.com/office/drawing/2014/main" id="{00000000-0008-0000-0200-0000D4000000}"/>
              </a:ext>
            </a:extLst>
          </xdr:cNvPr>
          <xdr:cNvSpPr>
            <a:spLocks/>
          </xdr:cNvSpPr>
        </xdr:nvSpPr>
        <xdr:spPr bwMode="auto">
          <a:xfrm flipH="1" flipV="1">
            <a:off x="4249938" y="1415034"/>
            <a:ext cx="117377" cy="74496"/>
          </a:xfrm>
          <a:custGeom>
            <a:avLst/>
            <a:gdLst>
              <a:gd name="T0" fmla="*/ 0 w 21600"/>
              <a:gd name="T1" fmla="*/ 0 h 20345"/>
              <a:gd name="T2" fmla="*/ 0 w 21600"/>
              <a:gd name="T3" fmla="*/ 0 h 20345"/>
              <a:gd name="T4" fmla="*/ 0 w 21600"/>
              <a:gd name="T5" fmla="*/ 0 h 20345"/>
              <a:gd name="T6" fmla="*/ 0 60000 65536"/>
              <a:gd name="T7" fmla="*/ 0 60000 65536"/>
              <a:gd name="T8" fmla="*/ 0 60000 65536"/>
              <a:gd name="T9" fmla="*/ 0 w 21600"/>
              <a:gd name="T10" fmla="*/ 0 h 20345"/>
              <a:gd name="T11" fmla="*/ 21600 w 21600"/>
              <a:gd name="T12" fmla="*/ 20345 h 2034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0345" fill="none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</a:path>
              <a:path w="21600" h="20345" stroke="0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  <a:lnTo>
                  <a:pt x="0" y="20345"/>
                </a:lnTo>
                <a:lnTo>
                  <a:pt x="7254" y="-1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  <xdr:grpSp>
        <xdr:nvGrpSpPr>
          <xdr:cNvPr id="37672" name="212 Grupo">
            <a:extLst>
              <a:ext uri="{FF2B5EF4-FFF2-40B4-BE49-F238E27FC236}">
                <a16:creationId xmlns:a16="http://schemas.microsoft.com/office/drawing/2014/main" id="{00000000-0008-0000-0200-000028930000}"/>
              </a:ext>
            </a:extLst>
          </xdr:cNvPr>
          <xdr:cNvGrpSpPr>
            <a:grpSpLocks/>
          </xdr:cNvGrpSpPr>
        </xdr:nvGrpSpPr>
        <xdr:grpSpPr bwMode="auto">
          <a:xfrm>
            <a:off x="4105122" y="1445995"/>
            <a:ext cx="363689" cy="176718"/>
            <a:chOff x="4105122" y="1445995"/>
            <a:chExt cx="363689" cy="176718"/>
          </a:xfrm>
        </xdr:grpSpPr>
        <xdr:sp macro="" textlink="">
          <xdr:nvSpPr>
            <xdr:cNvPr id="214" name="Arc 393">
              <a:extLst>
                <a:ext uri="{FF2B5EF4-FFF2-40B4-BE49-F238E27FC236}">
                  <a16:creationId xmlns:a16="http://schemas.microsoft.com/office/drawing/2014/main" id="{00000000-0008-0000-0200-0000D6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4105122" y="1480378"/>
              <a:ext cx="126868" cy="93534"/>
            </a:xfrm>
            <a:custGeom>
              <a:avLst/>
              <a:gdLst>
                <a:gd name="T0" fmla="*/ 0 w 21600"/>
                <a:gd name="T1" fmla="*/ 0 h 21536"/>
                <a:gd name="T2" fmla="*/ 0 w 21600"/>
                <a:gd name="T3" fmla="*/ 0 h 21536"/>
                <a:gd name="T4" fmla="*/ 0 w 21600"/>
                <a:gd name="T5" fmla="*/ 0 h 21536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536"/>
                <a:gd name="T11" fmla="*/ 21600 w 21600"/>
                <a:gd name="T12" fmla="*/ 21536 h 21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536" fill="none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</a:path>
                <a:path w="21600" h="21536" stroke="0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  <a:lnTo>
                    <a:pt x="0" y="21536"/>
                  </a:lnTo>
                  <a:lnTo>
                    <a:pt x="1656" y="-1"/>
                  </a:lnTo>
                  <a:close/>
                </a:path>
              </a:pathLst>
            </a:custGeom>
            <a:noFill/>
            <a:ln w="9525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wrap="square" anchor="ctr"/>
            <a:lstStyle/>
            <a:p>
              <a:endParaRPr lang="es-PE"/>
            </a:p>
          </xdr:txBody>
        </xdr:sp>
        <xdr:sp macro="" textlink="">
          <xdr:nvSpPr>
            <xdr:cNvPr id="37674" name="Line 397">
              <a:extLst>
                <a:ext uri="{FF2B5EF4-FFF2-40B4-BE49-F238E27FC236}">
                  <a16:creationId xmlns:a16="http://schemas.microsoft.com/office/drawing/2014/main" id="{00000000-0008-0000-0200-00002A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21956" y="1574006"/>
              <a:ext cx="159544" cy="238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7675" name="215 Grupo">
              <a:extLst>
                <a:ext uri="{FF2B5EF4-FFF2-40B4-BE49-F238E27FC236}">
                  <a16:creationId xmlns:a16="http://schemas.microsoft.com/office/drawing/2014/main" id="{00000000-0008-0000-0200-00002B9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74226" y="1445995"/>
              <a:ext cx="94585" cy="176718"/>
              <a:chOff x="4374226" y="1445995"/>
              <a:chExt cx="94585" cy="176718"/>
            </a:xfrm>
          </xdr:grpSpPr>
          <xdr:sp macro="" textlink="">
            <xdr:nvSpPr>
              <xdr:cNvPr id="37677" name="Line 395">
                <a:extLst>
                  <a:ext uri="{FF2B5EF4-FFF2-40B4-BE49-F238E27FC236}">
                    <a16:creationId xmlns:a16="http://schemas.microsoft.com/office/drawing/2014/main" id="{00000000-0008-0000-0200-00002D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74226" y="1445995"/>
                <a:ext cx="2823" cy="461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78" name="Line 396">
                <a:extLst>
                  <a:ext uri="{FF2B5EF4-FFF2-40B4-BE49-F238E27FC236}">
                    <a16:creationId xmlns:a16="http://schemas.microsoft.com/office/drawing/2014/main" id="{00000000-0008-0000-0200-00002E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376158" y="1447187"/>
                <a:ext cx="90350" cy="875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79" name="Line 398">
                <a:extLst>
                  <a:ext uri="{FF2B5EF4-FFF2-40B4-BE49-F238E27FC236}">
                    <a16:creationId xmlns:a16="http://schemas.microsoft.com/office/drawing/2014/main" id="{00000000-0008-0000-0200-00002F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979" y="1577646"/>
                <a:ext cx="0" cy="4456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80" name="Line 399">
                <a:extLst>
                  <a:ext uri="{FF2B5EF4-FFF2-40B4-BE49-F238E27FC236}">
                    <a16:creationId xmlns:a16="http://schemas.microsoft.com/office/drawing/2014/main" id="{00000000-0008-0000-0200-000030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461" y="1533586"/>
                <a:ext cx="90350" cy="89127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37676" name="216 Conector recto">
              <a:extLst>
                <a:ext uri="{FF2B5EF4-FFF2-40B4-BE49-F238E27FC236}">
                  <a16:creationId xmlns:a16="http://schemas.microsoft.com/office/drawing/2014/main" id="{00000000-0008-0000-0200-00002C930000}"/>
                </a:ext>
              </a:extLst>
            </xdr:cNvPr>
            <xdr:cNvCxnSpPr>
              <a:cxnSpLocks noChangeShapeType="1"/>
              <a:endCxn id="37677" idx="0"/>
            </xdr:cNvCxnSpPr>
          </xdr:nvCxnSpPr>
          <xdr:spPr bwMode="auto">
            <a:xfrm>
              <a:off x="4324979" y="1489516"/>
              <a:ext cx="52070" cy="258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5</xdr:col>
      <xdr:colOff>152559</xdr:colOff>
      <xdr:row>10</xdr:row>
      <xdr:rowOff>152400</xdr:rowOff>
    </xdr:from>
    <xdr:to>
      <xdr:col>5</xdr:col>
      <xdr:colOff>162084</xdr:colOff>
      <xdr:row>12</xdr:row>
      <xdr:rowOff>57150</xdr:rowOff>
    </xdr:to>
    <xdr:cxnSp macro="">
      <xdr:nvCxnSpPr>
        <xdr:cNvPr id="37608" name="52 Conector recto">
          <a:extLst>
            <a:ext uri="{FF2B5EF4-FFF2-40B4-BE49-F238E27FC236}">
              <a16:creationId xmlns:a16="http://schemas.microsoft.com/office/drawing/2014/main" id="{00000000-0008-0000-0200-0000E892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962559" y="1877632"/>
          <a:ext cx="9525" cy="22672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428625</xdr:colOff>
      <xdr:row>20</xdr:row>
      <xdr:rowOff>100395</xdr:rowOff>
    </xdr:from>
    <xdr:to>
      <xdr:col>5</xdr:col>
      <xdr:colOff>228604</xdr:colOff>
      <xdr:row>23</xdr:row>
      <xdr:rowOff>95251</xdr:rowOff>
    </xdr:to>
    <xdr:grpSp>
      <xdr:nvGrpSpPr>
        <xdr:cNvPr id="37609" name="226 Grupo">
          <a:extLst>
            <a:ext uri="{FF2B5EF4-FFF2-40B4-BE49-F238E27FC236}">
              <a16:creationId xmlns:a16="http://schemas.microsoft.com/office/drawing/2014/main" id="{00000000-0008-0000-0200-0000E9920000}"/>
            </a:ext>
          </a:extLst>
        </xdr:cNvPr>
        <xdr:cNvGrpSpPr>
          <a:grpSpLocks/>
        </xdr:cNvGrpSpPr>
      </xdr:nvGrpSpPr>
      <xdr:grpSpPr bwMode="auto">
        <a:xfrm>
          <a:off x="3476625" y="3617318"/>
          <a:ext cx="561979" cy="500414"/>
          <a:chOff x="4163299" y="1381858"/>
          <a:chExt cx="305512" cy="240855"/>
        </a:xfrm>
      </xdr:grpSpPr>
      <xdr:sp macro="" textlink="">
        <xdr:nvSpPr>
          <xdr:cNvPr id="228" name="Arc 392">
            <a:extLst>
              <a:ext uri="{FF2B5EF4-FFF2-40B4-BE49-F238E27FC236}">
                <a16:creationId xmlns:a16="http://schemas.microsoft.com/office/drawing/2014/main" id="{00000000-0008-0000-0200-0000E4000000}"/>
              </a:ext>
            </a:extLst>
          </xdr:cNvPr>
          <xdr:cNvSpPr>
            <a:spLocks/>
          </xdr:cNvSpPr>
        </xdr:nvSpPr>
        <xdr:spPr bwMode="auto">
          <a:xfrm flipH="1" flipV="1">
            <a:off x="4240972" y="1381858"/>
            <a:ext cx="125568" cy="110784"/>
          </a:xfrm>
          <a:custGeom>
            <a:avLst/>
            <a:gdLst>
              <a:gd name="T0" fmla="*/ 0 w 21600"/>
              <a:gd name="T1" fmla="*/ 0 h 20345"/>
              <a:gd name="T2" fmla="*/ 0 w 21600"/>
              <a:gd name="T3" fmla="*/ 0 h 20345"/>
              <a:gd name="T4" fmla="*/ 0 w 21600"/>
              <a:gd name="T5" fmla="*/ 0 h 20345"/>
              <a:gd name="T6" fmla="*/ 0 60000 65536"/>
              <a:gd name="T7" fmla="*/ 0 60000 65536"/>
              <a:gd name="T8" fmla="*/ 0 60000 65536"/>
              <a:gd name="T9" fmla="*/ 0 w 21600"/>
              <a:gd name="T10" fmla="*/ 0 h 20345"/>
              <a:gd name="T11" fmla="*/ 21600 w 21600"/>
              <a:gd name="T12" fmla="*/ 20345 h 2034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0345" fill="none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</a:path>
              <a:path w="21600" h="20345" stroke="0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  <a:lnTo>
                  <a:pt x="0" y="20345"/>
                </a:lnTo>
                <a:lnTo>
                  <a:pt x="7254" y="-1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  <xdr:grpSp>
        <xdr:nvGrpSpPr>
          <xdr:cNvPr id="37662" name="228 Grupo">
            <a:extLst>
              <a:ext uri="{FF2B5EF4-FFF2-40B4-BE49-F238E27FC236}">
                <a16:creationId xmlns:a16="http://schemas.microsoft.com/office/drawing/2014/main" id="{00000000-0008-0000-0200-00001E930000}"/>
              </a:ext>
            </a:extLst>
          </xdr:cNvPr>
          <xdr:cNvGrpSpPr>
            <a:grpSpLocks/>
          </xdr:cNvGrpSpPr>
        </xdr:nvGrpSpPr>
        <xdr:grpSpPr bwMode="auto">
          <a:xfrm>
            <a:off x="4163299" y="1445995"/>
            <a:ext cx="305512" cy="176718"/>
            <a:chOff x="4163299" y="1445995"/>
            <a:chExt cx="305512" cy="176718"/>
          </a:xfrm>
        </xdr:grpSpPr>
        <xdr:sp macro="" textlink="">
          <xdr:nvSpPr>
            <xdr:cNvPr id="230" name="Arc 393">
              <a:extLst>
                <a:ext uri="{FF2B5EF4-FFF2-40B4-BE49-F238E27FC236}">
                  <a16:creationId xmlns:a16="http://schemas.microsoft.com/office/drawing/2014/main" id="{00000000-0008-0000-0200-0000E6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4163299" y="1517487"/>
              <a:ext cx="94501" cy="58687"/>
            </a:xfrm>
            <a:custGeom>
              <a:avLst/>
              <a:gdLst>
                <a:gd name="T0" fmla="*/ 0 w 21600"/>
                <a:gd name="T1" fmla="*/ 0 h 21536"/>
                <a:gd name="T2" fmla="*/ 0 w 21600"/>
                <a:gd name="T3" fmla="*/ 0 h 21536"/>
                <a:gd name="T4" fmla="*/ 0 w 21600"/>
                <a:gd name="T5" fmla="*/ 0 h 21536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536"/>
                <a:gd name="T11" fmla="*/ 21600 w 21600"/>
                <a:gd name="T12" fmla="*/ 21536 h 21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536" fill="none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</a:path>
                <a:path w="21600" h="21536" stroke="0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  <a:lnTo>
                    <a:pt x="0" y="21536"/>
                  </a:lnTo>
                  <a:lnTo>
                    <a:pt x="1656" y="-1"/>
                  </a:lnTo>
                  <a:close/>
                </a:path>
              </a:pathLst>
            </a:custGeom>
            <a:noFill/>
            <a:ln w="9525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wrap="square" anchor="ctr"/>
            <a:lstStyle/>
            <a:p>
              <a:endParaRPr lang="es-PE"/>
            </a:p>
          </xdr:txBody>
        </xdr:sp>
        <xdr:sp macro="" textlink="">
          <xdr:nvSpPr>
            <xdr:cNvPr id="37664" name="Line 397">
              <a:extLst>
                <a:ext uri="{FF2B5EF4-FFF2-40B4-BE49-F238E27FC236}">
                  <a16:creationId xmlns:a16="http://schemas.microsoft.com/office/drawing/2014/main" id="{00000000-0008-0000-0200-000020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47445" y="1576174"/>
              <a:ext cx="134055" cy="2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7665" name="231 Grupo">
              <a:extLst>
                <a:ext uri="{FF2B5EF4-FFF2-40B4-BE49-F238E27FC236}">
                  <a16:creationId xmlns:a16="http://schemas.microsoft.com/office/drawing/2014/main" id="{00000000-0008-0000-0200-0000219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74226" y="1445995"/>
              <a:ext cx="94585" cy="176718"/>
              <a:chOff x="4374226" y="1445995"/>
              <a:chExt cx="94585" cy="176718"/>
            </a:xfrm>
          </xdr:grpSpPr>
          <xdr:sp macro="" textlink="">
            <xdr:nvSpPr>
              <xdr:cNvPr id="37667" name="Line 395">
                <a:extLst>
                  <a:ext uri="{FF2B5EF4-FFF2-40B4-BE49-F238E27FC236}">
                    <a16:creationId xmlns:a16="http://schemas.microsoft.com/office/drawing/2014/main" id="{00000000-0008-0000-0200-000023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74226" y="1445995"/>
                <a:ext cx="2823" cy="461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68" name="Line 396">
                <a:extLst>
                  <a:ext uri="{FF2B5EF4-FFF2-40B4-BE49-F238E27FC236}">
                    <a16:creationId xmlns:a16="http://schemas.microsoft.com/office/drawing/2014/main" id="{00000000-0008-0000-0200-000024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376158" y="1447187"/>
                <a:ext cx="90350" cy="875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69" name="Line 398">
                <a:extLst>
                  <a:ext uri="{FF2B5EF4-FFF2-40B4-BE49-F238E27FC236}">
                    <a16:creationId xmlns:a16="http://schemas.microsoft.com/office/drawing/2014/main" id="{00000000-0008-0000-0200-000025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979" y="1577646"/>
                <a:ext cx="0" cy="4456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70" name="Line 399">
                <a:extLst>
                  <a:ext uri="{FF2B5EF4-FFF2-40B4-BE49-F238E27FC236}">
                    <a16:creationId xmlns:a16="http://schemas.microsoft.com/office/drawing/2014/main" id="{00000000-0008-0000-0200-000026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461" y="1533586"/>
                <a:ext cx="90350" cy="89127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37666" name="232 Conector recto">
              <a:extLst>
                <a:ext uri="{FF2B5EF4-FFF2-40B4-BE49-F238E27FC236}">
                  <a16:creationId xmlns:a16="http://schemas.microsoft.com/office/drawing/2014/main" id="{00000000-0008-0000-0200-000022930000}"/>
                </a:ext>
              </a:extLst>
            </xdr:cNvPr>
            <xdr:cNvCxnSpPr>
              <a:cxnSpLocks noChangeShapeType="1"/>
              <a:endCxn id="37667" idx="0"/>
            </xdr:cNvCxnSpPr>
          </xdr:nvCxnSpPr>
          <xdr:spPr bwMode="auto">
            <a:xfrm flipV="1">
              <a:off x="4322527" y="1492095"/>
              <a:ext cx="54522" cy="548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4</xdr:col>
      <xdr:colOff>590550</xdr:colOff>
      <xdr:row>16</xdr:row>
      <xdr:rowOff>57150</xdr:rowOff>
    </xdr:from>
    <xdr:to>
      <xdr:col>4</xdr:col>
      <xdr:colOff>590550</xdr:colOff>
      <xdr:row>17</xdr:row>
      <xdr:rowOff>152400</xdr:rowOff>
    </xdr:to>
    <xdr:cxnSp macro="">
      <xdr:nvCxnSpPr>
        <xdr:cNvPr id="37610" name="55 Conector recto">
          <a:extLst>
            <a:ext uri="{FF2B5EF4-FFF2-40B4-BE49-F238E27FC236}">
              <a16:creationId xmlns:a16="http://schemas.microsoft.com/office/drawing/2014/main" id="{00000000-0008-0000-0200-0000EA920000}"/>
            </a:ext>
          </a:extLst>
        </xdr:cNvPr>
        <xdr:cNvCxnSpPr>
          <a:cxnSpLocks noChangeShapeType="1"/>
        </xdr:cNvCxnSpPr>
      </xdr:nvCxnSpPr>
      <xdr:spPr bwMode="auto">
        <a:xfrm>
          <a:off x="3638550" y="2762250"/>
          <a:ext cx="0" cy="2571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322215</xdr:colOff>
      <xdr:row>24</xdr:row>
      <xdr:rowOff>0</xdr:rowOff>
    </xdr:from>
    <xdr:to>
      <xdr:col>5</xdr:col>
      <xdr:colOff>47623</xdr:colOff>
      <xdr:row>27</xdr:row>
      <xdr:rowOff>1</xdr:rowOff>
    </xdr:to>
    <xdr:grpSp>
      <xdr:nvGrpSpPr>
        <xdr:cNvPr id="37611" name="240 Grupo">
          <a:extLst>
            <a:ext uri="{FF2B5EF4-FFF2-40B4-BE49-F238E27FC236}">
              <a16:creationId xmlns:a16="http://schemas.microsoft.com/office/drawing/2014/main" id="{00000000-0008-0000-0200-0000EB920000}"/>
            </a:ext>
          </a:extLst>
        </xdr:cNvPr>
        <xdr:cNvGrpSpPr>
          <a:grpSpLocks/>
        </xdr:cNvGrpSpPr>
      </xdr:nvGrpSpPr>
      <xdr:grpSpPr bwMode="auto">
        <a:xfrm>
          <a:off x="2608215" y="4191000"/>
          <a:ext cx="1249408" cy="505559"/>
          <a:chOff x="3810845" y="1445995"/>
          <a:chExt cx="657966" cy="176718"/>
        </a:xfrm>
      </xdr:grpSpPr>
      <xdr:sp macro="" textlink="">
        <xdr:nvSpPr>
          <xdr:cNvPr id="242" name="Arc 392">
            <a:extLst>
              <a:ext uri="{FF2B5EF4-FFF2-40B4-BE49-F238E27FC236}">
                <a16:creationId xmlns:a16="http://schemas.microsoft.com/office/drawing/2014/main" id="{00000000-0008-0000-0200-0000F2000000}"/>
              </a:ext>
            </a:extLst>
          </xdr:cNvPr>
          <xdr:cNvSpPr>
            <a:spLocks/>
          </xdr:cNvSpPr>
        </xdr:nvSpPr>
        <xdr:spPr bwMode="auto">
          <a:xfrm flipH="1" flipV="1">
            <a:off x="4271752" y="1466364"/>
            <a:ext cx="92189" cy="23809"/>
          </a:xfrm>
          <a:custGeom>
            <a:avLst/>
            <a:gdLst>
              <a:gd name="T0" fmla="*/ 0 w 21600"/>
              <a:gd name="T1" fmla="*/ 0 h 20345"/>
              <a:gd name="T2" fmla="*/ 0 w 21600"/>
              <a:gd name="T3" fmla="*/ 0 h 20345"/>
              <a:gd name="T4" fmla="*/ 0 w 21600"/>
              <a:gd name="T5" fmla="*/ 0 h 20345"/>
              <a:gd name="T6" fmla="*/ 0 60000 65536"/>
              <a:gd name="T7" fmla="*/ 0 60000 65536"/>
              <a:gd name="T8" fmla="*/ 0 60000 65536"/>
              <a:gd name="T9" fmla="*/ 0 w 21600"/>
              <a:gd name="T10" fmla="*/ 0 h 20345"/>
              <a:gd name="T11" fmla="*/ 21600 w 21600"/>
              <a:gd name="T12" fmla="*/ 20345 h 2034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0345" fill="none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</a:path>
              <a:path w="21600" h="20345" stroke="0" extrusionOk="0">
                <a:moveTo>
                  <a:pt x="7254" y="-1"/>
                </a:moveTo>
                <a:cubicBezTo>
                  <a:pt x="15856" y="3066"/>
                  <a:pt x="21600" y="11212"/>
                  <a:pt x="21600" y="20345"/>
                </a:cubicBezTo>
                <a:lnTo>
                  <a:pt x="0" y="20345"/>
                </a:lnTo>
                <a:lnTo>
                  <a:pt x="7254" y="-1"/>
                </a:lnTo>
                <a:close/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 anchor="ctr"/>
          <a:lstStyle/>
          <a:p>
            <a:endParaRPr lang="es-PE"/>
          </a:p>
        </xdr:txBody>
      </xdr:sp>
      <xdr:grpSp>
        <xdr:nvGrpSpPr>
          <xdr:cNvPr id="37652" name="242 Grupo">
            <a:extLst>
              <a:ext uri="{FF2B5EF4-FFF2-40B4-BE49-F238E27FC236}">
                <a16:creationId xmlns:a16="http://schemas.microsoft.com/office/drawing/2014/main" id="{00000000-0008-0000-0200-000014930000}"/>
              </a:ext>
            </a:extLst>
          </xdr:cNvPr>
          <xdr:cNvGrpSpPr>
            <a:grpSpLocks/>
          </xdr:cNvGrpSpPr>
        </xdr:nvGrpSpPr>
        <xdr:grpSpPr bwMode="auto">
          <a:xfrm>
            <a:off x="3810845" y="1445995"/>
            <a:ext cx="657966" cy="176718"/>
            <a:chOff x="3810845" y="1445995"/>
            <a:chExt cx="657966" cy="176718"/>
          </a:xfrm>
        </xdr:grpSpPr>
        <xdr:sp macro="" textlink="">
          <xdr:nvSpPr>
            <xdr:cNvPr id="244" name="Arc 393">
              <a:extLst>
                <a:ext uri="{FF2B5EF4-FFF2-40B4-BE49-F238E27FC236}">
                  <a16:creationId xmlns:a16="http://schemas.microsoft.com/office/drawing/2014/main" id="{00000000-0008-0000-0200-0000F4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3810845" y="1538381"/>
              <a:ext cx="98658" cy="34952"/>
            </a:xfrm>
            <a:custGeom>
              <a:avLst/>
              <a:gdLst>
                <a:gd name="T0" fmla="*/ 0 w 21600"/>
                <a:gd name="T1" fmla="*/ 0 h 21536"/>
                <a:gd name="T2" fmla="*/ 0 w 21600"/>
                <a:gd name="T3" fmla="*/ 0 h 21536"/>
                <a:gd name="T4" fmla="*/ 0 w 21600"/>
                <a:gd name="T5" fmla="*/ 0 h 21536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536"/>
                <a:gd name="T11" fmla="*/ 21600 w 21600"/>
                <a:gd name="T12" fmla="*/ 21536 h 21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536" fill="none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</a:path>
                <a:path w="21600" h="21536" stroke="0" extrusionOk="0">
                  <a:moveTo>
                    <a:pt x="1656" y="-1"/>
                  </a:moveTo>
                  <a:cubicBezTo>
                    <a:pt x="12909" y="864"/>
                    <a:pt x="21600" y="10248"/>
                    <a:pt x="21600" y="21536"/>
                  </a:cubicBezTo>
                  <a:lnTo>
                    <a:pt x="0" y="21536"/>
                  </a:lnTo>
                  <a:lnTo>
                    <a:pt x="1656" y="-1"/>
                  </a:lnTo>
                  <a:close/>
                </a:path>
              </a:pathLst>
            </a:custGeom>
            <a:noFill/>
            <a:ln w="9525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wrap="square" anchor="ctr"/>
            <a:lstStyle/>
            <a:p>
              <a:endParaRPr lang="es-PE"/>
            </a:p>
          </xdr:txBody>
        </xdr:sp>
        <xdr:sp macro="" textlink="">
          <xdr:nvSpPr>
            <xdr:cNvPr id="37654" name="Line 397">
              <a:extLst>
                <a:ext uri="{FF2B5EF4-FFF2-40B4-BE49-F238E27FC236}">
                  <a16:creationId xmlns:a16="http://schemas.microsoft.com/office/drawing/2014/main" id="{00000000-0008-0000-0200-0000169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96724" y="1573323"/>
              <a:ext cx="484776" cy="306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37655" name="245 Grupo">
              <a:extLst>
                <a:ext uri="{FF2B5EF4-FFF2-40B4-BE49-F238E27FC236}">
                  <a16:creationId xmlns:a16="http://schemas.microsoft.com/office/drawing/2014/main" id="{00000000-0008-0000-0200-00001793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74226" y="1445995"/>
              <a:ext cx="94585" cy="176718"/>
              <a:chOff x="4374226" y="1445995"/>
              <a:chExt cx="94585" cy="176718"/>
            </a:xfrm>
          </xdr:grpSpPr>
          <xdr:sp macro="" textlink="">
            <xdr:nvSpPr>
              <xdr:cNvPr id="37657" name="Line 395">
                <a:extLst>
                  <a:ext uri="{FF2B5EF4-FFF2-40B4-BE49-F238E27FC236}">
                    <a16:creationId xmlns:a16="http://schemas.microsoft.com/office/drawing/2014/main" id="{00000000-0008-0000-0200-000019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74226" y="1445995"/>
                <a:ext cx="2823" cy="4610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58" name="Line 396">
                <a:extLst>
                  <a:ext uri="{FF2B5EF4-FFF2-40B4-BE49-F238E27FC236}">
                    <a16:creationId xmlns:a16="http://schemas.microsoft.com/office/drawing/2014/main" id="{00000000-0008-0000-0200-00001A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376158" y="1447187"/>
                <a:ext cx="90350" cy="8759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59" name="Line 398">
                <a:extLst>
                  <a:ext uri="{FF2B5EF4-FFF2-40B4-BE49-F238E27FC236}">
                    <a16:creationId xmlns:a16="http://schemas.microsoft.com/office/drawing/2014/main" id="{00000000-0008-0000-0200-00001B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979" y="1577646"/>
                <a:ext cx="0" cy="44564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660" name="Line 399">
                <a:extLst>
                  <a:ext uri="{FF2B5EF4-FFF2-40B4-BE49-F238E27FC236}">
                    <a16:creationId xmlns:a16="http://schemas.microsoft.com/office/drawing/2014/main" id="{00000000-0008-0000-0200-00001C93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78461" y="1533586"/>
                <a:ext cx="90350" cy="89127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37656" name="246 Conector recto">
              <a:extLst>
                <a:ext uri="{FF2B5EF4-FFF2-40B4-BE49-F238E27FC236}">
                  <a16:creationId xmlns:a16="http://schemas.microsoft.com/office/drawing/2014/main" id="{00000000-0008-0000-0200-000018930000}"/>
                </a:ext>
              </a:extLst>
            </xdr:cNvPr>
            <xdr:cNvCxnSpPr>
              <a:cxnSpLocks noChangeShapeType="1"/>
              <a:endCxn id="37657" idx="0"/>
            </xdr:cNvCxnSpPr>
          </xdr:nvCxnSpPr>
          <xdr:spPr bwMode="auto">
            <a:xfrm>
              <a:off x="4324979" y="1489516"/>
              <a:ext cx="52070" cy="2579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1</xdr:col>
      <xdr:colOff>148935</xdr:colOff>
      <xdr:row>31</xdr:row>
      <xdr:rowOff>45025</xdr:rowOff>
    </xdr:from>
    <xdr:to>
      <xdr:col>3</xdr:col>
      <xdr:colOff>72735</xdr:colOff>
      <xdr:row>31</xdr:row>
      <xdr:rowOff>51954</xdr:rowOff>
    </xdr:to>
    <xdr:sp macro="" textlink="">
      <xdr:nvSpPr>
        <xdr:cNvPr id="37612" name="Line 298">
          <a:extLst>
            <a:ext uri="{FF2B5EF4-FFF2-40B4-BE49-F238E27FC236}">
              <a16:creationId xmlns:a16="http://schemas.microsoft.com/office/drawing/2014/main" id="{00000000-0008-0000-0200-0000EC920000}"/>
            </a:ext>
          </a:extLst>
        </xdr:cNvPr>
        <xdr:cNvSpPr>
          <a:spLocks noChangeShapeType="1"/>
        </xdr:cNvSpPr>
      </xdr:nvSpPr>
      <xdr:spPr bwMode="auto">
        <a:xfrm flipH="1">
          <a:off x="942108" y="5521034"/>
          <a:ext cx="1510145" cy="6929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657225</xdr:colOff>
      <xdr:row>25</xdr:row>
      <xdr:rowOff>36195</xdr:rowOff>
    </xdr:from>
    <xdr:to>
      <xdr:col>4</xdr:col>
      <xdr:colOff>123823</xdr:colOff>
      <xdr:row>37</xdr:row>
      <xdr:rowOff>114291</xdr:rowOff>
    </xdr:to>
    <xdr:grpSp>
      <xdr:nvGrpSpPr>
        <xdr:cNvPr id="37613" name="83 Grupo">
          <a:extLst>
            <a:ext uri="{FF2B5EF4-FFF2-40B4-BE49-F238E27FC236}">
              <a16:creationId xmlns:a16="http://schemas.microsoft.com/office/drawing/2014/main" id="{00000000-0008-0000-0200-0000ED920000}"/>
            </a:ext>
          </a:extLst>
        </xdr:cNvPr>
        <xdr:cNvGrpSpPr>
          <a:grpSpLocks/>
        </xdr:cNvGrpSpPr>
      </xdr:nvGrpSpPr>
      <xdr:grpSpPr bwMode="auto">
        <a:xfrm>
          <a:off x="2181225" y="4395714"/>
          <a:ext cx="990598" cy="2100327"/>
          <a:chOff x="2541915" y="3779902"/>
          <a:chExt cx="993857" cy="1725420"/>
        </a:xfrm>
      </xdr:grpSpPr>
      <xdr:grpSp>
        <xdr:nvGrpSpPr>
          <xdr:cNvPr id="37617" name="82 Grupo">
            <a:extLst>
              <a:ext uri="{FF2B5EF4-FFF2-40B4-BE49-F238E27FC236}">
                <a16:creationId xmlns:a16="http://schemas.microsoft.com/office/drawing/2014/main" id="{00000000-0008-0000-0200-0000F1920000}"/>
              </a:ext>
            </a:extLst>
          </xdr:cNvPr>
          <xdr:cNvGrpSpPr>
            <a:grpSpLocks/>
          </xdr:cNvGrpSpPr>
        </xdr:nvGrpSpPr>
        <xdr:grpSpPr bwMode="auto">
          <a:xfrm>
            <a:off x="2541915" y="3779902"/>
            <a:ext cx="993857" cy="1725420"/>
            <a:chOff x="2541915" y="3779902"/>
            <a:chExt cx="993857" cy="1725420"/>
          </a:xfrm>
        </xdr:grpSpPr>
        <xdr:cxnSp macro="">
          <xdr:nvCxnSpPr>
            <xdr:cNvPr id="5" name="9 Conector recto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H="1" flipV="1">
              <a:off x="2967945" y="3779902"/>
              <a:ext cx="5401" cy="116392"/>
            </a:xfrm>
            <a:prstGeom prst="line">
              <a:avLst/>
            </a:prstGeom>
            <a:ln w="952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" name="16 Conector recto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CxnSpPr/>
          </xdr:nvCxnSpPr>
          <xdr:spPr bwMode="auto">
            <a:xfrm>
              <a:off x="2742158" y="4487744"/>
              <a:ext cx="8237" cy="204418"/>
            </a:xfrm>
            <a:prstGeom prst="line">
              <a:avLst/>
            </a:prstGeom>
            <a:ln w="952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37621" name="64 Grupo">
              <a:extLst>
                <a:ext uri="{FF2B5EF4-FFF2-40B4-BE49-F238E27FC236}">
                  <a16:creationId xmlns:a16="http://schemas.microsoft.com/office/drawing/2014/main" id="{00000000-0008-0000-0200-0000F59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75659" y="4686069"/>
              <a:ext cx="772658" cy="355359"/>
              <a:chOff x="2671329" y="4667000"/>
              <a:chExt cx="772658" cy="247900"/>
            </a:xfrm>
          </xdr:grpSpPr>
          <xdr:grpSp>
            <xdr:nvGrpSpPr>
              <xdr:cNvPr id="37642" name="Group 315">
                <a:extLst>
                  <a:ext uri="{FF2B5EF4-FFF2-40B4-BE49-F238E27FC236}">
                    <a16:creationId xmlns:a16="http://schemas.microsoft.com/office/drawing/2014/main" id="{00000000-0008-0000-0200-00000A93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71329" y="4696775"/>
                <a:ext cx="772658" cy="218125"/>
                <a:chOff x="2330" y="1577"/>
                <a:chExt cx="319" cy="192"/>
              </a:xfrm>
            </xdr:grpSpPr>
            <xdr:sp macro="" textlink="">
              <xdr:nvSpPr>
                <xdr:cNvPr id="37644" name="Line 265">
                  <a:extLst>
                    <a:ext uri="{FF2B5EF4-FFF2-40B4-BE49-F238E27FC236}">
                      <a16:creationId xmlns:a16="http://schemas.microsoft.com/office/drawing/2014/main" id="{00000000-0008-0000-0200-00000C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419" y="1621"/>
                  <a:ext cx="134" cy="5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45" name="Line 266">
                  <a:extLst>
                    <a:ext uri="{FF2B5EF4-FFF2-40B4-BE49-F238E27FC236}">
                      <a16:creationId xmlns:a16="http://schemas.microsoft.com/office/drawing/2014/main" id="{00000000-0008-0000-0200-00000D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577"/>
                  <a:ext cx="1" cy="4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46" name="Line 267">
                  <a:extLst>
                    <a:ext uri="{FF2B5EF4-FFF2-40B4-BE49-F238E27FC236}">
                      <a16:creationId xmlns:a16="http://schemas.microsoft.com/office/drawing/2014/main" id="{00000000-0008-0000-0200-00000E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553" y="1577"/>
                  <a:ext cx="96" cy="9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47" name="Line 268">
                  <a:extLst>
                    <a:ext uri="{FF2B5EF4-FFF2-40B4-BE49-F238E27FC236}">
                      <a16:creationId xmlns:a16="http://schemas.microsoft.com/office/drawing/2014/main" id="{00000000-0008-0000-0200-00000F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379" y="1721"/>
                  <a:ext cx="174" cy="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48" name="Line 269">
                  <a:extLst>
                    <a:ext uri="{FF2B5EF4-FFF2-40B4-BE49-F238E27FC236}">
                      <a16:creationId xmlns:a16="http://schemas.microsoft.com/office/drawing/2014/main" id="{00000000-0008-0000-0200-000010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721"/>
                  <a:ext cx="1" cy="4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49" name="Line 270">
                  <a:extLst>
                    <a:ext uri="{FF2B5EF4-FFF2-40B4-BE49-F238E27FC236}">
                      <a16:creationId xmlns:a16="http://schemas.microsoft.com/office/drawing/2014/main" id="{00000000-0008-0000-0200-000011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673"/>
                  <a:ext cx="96" cy="9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69" name="Arc 273">
                  <a:extLst>
                    <a:ext uri="{FF2B5EF4-FFF2-40B4-BE49-F238E27FC236}">
                      <a16:creationId xmlns:a16="http://schemas.microsoft.com/office/drawing/2014/main" id="{00000000-0008-0000-0200-00000D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 flipV="1">
                  <a:off x="2330" y="1649"/>
                  <a:ext cx="51" cy="71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lnTo>
                        <a:pt x="-1" y="0"/>
                      </a:lnTo>
                      <a:close/>
                    </a:path>
                  </a:pathLst>
                </a:custGeom>
                <a:noFill/>
                <a:ln w="9525">
                  <a:solidFill>
                    <a:schemeClr val="tx1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wrap="square" anchor="ctr"/>
                <a:lstStyle/>
                <a:p>
                  <a:endParaRPr lang="es-PE"/>
                </a:p>
              </xdr:txBody>
            </xdr:sp>
          </xdr:grpSp>
          <xdr:sp macro="" textlink="">
            <xdr:nvSpPr>
              <xdr:cNvPr id="270" name="Arc 273">
                <a:extLst>
                  <a:ext uri="{FF2B5EF4-FFF2-40B4-BE49-F238E27FC236}">
                    <a16:creationId xmlns:a16="http://schemas.microsoft.com/office/drawing/2014/main" id="{00000000-0008-0000-0200-00000E010000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2747825" y="4667000"/>
                <a:ext cx="143345" cy="80357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lnTo>
                      <a:pt x="-1" y="0"/>
                    </a:lnTo>
                    <a:close/>
                  </a:path>
                </a:pathLst>
              </a:custGeom>
              <a:noFill/>
              <a:ln w="9525">
                <a:solidFill>
                  <a:schemeClr val="tx1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wrap="square" anchor="ctr"/>
              <a:lstStyle/>
              <a:p>
                <a:endParaRPr lang="es-PE"/>
              </a:p>
            </xdr:txBody>
          </xdr:sp>
        </xdr:grpSp>
        <xdr:grpSp>
          <xdr:nvGrpSpPr>
            <xdr:cNvPr id="37622" name="272 Grupo">
              <a:extLst>
                <a:ext uri="{FF2B5EF4-FFF2-40B4-BE49-F238E27FC236}">
                  <a16:creationId xmlns:a16="http://schemas.microsoft.com/office/drawing/2014/main" id="{00000000-0008-0000-0200-0000F69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38893" y="4352597"/>
              <a:ext cx="796879" cy="268825"/>
              <a:chOff x="2647106" y="4737948"/>
              <a:chExt cx="796879" cy="265564"/>
            </a:xfrm>
          </xdr:grpSpPr>
          <xdr:grpSp>
            <xdr:nvGrpSpPr>
              <xdr:cNvPr id="37633" name="Group 315">
                <a:extLst>
                  <a:ext uri="{FF2B5EF4-FFF2-40B4-BE49-F238E27FC236}">
                    <a16:creationId xmlns:a16="http://schemas.microsoft.com/office/drawing/2014/main" id="{00000000-0008-0000-0200-00000193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47106" y="4781979"/>
                <a:ext cx="796879" cy="221533"/>
                <a:chOff x="2320" y="1652"/>
                <a:chExt cx="329" cy="195"/>
              </a:xfrm>
            </xdr:grpSpPr>
            <xdr:sp macro="" textlink="">
              <xdr:nvSpPr>
                <xdr:cNvPr id="37635" name="Line 265">
                  <a:extLst>
                    <a:ext uri="{FF2B5EF4-FFF2-40B4-BE49-F238E27FC236}">
                      <a16:creationId xmlns:a16="http://schemas.microsoft.com/office/drawing/2014/main" id="{00000000-0008-0000-0200-000003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419" y="1702"/>
                  <a:ext cx="134" cy="5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36" name="Line 266">
                  <a:extLst>
                    <a:ext uri="{FF2B5EF4-FFF2-40B4-BE49-F238E27FC236}">
                      <a16:creationId xmlns:a16="http://schemas.microsoft.com/office/drawing/2014/main" id="{00000000-0008-0000-0200-000004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2" y="1652"/>
                  <a:ext cx="2" cy="6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37" name="Line 267">
                  <a:extLst>
                    <a:ext uri="{FF2B5EF4-FFF2-40B4-BE49-F238E27FC236}">
                      <a16:creationId xmlns:a16="http://schemas.microsoft.com/office/drawing/2014/main" id="{00000000-0008-0000-0200-000005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553" y="1655"/>
                  <a:ext cx="96" cy="9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38" name="Line 268">
                  <a:extLst>
                    <a:ext uri="{FF2B5EF4-FFF2-40B4-BE49-F238E27FC236}">
                      <a16:creationId xmlns:a16="http://schemas.microsoft.com/office/drawing/2014/main" id="{00000000-0008-0000-0200-000006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379" y="1799"/>
                  <a:ext cx="174" cy="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39" name="Line 269">
                  <a:extLst>
                    <a:ext uri="{FF2B5EF4-FFF2-40B4-BE49-F238E27FC236}">
                      <a16:creationId xmlns:a16="http://schemas.microsoft.com/office/drawing/2014/main" id="{00000000-0008-0000-0200-000007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796"/>
                  <a:ext cx="1" cy="4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40" name="Line 270">
                  <a:extLst>
                    <a:ext uri="{FF2B5EF4-FFF2-40B4-BE49-F238E27FC236}">
                      <a16:creationId xmlns:a16="http://schemas.microsoft.com/office/drawing/2014/main" id="{00000000-0008-0000-0200-00000893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751"/>
                  <a:ext cx="96" cy="9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82" name="Arc 273">
                  <a:extLst>
                    <a:ext uri="{FF2B5EF4-FFF2-40B4-BE49-F238E27FC236}">
                      <a16:creationId xmlns:a16="http://schemas.microsoft.com/office/drawing/2014/main" id="{00000000-0008-0000-0200-00001A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 flipV="1">
                  <a:off x="2320" y="1718"/>
                  <a:ext cx="60" cy="81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lnTo>
                        <a:pt x="-1" y="0"/>
                      </a:lnTo>
                      <a:close/>
                    </a:path>
                  </a:pathLst>
                </a:custGeom>
                <a:noFill/>
                <a:ln w="9525">
                  <a:solidFill>
                    <a:schemeClr val="tx1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wrap="square" anchor="ctr"/>
                <a:lstStyle/>
                <a:p>
                  <a:endParaRPr lang="es-PE"/>
                </a:p>
              </xdr:txBody>
            </xdr:sp>
          </xdr:grpSp>
          <xdr:sp macro="" textlink="">
            <xdr:nvSpPr>
              <xdr:cNvPr id="275" name="Arc 273">
                <a:extLst>
                  <a:ext uri="{FF2B5EF4-FFF2-40B4-BE49-F238E27FC236}">
                    <a16:creationId xmlns:a16="http://schemas.microsoft.com/office/drawing/2014/main" id="{00000000-0008-0000-0200-000013010000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2756303" y="4737948"/>
                <a:ext cx="131339" cy="100825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lnTo>
                      <a:pt x="-1" y="0"/>
                    </a:lnTo>
                    <a:close/>
                  </a:path>
                </a:pathLst>
              </a:custGeom>
              <a:noFill/>
              <a:ln w="9525">
                <a:solidFill>
                  <a:schemeClr val="tx1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wrap="square" anchor="ctr"/>
              <a:lstStyle/>
              <a:p>
                <a:endParaRPr lang="es-PE"/>
              </a:p>
            </xdr:txBody>
          </xdr:sp>
        </xdr:grpSp>
        <xdr:grpSp>
          <xdr:nvGrpSpPr>
            <xdr:cNvPr id="37623" name="285 Grupo">
              <a:extLst>
                <a:ext uri="{FF2B5EF4-FFF2-40B4-BE49-F238E27FC236}">
                  <a16:creationId xmlns:a16="http://schemas.microsoft.com/office/drawing/2014/main" id="{00000000-0008-0000-0200-0000F79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41915" y="5058628"/>
              <a:ext cx="799033" cy="446694"/>
              <a:chOff x="2603513" y="4660592"/>
              <a:chExt cx="840478" cy="254308"/>
            </a:xfrm>
          </xdr:grpSpPr>
          <xdr:grpSp>
            <xdr:nvGrpSpPr>
              <xdr:cNvPr id="37624" name="Group 315">
                <a:extLst>
                  <a:ext uri="{FF2B5EF4-FFF2-40B4-BE49-F238E27FC236}">
                    <a16:creationId xmlns:a16="http://schemas.microsoft.com/office/drawing/2014/main" id="{00000000-0008-0000-0200-0000F892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03513" y="4696775"/>
                <a:ext cx="840478" cy="218125"/>
                <a:chOff x="2302" y="1577"/>
                <a:chExt cx="347" cy="192"/>
              </a:xfrm>
            </xdr:grpSpPr>
            <xdr:sp macro="" textlink="">
              <xdr:nvSpPr>
                <xdr:cNvPr id="37626" name="Line 265">
                  <a:extLst>
                    <a:ext uri="{FF2B5EF4-FFF2-40B4-BE49-F238E27FC236}">
                      <a16:creationId xmlns:a16="http://schemas.microsoft.com/office/drawing/2014/main" id="{00000000-0008-0000-0200-0000FA9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419" y="1621"/>
                  <a:ext cx="134" cy="5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27" name="Line 266">
                  <a:extLst>
                    <a:ext uri="{FF2B5EF4-FFF2-40B4-BE49-F238E27FC236}">
                      <a16:creationId xmlns:a16="http://schemas.microsoft.com/office/drawing/2014/main" id="{00000000-0008-0000-0200-0000FB9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577"/>
                  <a:ext cx="1" cy="4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28" name="Line 267">
                  <a:extLst>
                    <a:ext uri="{FF2B5EF4-FFF2-40B4-BE49-F238E27FC236}">
                      <a16:creationId xmlns:a16="http://schemas.microsoft.com/office/drawing/2014/main" id="{00000000-0008-0000-0200-0000FC9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553" y="1577"/>
                  <a:ext cx="96" cy="9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29" name="Line 268">
                  <a:extLst>
                    <a:ext uri="{FF2B5EF4-FFF2-40B4-BE49-F238E27FC236}">
                      <a16:creationId xmlns:a16="http://schemas.microsoft.com/office/drawing/2014/main" id="{00000000-0008-0000-0200-0000FD9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379" y="1721"/>
                  <a:ext cx="174" cy="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30" name="Line 269">
                  <a:extLst>
                    <a:ext uri="{FF2B5EF4-FFF2-40B4-BE49-F238E27FC236}">
                      <a16:creationId xmlns:a16="http://schemas.microsoft.com/office/drawing/2014/main" id="{00000000-0008-0000-0200-0000FE9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721"/>
                  <a:ext cx="1" cy="48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631" name="Line 270">
                  <a:extLst>
                    <a:ext uri="{FF2B5EF4-FFF2-40B4-BE49-F238E27FC236}">
                      <a16:creationId xmlns:a16="http://schemas.microsoft.com/office/drawing/2014/main" id="{00000000-0008-0000-0200-0000FF9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2553" y="1673"/>
                  <a:ext cx="96" cy="9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95" name="Arc 273">
                  <a:extLst>
                    <a:ext uri="{FF2B5EF4-FFF2-40B4-BE49-F238E27FC236}">
                      <a16:creationId xmlns:a16="http://schemas.microsoft.com/office/drawing/2014/main" id="{00000000-0008-0000-0200-00002701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 flipV="1">
                  <a:off x="2302" y="1644"/>
                  <a:ext cx="83" cy="77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lnTo>
                        <a:pt x="-1" y="0"/>
                      </a:lnTo>
                      <a:close/>
                    </a:path>
                  </a:pathLst>
                </a:custGeom>
                <a:noFill/>
                <a:ln w="9525">
                  <a:solidFill>
                    <a:schemeClr val="tx1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wrap="square" anchor="ctr"/>
                <a:lstStyle/>
                <a:p>
                  <a:endParaRPr lang="es-PE"/>
                </a:p>
              </xdr:txBody>
            </xdr:sp>
          </xdr:grpSp>
          <xdr:sp macro="" textlink="">
            <xdr:nvSpPr>
              <xdr:cNvPr id="288" name="Arc 273">
                <a:extLst>
                  <a:ext uri="{FF2B5EF4-FFF2-40B4-BE49-F238E27FC236}">
                    <a16:creationId xmlns:a16="http://schemas.microsoft.com/office/drawing/2014/main" id="{00000000-0008-0000-0200-000020010000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2743658" y="4660592"/>
                <a:ext cx="151362" cy="84894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lnTo>
                      <a:pt x="-1" y="0"/>
                    </a:lnTo>
                    <a:close/>
                  </a:path>
                </a:pathLst>
              </a:custGeom>
              <a:noFill/>
              <a:ln w="9525">
                <a:solidFill>
                  <a:schemeClr val="tx1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wrap="square" anchor="ctr"/>
              <a:lstStyle/>
              <a:p>
                <a:endParaRPr lang="es-PE"/>
              </a:p>
            </xdr:txBody>
          </xdr:sp>
        </xdr:grpSp>
      </xdr:grpSp>
      <xdr:cxnSp macro="">
        <xdr:nvCxnSpPr>
          <xdr:cNvPr id="37618" name="74 Conector recto">
            <a:extLst>
              <a:ext uri="{FF2B5EF4-FFF2-40B4-BE49-F238E27FC236}">
                <a16:creationId xmlns:a16="http://schemas.microsoft.com/office/drawing/2014/main" id="{00000000-0008-0000-0200-0000F292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672058" y="4856514"/>
            <a:ext cx="4329" cy="22699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657225</xdr:colOff>
      <xdr:row>35</xdr:row>
      <xdr:rowOff>163830</xdr:rowOff>
    </xdr:from>
    <xdr:to>
      <xdr:col>2</xdr:col>
      <xdr:colOff>657225</xdr:colOff>
      <xdr:row>37</xdr:row>
      <xdr:rowOff>120015</xdr:rowOff>
    </xdr:to>
    <xdr:cxnSp macro="">
      <xdr:nvCxnSpPr>
        <xdr:cNvPr id="37614" name="28834 Conector recto">
          <a:extLst>
            <a:ext uri="{FF2B5EF4-FFF2-40B4-BE49-F238E27FC236}">
              <a16:creationId xmlns:a16="http://schemas.microsoft.com/office/drawing/2014/main" id="{00000000-0008-0000-0200-0000EE920000}"/>
            </a:ext>
          </a:extLst>
        </xdr:cNvPr>
        <xdr:cNvCxnSpPr>
          <a:cxnSpLocks noChangeShapeType="1"/>
        </xdr:cNvCxnSpPr>
      </xdr:nvCxnSpPr>
      <xdr:spPr bwMode="auto">
        <a:xfrm>
          <a:off x="2242185" y="6351270"/>
          <a:ext cx="0" cy="29146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657225</xdr:colOff>
      <xdr:row>37</xdr:row>
      <xdr:rowOff>114300</xdr:rowOff>
    </xdr:from>
    <xdr:to>
      <xdr:col>3</xdr:col>
      <xdr:colOff>123825</xdr:colOff>
      <xdr:row>37</xdr:row>
      <xdr:rowOff>114300</xdr:rowOff>
    </xdr:to>
    <xdr:cxnSp macro="">
      <xdr:nvCxnSpPr>
        <xdr:cNvPr id="37615" name="28842 Conector recto">
          <a:extLst>
            <a:ext uri="{FF2B5EF4-FFF2-40B4-BE49-F238E27FC236}">
              <a16:creationId xmlns:a16="http://schemas.microsoft.com/office/drawing/2014/main" id="{00000000-0008-0000-0200-0000EF920000}"/>
            </a:ext>
          </a:extLst>
        </xdr:cNvPr>
        <xdr:cNvCxnSpPr>
          <a:cxnSpLocks noChangeShapeType="1"/>
        </xdr:cNvCxnSpPr>
      </xdr:nvCxnSpPr>
      <xdr:spPr bwMode="auto">
        <a:xfrm flipH="1">
          <a:off x="2181225" y="5572125"/>
          <a:ext cx="228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485775</xdr:colOff>
      <xdr:row>18</xdr:row>
      <xdr:rowOff>123825</xdr:rowOff>
    </xdr:from>
    <xdr:to>
      <xdr:col>11</xdr:col>
      <xdr:colOff>666750</xdr:colOff>
      <xdr:row>20</xdr:row>
      <xdr:rowOff>104775</xdr:rowOff>
    </xdr:to>
    <xdr:grpSp>
      <xdr:nvGrpSpPr>
        <xdr:cNvPr id="201" name="28804 Grupo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GrpSpPr>
          <a:grpSpLocks/>
        </xdr:cNvGrpSpPr>
      </xdr:nvGrpSpPr>
      <xdr:grpSpPr bwMode="auto">
        <a:xfrm>
          <a:off x="7468333" y="3252421"/>
          <a:ext cx="1704975" cy="369277"/>
          <a:chOff x="7343773" y="2524994"/>
          <a:chExt cx="1704975" cy="358486"/>
        </a:xfrm>
      </xdr:grpSpPr>
      <xdr:sp macro="" textlink="">
        <xdr:nvSpPr>
          <xdr:cNvPr id="203" name="Rectangle 170">
            <a:extLst>
              <a:ext uri="{FF2B5EF4-FFF2-40B4-BE49-F238E27FC236}">
                <a16:creationId xmlns:a16="http://schemas.microsoft.com/office/drawing/2014/main" id="{00000000-0008-0000-0200-0000CB000000}"/>
              </a:ext>
            </a:extLst>
          </xdr:cNvPr>
          <xdr:cNvSpPr>
            <a:spLocks noChangeArrowheads="1"/>
          </xdr:cNvSpPr>
        </xdr:nvSpPr>
        <xdr:spPr bwMode="auto">
          <a:xfrm>
            <a:off x="7343773" y="2524994"/>
            <a:ext cx="942975" cy="358486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  <a:cs typeface="Arial" panose="020B0604020202020204" pitchFamily="34" charset="0"/>
              </a:rPr>
              <a:t>109</a:t>
            </a:r>
          </a:p>
        </xdr:txBody>
      </xdr:sp>
      <xdr:sp macro="" textlink="">
        <xdr:nvSpPr>
          <xdr:cNvPr id="204" name="Rectangle 171">
            <a:extLst>
              <a:ext uri="{FF2B5EF4-FFF2-40B4-BE49-F238E27FC236}">
                <a16:creationId xmlns:a16="http://schemas.microsoft.com/office/drawing/2014/main" id="{00000000-0008-0000-0200-0000CC000000}"/>
              </a:ext>
            </a:extLst>
          </xdr:cNvPr>
          <xdr:cNvSpPr>
            <a:spLocks noChangeArrowheads="1"/>
          </xdr:cNvSpPr>
        </xdr:nvSpPr>
        <xdr:spPr bwMode="auto">
          <a:xfrm>
            <a:off x="8258173" y="2524994"/>
            <a:ext cx="790575" cy="358486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0,18%</a:t>
            </a:r>
          </a:p>
        </xdr:txBody>
      </xdr:sp>
    </xdr:grpSp>
    <xdr:clientData/>
  </xdr:twoCellAnchor>
  <xdr:twoCellAnchor>
    <xdr:from>
      <xdr:col>7</xdr:col>
      <xdr:colOff>438150</xdr:colOff>
      <xdr:row>19</xdr:row>
      <xdr:rowOff>0</xdr:rowOff>
    </xdr:from>
    <xdr:to>
      <xdr:col>9</xdr:col>
      <xdr:colOff>400050</xdr:colOff>
      <xdr:row>20</xdr:row>
      <xdr:rowOff>95250</xdr:rowOff>
    </xdr:to>
    <xdr:sp macro="" textlink="">
      <xdr:nvSpPr>
        <xdr:cNvPr id="208" name="AutoShape 166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 bwMode="auto">
        <a:xfrm>
          <a:off x="5772150" y="3190875"/>
          <a:ext cx="1485900" cy="314325"/>
        </a:xfrm>
        <a:prstGeom prst="homePlate">
          <a:avLst>
            <a:gd name="adj" fmla="val 84477"/>
          </a:avLst>
        </a:prstGeom>
        <a:solidFill>
          <a:srgbClr val="76E3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 Consumo</a:t>
          </a:r>
          <a:r>
            <a:rPr lang="es-MX" altLang="es-PE" sz="600" b="1" baseline="0">
              <a:latin typeface="Century Gothic" panose="020B0502020202020204" pitchFamily="34" charset="0"/>
            </a:rPr>
            <a:t> de energía eléctrica proveniente de la cogeneración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7488</xdr:colOff>
      <xdr:row>19</xdr:row>
      <xdr:rowOff>39211</xdr:rowOff>
    </xdr:from>
    <xdr:to>
      <xdr:col>5</xdr:col>
      <xdr:colOff>236198</xdr:colOff>
      <xdr:row>19</xdr:row>
      <xdr:rowOff>44966</xdr:rowOff>
    </xdr:to>
    <xdr:sp macro="" textlink="">
      <xdr:nvSpPr>
        <xdr:cNvPr id="210" name="Line 265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ShapeType="1"/>
        </xdr:cNvSpPr>
      </xdr:nvSpPr>
      <xdr:spPr bwMode="auto">
        <a:xfrm>
          <a:off x="3817488" y="3266281"/>
          <a:ext cx="228710" cy="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236198</xdr:colOff>
      <xdr:row>18</xdr:row>
      <xdr:rowOff>152400</xdr:rowOff>
    </xdr:from>
    <xdr:to>
      <xdr:col>5</xdr:col>
      <xdr:colOff>237905</xdr:colOff>
      <xdr:row>19</xdr:row>
      <xdr:rowOff>43815</xdr:rowOff>
    </xdr:to>
    <xdr:sp macro="" textlink="">
      <xdr:nvSpPr>
        <xdr:cNvPr id="211" name="Line 266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ShapeType="1"/>
        </xdr:cNvSpPr>
      </xdr:nvSpPr>
      <xdr:spPr bwMode="auto">
        <a:xfrm flipV="1">
          <a:off x="4046198" y="3215640"/>
          <a:ext cx="1707" cy="55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236198</xdr:colOff>
      <xdr:row>18</xdr:row>
      <xdr:rowOff>152400</xdr:rowOff>
    </xdr:from>
    <xdr:to>
      <xdr:col>5</xdr:col>
      <xdr:colOff>400050</xdr:colOff>
      <xdr:row>19</xdr:row>
      <xdr:rowOff>99060</xdr:rowOff>
    </xdr:to>
    <xdr:sp macro="" textlink="">
      <xdr:nvSpPr>
        <xdr:cNvPr id="213" name="Line 26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ShapeType="1"/>
        </xdr:cNvSpPr>
      </xdr:nvSpPr>
      <xdr:spPr bwMode="auto">
        <a:xfrm>
          <a:off x="4046198" y="3215640"/>
          <a:ext cx="163852" cy="110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701216</xdr:colOff>
      <xdr:row>19</xdr:row>
      <xdr:rowOff>154305</xdr:rowOff>
    </xdr:from>
    <xdr:to>
      <xdr:col>5</xdr:col>
      <xdr:colOff>236198</xdr:colOff>
      <xdr:row>19</xdr:row>
      <xdr:rowOff>155456</xdr:rowOff>
    </xdr:to>
    <xdr:sp macro="" textlink="">
      <xdr:nvSpPr>
        <xdr:cNvPr id="215" name="Line 268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ShapeType="1"/>
        </xdr:cNvSpPr>
      </xdr:nvSpPr>
      <xdr:spPr bwMode="auto">
        <a:xfrm>
          <a:off x="3749216" y="3381375"/>
          <a:ext cx="296982" cy="11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236198</xdr:colOff>
      <xdr:row>19</xdr:row>
      <xdr:rowOff>154305</xdr:rowOff>
    </xdr:from>
    <xdr:to>
      <xdr:col>5</xdr:col>
      <xdr:colOff>237905</xdr:colOff>
      <xdr:row>19</xdr:row>
      <xdr:rowOff>209550</xdr:rowOff>
    </xdr:to>
    <xdr:sp macro="" textlink="">
      <xdr:nvSpPr>
        <xdr:cNvPr id="216" name="Line 269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ShapeType="1"/>
        </xdr:cNvSpPr>
      </xdr:nvSpPr>
      <xdr:spPr bwMode="auto">
        <a:xfrm flipV="1">
          <a:off x="4046198" y="3381375"/>
          <a:ext cx="1707" cy="552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236198</xdr:colOff>
      <xdr:row>19</xdr:row>
      <xdr:rowOff>99060</xdr:rowOff>
    </xdr:from>
    <xdr:to>
      <xdr:col>5</xdr:col>
      <xdr:colOff>400050</xdr:colOff>
      <xdr:row>19</xdr:row>
      <xdr:rowOff>209550</xdr:rowOff>
    </xdr:to>
    <xdr:sp macro="" textlink="">
      <xdr:nvSpPr>
        <xdr:cNvPr id="217" name="Line 270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ShapeType="1"/>
        </xdr:cNvSpPr>
      </xdr:nvSpPr>
      <xdr:spPr bwMode="auto">
        <a:xfrm flipV="1">
          <a:off x="4046198" y="3326130"/>
          <a:ext cx="163852" cy="110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571499</xdr:colOff>
      <xdr:row>19</xdr:row>
      <xdr:rowOff>55323</xdr:rowOff>
    </xdr:from>
    <xdr:to>
      <xdr:col>4</xdr:col>
      <xdr:colOff>714374</xdr:colOff>
      <xdr:row>19</xdr:row>
      <xdr:rowOff>154780</xdr:rowOff>
    </xdr:to>
    <xdr:sp macro="" textlink="">
      <xdr:nvSpPr>
        <xdr:cNvPr id="218" name="Arc 273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/>
        </xdr:cNvSpPr>
      </xdr:nvSpPr>
      <xdr:spPr bwMode="auto">
        <a:xfrm flipH="1" flipV="1">
          <a:off x="3619499" y="3246198"/>
          <a:ext cx="142875" cy="99457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/>
        <a:p>
          <a:endParaRPr lang="es-PE"/>
        </a:p>
      </xdr:txBody>
    </xdr:sp>
    <xdr:clientData/>
  </xdr:twoCellAnchor>
  <xdr:twoCellAnchor>
    <xdr:from>
      <xdr:col>4</xdr:col>
      <xdr:colOff>590550</xdr:colOff>
      <xdr:row>17</xdr:row>
      <xdr:rowOff>135334</xdr:rowOff>
    </xdr:from>
    <xdr:to>
      <xdr:col>5</xdr:col>
      <xdr:colOff>22860</xdr:colOff>
      <xdr:row>19</xdr:row>
      <xdr:rowOff>38615</xdr:rowOff>
    </xdr:to>
    <xdr:sp macro="" textlink="">
      <xdr:nvSpPr>
        <xdr:cNvPr id="219" name="Arc 273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/>
        </xdr:cNvSpPr>
      </xdr:nvSpPr>
      <xdr:spPr bwMode="auto">
        <a:xfrm flipH="1" flipV="1">
          <a:off x="3638550" y="3005706"/>
          <a:ext cx="194310" cy="22764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/>
        <a:p>
          <a:endParaRPr lang="es-PE"/>
        </a:p>
      </xdr:txBody>
    </xdr:sp>
    <xdr:clientData/>
  </xdr:twoCellAnchor>
  <xdr:twoCellAnchor>
    <xdr:from>
      <xdr:col>4</xdr:col>
      <xdr:colOff>572530</xdr:colOff>
      <xdr:row>19</xdr:row>
      <xdr:rowOff>66933</xdr:rowOff>
    </xdr:from>
    <xdr:to>
      <xdr:col>4</xdr:col>
      <xdr:colOff>572530</xdr:colOff>
      <xdr:row>20</xdr:row>
      <xdr:rowOff>105548</xdr:rowOff>
    </xdr:to>
    <xdr:cxnSp macro="">
      <xdr:nvCxnSpPr>
        <xdr:cNvPr id="220" name="55 Conector recto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CxnSpPr>
          <a:cxnSpLocks noChangeShapeType="1"/>
        </xdr:cNvCxnSpPr>
      </xdr:nvCxnSpPr>
      <xdr:spPr bwMode="auto">
        <a:xfrm>
          <a:off x="3620530" y="3261669"/>
          <a:ext cx="0" cy="25743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455250</xdr:colOff>
      <xdr:row>18</xdr:row>
      <xdr:rowOff>157812</xdr:rowOff>
    </xdr:from>
    <xdr:to>
      <xdr:col>7</xdr:col>
      <xdr:colOff>436200</xdr:colOff>
      <xdr:row>20</xdr:row>
      <xdr:rowOff>77344</xdr:rowOff>
    </xdr:to>
    <xdr:sp macro="" textlink="">
      <xdr:nvSpPr>
        <xdr:cNvPr id="221" name="Text Box 153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4265250" y="3186762"/>
          <a:ext cx="1504950" cy="300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700" b="1">
              <a:latin typeface="Century Gothic" panose="020B0502020202020204" pitchFamily="34" charset="0"/>
            </a:rPr>
            <a:t>Consumo propio de empresas cogeneradoras</a:t>
          </a:r>
          <a:endParaRPr lang="es-ES" altLang="es-PE" sz="7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509954</xdr:colOff>
      <xdr:row>26</xdr:row>
      <xdr:rowOff>164123</xdr:rowOff>
    </xdr:from>
    <xdr:to>
      <xdr:col>11</xdr:col>
      <xdr:colOff>690929</xdr:colOff>
      <xdr:row>29</xdr:row>
      <xdr:rowOff>3663</xdr:rowOff>
    </xdr:to>
    <xdr:grpSp>
      <xdr:nvGrpSpPr>
        <xdr:cNvPr id="222" name="28805 Grupo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GrpSpPr>
          <a:grpSpLocks/>
        </xdr:cNvGrpSpPr>
      </xdr:nvGrpSpPr>
      <xdr:grpSpPr bwMode="auto">
        <a:xfrm>
          <a:off x="7492512" y="4692161"/>
          <a:ext cx="1704975" cy="345098"/>
          <a:chOff x="7343773" y="3487883"/>
          <a:chExt cx="1704975" cy="329911"/>
        </a:xfrm>
      </xdr:grpSpPr>
      <xdr:sp macro="" textlink="">
        <xdr:nvSpPr>
          <xdr:cNvPr id="223" name="Rectangle 179">
            <a:extLst>
              <a:ext uri="{FF2B5EF4-FFF2-40B4-BE49-F238E27FC236}">
                <a16:creationId xmlns:a16="http://schemas.microsoft.com/office/drawing/2014/main" id="{00000000-0008-0000-02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7343773" y="3487883"/>
            <a:ext cx="942975" cy="329911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600">
                <a:latin typeface="Century Gothic" panose="020B0502020202020204" pitchFamily="34" charset="0"/>
              </a:rPr>
              <a:t> 24</a:t>
            </a:r>
          </a:p>
        </xdr:txBody>
      </xdr:sp>
      <xdr:sp macro="" textlink="">
        <xdr:nvSpPr>
          <xdr:cNvPr id="224" name="Rectangle 178">
            <a:extLst>
              <a:ext uri="{FF2B5EF4-FFF2-40B4-BE49-F238E27FC236}">
                <a16:creationId xmlns:a16="http://schemas.microsoft.com/office/drawing/2014/main" id="{00000000-0008-0000-0200-0000E0000000}"/>
              </a:ext>
            </a:extLst>
          </xdr:cNvPr>
          <xdr:cNvSpPr>
            <a:spLocks noChangeArrowheads="1"/>
          </xdr:cNvSpPr>
        </xdr:nvSpPr>
        <xdr:spPr bwMode="auto">
          <a:xfrm>
            <a:off x="8248648" y="3487883"/>
            <a:ext cx="800100" cy="329911"/>
          </a:xfrm>
          <a:prstGeom prst="rect">
            <a:avLst/>
          </a:prstGeom>
          <a:solidFill>
            <a:srgbClr val="FFFF00"/>
          </a:solidFill>
          <a:ln w="9525">
            <a:solidFill>
              <a:schemeClr val="tx1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lvl9pPr>
          </a:lstStyle>
          <a:p>
            <a:pPr algn="ctr" eaLnBrk="1" fontAlgn="b" hangingPunct="1">
              <a:spcBef>
                <a:spcPct val="0"/>
              </a:spcBef>
              <a:buClrTx/>
              <a:buSzTx/>
              <a:buFontTx/>
              <a:buNone/>
            </a:pPr>
            <a:r>
              <a:rPr lang="es-ES" altLang="es-PE" sz="1200" b="1">
                <a:latin typeface="Century Gothic" panose="020B0502020202020204" pitchFamily="34" charset="0"/>
              </a:rPr>
              <a:t>0,04%</a:t>
            </a:r>
          </a:p>
        </xdr:txBody>
      </xdr:sp>
    </xdr:grpSp>
    <xdr:clientData/>
  </xdr:twoCellAnchor>
  <xdr:twoCellAnchor>
    <xdr:from>
      <xdr:col>7</xdr:col>
      <xdr:colOff>441960</xdr:colOff>
      <xdr:row>27</xdr:row>
      <xdr:rowOff>0</xdr:rowOff>
    </xdr:from>
    <xdr:to>
      <xdr:col>9</xdr:col>
      <xdr:colOff>366378</xdr:colOff>
      <xdr:row>28</xdr:row>
      <xdr:rowOff>136282</xdr:rowOff>
    </xdr:to>
    <xdr:sp macro="" textlink="">
      <xdr:nvSpPr>
        <xdr:cNvPr id="225" name="AutoShape 166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 bwMode="auto">
        <a:xfrm>
          <a:off x="5989320" y="4846320"/>
          <a:ext cx="1631298" cy="303922"/>
        </a:xfrm>
        <a:prstGeom prst="homePlate">
          <a:avLst>
            <a:gd name="adj" fmla="val 84477"/>
          </a:avLst>
        </a:prstGeom>
        <a:solidFill>
          <a:srgbClr val="76E3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MX" altLang="es-PE" sz="600" b="1">
              <a:latin typeface="Century Gothic" panose="020B0502020202020204" pitchFamily="34" charset="0"/>
            </a:rPr>
            <a:t> Exportación</a:t>
          </a:r>
          <a:r>
            <a:rPr lang="es-MX" altLang="es-PE" sz="600" b="1" baseline="0">
              <a:latin typeface="Century Gothic" panose="020B0502020202020204" pitchFamily="34" charset="0"/>
            </a:rPr>
            <a:t> a Ecuador</a:t>
          </a:r>
          <a:endParaRPr lang="es-ES" altLang="es-PE" sz="6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4</xdr:col>
      <xdr:colOff>451484</xdr:colOff>
      <xdr:row>27</xdr:row>
      <xdr:rowOff>79425</xdr:rowOff>
    </xdr:from>
    <xdr:to>
      <xdr:col>5</xdr:col>
      <xdr:colOff>407670</xdr:colOff>
      <xdr:row>28</xdr:row>
      <xdr:rowOff>91149</xdr:rowOff>
    </xdr:to>
    <xdr:sp macro="" textlink="">
      <xdr:nvSpPr>
        <xdr:cNvPr id="226" name="Text Box 15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3621404" y="4925745"/>
          <a:ext cx="748666" cy="17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lvl9pPr>
        </a:lstStyle>
        <a:p>
          <a:pPr eaLnBrk="1" hangingPunct="1">
            <a:spcBef>
              <a:spcPct val="0"/>
            </a:spcBef>
            <a:buClrTx/>
            <a:buSzTx/>
            <a:buFontTx/>
            <a:buNone/>
          </a:pPr>
          <a:r>
            <a:rPr lang="es-ES" altLang="es-PE" sz="700" b="1">
              <a:latin typeface="Century Gothic" panose="020B0502020202020204" pitchFamily="34" charset="0"/>
            </a:rPr>
            <a:t>Exportación</a:t>
          </a:r>
        </a:p>
      </xdr:txBody>
    </xdr:sp>
    <xdr:clientData/>
  </xdr:twoCellAnchor>
  <xdr:twoCellAnchor>
    <xdr:from>
      <xdr:col>3</xdr:col>
      <xdr:colOff>533269</xdr:colOff>
      <xdr:row>27</xdr:row>
      <xdr:rowOff>82404</xdr:rowOff>
    </xdr:from>
    <xdr:to>
      <xdr:col>3</xdr:col>
      <xdr:colOff>761979</xdr:colOff>
      <xdr:row>27</xdr:row>
      <xdr:rowOff>88159</xdr:rowOff>
    </xdr:to>
    <xdr:sp macro="" textlink="">
      <xdr:nvSpPr>
        <xdr:cNvPr id="235" name="Line 265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ShapeType="1"/>
        </xdr:cNvSpPr>
      </xdr:nvSpPr>
      <xdr:spPr bwMode="auto">
        <a:xfrm>
          <a:off x="2910709" y="4985330"/>
          <a:ext cx="228710" cy="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761979</xdr:colOff>
      <xdr:row>27</xdr:row>
      <xdr:rowOff>25775</xdr:rowOff>
    </xdr:from>
    <xdr:to>
      <xdr:col>4</xdr:col>
      <xdr:colOff>133351</xdr:colOff>
      <xdr:row>27</xdr:row>
      <xdr:rowOff>142253</xdr:rowOff>
    </xdr:to>
    <xdr:sp macro="" textlink="">
      <xdr:nvSpPr>
        <xdr:cNvPr id="236" name="Line 267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ShapeType="1"/>
        </xdr:cNvSpPr>
      </xdr:nvSpPr>
      <xdr:spPr bwMode="auto">
        <a:xfrm>
          <a:off x="3139419" y="4928701"/>
          <a:ext cx="163852" cy="1164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434517</xdr:colOff>
      <xdr:row>28</xdr:row>
      <xdr:rowOff>27681</xdr:rowOff>
    </xdr:from>
    <xdr:to>
      <xdr:col>3</xdr:col>
      <xdr:colOff>761979</xdr:colOff>
      <xdr:row>28</xdr:row>
      <xdr:rowOff>28832</xdr:rowOff>
    </xdr:to>
    <xdr:sp macro="" textlink="">
      <xdr:nvSpPr>
        <xdr:cNvPr id="237" name="Line 268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ShapeType="1"/>
        </xdr:cNvSpPr>
      </xdr:nvSpPr>
      <xdr:spPr bwMode="auto">
        <a:xfrm>
          <a:off x="2811957" y="5100424"/>
          <a:ext cx="327462" cy="11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761979</xdr:colOff>
      <xdr:row>27</xdr:row>
      <xdr:rowOff>142253</xdr:rowOff>
    </xdr:from>
    <xdr:to>
      <xdr:col>4</xdr:col>
      <xdr:colOff>133351</xdr:colOff>
      <xdr:row>28</xdr:row>
      <xdr:rowOff>82926</xdr:rowOff>
    </xdr:to>
    <xdr:sp macro="" textlink="">
      <xdr:nvSpPr>
        <xdr:cNvPr id="238" name="Line 270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ShapeType="1"/>
        </xdr:cNvSpPr>
      </xdr:nvSpPr>
      <xdr:spPr bwMode="auto">
        <a:xfrm flipV="1">
          <a:off x="3139419" y="5045179"/>
          <a:ext cx="163852" cy="110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193963</xdr:colOff>
      <xdr:row>27</xdr:row>
      <xdr:rowOff>65809</xdr:rowOff>
    </xdr:from>
    <xdr:to>
      <xdr:col>3</xdr:col>
      <xdr:colOff>447674</xdr:colOff>
      <xdr:row>28</xdr:row>
      <xdr:rowOff>28156</xdr:rowOff>
    </xdr:to>
    <xdr:sp macro="" textlink="">
      <xdr:nvSpPr>
        <xdr:cNvPr id="239" name="Arc 273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/>
        </xdr:cNvSpPr>
      </xdr:nvSpPr>
      <xdr:spPr bwMode="auto">
        <a:xfrm flipH="1" flipV="1">
          <a:off x="2573481" y="4876800"/>
          <a:ext cx="253711" cy="128601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/>
        <a:p>
          <a:endParaRPr lang="es-PE"/>
        </a:p>
      </xdr:txBody>
    </xdr:sp>
    <xdr:clientData/>
  </xdr:twoCellAnchor>
  <xdr:twoCellAnchor>
    <xdr:from>
      <xdr:col>3</xdr:col>
      <xdr:colOff>321945</xdr:colOff>
      <xdr:row>25</xdr:row>
      <xdr:rowOff>161924</xdr:rowOff>
    </xdr:from>
    <xdr:to>
      <xdr:col>3</xdr:col>
      <xdr:colOff>548641</xdr:colOff>
      <xdr:row>27</xdr:row>
      <xdr:rowOff>81807</xdr:rowOff>
    </xdr:to>
    <xdr:sp macro="" textlink="">
      <xdr:nvSpPr>
        <xdr:cNvPr id="240" name="Arc 273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/>
        </xdr:cNvSpPr>
      </xdr:nvSpPr>
      <xdr:spPr bwMode="auto">
        <a:xfrm flipH="1" flipV="1">
          <a:off x="2699385" y="4672964"/>
          <a:ext cx="226696" cy="255163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/>
        <a:p>
          <a:endParaRPr lang="es-PE"/>
        </a:p>
      </xdr:txBody>
    </xdr:sp>
    <xdr:clientData/>
  </xdr:twoCellAnchor>
  <xdr:twoCellAnchor>
    <xdr:from>
      <xdr:col>3</xdr:col>
      <xdr:colOff>193965</xdr:colOff>
      <xdr:row>27</xdr:row>
      <xdr:rowOff>72737</xdr:rowOff>
    </xdr:from>
    <xdr:to>
      <xdr:col>3</xdr:col>
      <xdr:colOff>200891</xdr:colOff>
      <xdr:row>29</xdr:row>
      <xdr:rowOff>65809</xdr:rowOff>
    </xdr:to>
    <xdr:cxnSp macro="">
      <xdr:nvCxnSpPr>
        <xdr:cNvPr id="241" name="9 Conector recto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CxnSpPr/>
      </xdr:nvCxnSpPr>
      <xdr:spPr bwMode="auto">
        <a:xfrm flipH="1" flipV="1">
          <a:off x="2573483" y="4883728"/>
          <a:ext cx="6926" cy="325581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760095</xdr:colOff>
      <xdr:row>27</xdr:row>
      <xdr:rowOff>26670</xdr:rowOff>
    </xdr:from>
    <xdr:to>
      <xdr:col>3</xdr:col>
      <xdr:colOff>763212</xdr:colOff>
      <xdr:row>27</xdr:row>
      <xdr:rowOff>89536</xdr:rowOff>
    </xdr:to>
    <xdr:cxnSp macro="">
      <xdr:nvCxnSpPr>
        <xdr:cNvPr id="243" name="9 Conector recto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CxnSpPr/>
      </xdr:nvCxnSpPr>
      <xdr:spPr bwMode="auto">
        <a:xfrm flipH="1" flipV="1">
          <a:off x="3137535" y="4872990"/>
          <a:ext cx="3117" cy="62866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760095</xdr:colOff>
      <xdr:row>28</xdr:row>
      <xdr:rowOff>24765</xdr:rowOff>
    </xdr:from>
    <xdr:to>
      <xdr:col>3</xdr:col>
      <xdr:colOff>763212</xdr:colOff>
      <xdr:row>28</xdr:row>
      <xdr:rowOff>87631</xdr:rowOff>
    </xdr:to>
    <xdr:cxnSp macro="">
      <xdr:nvCxnSpPr>
        <xdr:cNvPr id="245" name="9 Conector recto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CxnSpPr/>
      </xdr:nvCxnSpPr>
      <xdr:spPr bwMode="auto">
        <a:xfrm flipH="1" flipV="1">
          <a:off x="3137535" y="5038725"/>
          <a:ext cx="3117" cy="62866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131885</xdr:colOff>
      <xdr:row>6</xdr:row>
      <xdr:rowOff>73269</xdr:rowOff>
    </xdr:from>
    <xdr:to>
      <xdr:col>5</xdr:col>
      <xdr:colOff>542192</xdr:colOff>
      <xdr:row>7</xdr:row>
      <xdr:rowOff>95250</xdr:rowOff>
    </xdr:to>
    <xdr:cxnSp macro="">
      <xdr:nvCxnSpPr>
        <xdr:cNvPr id="23" name="Conector: angular 22">
          <a:extLst>
            <a:ext uri="{FF2B5EF4-FFF2-40B4-BE49-F238E27FC236}">
              <a16:creationId xmlns:a16="http://schemas.microsoft.com/office/drawing/2014/main" id="{AF2DB8BD-4E5C-3170-E4E8-CCE31446C1AD}"/>
            </a:ext>
          </a:extLst>
        </xdr:cNvPr>
        <xdr:cNvCxnSpPr/>
      </xdr:nvCxnSpPr>
      <xdr:spPr bwMode="auto">
        <a:xfrm flipV="1">
          <a:off x="3941885" y="1164981"/>
          <a:ext cx="410307" cy="183173"/>
        </a:xfrm>
        <a:prstGeom prst="bentConnector3">
          <a:avLst>
            <a:gd name="adj1" fmla="val 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64"/>
  <sheetViews>
    <sheetView tabSelected="1" view="pageBreakPreview" zoomScaleNormal="80" zoomScaleSheetLayoutView="100" workbookViewId="0">
      <selection activeCell="G25" sqref="G25"/>
    </sheetView>
  </sheetViews>
  <sheetFormatPr baseColWidth="10" defaultColWidth="11.42578125" defaultRowHeight="13.5" x14ac:dyDescent="0.25"/>
  <cols>
    <col min="1" max="1" width="2.5703125" style="2" customWidth="1"/>
    <col min="2" max="2" width="91.5703125" style="2" customWidth="1"/>
    <col min="3" max="3" width="2.42578125" style="2" customWidth="1"/>
    <col min="4" max="4" width="14.42578125" style="2" bestFit="1" customWidth="1"/>
    <col min="5" max="7" width="16.28515625" style="2" customWidth="1"/>
    <col min="8" max="11" width="11.42578125" style="2"/>
    <col min="12" max="12" width="14.140625" style="2" bestFit="1" customWidth="1"/>
    <col min="13" max="13" width="14.28515625" style="2" bestFit="1" customWidth="1"/>
    <col min="14" max="15" width="11.5703125" style="2" bestFit="1" customWidth="1"/>
    <col min="16" max="16384" width="11.42578125" style="2"/>
  </cols>
  <sheetData>
    <row r="1" spans="1:11" ht="22.5" customHeight="1" x14ac:dyDescent="0.25">
      <c r="A1" s="119" t="s">
        <v>59</v>
      </c>
      <c r="B1" s="119"/>
      <c r="C1" s="119"/>
      <c r="D1" s="7"/>
      <c r="J1" s="7"/>
      <c r="K1" s="7"/>
    </row>
    <row r="2" spans="1:11" ht="9" customHeight="1" x14ac:dyDescent="0.25">
      <c r="A2" s="101"/>
      <c r="B2" s="101"/>
      <c r="C2" s="101"/>
      <c r="D2" s="7"/>
      <c r="E2" s="102"/>
      <c r="J2" s="7"/>
      <c r="K2" s="7"/>
    </row>
    <row r="3" spans="1:11" ht="21" customHeight="1" x14ac:dyDescent="0.25">
      <c r="A3" s="120" t="s">
        <v>60</v>
      </c>
      <c r="B3" s="120"/>
      <c r="C3" s="120"/>
      <c r="D3" s="7"/>
      <c r="E3" s="102"/>
      <c r="J3" s="7"/>
      <c r="K3" s="7"/>
    </row>
    <row r="4" spans="1:11" ht="12.75" customHeight="1" x14ac:dyDescent="0.25">
      <c r="B4" s="121" t="s">
        <v>56</v>
      </c>
      <c r="C4" s="121"/>
      <c r="D4" s="7"/>
      <c r="E4" s="7"/>
      <c r="F4" s="102"/>
      <c r="G4" s="102"/>
      <c r="H4" s="33"/>
      <c r="I4" s="33"/>
      <c r="J4" s="7"/>
      <c r="K4" s="7"/>
    </row>
    <row r="5" spans="1:11" ht="12.75" customHeight="1" x14ac:dyDescent="0.25">
      <c r="B5" s="121"/>
      <c r="C5" s="121"/>
      <c r="D5" s="7"/>
      <c r="E5" s="7"/>
      <c r="F5" s="102"/>
      <c r="G5" s="102"/>
      <c r="H5" s="33"/>
      <c r="I5" s="33"/>
      <c r="J5" s="7"/>
      <c r="K5" s="7"/>
    </row>
    <row r="6" spans="1:11" ht="12.75" customHeight="1" x14ac:dyDescent="0.25">
      <c r="B6" s="121"/>
      <c r="C6" s="121"/>
      <c r="D6" s="7"/>
      <c r="E6" s="7"/>
      <c r="F6" s="102"/>
      <c r="G6" s="7"/>
      <c r="H6" s="7"/>
      <c r="I6" s="7"/>
      <c r="J6" s="7"/>
      <c r="K6" s="7"/>
    </row>
    <row r="7" spans="1:11" ht="12.75" customHeight="1" x14ac:dyDescent="0.25">
      <c r="B7" s="121"/>
      <c r="C7" s="121"/>
      <c r="D7" s="7"/>
      <c r="E7" s="7"/>
      <c r="J7" s="7"/>
      <c r="K7" s="7"/>
    </row>
    <row r="8" spans="1:11" ht="12.75" customHeight="1" x14ac:dyDescent="0.25">
      <c r="B8" s="121"/>
      <c r="C8" s="121"/>
      <c r="D8" s="7"/>
      <c r="E8" s="7"/>
      <c r="F8" s="7"/>
      <c r="G8" s="7"/>
      <c r="H8" s="7"/>
      <c r="I8" s="7"/>
      <c r="J8" s="7"/>
      <c r="K8" s="7"/>
    </row>
    <row r="9" spans="1:11" ht="12.75" customHeight="1" x14ac:dyDescent="0.25">
      <c r="B9" s="121"/>
      <c r="C9" s="121"/>
      <c r="D9" s="7"/>
      <c r="E9" s="7"/>
      <c r="F9" s="7"/>
      <c r="G9" s="7"/>
      <c r="H9" s="7"/>
      <c r="I9" s="7"/>
      <c r="J9" s="7"/>
      <c r="K9" s="7"/>
    </row>
    <row r="10" spans="1:11" ht="12.75" customHeight="1" x14ac:dyDescent="0.25">
      <c r="B10" s="121"/>
      <c r="C10" s="121"/>
      <c r="D10" s="7"/>
      <c r="E10" s="7"/>
      <c r="F10" s="7"/>
      <c r="G10" s="7"/>
      <c r="H10" s="7"/>
      <c r="I10" s="7"/>
      <c r="J10" s="7"/>
      <c r="K10" s="7"/>
    </row>
    <row r="11" spans="1:11" ht="12.75" customHeight="1" x14ac:dyDescent="0.25">
      <c r="B11" s="121"/>
      <c r="C11" s="121"/>
      <c r="D11" s="7"/>
      <c r="E11" s="7"/>
      <c r="F11" s="7"/>
      <c r="G11" s="7"/>
      <c r="H11" s="7"/>
      <c r="I11" s="7"/>
      <c r="J11" s="7"/>
      <c r="K11" s="7"/>
    </row>
    <row r="12" spans="1:11" ht="12.75" customHeight="1" x14ac:dyDescent="0.25">
      <c r="B12" s="121"/>
      <c r="C12" s="121"/>
      <c r="D12" s="7"/>
      <c r="E12" s="7"/>
      <c r="F12" s="7"/>
      <c r="G12" s="7"/>
      <c r="H12" s="7"/>
      <c r="I12" s="7"/>
      <c r="J12" s="7"/>
      <c r="K12" s="7"/>
    </row>
    <row r="13" spans="1:11" ht="12.75" customHeight="1" x14ac:dyDescent="0.25">
      <c r="B13" s="121"/>
      <c r="C13" s="121"/>
      <c r="D13" s="7"/>
      <c r="E13" s="7"/>
      <c r="F13" s="7"/>
      <c r="G13" s="7"/>
      <c r="H13" s="7"/>
      <c r="I13" s="7"/>
      <c r="J13" s="7"/>
      <c r="K13" s="7"/>
    </row>
    <row r="14" spans="1:11" ht="12.75" customHeight="1" x14ac:dyDescent="0.25">
      <c r="B14" s="121"/>
      <c r="C14" s="121"/>
      <c r="D14" s="7"/>
      <c r="E14" s="7"/>
      <c r="F14" s="7"/>
      <c r="G14" s="7"/>
      <c r="H14" s="7"/>
      <c r="I14" s="7"/>
      <c r="J14" s="7"/>
      <c r="K14" s="7"/>
    </row>
    <row r="15" spans="1:11" ht="12.75" customHeight="1" x14ac:dyDescent="0.25">
      <c r="B15" s="121"/>
      <c r="C15" s="121"/>
      <c r="D15" s="7"/>
      <c r="E15" s="7"/>
      <c r="F15" s="7"/>
      <c r="G15" s="7"/>
      <c r="H15" s="7"/>
      <c r="I15" s="7"/>
      <c r="J15" s="7"/>
      <c r="K15" s="7"/>
    </row>
    <row r="16" spans="1:11" ht="12.75" customHeight="1" x14ac:dyDescent="0.25">
      <c r="B16" s="121"/>
      <c r="C16" s="121"/>
      <c r="D16" s="7"/>
      <c r="E16" s="7"/>
      <c r="F16" s="7"/>
      <c r="G16" s="7"/>
      <c r="H16" s="7"/>
      <c r="I16" s="7"/>
      <c r="J16" s="7"/>
      <c r="K16" s="7"/>
    </row>
    <row r="17" spans="2:11" ht="12.75" customHeight="1" x14ac:dyDescent="0.25">
      <c r="B17" s="121"/>
      <c r="C17" s="121"/>
      <c r="D17" s="7"/>
      <c r="E17" s="7"/>
      <c r="F17" s="7"/>
      <c r="G17" s="7"/>
      <c r="H17" s="7"/>
      <c r="I17" s="7"/>
      <c r="J17" s="7"/>
      <c r="K17" s="7"/>
    </row>
    <row r="18" spans="2:11" ht="12.75" customHeight="1" x14ac:dyDescent="0.25">
      <c r="B18" s="121"/>
      <c r="C18" s="121"/>
      <c r="D18" s="7"/>
      <c r="E18" s="7"/>
      <c r="F18" s="7"/>
      <c r="G18" s="7"/>
      <c r="H18" s="7"/>
      <c r="I18" s="7"/>
      <c r="J18" s="7"/>
      <c r="K18" s="7"/>
    </row>
    <row r="19" spans="2:11" ht="12.75" customHeight="1" x14ac:dyDescent="0.25">
      <c r="B19" s="121"/>
      <c r="C19" s="121"/>
      <c r="D19" s="7"/>
      <c r="E19" s="7"/>
      <c r="F19" s="7"/>
      <c r="G19" s="7"/>
      <c r="H19" s="7"/>
      <c r="I19" s="7"/>
      <c r="J19" s="7"/>
      <c r="K19" s="7"/>
    </row>
    <row r="20" spans="2:11" ht="12.75" customHeight="1" x14ac:dyDescent="0.25">
      <c r="B20" s="121"/>
      <c r="C20" s="121"/>
      <c r="D20" s="7"/>
      <c r="E20" s="7"/>
      <c r="F20" s="7"/>
      <c r="G20" s="7"/>
      <c r="H20" s="7"/>
      <c r="I20" s="7"/>
      <c r="J20" s="7"/>
      <c r="K20" s="7"/>
    </row>
    <row r="21" spans="2:11" ht="12.75" customHeight="1" x14ac:dyDescent="0.25">
      <c r="B21" s="121"/>
      <c r="C21" s="121"/>
      <c r="D21" s="7"/>
      <c r="E21" s="7"/>
      <c r="F21" s="7"/>
      <c r="G21" s="7"/>
      <c r="H21" s="7"/>
      <c r="I21" s="7"/>
      <c r="J21" s="7"/>
      <c r="K21" s="7"/>
    </row>
    <row r="22" spans="2:11" ht="12.75" customHeight="1" x14ac:dyDescent="0.25">
      <c r="B22" s="121"/>
      <c r="C22" s="121"/>
      <c r="D22" s="7"/>
      <c r="E22" s="7"/>
      <c r="F22" s="7"/>
      <c r="G22" s="7"/>
      <c r="H22" s="7"/>
      <c r="I22" s="7"/>
      <c r="J22" s="7"/>
      <c r="K22" s="7"/>
    </row>
    <row r="23" spans="2:11" ht="12.75" customHeight="1" x14ac:dyDescent="0.25">
      <c r="B23" s="121"/>
      <c r="C23" s="121"/>
      <c r="D23" s="7"/>
      <c r="E23" s="7"/>
      <c r="F23" s="7"/>
      <c r="G23" s="7"/>
      <c r="H23" s="7"/>
      <c r="I23" s="7"/>
      <c r="J23" s="7"/>
      <c r="K23" s="7"/>
    </row>
    <row r="24" spans="2:11" ht="12.75" customHeight="1" x14ac:dyDescent="0.25">
      <c r="B24" s="121"/>
      <c r="C24" s="121"/>
      <c r="D24" s="7"/>
      <c r="E24" s="7"/>
      <c r="F24" s="7"/>
      <c r="G24" s="7"/>
      <c r="H24" s="7"/>
      <c r="I24" s="7"/>
      <c r="J24" s="7"/>
      <c r="K24" s="7"/>
    </row>
    <row r="25" spans="2:11" ht="12.75" customHeight="1" x14ac:dyDescent="0.25">
      <c r="B25" s="121"/>
      <c r="C25" s="121"/>
      <c r="D25" s="7"/>
      <c r="E25" s="7"/>
      <c r="F25" s="7"/>
      <c r="G25" s="7"/>
      <c r="H25" s="7"/>
      <c r="I25" s="7"/>
      <c r="J25" s="7"/>
      <c r="K25" s="7"/>
    </row>
    <row r="26" spans="2:11" ht="12.75" customHeight="1" x14ac:dyDescent="0.25">
      <c r="B26" s="121"/>
      <c r="C26" s="121"/>
      <c r="D26" s="7"/>
      <c r="E26" s="7"/>
      <c r="F26" s="7"/>
      <c r="G26" s="7"/>
      <c r="H26" s="7"/>
      <c r="I26" s="7"/>
      <c r="J26" s="7"/>
      <c r="K26" s="7"/>
    </row>
    <row r="27" spans="2:11" ht="12.75" customHeight="1" x14ac:dyDescent="0.25">
      <c r="B27" s="121"/>
      <c r="C27" s="121"/>
      <c r="D27" s="7"/>
      <c r="E27" s="7"/>
      <c r="F27" s="7"/>
      <c r="G27" s="7"/>
      <c r="H27" s="7"/>
      <c r="I27" s="7"/>
      <c r="J27" s="7"/>
      <c r="K27" s="7"/>
    </row>
    <row r="28" spans="2:11" ht="12.75" customHeight="1" x14ac:dyDescent="0.25">
      <c r="B28" s="121"/>
      <c r="C28" s="121"/>
      <c r="D28" s="7"/>
      <c r="E28" s="7"/>
      <c r="F28" s="7"/>
      <c r="G28" s="7"/>
      <c r="H28" s="7"/>
      <c r="I28" s="7"/>
      <c r="J28" s="7"/>
      <c r="K28" s="7"/>
    </row>
    <row r="29" spans="2:11" ht="12.75" customHeight="1" x14ac:dyDescent="0.25">
      <c r="B29" s="121"/>
      <c r="C29" s="121"/>
      <c r="D29" s="7"/>
      <c r="E29" s="7"/>
      <c r="F29" s="7"/>
      <c r="G29" s="7"/>
      <c r="H29" s="7"/>
      <c r="I29" s="7"/>
      <c r="J29" s="7"/>
      <c r="K29" s="7"/>
    </row>
    <row r="30" spans="2:11" ht="27.75" customHeight="1" x14ac:dyDescent="0.25">
      <c r="B30" s="121"/>
      <c r="C30" s="121"/>
      <c r="D30" s="7"/>
      <c r="E30" s="7"/>
      <c r="F30" s="7"/>
      <c r="G30" s="7"/>
      <c r="H30" s="7"/>
      <c r="I30" s="7"/>
      <c r="J30" s="7"/>
      <c r="K30" s="7"/>
    </row>
    <row r="31" spans="2:11" ht="14.25" customHeight="1" x14ac:dyDescent="0.25">
      <c r="B31" s="103"/>
      <c r="D31" s="7"/>
      <c r="E31" s="7"/>
      <c r="F31" s="7"/>
      <c r="G31" s="7"/>
      <c r="H31" s="7"/>
      <c r="I31" s="7"/>
      <c r="J31" s="7"/>
      <c r="K31" s="7"/>
    </row>
    <row r="32" spans="2:11" ht="15" x14ac:dyDescent="0.25">
      <c r="B32" s="104" t="s">
        <v>61</v>
      </c>
      <c r="D32" s="7"/>
      <c r="E32" s="7"/>
      <c r="F32" s="7"/>
      <c r="G32" s="7"/>
      <c r="H32" s="7"/>
      <c r="I32" s="7"/>
      <c r="J32" s="7"/>
      <c r="K32" s="7"/>
    </row>
    <row r="33" spans="2:16" ht="16.5" x14ac:dyDescent="0.25">
      <c r="B33" s="103"/>
      <c r="D33" s="7"/>
      <c r="E33" s="7"/>
      <c r="F33" s="7"/>
      <c r="G33" s="7"/>
      <c r="H33" s="7"/>
      <c r="I33" s="7"/>
      <c r="J33" s="7"/>
      <c r="K33" s="7"/>
    </row>
    <row r="34" spans="2:16" ht="16.5" x14ac:dyDescent="0.25">
      <c r="B34" s="103"/>
      <c r="D34" s="7"/>
      <c r="E34" s="7"/>
      <c r="F34" s="7"/>
      <c r="G34" s="7"/>
      <c r="H34" s="7"/>
      <c r="I34" s="7"/>
      <c r="J34" s="7"/>
      <c r="K34" s="7"/>
    </row>
    <row r="35" spans="2:16" ht="16.5" x14ac:dyDescent="0.3">
      <c r="B35" s="105"/>
      <c r="D35" s="7"/>
      <c r="E35" s="7"/>
      <c r="F35" s="106" t="s">
        <v>38</v>
      </c>
      <c r="G35" s="106" t="s">
        <v>39</v>
      </c>
      <c r="H35" s="106" t="s">
        <v>40</v>
      </c>
      <c r="I35" s="7"/>
      <c r="L35" s="93" t="s">
        <v>51</v>
      </c>
      <c r="M35" s="93">
        <f>29681705.7292/1000</f>
        <v>29681.705729200003</v>
      </c>
      <c r="N35" s="107">
        <f>+M35/M39</f>
        <v>0.61718998095874034</v>
      </c>
      <c r="O35" s="108"/>
      <c r="P35" s="106"/>
    </row>
    <row r="36" spans="2:16" x14ac:dyDescent="0.25">
      <c r="D36" s="7"/>
      <c r="E36" s="7" t="s">
        <v>46</v>
      </c>
      <c r="F36" s="102">
        <v>50593.329846323904</v>
      </c>
      <c r="G36" s="102">
        <v>1652.8466239444572</v>
      </c>
      <c r="H36" s="102">
        <f>SUM(F36:G36)</f>
        <v>52246.176470268365</v>
      </c>
      <c r="I36" s="107">
        <f>+H36/$H$41</f>
        <v>0.87449088550525822</v>
      </c>
      <c r="L36" s="93" t="s">
        <v>52</v>
      </c>
      <c r="M36" s="93">
        <f>18409978.5899339/1000</f>
        <v>18409.978589933897</v>
      </c>
      <c r="N36" s="107">
        <f>+M36/M39</f>
        <v>0.38281001904125966</v>
      </c>
      <c r="O36" s="108"/>
      <c r="P36" s="107"/>
    </row>
    <row r="37" spans="2:16" x14ac:dyDescent="0.25">
      <c r="D37" s="7"/>
      <c r="E37" s="7" t="s">
        <v>37</v>
      </c>
      <c r="F37" s="102">
        <v>6527.3541421000928</v>
      </c>
      <c r="G37" s="102">
        <v>109.43027867613638</v>
      </c>
      <c r="H37" s="102">
        <f>SUM(F37:G37)</f>
        <v>6636.7844207762291</v>
      </c>
      <c r="I37" s="107">
        <f>+H37/$H$41</f>
        <v>0.11108578420728776</v>
      </c>
      <c r="L37" s="93"/>
      <c r="M37" s="93"/>
      <c r="N37" s="107"/>
      <c r="O37" s="109"/>
      <c r="P37" s="107"/>
    </row>
    <row r="38" spans="2:16" x14ac:dyDescent="0.25">
      <c r="D38" s="7"/>
      <c r="E38" s="7" t="s">
        <v>45</v>
      </c>
      <c r="F38" s="102">
        <v>689.79282293599999</v>
      </c>
      <c r="G38" s="102">
        <v>135.83897460668169</v>
      </c>
      <c r="H38" s="102">
        <f>SUM(F38:G38)</f>
        <v>825.63179754268162</v>
      </c>
      <c r="I38" s="107">
        <f>+H38/$H$41</f>
        <v>1.3819336275167795E-2</v>
      </c>
      <c r="L38" s="93"/>
      <c r="M38" s="93"/>
      <c r="N38" s="107"/>
      <c r="O38" s="109"/>
      <c r="P38" s="107"/>
    </row>
    <row r="39" spans="2:16" x14ac:dyDescent="0.25">
      <c r="D39" s="7"/>
      <c r="E39" s="7" t="s">
        <v>49</v>
      </c>
      <c r="F39" s="102">
        <v>32.104154448293002</v>
      </c>
      <c r="G39" s="102"/>
      <c r="H39" s="102">
        <f t="shared" ref="H39:H40" si="0">SUM(F39:G39)</f>
        <v>32.104154448293002</v>
      </c>
      <c r="I39" s="107">
        <f t="shared" ref="I39:I40" si="1">+H39/$H$41</f>
        <v>5.3735588608788991E-4</v>
      </c>
      <c r="L39" s="93" t="s">
        <v>53</v>
      </c>
      <c r="M39" s="93">
        <f>SUM(M35:M38)</f>
        <v>48091.684319133899</v>
      </c>
      <c r="N39" s="107"/>
      <c r="O39" s="109"/>
      <c r="P39" s="107"/>
    </row>
    <row r="40" spans="2:16" x14ac:dyDescent="0.25">
      <c r="D40" s="7"/>
      <c r="E40" s="7" t="s">
        <v>50</v>
      </c>
      <c r="F40" s="102">
        <v>3.9812734000000001</v>
      </c>
      <c r="H40" s="102">
        <f t="shared" si="0"/>
        <v>3.9812734000000001</v>
      </c>
      <c r="I40" s="107">
        <f t="shared" si="1"/>
        <v>6.6638126198302576E-5</v>
      </c>
    </row>
    <row r="41" spans="2:16" x14ac:dyDescent="0.25">
      <c r="D41" s="7"/>
      <c r="E41" s="7"/>
      <c r="F41" s="93">
        <f>SUM(F36:F40)</f>
        <v>57846.562239208288</v>
      </c>
      <c r="G41" s="93">
        <f>SUM(G36:G40)</f>
        <v>1898.1158772272752</v>
      </c>
      <c r="H41" s="93">
        <f>SUM(H36:H40)</f>
        <v>59744.678116435571</v>
      </c>
      <c r="I41" s="7"/>
      <c r="J41" s="7"/>
      <c r="K41" s="7"/>
    </row>
    <row r="42" spans="2:16" x14ac:dyDescent="0.25">
      <c r="D42" s="7"/>
      <c r="E42" s="7"/>
      <c r="F42" s="93"/>
      <c r="G42" s="110"/>
      <c r="H42" s="102"/>
      <c r="I42" s="102"/>
      <c r="J42" s="102"/>
      <c r="K42" s="107"/>
    </row>
    <row r="43" spans="2:16" x14ac:dyDescent="0.25">
      <c r="D43" s="7"/>
      <c r="E43" s="7"/>
      <c r="F43" s="59"/>
      <c r="G43" s="59"/>
      <c r="H43" s="7"/>
      <c r="I43" s="7"/>
      <c r="J43" s="7"/>
      <c r="K43" s="7"/>
    </row>
    <row r="44" spans="2:16" x14ac:dyDescent="0.25">
      <c r="D44" s="7"/>
      <c r="E44" s="7"/>
      <c r="F44" s="7"/>
      <c r="G44" s="7"/>
      <c r="H44" s="7"/>
      <c r="I44" s="7"/>
      <c r="J44" s="7"/>
      <c r="K44" s="7"/>
    </row>
    <row r="45" spans="2:16" x14ac:dyDescent="0.25">
      <c r="D45" s="7"/>
      <c r="E45" s="7"/>
      <c r="F45" s="7"/>
      <c r="G45" s="7"/>
      <c r="H45" s="7"/>
      <c r="I45" s="7"/>
      <c r="J45" s="7"/>
      <c r="K45" s="7"/>
    </row>
    <row r="46" spans="2:16" x14ac:dyDescent="0.25">
      <c r="B46" s="111" t="s">
        <v>41</v>
      </c>
      <c r="D46" s="7"/>
      <c r="E46" s="7"/>
      <c r="F46" s="7"/>
      <c r="G46" s="7"/>
      <c r="H46" s="7"/>
      <c r="I46" s="7"/>
      <c r="J46" s="7"/>
      <c r="K46" s="7"/>
    </row>
    <row r="47" spans="2:16" x14ac:dyDescent="0.25">
      <c r="D47" s="7"/>
      <c r="E47" s="7"/>
      <c r="F47" s="7"/>
      <c r="G47" s="7"/>
      <c r="H47" s="7"/>
      <c r="I47" s="7"/>
      <c r="J47" s="7"/>
      <c r="K47" s="7"/>
    </row>
    <row r="48" spans="2:16" x14ac:dyDescent="0.25">
      <c r="D48" s="7"/>
      <c r="E48" s="7"/>
      <c r="F48" s="7"/>
      <c r="G48" s="7"/>
      <c r="H48" s="7"/>
      <c r="I48" s="7"/>
      <c r="J48" s="7"/>
      <c r="K48" s="7"/>
    </row>
    <row r="49" spans="1:11" x14ac:dyDescent="0.25">
      <c r="D49" s="7"/>
      <c r="E49" s="7"/>
      <c r="F49" s="7"/>
      <c r="G49" s="7"/>
      <c r="H49" s="7"/>
      <c r="I49" s="7"/>
      <c r="J49" s="7"/>
      <c r="K49" s="7"/>
    </row>
    <row r="50" spans="1:11" x14ac:dyDescent="0.25">
      <c r="D50" s="7"/>
      <c r="E50" s="7"/>
      <c r="F50" s="112" t="s">
        <v>35</v>
      </c>
      <c r="G50" s="112" t="s">
        <v>36</v>
      </c>
      <c r="H50" s="7"/>
      <c r="I50" s="7"/>
      <c r="J50" s="7"/>
      <c r="K50" s="7"/>
    </row>
    <row r="51" spans="1:11" x14ac:dyDescent="0.25">
      <c r="D51" s="7"/>
      <c r="E51" s="7" t="s">
        <v>46</v>
      </c>
      <c r="F51" s="113">
        <v>52246.176470268365</v>
      </c>
      <c r="G51" s="114">
        <f>+F51/$F$56</f>
        <v>0.87449088550525822</v>
      </c>
      <c r="H51" s="7"/>
      <c r="I51" s="7"/>
      <c r="J51" s="7"/>
      <c r="K51" s="7"/>
    </row>
    <row r="52" spans="1:11" x14ac:dyDescent="0.25">
      <c r="D52" s="7"/>
      <c r="E52" s="7" t="s">
        <v>37</v>
      </c>
      <c r="F52" s="113">
        <v>6636.7844207762291</v>
      </c>
      <c r="G52" s="114">
        <f>+F52/$F$56</f>
        <v>0.11108578420728776</v>
      </c>
      <c r="H52" s="7"/>
      <c r="I52" s="7"/>
      <c r="J52" s="7"/>
      <c r="K52" s="7"/>
    </row>
    <row r="53" spans="1:11" x14ac:dyDescent="0.25">
      <c r="D53" s="7"/>
      <c r="E53" s="7" t="s">
        <v>45</v>
      </c>
      <c r="F53" s="113">
        <v>825.63179754268162</v>
      </c>
      <c r="G53" s="114">
        <f>+F53/$F$56</f>
        <v>1.3819336275167795E-2</v>
      </c>
      <c r="H53" s="7"/>
      <c r="I53" s="7"/>
      <c r="J53" s="7"/>
      <c r="K53" s="7"/>
    </row>
    <row r="54" spans="1:11" x14ac:dyDescent="0.25">
      <c r="D54" s="7"/>
      <c r="E54" s="7" t="s">
        <v>49</v>
      </c>
      <c r="F54" s="115">
        <v>32.104154448293002</v>
      </c>
      <c r="G54" s="114"/>
      <c r="H54" s="7"/>
      <c r="I54" s="7"/>
      <c r="J54" s="7"/>
      <c r="K54" s="7"/>
    </row>
    <row r="55" spans="1:11" x14ac:dyDescent="0.25">
      <c r="D55" s="7"/>
      <c r="E55" s="7" t="s">
        <v>50</v>
      </c>
      <c r="F55" s="115">
        <v>3.9812734000000001</v>
      </c>
      <c r="G55" s="7"/>
      <c r="H55" s="7"/>
      <c r="I55" s="7"/>
      <c r="J55" s="7"/>
      <c r="K55" s="7"/>
    </row>
    <row r="56" spans="1:11" x14ac:dyDescent="0.25">
      <c r="D56" s="7"/>
      <c r="E56" s="7"/>
      <c r="F56" s="93">
        <f>SUM(F51:F55)</f>
        <v>59744.678116435571</v>
      </c>
      <c r="G56" s="7"/>
      <c r="H56" s="7"/>
      <c r="I56" s="7"/>
      <c r="J56" s="7"/>
      <c r="K56" s="7"/>
    </row>
    <row r="57" spans="1:11" x14ac:dyDescent="0.25">
      <c r="D57" s="7"/>
      <c r="E57" s="7"/>
      <c r="F57" s="7"/>
      <c r="G57" s="7"/>
      <c r="H57" s="7"/>
      <c r="I57" s="7"/>
      <c r="J57" s="7"/>
      <c r="K57" s="7"/>
    </row>
    <row r="58" spans="1:11" x14ac:dyDescent="0.25"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116" t="s">
        <v>42</v>
      </c>
      <c r="B59" s="118" t="s">
        <v>48</v>
      </c>
      <c r="C59" s="118"/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116" t="s">
        <v>43</v>
      </c>
      <c r="B60" s="118" t="s">
        <v>55</v>
      </c>
      <c r="C60" s="118"/>
      <c r="D60" s="7"/>
      <c r="E60" s="7"/>
      <c r="F60" s="7"/>
      <c r="G60" s="7"/>
      <c r="H60" s="7"/>
      <c r="I60" s="7"/>
      <c r="J60" s="7"/>
      <c r="K60" s="7"/>
    </row>
    <row r="61" spans="1:11" ht="24.75" customHeight="1" x14ac:dyDescent="0.25">
      <c r="A61" s="116" t="s">
        <v>44</v>
      </c>
      <c r="B61" s="118" t="s">
        <v>54</v>
      </c>
      <c r="C61" s="118"/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11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11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D64" s="7"/>
      <c r="E64" s="7"/>
      <c r="F64" s="7"/>
      <c r="G64" s="7"/>
      <c r="H64" s="7"/>
      <c r="I64" s="7"/>
      <c r="J64" s="7"/>
      <c r="K64" s="7"/>
    </row>
  </sheetData>
  <mergeCells count="6">
    <mergeCell ref="B61:C61"/>
    <mergeCell ref="B59:C59"/>
    <mergeCell ref="B60:C60"/>
    <mergeCell ref="A1:C1"/>
    <mergeCell ref="A3:C3"/>
    <mergeCell ref="B4:C30"/>
  </mergeCells>
  <printOptions horizontalCentered="1"/>
  <pageMargins left="0.78740157480314965" right="0.59055118110236227" top="0.78740157480314965" bottom="0.39370078740157483" header="0.31496062992125984" footer="0.31496062992125984"/>
  <pageSetup paperSize="9" scale="91" orientation="portrait" r:id="rId1"/>
  <ignoredErrors>
    <ignoredError sqref="A59:A6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90"/>
  <sheetViews>
    <sheetView view="pageBreakPreview" zoomScale="90" zoomScaleNormal="90" zoomScaleSheetLayoutView="90" zoomScalePageLayoutView="50" workbookViewId="0">
      <selection activeCell="E2" sqref="E2"/>
    </sheetView>
  </sheetViews>
  <sheetFormatPr baseColWidth="10" defaultRowHeight="13.5" x14ac:dyDescent="0.25"/>
  <cols>
    <col min="1" max="1" width="81" style="3" customWidth="1"/>
    <col min="2" max="3" width="15.5703125" style="3" customWidth="1"/>
    <col min="4" max="4" width="15.5703125" style="100" customWidth="1"/>
    <col min="5" max="5" width="19.28515625" style="7" customWidth="1"/>
    <col min="6" max="6" width="15" style="7" customWidth="1"/>
    <col min="7" max="7" width="19.28515625" style="7" customWidth="1"/>
    <col min="8" max="8" width="12.140625" style="7" bestFit="1" customWidth="1"/>
    <col min="9" max="9" width="13.42578125" style="7" bestFit="1" customWidth="1"/>
    <col min="10" max="11" width="22.5703125" style="7" bestFit="1" customWidth="1"/>
    <col min="12" max="12" width="13.7109375" style="7" bestFit="1" customWidth="1"/>
    <col min="13" max="13" width="12.7109375" style="7" bestFit="1" customWidth="1"/>
    <col min="14" max="14" width="11.42578125" style="7" customWidth="1"/>
    <col min="15" max="20" width="11.42578125" style="3" customWidth="1"/>
    <col min="21" max="22" width="11.42578125" style="3"/>
    <col min="23" max="23" width="12.28515625" style="3" bestFit="1" customWidth="1"/>
    <col min="24" max="16384" width="11.42578125" style="3"/>
  </cols>
  <sheetData>
    <row r="1" spans="1:13" ht="18" x14ac:dyDescent="0.25">
      <c r="A1" s="4" t="s">
        <v>22</v>
      </c>
      <c r="B1" s="4"/>
      <c r="C1" s="4"/>
      <c r="D1" s="5"/>
      <c r="E1" s="6"/>
      <c r="G1" s="6"/>
    </row>
    <row r="2" spans="1:13" ht="15" x14ac:dyDescent="0.25">
      <c r="A2" s="2"/>
      <c r="B2" s="8"/>
      <c r="C2" s="8"/>
      <c r="D2" s="9"/>
      <c r="E2" s="6"/>
      <c r="G2" s="6"/>
    </row>
    <row r="3" spans="1:13" ht="24.75" customHeight="1" x14ac:dyDescent="0.25">
      <c r="A3" s="10" t="s">
        <v>12</v>
      </c>
      <c r="B3" s="11">
        <v>2022</v>
      </c>
      <c r="C3" s="12">
        <v>2023</v>
      </c>
      <c r="D3" s="13" t="s">
        <v>58</v>
      </c>
      <c r="E3" s="14">
        <v>2022</v>
      </c>
      <c r="F3" s="15"/>
      <c r="G3" s="14">
        <v>2023</v>
      </c>
    </row>
    <row r="4" spans="1:13" ht="17.25" x14ac:dyDescent="0.3">
      <c r="A4" s="16"/>
      <c r="B4" s="17"/>
      <c r="C4" s="18"/>
      <c r="D4" s="19"/>
      <c r="E4" s="6"/>
      <c r="G4" s="6"/>
    </row>
    <row r="5" spans="1:13" ht="15" x14ac:dyDescent="0.25">
      <c r="A5" s="20" t="s">
        <v>23</v>
      </c>
      <c r="B5" s="21">
        <f>+E5</f>
        <v>15759.502000000011</v>
      </c>
      <c r="C5" s="22">
        <f>+G5</f>
        <v>16362.366000000013</v>
      </c>
      <c r="D5" s="23">
        <f>+(C5-B5)/B5</f>
        <v>3.825400066575714E-2</v>
      </c>
      <c r="E5" s="6">
        <v>15759.502000000011</v>
      </c>
      <c r="G5" s="6">
        <v>16362.366000000013</v>
      </c>
    </row>
    <row r="6" spans="1:13" ht="12" customHeight="1" x14ac:dyDescent="0.3">
      <c r="A6" s="16"/>
      <c r="B6" s="17"/>
      <c r="C6" s="18"/>
      <c r="D6" s="24"/>
      <c r="E6" s="6"/>
      <c r="G6" s="6"/>
      <c r="J6" s="25"/>
      <c r="K6" s="25"/>
      <c r="L6" s="25"/>
      <c r="M6" s="25"/>
    </row>
    <row r="7" spans="1:13" ht="16.5" x14ac:dyDescent="0.3">
      <c r="A7" s="26" t="s">
        <v>14</v>
      </c>
      <c r="B7" s="27"/>
      <c r="C7" s="28"/>
      <c r="D7" s="24"/>
      <c r="E7" s="6"/>
      <c r="G7" s="6"/>
      <c r="J7" s="25"/>
      <c r="K7" s="6"/>
      <c r="L7" s="6"/>
      <c r="M7" s="6"/>
    </row>
    <row r="8" spans="1:13" ht="16.5" x14ac:dyDescent="0.3">
      <c r="A8" s="29" t="s">
        <v>0</v>
      </c>
      <c r="B8" s="30">
        <f>+F8*100</f>
        <v>34.990407691816657</v>
      </c>
      <c r="C8" s="31">
        <f>+H8*100</f>
        <v>33.883278249612545</v>
      </c>
      <c r="D8" s="32"/>
      <c r="E8" s="6">
        <v>5514.3140000000039</v>
      </c>
      <c r="F8" s="33">
        <f>+E8/$B$5</f>
        <v>0.34990407691816655</v>
      </c>
      <c r="G8" s="6">
        <v>5544.1060000000025</v>
      </c>
      <c r="H8" s="33">
        <f>+G8/$C$5</f>
        <v>0.33883278249612547</v>
      </c>
      <c r="J8" s="25"/>
      <c r="K8" s="6"/>
      <c r="L8" s="6"/>
      <c r="M8" s="6"/>
    </row>
    <row r="9" spans="1:13" ht="16.5" x14ac:dyDescent="0.3">
      <c r="A9" s="29" t="s">
        <v>1</v>
      </c>
      <c r="B9" s="30">
        <f>+F9*100</f>
        <v>59.771482626798743</v>
      </c>
      <c r="C9" s="31">
        <f>+H9*100</f>
        <v>57.455804374501831</v>
      </c>
      <c r="D9" s="32"/>
      <c r="E9" s="6">
        <v>9419.6880000000074</v>
      </c>
      <c r="F9" s="33">
        <f>+E9/$B$5</f>
        <v>0.59771482626798744</v>
      </c>
      <c r="G9" s="6">
        <v>9401.1290000000081</v>
      </c>
      <c r="H9" s="33">
        <f>+G9/$C$5</f>
        <v>0.57455804374501829</v>
      </c>
      <c r="J9" s="25"/>
      <c r="K9" s="6"/>
      <c r="L9" s="6"/>
      <c r="M9" s="6"/>
    </row>
    <row r="10" spans="1:13" ht="16.5" x14ac:dyDescent="0.3">
      <c r="A10" s="29" t="s">
        <v>31</v>
      </c>
      <c r="B10" s="30">
        <f>+F10*100</f>
        <v>1.8180143001980633</v>
      </c>
      <c r="C10" s="31">
        <f>+H10*100</f>
        <v>2.4534410243604117</v>
      </c>
      <c r="D10" s="24"/>
      <c r="E10" s="6">
        <v>286.51</v>
      </c>
      <c r="F10" s="33">
        <f>+E10/$B$5</f>
        <v>1.8180143001980634E-2</v>
      </c>
      <c r="G10" s="6">
        <v>401.44100000000003</v>
      </c>
      <c r="H10" s="33">
        <f>+G10/$C$5</f>
        <v>2.4534410243604116E-2</v>
      </c>
      <c r="J10" s="25"/>
      <c r="K10" s="6"/>
      <c r="L10" s="6"/>
      <c r="M10" s="6"/>
    </row>
    <row r="11" spans="1:13" ht="16.5" x14ac:dyDescent="0.3">
      <c r="A11" s="29" t="s">
        <v>33</v>
      </c>
      <c r="B11" s="30">
        <f>+F11*100</f>
        <v>3.4200953811865351</v>
      </c>
      <c r="C11" s="31">
        <f>+H11*100</f>
        <v>6.2074763515251989</v>
      </c>
      <c r="D11" s="24"/>
      <c r="E11" s="6">
        <v>538.99</v>
      </c>
      <c r="F11" s="33">
        <f>+E11/$B$5</f>
        <v>3.4200953811865352E-2</v>
      </c>
      <c r="G11" s="6">
        <v>1015.6900000000005</v>
      </c>
      <c r="H11" s="33">
        <f>+G11/$C$5</f>
        <v>6.2074763515251992E-2</v>
      </c>
      <c r="J11" s="25"/>
      <c r="K11" s="6"/>
      <c r="L11" s="6"/>
      <c r="M11" s="6"/>
    </row>
    <row r="12" spans="1:13" ht="7.5" customHeight="1" x14ac:dyDescent="0.3">
      <c r="A12" s="16"/>
      <c r="B12" s="17"/>
      <c r="C12" s="18"/>
      <c r="D12" s="34"/>
      <c r="E12" s="6"/>
      <c r="F12" s="33"/>
      <c r="G12" s="6"/>
      <c r="I12" s="6"/>
      <c r="J12" s="6"/>
      <c r="K12" s="6"/>
    </row>
    <row r="13" spans="1:13" ht="16.5" x14ac:dyDescent="0.3">
      <c r="A13" s="26" t="s">
        <v>27</v>
      </c>
      <c r="B13" s="30"/>
      <c r="C13" s="31"/>
      <c r="D13" s="24"/>
      <c r="E13" s="6"/>
      <c r="F13" s="33"/>
      <c r="G13" s="6"/>
    </row>
    <row r="14" spans="1:13" ht="16.5" x14ac:dyDescent="0.3">
      <c r="A14" s="29" t="s">
        <v>11</v>
      </c>
      <c r="B14" s="30">
        <f>+F14*100</f>
        <v>90.473550496709805</v>
      </c>
      <c r="C14" s="31">
        <f>+H14*100</f>
        <v>90.836044127114548</v>
      </c>
      <c r="D14" s="24"/>
      <c r="E14" s="6">
        <v>14258.181</v>
      </c>
      <c r="F14" s="33">
        <f>+E14/$B$5</f>
        <v>0.90473550496709798</v>
      </c>
      <c r="G14" s="6">
        <v>14862.925999999999</v>
      </c>
      <c r="H14" s="33">
        <f t="shared" ref="H14:H15" si="0">+G14/$C$5</f>
        <v>0.90836044127114546</v>
      </c>
      <c r="J14" s="25"/>
      <c r="K14" s="25"/>
      <c r="L14" s="25"/>
      <c r="M14" s="25"/>
    </row>
    <row r="15" spans="1:13" ht="16.5" x14ac:dyDescent="0.3">
      <c r="A15" s="29" t="s">
        <v>2</v>
      </c>
      <c r="B15" s="30">
        <f>+F15*100</f>
        <v>9.5264495032901291</v>
      </c>
      <c r="C15" s="31">
        <f>+H15*100</f>
        <v>9.1639558728853618</v>
      </c>
      <c r="D15" s="24"/>
      <c r="E15" s="6">
        <v>1501.320999999999</v>
      </c>
      <c r="F15" s="33">
        <f>+E15/$B$5</f>
        <v>9.5264495032901284E-2</v>
      </c>
      <c r="G15" s="6">
        <v>1499.4399999999987</v>
      </c>
      <c r="H15" s="33">
        <f t="shared" si="0"/>
        <v>9.1639558728853612E-2</v>
      </c>
      <c r="J15" s="25"/>
      <c r="K15" s="6"/>
      <c r="L15" s="6"/>
      <c r="M15" s="6"/>
    </row>
    <row r="16" spans="1:13" ht="7.5" customHeight="1" x14ac:dyDescent="0.3">
      <c r="A16" s="16"/>
      <c r="B16" s="17"/>
      <c r="C16" s="18"/>
      <c r="D16" s="34"/>
      <c r="E16" s="6"/>
      <c r="F16" s="33"/>
      <c r="G16" s="6"/>
      <c r="I16" s="6"/>
      <c r="J16" s="6"/>
      <c r="K16" s="6"/>
    </row>
    <row r="17" spans="1:13" ht="16.5" x14ac:dyDescent="0.3">
      <c r="A17" s="26" t="s">
        <v>15</v>
      </c>
      <c r="B17" s="30"/>
      <c r="C17" s="31"/>
      <c r="D17" s="24"/>
      <c r="E17" s="6"/>
      <c r="F17" s="33"/>
      <c r="G17" s="6"/>
      <c r="J17" s="25"/>
      <c r="K17" s="6"/>
      <c r="L17" s="6"/>
      <c r="M17" s="6"/>
    </row>
    <row r="18" spans="1:13" ht="16.5" x14ac:dyDescent="0.3">
      <c r="A18" s="29" t="s">
        <v>9</v>
      </c>
      <c r="B18" s="30">
        <f>+F18*100</f>
        <v>90.411981292302258</v>
      </c>
      <c r="C18" s="31">
        <f>+H18*100</f>
        <v>90.706466289777481</v>
      </c>
      <c r="D18" s="32"/>
      <c r="E18" s="6">
        <v>14248.47800000001</v>
      </c>
      <c r="F18" s="33">
        <f>+E18/$B$5</f>
        <v>0.90411981292302257</v>
      </c>
      <c r="G18" s="6">
        <v>14841.724000000024</v>
      </c>
      <c r="H18" s="33">
        <f t="shared" ref="H18" si="1">+G18/$C$5</f>
        <v>0.90706466289777488</v>
      </c>
      <c r="J18" s="25"/>
      <c r="K18" s="6"/>
      <c r="L18" s="6"/>
      <c r="M18" s="6"/>
    </row>
    <row r="19" spans="1:13" ht="16.5" x14ac:dyDescent="0.3">
      <c r="A19" s="29" t="s">
        <v>10</v>
      </c>
      <c r="B19" s="30">
        <f>+F19*100</f>
        <v>9.5880187076977368</v>
      </c>
      <c r="C19" s="31">
        <f>+H19*100</f>
        <v>9.2935337102225812</v>
      </c>
      <c r="D19" s="32"/>
      <c r="E19" s="6">
        <v>1511.0239999999999</v>
      </c>
      <c r="F19" s="33">
        <f>+E19/$B$5</f>
        <v>9.5880187076977361E-2</v>
      </c>
      <c r="G19" s="6">
        <v>1520.6419999999994</v>
      </c>
      <c r="H19" s="33">
        <f>+G19/$C$5</f>
        <v>9.2935337102225818E-2</v>
      </c>
      <c r="J19" s="25"/>
      <c r="K19" s="6"/>
      <c r="L19" s="6"/>
      <c r="M19" s="6"/>
    </row>
    <row r="20" spans="1:13" ht="12" customHeight="1" x14ac:dyDescent="0.3">
      <c r="A20" s="35"/>
      <c r="B20" s="36"/>
      <c r="C20" s="37"/>
      <c r="D20" s="32"/>
      <c r="E20" s="6"/>
      <c r="F20" s="33"/>
      <c r="G20" s="6"/>
    </row>
    <row r="21" spans="1:13" ht="15" x14ac:dyDescent="0.25">
      <c r="A21" s="20" t="s">
        <v>24</v>
      </c>
      <c r="B21" s="21">
        <f>+SUM(E24:E27)</f>
        <v>14976.991100000001</v>
      </c>
      <c r="C21" s="22">
        <f>+SUM(G24:G27)</f>
        <v>15437.661300000002</v>
      </c>
      <c r="D21" s="23">
        <f>+(C21-B21)/B21</f>
        <v>3.0758527992982544E-2</v>
      </c>
      <c r="E21" s="6">
        <v>14976.991100000008</v>
      </c>
      <c r="F21" s="33"/>
      <c r="G21" s="6">
        <v>15437.661300000003</v>
      </c>
    </row>
    <row r="22" spans="1:13" ht="12" customHeight="1" x14ac:dyDescent="0.3">
      <c r="A22" s="16"/>
      <c r="B22" s="17"/>
      <c r="C22" s="18"/>
      <c r="D22" s="34"/>
      <c r="E22" s="6"/>
      <c r="F22" s="33"/>
      <c r="G22" s="6"/>
    </row>
    <row r="23" spans="1:13" ht="15.75" x14ac:dyDescent="0.25">
      <c r="A23" s="26" t="s">
        <v>14</v>
      </c>
      <c r="B23" s="38"/>
      <c r="C23" s="39"/>
      <c r="D23" s="34"/>
      <c r="E23" s="6"/>
      <c r="F23" s="33"/>
      <c r="G23" s="6"/>
      <c r="J23" s="25"/>
      <c r="K23" s="25"/>
      <c r="L23" s="25"/>
      <c r="M23" s="25"/>
    </row>
    <row r="24" spans="1:13" ht="16.5" x14ac:dyDescent="0.3">
      <c r="A24" s="29" t="s">
        <v>0</v>
      </c>
      <c r="B24" s="30">
        <f>+F24*100</f>
        <v>36.678181640903823</v>
      </c>
      <c r="C24" s="31">
        <f>+H24*100</f>
        <v>35.179117448314535</v>
      </c>
      <c r="D24" s="32"/>
      <c r="E24" s="6">
        <v>5493.2879999999996</v>
      </c>
      <c r="F24" s="33">
        <f>+E24/$B$21</f>
        <v>0.36678181640903823</v>
      </c>
      <c r="G24" s="6">
        <v>5430.8330000000005</v>
      </c>
      <c r="H24" s="33">
        <f>+G24/$C$21</f>
        <v>0.35179117448314534</v>
      </c>
      <c r="I24" s="6"/>
      <c r="J24" s="25"/>
      <c r="K24" s="6"/>
      <c r="L24" s="6"/>
      <c r="M24" s="6"/>
    </row>
    <row r="25" spans="1:13" ht="16.5" x14ac:dyDescent="0.3">
      <c r="A25" s="29" t="s">
        <v>1</v>
      </c>
      <c r="B25" s="30">
        <f>+F25*100</f>
        <v>57.817995899056143</v>
      </c>
      <c r="C25" s="31">
        <f>+H25*100</f>
        <v>55.648910369603719</v>
      </c>
      <c r="D25" s="32"/>
      <c r="E25" s="6">
        <v>8659.3961000000036</v>
      </c>
      <c r="F25" s="33">
        <f t="shared" ref="F25:F35" si="2">+E25/$B$21</f>
        <v>0.5781799589905614</v>
      </c>
      <c r="G25" s="6">
        <v>8590.8903000000009</v>
      </c>
      <c r="H25" s="33">
        <f t="shared" ref="H25:H27" si="3">+G25/$C$21</f>
        <v>0.55648910369603721</v>
      </c>
      <c r="I25" s="6"/>
      <c r="J25" s="25"/>
      <c r="K25" s="6"/>
      <c r="L25" s="6"/>
      <c r="M25" s="6"/>
    </row>
    <row r="26" spans="1:13" ht="16.5" x14ac:dyDescent="0.3">
      <c r="A26" s="29" t="s">
        <v>31</v>
      </c>
      <c r="B26" s="30">
        <f>+F26*100</f>
        <v>1.9050355181155179</v>
      </c>
      <c r="C26" s="31">
        <f>+H26*100</f>
        <v>2.5926725053878461</v>
      </c>
      <c r="D26" s="32"/>
      <c r="E26" s="6">
        <v>285.31700000000001</v>
      </c>
      <c r="F26" s="33">
        <f t="shared" si="2"/>
        <v>1.9050355181155179E-2</v>
      </c>
      <c r="G26" s="6">
        <v>400.24799999999999</v>
      </c>
      <c r="H26" s="33">
        <f t="shared" si="3"/>
        <v>2.5926725053878462E-2</v>
      </c>
      <c r="I26" s="6"/>
      <c r="J26" s="25"/>
      <c r="K26" s="6"/>
      <c r="L26" s="6"/>
      <c r="M26" s="6"/>
    </row>
    <row r="27" spans="1:13" ht="16.5" x14ac:dyDescent="0.3">
      <c r="A27" s="29" t="s">
        <v>33</v>
      </c>
      <c r="B27" s="30">
        <f>+F27*100</f>
        <v>3.5987869419245366</v>
      </c>
      <c r="C27" s="31">
        <f>+H27*100</f>
        <v>6.5792996766939078</v>
      </c>
      <c r="D27" s="32"/>
      <c r="E27" s="6">
        <v>538.99</v>
      </c>
      <c r="F27" s="33">
        <f t="shared" si="2"/>
        <v>3.5987869419245366E-2</v>
      </c>
      <c r="G27" s="6">
        <v>1015.6900000000005</v>
      </c>
      <c r="H27" s="33">
        <f t="shared" si="3"/>
        <v>6.5792996766939074E-2</v>
      </c>
      <c r="I27" s="6"/>
      <c r="J27" s="25"/>
      <c r="K27" s="6"/>
      <c r="L27" s="6"/>
      <c r="M27" s="6"/>
    </row>
    <row r="28" spans="1:13" ht="7.5" customHeight="1" x14ac:dyDescent="0.3">
      <c r="A28" s="16"/>
      <c r="B28" s="17"/>
      <c r="C28" s="18"/>
      <c r="D28" s="34"/>
      <c r="E28" s="6"/>
      <c r="F28" s="33"/>
      <c r="G28" s="6"/>
      <c r="I28" s="6"/>
      <c r="J28" s="6"/>
      <c r="K28" s="6"/>
    </row>
    <row r="29" spans="1:13" ht="15" x14ac:dyDescent="0.25">
      <c r="A29" s="26" t="s">
        <v>27</v>
      </c>
      <c r="B29" s="40"/>
      <c r="C29" s="41"/>
      <c r="D29" s="34"/>
      <c r="E29" s="6"/>
      <c r="F29" s="33"/>
      <c r="G29" s="6"/>
      <c r="H29" s="33"/>
    </row>
    <row r="30" spans="1:13" ht="15" x14ac:dyDescent="0.25">
      <c r="A30" s="29" t="s">
        <v>11</v>
      </c>
      <c r="B30" s="30">
        <f>+F30*100</f>
        <v>91.667344317244101</v>
      </c>
      <c r="C30" s="31">
        <f>+H30*100</f>
        <v>91.963586479255071</v>
      </c>
      <c r="D30" s="34"/>
      <c r="E30" s="6">
        <v>13729.010000000006</v>
      </c>
      <c r="F30" s="33">
        <f t="shared" si="2"/>
        <v>0.91667344317244104</v>
      </c>
      <c r="G30" s="6">
        <v>14197.026999999995</v>
      </c>
      <c r="H30" s="33">
        <f t="shared" ref="H30:H31" si="4">+G30/$C$21</f>
        <v>0.91963586479255077</v>
      </c>
    </row>
    <row r="31" spans="1:13" ht="15" x14ac:dyDescent="0.25">
      <c r="A31" s="29" t="s">
        <v>2</v>
      </c>
      <c r="B31" s="30">
        <f>+F31*100</f>
        <v>8.3326556827559379</v>
      </c>
      <c r="C31" s="31">
        <f>+H31*100</f>
        <v>8.0364135207448939</v>
      </c>
      <c r="D31" s="34"/>
      <c r="E31" s="6">
        <v>1247.9811000000011</v>
      </c>
      <c r="F31" s="33">
        <f t="shared" si="2"/>
        <v>8.3326556827559378E-2</v>
      </c>
      <c r="G31" s="6">
        <v>1240.634300000002</v>
      </c>
      <c r="H31" s="33">
        <f t="shared" si="4"/>
        <v>8.0364135207448936E-2</v>
      </c>
      <c r="J31" s="25"/>
      <c r="K31" s="25"/>
      <c r="L31" s="25"/>
      <c r="M31" s="25"/>
    </row>
    <row r="32" spans="1:13" ht="7.5" customHeight="1" x14ac:dyDescent="0.3">
      <c r="A32" s="16"/>
      <c r="B32" s="17"/>
      <c r="C32" s="18"/>
      <c r="D32" s="34"/>
      <c r="E32" s="6"/>
      <c r="F32" s="33"/>
      <c r="G32" s="6"/>
      <c r="I32" s="6"/>
      <c r="J32" s="6"/>
      <c r="K32" s="6"/>
    </row>
    <row r="33" spans="1:13" ht="15" x14ac:dyDescent="0.25">
      <c r="A33" s="26" t="s">
        <v>15</v>
      </c>
      <c r="B33" s="27"/>
      <c r="C33" s="28"/>
      <c r="D33" s="34"/>
      <c r="E33" s="6"/>
      <c r="F33" s="33"/>
      <c r="G33" s="6"/>
      <c r="H33" s="33"/>
      <c r="J33" s="25"/>
      <c r="K33" s="6"/>
      <c r="L33" s="6"/>
      <c r="M33" s="6"/>
    </row>
    <row r="34" spans="1:13" ht="16.5" x14ac:dyDescent="0.3">
      <c r="A34" s="29" t="s">
        <v>9</v>
      </c>
      <c r="B34" s="30">
        <f>+F34*100</f>
        <v>91.462289778619194</v>
      </c>
      <c r="C34" s="31">
        <f>+H34*100</f>
        <v>91.749072121435916</v>
      </c>
      <c r="D34" s="32"/>
      <c r="E34" s="6">
        <v>13698.299000000006</v>
      </c>
      <c r="F34" s="33">
        <f t="shared" si="2"/>
        <v>0.91462289778619188</v>
      </c>
      <c r="G34" s="6">
        <v>14163.911000000002</v>
      </c>
      <c r="H34" s="33">
        <f t="shared" ref="H34:H35" si="5">+G34/$C$21</f>
        <v>0.91749072121435915</v>
      </c>
      <c r="J34" s="25"/>
      <c r="K34" s="6"/>
      <c r="L34" s="6"/>
      <c r="M34" s="6"/>
    </row>
    <row r="35" spans="1:13" ht="16.5" x14ac:dyDescent="0.3">
      <c r="A35" s="29" t="s">
        <v>10</v>
      </c>
      <c r="B35" s="30">
        <f>+F35*100</f>
        <v>8.5377102213808556</v>
      </c>
      <c r="C35" s="31">
        <f>+H35*100</f>
        <v>8.2509278785640969</v>
      </c>
      <c r="D35" s="32"/>
      <c r="E35" s="6">
        <v>1278.6921000000013</v>
      </c>
      <c r="F35" s="33">
        <f t="shared" si="2"/>
        <v>8.5377102213808564E-2</v>
      </c>
      <c r="G35" s="6">
        <v>1273.7503000000008</v>
      </c>
      <c r="H35" s="33">
        <f t="shared" si="5"/>
        <v>8.2509278785640974E-2</v>
      </c>
      <c r="J35" s="25"/>
      <c r="K35" s="6"/>
      <c r="L35" s="6"/>
      <c r="M35" s="6"/>
    </row>
    <row r="36" spans="1:13" ht="12" customHeight="1" x14ac:dyDescent="0.3">
      <c r="A36" s="35"/>
      <c r="B36" s="42"/>
      <c r="C36" s="43"/>
      <c r="D36" s="32"/>
      <c r="E36" s="6"/>
      <c r="F36" s="33"/>
      <c r="G36" s="6"/>
      <c r="J36" s="25"/>
      <c r="K36" s="6"/>
      <c r="L36" s="6"/>
      <c r="M36" s="6"/>
    </row>
    <row r="37" spans="1:13" ht="16.5" x14ac:dyDescent="0.3">
      <c r="A37" s="44" t="s">
        <v>28</v>
      </c>
      <c r="B37" s="21">
        <f>+E37</f>
        <v>13637.01</v>
      </c>
      <c r="C37" s="22">
        <f>+G37</f>
        <v>14100.915999999996</v>
      </c>
      <c r="D37" s="23">
        <f>+(C37-B37)/B37</f>
        <v>3.4018160872507641E-2</v>
      </c>
      <c r="E37" s="6">
        <v>13637.01</v>
      </c>
      <c r="F37" s="45"/>
      <c r="G37" s="6">
        <v>14100.915999999996</v>
      </c>
      <c r="I37" s="6"/>
      <c r="J37" s="46"/>
    </row>
    <row r="38" spans="1:13" ht="17.25" x14ac:dyDescent="0.3">
      <c r="A38" s="35"/>
      <c r="B38" s="47"/>
      <c r="C38" s="48"/>
      <c r="D38" s="49"/>
      <c r="E38" s="6"/>
      <c r="F38" s="50"/>
      <c r="G38" s="6"/>
    </row>
    <row r="39" spans="1:13" ht="16.5" x14ac:dyDescent="0.3">
      <c r="A39" s="44" t="s">
        <v>29</v>
      </c>
      <c r="B39" s="21">
        <f>+E39</f>
        <v>13194.295000000006</v>
      </c>
      <c r="C39" s="22">
        <f>+G39</f>
        <v>13549.101000000006</v>
      </c>
      <c r="D39" s="23">
        <f>+(C39-B39)/B39</f>
        <v>2.6890864574424047E-2</v>
      </c>
      <c r="E39" s="6">
        <v>13194.295000000006</v>
      </c>
      <c r="F39" s="45"/>
      <c r="G39" s="6">
        <v>13549.101000000006</v>
      </c>
      <c r="I39" s="6"/>
      <c r="J39" s="46"/>
    </row>
    <row r="40" spans="1:13" ht="17.25" x14ac:dyDescent="0.3">
      <c r="A40" s="35"/>
      <c r="B40" s="51"/>
      <c r="C40" s="52"/>
      <c r="D40" s="49"/>
      <c r="E40" s="6"/>
      <c r="F40" s="33"/>
      <c r="G40" s="6"/>
    </row>
    <row r="41" spans="1:13" ht="16.5" x14ac:dyDescent="0.3">
      <c r="A41" s="44" t="s">
        <v>30</v>
      </c>
      <c r="B41" s="21">
        <f>+E41</f>
        <v>7467.4497399999982</v>
      </c>
      <c r="C41" s="22">
        <f>+G41</f>
        <v>7605.50612</v>
      </c>
      <c r="D41" s="23">
        <f>+(C41-B41)/B41</f>
        <v>1.8487754830205504E-2</v>
      </c>
      <c r="E41" s="53">
        <v>7467.4497399999982</v>
      </c>
      <c r="F41" s="45"/>
      <c r="G41" s="53">
        <v>7605.50612</v>
      </c>
    </row>
    <row r="42" spans="1:13" ht="17.25" x14ac:dyDescent="0.3">
      <c r="A42" s="35"/>
      <c r="B42" s="47"/>
      <c r="C42" s="48"/>
      <c r="D42" s="54"/>
      <c r="E42" s="6"/>
      <c r="F42" s="33"/>
      <c r="G42" s="6"/>
    </row>
    <row r="43" spans="1:13" ht="16.5" x14ac:dyDescent="0.3">
      <c r="A43" s="44" t="s">
        <v>25</v>
      </c>
      <c r="B43" s="21">
        <f>+E43</f>
        <v>59712.573961987284</v>
      </c>
      <c r="C43" s="22">
        <f>+G43</f>
        <v>62069.14043780174</v>
      </c>
      <c r="D43" s="23">
        <f>+(C43-B43)/B43</f>
        <v>3.9465163188487466E-2</v>
      </c>
      <c r="E43" s="53">
        <v>59712.573961987284</v>
      </c>
      <c r="F43" s="55"/>
      <c r="G43" s="6">
        <v>62069.14043780174</v>
      </c>
    </row>
    <row r="44" spans="1:13" ht="7.5" customHeight="1" x14ac:dyDescent="0.3">
      <c r="A44" s="16"/>
      <c r="B44" s="17"/>
      <c r="C44" s="18"/>
      <c r="D44" s="34"/>
      <c r="E44" s="6"/>
      <c r="F44" s="33"/>
      <c r="G44" s="6"/>
      <c r="I44" s="6"/>
      <c r="J44" s="6"/>
      <c r="K44" s="6"/>
    </row>
    <row r="45" spans="1:13" ht="15" x14ac:dyDescent="0.25">
      <c r="A45" s="26" t="s">
        <v>14</v>
      </c>
      <c r="B45" s="56"/>
      <c r="C45" s="57"/>
      <c r="D45" s="58"/>
      <c r="E45" s="25"/>
      <c r="F45" s="33"/>
      <c r="G45" s="25"/>
    </row>
    <row r="46" spans="1:13" ht="16.5" x14ac:dyDescent="0.3">
      <c r="A46" s="29" t="s">
        <v>0</v>
      </c>
      <c r="B46" s="30">
        <f>+F46*100</f>
        <v>49.811627602265268</v>
      </c>
      <c r="C46" s="31">
        <f>+H46*100</f>
        <v>46.863564921540288</v>
      </c>
      <c r="D46" s="54"/>
      <c r="E46" s="25">
        <v>29743.804973672322</v>
      </c>
      <c r="F46" s="33">
        <f>+E46/$E$43</f>
        <v>0.49811627602265268</v>
      </c>
      <c r="G46" s="25">
        <v>29087.811925311231</v>
      </c>
      <c r="H46" s="33">
        <f>+G46/$C$43</f>
        <v>0.46863564921540285</v>
      </c>
      <c r="I46" s="25"/>
      <c r="J46" s="25"/>
      <c r="K46" s="25"/>
      <c r="L46" s="25"/>
      <c r="M46" s="25"/>
    </row>
    <row r="47" spans="1:13" ht="16.5" x14ac:dyDescent="0.3">
      <c r="A47" s="29" t="s">
        <v>1</v>
      </c>
      <c r="B47" s="30">
        <f>+F47*100</f>
        <v>45.578191802015539</v>
      </c>
      <c r="C47" s="31">
        <f t="shared" ref="C47:C49" si="6">+H47*100</f>
        <v>47.800444291993301</v>
      </c>
      <c r="D47" s="54"/>
      <c r="E47" s="25">
        <v>27215.911490314953</v>
      </c>
      <c r="F47" s="33">
        <f>+E47/$E$43</f>
        <v>0.45578191802015539</v>
      </c>
      <c r="G47" s="25">
        <v>29669.324897490507</v>
      </c>
      <c r="H47" s="33">
        <f t="shared" ref="H47:H49" si="7">+G47/$C$43</f>
        <v>0.47800444291993299</v>
      </c>
      <c r="I47" s="25"/>
      <c r="J47" s="25"/>
      <c r="K47" s="6"/>
      <c r="L47" s="6"/>
      <c r="M47" s="6"/>
    </row>
    <row r="48" spans="1:13" ht="15" x14ac:dyDescent="0.25">
      <c r="A48" s="29" t="s">
        <v>31</v>
      </c>
      <c r="B48" s="30">
        <f>+F48*100</f>
        <v>1.3749000428664102</v>
      </c>
      <c r="C48" s="31">
        <f t="shared" si="6"/>
        <v>1.5413244830717079</v>
      </c>
      <c r="D48" s="58"/>
      <c r="E48" s="25">
        <v>820.98820499999999</v>
      </c>
      <c r="F48" s="33">
        <f>+E48/$E$43</f>
        <v>1.3749000428664102E-2</v>
      </c>
      <c r="G48" s="25">
        <v>956.68685800000003</v>
      </c>
      <c r="H48" s="33">
        <f t="shared" si="7"/>
        <v>1.5413244830717078E-2</v>
      </c>
      <c r="I48" s="25"/>
      <c r="J48" s="25"/>
      <c r="K48" s="6"/>
      <c r="L48" s="6"/>
      <c r="M48" s="6"/>
    </row>
    <row r="49" spans="1:13" ht="15" x14ac:dyDescent="0.25">
      <c r="A49" s="29" t="s">
        <v>33</v>
      </c>
      <c r="B49" s="30">
        <f>+F49*100</f>
        <v>3.2352805528527684</v>
      </c>
      <c r="C49" s="31">
        <f t="shared" si="6"/>
        <v>3.794666303394703</v>
      </c>
      <c r="D49" s="58"/>
      <c r="E49" s="25">
        <v>1931.8692930000004</v>
      </c>
      <c r="F49" s="33">
        <f>+E49/$E$43</f>
        <v>3.2352805528527685E-2</v>
      </c>
      <c r="G49" s="25">
        <v>2355.3167569999982</v>
      </c>
      <c r="H49" s="33">
        <f t="shared" si="7"/>
        <v>3.7946663033947031E-2</v>
      </c>
      <c r="I49" s="25"/>
      <c r="J49" s="25"/>
      <c r="K49" s="6"/>
      <c r="L49" s="6"/>
      <c r="M49" s="6"/>
    </row>
    <row r="50" spans="1:13" ht="7.5" customHeight="1" x14ac:dyDescent="0.3">
      <c r="A50" s="16"/>
      <c r="B50" s="17"/>
      <c r="C50" s="18"/>
      <c r="D50" s="34"/>
      <c r="E50" s="6"/>
      <c r="F50" s="33"/>
      <c r="G50" s="6"/>
      <c r="I50" s="6"/>
      <c r="J50" s="6"/>
      <c r="K50" s="6"/>
    </row>
    <row r="51" spans="1:13" ht="15" x14ac:dyDescent="0.25">
      <c r="A51" s="26" t="s">
        <v>27</v>
      </c>
      <c r="B51" s="40"/>
      <c r="C51" s="41"/>
      <c r="D51" s="58"/>
      <c r="E51" s="25"/>
      <c r="F51" s="59"/>
      <c r="G51" s="25"/>
      <c r="I51" s="25"/>
      <c r="J51" s="25"/>
      <c r="K51" s="6"/>
      <c r="L51" s="6"/>
      <c r="M51" s="6"/>
    </row>
    <row r="52" spans="1:13" ht="15" x14ac:dyDescent="0.25">
      <c r="A52" s="29" t="s">
        <v>11</v>
      </c>
      <c r="B52" s="30">
        <f>+F52*100</f>
        <v>96.810135325199937</v>
      </c>
      <c r="C52" s="31">
        <f>+H52*100</f>
        <v>96.860494841050226</v>
      </c>
      <c r="D52" s="58"/>
      <c r="E52" s="25">
        <v>57807.823658759997</v>
      </c>
      <c r="F52" s="33">
        <f>+E52/$E$43</f>
        <v>0.96810135325199942</v>
      </c>
      <c r="G52" s="25">
        <v>60120.476571641171</v>
      </c>
      <c r="H52" s="33">
        <f t="shared" ref="H52:H53" si="8">+G52/$C$43</f>
        <v>0.96860494841050226</v>
      </c>
      <c r="I52" s="25"/>
      <c r="J52" s="25"/>
    </row>
    <row r="53" spans="1:13" ht="15" x14ac:dyDescent="0.25">
      <c r="A53" s="29" t="s">
        <v>2</v>
      </c>
      <c r="B53" s="30">
        <f>+F53*100</f>
        <v>3.1898646748000337</v>
      </c>
      <c r="C53" s="31">
        <f>+H53*100</f>
        <v>3.139505184343701</v>
      </c>
      <c r="D53" s="58"/>
      <c r="E53" s="25">
        <v>1904.7503032272755</v>
      </c>
      <c r="F53" s="33">
        <f>+E53/$E$43</f>
        <v>3.1898646748000338E-2</v>
      </c>
      <c r="G53" s="25">
        <v>1948.6638819223579</v>
      </c>
      <c r="H53" s="33">
        <f t="shared" si="8"/>
        <v>3.1395051843437008E-2</v>
      </c>
      <c r="I53" s="25"/>
      <c r="J53" s="25"/>
    </row>
    <row r="54" spans="1:13" ht="7.5" customHeight="1" x14ac:dyDescent="0.3">
      <c r="A54" s="16"/>
      <c r="B54" s="17"/>
      <c r="C54" s="18"/>
      <c r="D54" s="34"/>
      <c r="E54" s="6"/>
      <c r="F54" s="33"/>
      <c r="G54" s="6"/>
      <c r="I54" s="6"/>
      <c r="J54" s="6"/>
      <c r="K54" s="6"/>
    </row>
    <row r="55" spans="1:13" ht="15" x14ac:dyDescent="0.25">
      <c r="A55" s="26" t="s">
        <v>15</v>
      </c>
      <c r="B55" s="27"/>
      <c r="C55" s="28"/>
      <c r="D55" s="58"/>
      <c r="E55" s="25"/>
      <c r="F55" s="59"/>
      <c r="G55" s="25"/>
      <c r="H55" s="59"/>
      <c r="I55" s="6"/>
      <c r="J55" s="25"/>
      <c r="K55" s="6"/>
      <c r="L55" s="6"/>
      <c r="M55" s="6"/>
    </row>
    <row r="56" spans="1:13" ht="16.5" x14ac:dyDescent="0.3">
      <c r="A56" s="29" t="s">
        <v>9</v>
      </c>
      <c r="B56" s="30">
        <f>+F56*100</f>
        <v>96.821245926468336</v>
      </c>
      <c r="C56" s="31">
        <f>+H56*100</f>
        <v>96.901569493055405</v>
      </c>
      <c r="D56" s="60"/>
      <c r="E56" s="25">
        <v>57814.458084760008</v>
      </c>
      <c r="F56" s="33">
        <f>+E56/$E$43</f>
        <v>0.96821245926468336</v>
      </c>
      <c r="G56" s="25">
        <v>60145.971255078606</v>
      </c>
      <c r="H56" s="33">
        <f t="shared" ref="H56:H57" si="9">+G56/$C$43</f>
        <v>0.96901569493055406</v>
      </c>
      <c r="I56" s="6"/>
      <c r="J56" s="25"/>
      <c r="K56" s="6"/>
      <c r="L56" s="6"/>
      <c r="M56" s="6"/>
    </row>
    <row r="57" spans="1:13" ht="16.5" x14ac:dyDescent="0.3">
      <c r="A57" s="29" t="s">
        <v>10</v>
      </c>
      <c r="B57" s="30">
        <f>+F57*100</f>
        <v>3.1787540735316595</v>
      </c>
      <c r="C57" s="31">
        <f>+H57*100</f>
        <v>3.0984305069448586</v>
      </c>
      <c r="D57" s="60"/>
      <c r="E57" s="25">
        <v>1898.1158772272759</v>
      </c>
      <c r="F57" s="33">
        <f>+E57/$E$43</f>
        <v>3.1787540735316595E-2</v>
      </c>
      <c r="G57" s="25">
        <v>1923.1691827232967</v>
      </c>
      <c r="H57" s="33">
        <f t="shared" si="9"/>
        <v>3.0984305069448586E-2</v>
      </c>
      <c r="I57" s="6"/>
      <c r="J57" s="25"/>
      <c r="K57" s="6"/>
      <c r="L57" s="6"/>
      <c r="M57" s="6"/>
    </row>
    <row r="58" spans="1:13" ht="12" customHeight="1" x14ac:dyDescent="0.3">
      <c r="A58" s="35"/>
      <c r="B58" s="61"/>
      <c r="C58" s="62"/>
      <c r="D58" s="54"/>
      <c r="E58" s="25"/>
      <c r="F58" s="59"/>
      <c r="G58" s="25"/>
      <c r="I58" s="6"/>
      <c r="J58" s="6"/>
      <c r="K58" s="6"/>
      <c r="L58" s="6"/>
      <c r="M58" s="6"/>
    </row>
    <row r="59" spans="1:13" ht="15" x14ac:dyDescent="0.25">
      <c r="A59" s="20" t="s">
        <v>26</v>
      </c>
      <c r="B59" s="21">
        <f>+E59</f>
        <v>50433.086427910472</v>
      </c>
      <c r="C59" s="22">
        <f>+G59</f>
        <v>52622.9713003</v>
      </c>
      <c r="D59" s="23">
        <f>+(C59-B59)/B59</f>
        <v>4.3421591409436543E-2</v>
      </c>
      <c r="E59" s="63">
        <v>50433.086427910472</v>
      </c>
      <c r="F59" s="33"/>
      <c r="G59" s="63">
        <f>+G62+G63</f>
        <v>52622.9713003</v>
      </c>
      <c r="I59" s="6"/>
      <c r="J59" s="6"/>
      <c r="K59" s="6"/>
    </row>
    <row r="60" spans="1:13" ht="7.5" customHeight="1" x14ac:dyDescent="0.3">
      <c r="A60" s="16"/>
      <c r="B60" s="17"/>
      <c r="C60" s="18"/>
      <c r="D60" s="34"/>
      <c r="E60" s="6"/>
      <c r="F60" s="33"/>
      <c r="G60" s="6"/>
      <c r="I60" s="6"/>
      <c r="J60" s="6"/>
      <c r="K60" s="6"/>
    </row>
    <row r="61" spans="1:13" ht="15.75" x14ac:dyDescent="0.25">
      <c r="A61" s="26" t="s">
        <v>16</v>
      </c>
      <c r="B61" s="38"/>
      <c r="C61" s="39"/>
      <c r="D61" s="34"/>
      <c r="E61" s="6"/>
      <c r="F61" s="33"/>
      <c r="G61" s="6"/>
      <c r="I61" s="6"/>
      <c r="J61" s="6"/>
      <c r="K61" s="6"/>
    </row>
    <row r="62" spans="1:13" ht="16.5" x14ac:dyDescent="0.3">
      <c r="A62" s="29" t="s">
        <v>17</v>
      </c>
      <c r="B62" s="30">
        <f>+F62*100</f>
        <v>36.956330538191764</v>
      </c>
      <c r="C62" s="31">
        <f>+H62*100</f>
        <v>36.904755594291736</v>
      </c>
      <c r="D62" s="32"/>
      <c r="E62" s="6">
        <v>18638.218120910526</v>
      </c>
      <c r="F62" s="33">
        <f>+E62/($B$59)</f>
        <v>0.36956330538191767</v>
      </c>
      <c r="G62" s="6">
        <v>19420.378944830001</v>
      </c>
      <c r="H62" s="33">
        <f>+G62/($C$59)</f>
        <v>0.36904755594291738</v>
      </c>
      <c r="I62" s="6"/>
      <c r="J62" s="6"/>
      <c r="K62" s="6"/>
    </row>
    <row r="63" spans="1:13" ht="16.5" x14ac:dyDescent="0.3">
      <c r="A63" s="29" t="s">
        <v>18</v>
      </c>
      <c r="B63" s="30">
        <f>+F63*100</f>
        <v>63.043669461808229</v>
      </c>
      <c r="C63" s="31">
        <f>+H63*100</f>
        <v>63.095244405708264</v>
      </c>
      <c r="D63" s="32"/>
      <c r="E63" s="6">
        <v>31794.868306999946</v>
      </c>
      <c r="F63" s="33">
        <f>+E63/($B$59)</f>
        <v>0.63043669461808227</v>
      </c>
      <c r="G63" s="6">
        <v>33202.592355469998</v>
      </c>
      <c r="H63" s="33">
        <f>+G63/($C$59)</f>
        <v>0.63095244405708262</v>
      </c>
      <c r="K63" s="46"/>
    </row>
    <row r="64" spans="1:13" ht="7.5" customHeight="1" x14ac:dyDescent="0.3">
      <c r="A64" s="16"/>
      <c r="B64" s="17"/>
      <c r="C64" s="18"/>
      <c r="D64" s="34"/>
      <c r="E64" s="6"/>
      <c r="F64" s="33"/>
      <c r="G64" s="6"/>
      <c r="I64" s="6"/>
      <c r="J64" s="6"/>
      <c r="K64" s="6"/>
    </row>
    <row r="65" spans="1:8" ht="15" x14ac:dyDescent="0.25">
      <c r="A65" s="26" t="s">
        <v>19</v>
      </c>
      <c r="B65" s="27"/>
      <c r="C65" s="28"/>
      <c r="D65" s="34"/>
      <c r="E65" s="6"/>
      <c r="F65" s="33"/>
      <c r="G65" s="6"/>
    </row>
    <row r="66" spans="1:8" ht="16.5" x14ac:dyDescent="0.3">
      <c r="A66" s="29" t="s">
        <v>11</v>
      </c>
      <c r="B66" s="30">
        <f>+F66*100</f>
        <v>99.201060810789969</v>
      </c>
      <c r="C66" s="31">
        <f>+H66*100</f>
        <v>99.188775618229741</v>
      </c>
      <c r="D66" s="32"/>
      <c r="E66" s="6">
        <v>50030.156736109726</v>
      </c>
      <c r="F66" s="33">
        <f>+E66/($B$59)</f>
        <v>0.99201060810789965</v>
      </c>
      <c r="G66" s="6">
        <v>52196.0809267</v>
      </c>
      <c r="H66" s="33">
        <f>+G66/($C$59)</f>
        <v>0.99188775618229741</v>
      </c>
    </row>
    <row r="67" spans="1:8" ht="16.5" x14ac:dyDescent="0.3">
      <c r="A67" s="29" t="s">
        <v>2</v>
      </c>
      <c r="B67" s="30">
        <f>+F67*100</f>
        <v>0.79893918920855911</v>
      </c>
      <c r="C67" s="31">
        <f>+H67*100</f>
        <v>0.81122438177026002</v>
      </c>
      <c r="D67" s="32"/>
      <c r="E67" s="6">
        <v>402.92969179999977</v>
      </c>
      <c r="F67" s="33">
        <f>+E67/($B$59)</f>
        <v>7.9893918920855914E-3</v>
      </c>
      <c r="G67" s="6">
        <v>426.89037359999998</v>
      </c>
      <c r="H67" s="33">
        <f>+G67/($C$59)</f>
        <v>8.1122438177026E-3</v>
      </c>
    </row>
    <row r="68" spans="1:8" ht="9" customHeight="1" x14ac:dyDescent="0.3">
      <c r="A68" s="29"/>
      <c r="B68" s="64"/>
      <c r="C68" s="65"/>
      <c r="D68" s="32"/>
      <c r="E68" s="6"/>
      <c r="F68" s="33"/>
      <c r="G68" s="6"/>
    </row>
    <row r="69" spans="1:8" ht="14.25" x14ac:dyDescent="0.25">
      <c r="A69" s="66" t="s">
        <v>3</v>
      </c>
      <c r="B69" s="67">
        <f>+E69</f>
        <v>8349663</v>
      </c>
      <c r="C69" s="68">
        <f>+G69</f>
        <v>8584269</v>
      </c>
      <c r="D69" s="69">
        <f>+(C69-B69)/B69</f>
        <v>2.8097660947513689E-2</v>
      </c>
      <c r="E69" s="70">
        <v>8349663</v>
      </c>
      <c r="F69" s="71"/>
      <c r="G69" s="70">
        <v>8584269</v>
      </c>
    </row>
    <row r="70" spans="1:8" ht="17.25" x14ac:dyDescent="0.3">
      <c r="A70" s="35"/>
      <c r="B70" s="72"/>
      <c r="C70" s="73"/>
      <c r="D70" s="54"/>
      <c r="E70" s="6"/>
      <c r="G70" s="6"/>
    </row>
    <row r="71" spans="1:8" x14ac:dyDescent="0.25">
      <c r="A71" s="66" t="s">
        <v>21</v>
      </c>
      <c r="B71" s="74">
        <v>9.8759261542055443E-2</v>
      </c>
      <c r="C71" s="75">
        <v>9.7311987508417866E-2</v>
      </c>
      <c r="D71" s="76">
        <f>+(C71-B71)/B71</f>
        <v>-1.4654565162187579E-2</v>
      </c>
      <c r="E71" s="70"/>
      <c r="F71" s="77"/>
      <c r="G71" s="70"/>
    </row>
    <row r="72" spans="1:8" ht="17.25" x14ac:dyDescent="0.3">
      <c r="A72" s="35"/>
      <c r="B72" s="72"/>
      <c r="C72" s="73"/>
      <c r="D72" s="54"/>
      <c r="E72" s="6"/>
      <c r="G72" s="6"/>
    </row>
    <row r="73" spans="1:8" ht="15" hidden="1" customHeight="1" x14ac:dyDescent="0.3">
      <c r="A73" s="78" t="s">
        <v>13</v>
      </c>
      <c r="B73" s="79"/>
      <c r="C73" s="80"/>
      <c r="D73" s="81"/>
      <c r="E73" s="53"/>
      <c r="F73" s="82"/>
      <c r="G73" s="53"/>
    </row>
    <row r="74" spans="1:8" ht="12.75" hidden="1" customHeight="1" x14ac:dyDescent="0.25">
      <c r="A74" s="29" t="s">
        <v>4</v>
      </c>
      <c r="B74" s="83">
        <v>6.1665008375912382</v>
      </c>
      <c r="C74" s="84">
        <v>6.1665008375912382</v>
      </c>
      <c r="D74" s="85" t="e">
        <f>+(B74-#REF!)/#REF!</f>
        <v>#REF!</v>
      </c>
      <c r="E74" s="6"/>
      <c r="F74" s="6"/>
      <c r="G74" s="6"/>
    </row>
    <row r="75" spans="1:8" ht="12.75" hidden="1" customHeight="1" x14ac:dyDescent="0.25">
      <c r="A75" s="29" t="s">
        <v>5</v>
      </c>
      <c r="B75" s="83">
        <v>16.526851502751551</v>
      </c>
      <c r="C75" s="84">
        <v>16.526851502751551</v>
      </c>
      <c r="D75" s="85" t="e">
        <f>+(B75-#REF!)/#REF!</f>
        <v>#REF!</v>
      </c>
      <c r="E75" s="6"/>
      <c r="F75" s="6"/>
      <c r="G75" s="6"/>
    </row>
    <row r="76" spans="1:8" ht="12.75" hidden="1" customHeight="1" x14ac:dyDescent="0.25">
      <c r="A76" s="29" t="s">
        <v>20</v>
      </c>
      <c r="B76" s="86">
        <v>1511.4491174547832</v>
      </c>
      <c r="C76" s="87">
        <v>1511.4491174547832</v>
      </c>
      <c r="D76" s="85" t="e">
        <f>+(B76-#REF!)/#REF!</f>
        <v>#REF!</v>
      </c>
      <c r="E76" s="6"/>
      <c r="F76" s="6"/>
      <c r="G76" s="6"/>
    </row>
    <row r="77" spans="1:8" ht="12.75" hidden="1" customHeight="1" x14ac:dyDescent="0.25">
      <c r="A77" s="29" t="s">
        <v>6</v>
      </c>
      <c r="B77" s="83">
        <v>4.9872155925038131</v>
      </c>
      <c r="C77" s="84">
        <v>4.9872155925038131</v>
      </c>
      <c r="D77" s="85" t="e">
        <f>+(B77-#REF!)/#REF!</f>
        <v>#REF!</v>
      </c>
      <c r="E77" s="63"/>
      <c r="F77" s="6"/>
      <c r="G77" s="63"/>
    </row>
    <row r="78" spans="1:8" ht="9" hidden="1" customHeight="1" x14ac:dyDescent="0.3">
      <c r="A78" s="35"/>
      <c r="B78" s="88"/>
      <c r="C78" s="89"/>
      <c r="D78" s="32"/>
      <c r="E78" s="6"/>
      <c r="G78" s="6"/>
    </row>
    <row r="79" spans="1:8" ht="16.5" x14ac:dyDescent="0.3">
      <c r="A79" s="44" t="s">
        <v>34</v>
      </c>
      <c r="B79" s="90"/>
      <c r="C79" s="91"/>
      <c r="D79" s="92"/>
      <c r="E79" s="6" t="s">
        <v>47</v>
      </c>
      <c r="F79" s="93">
        <v>33396698</v>
      </c>
      <c r="G79" s="6" t="s">
        <v>57</v>
      </c>
      <c r="H79" s="93">
        <v>33725844</v>
      </c>
    </row>
    <row r="80" spans="1:8" x14ac:dyDescent="0.25">
      <c r="A80" s="29" t="s">
        <v>7</v>
      </c>
      <c r="B80" s="86">
        <v>1633.2794482563304</v>
      </c>
      <c r="C80" s="87">
        <v>1620.5799486525814</v>
      </c>
      <c r="D80" s="85">
        <f>+(C80-B80)/B80</f>
        <v>-7.7754603581811138E-3</v>
      </c>
      <c r="E80" s="6"/>
      <c r="F80" s="6"/>
      <c r="G80" s="6"/>
    </row>
    <row r="81" spans="1:8" x14ac:dyDescent="0.25">
      <c r="A81" s="29" t="s">
        <v>8</v>
      </c>
      <c r="B81" s="87">
        <f>+B43/F79*1000000</f>
        <v>1787.9783792393873</v>
      </c>
      <c r="C81" s="87">
        <f>+C43/H79*1000000</f>
        <v>1840.402880289719</v>
      </c>
      <c r="D81" s="85">
        <f>+(C81-B81)/B81</f>
        <v>2.932054529240628E-2</v>
      </c>
      <c r="E81" s="6"/>
      <c r="F81" s="6"/>
      <c r="G81" s="6"/>
    </row>
    <row r="82" spans="1:8" ht="15.75" x14ac:dyDescent="0.25">
      <c r="A82" s="94"/>
      <c r="B82" s="95"/>
      <c r="C82" s="96"/>
      <c r="D82" s="97"/>
      <c r="E82" s="6"/>
      <c r="F82" s="6"/>
      <c r="G82" s="6"/>
    </row>
    <row r="83" spans="1:8" ht="14.25" x14ac:dyDescent="0.3">
      <c r="A83" s="98" t="s">
        <v>32</v>
      </c>
      <c r="B83" s="9"/>
      <c r="C83" s="2"/>
      <c r="D83" s="9"/>
      <c r="E83" s="6"/>
      <c r="F83" s="6"/>
      <c r="G83" s="6"/>
      <c r="H83" s="93"/>
    </row>
    <row r="84" spans="1:8" ht="16.5" x14ac:dyDescent="0.3">
      <c r="A84" s="2"/>
      <c r="B84" s="99"/>
      <c r="C84" s="99"/>
      <c r="D84" s="9"/>
      <c r="E84" s="6"/>
      <c r="F84" s="6"/>
      <c r="G84" s="6"/>
    </row>
    <row r="86" spans="1:8" x14ac:dyDescent="0.25">
      <c r="F86" s="46"/>
    </row>
    <row r="87" spans="1:8" x14ac:dyDescent="0.25">
      <c r="F87" s="46"/>
    </row>
    <row r="89" spans="1:8" x14ac:dyDescent="0.25">
      <c r="F89" s="46"/>
    </row>
    <row r="90" spans="1:8" x14ac:dyDescent="0.25">
      <c r="F90" s="46"/>
    </row>
  </sheetData>
  <sortState xmlns:xlrd2="http://schemas.microsoft.com/office/spreadsheetml/2017/richdata2" ref="I6:M9">
    <sortCondition ref="I6:I9"/>
  </sortState>
  <phoneticPr fontId="0" type="noConversion"/>
  <printOptions horizontalCentered="1"/>
  <pageMargins left="0.78740157480314965" right="0.59055118110236227" top="0.78740157480314965" bottom="0.78740157480314965" header="0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47"/>
  <sheetViews>
    <sheetView view="pageBreakPreview" zoomScale="130" zoomScaleNormal="115" zoomScaleSheetLayoutView="130" workbookViewId="0">
      <selection activeCell="O27" sqref="O27:P27"/>
    </sheetView>
  </sheetViews>
  <sheetFormatPr baseColWidth="10" defaultRowHeight="13.5" x14ac:dyDescent="0.25"/>
  <cols>
    <col min="1" max="7" width="11.42578125" style="3"/>
    <col min="8" max="8" width="13.28515625" style="3" customWidth="1"/>
    <col min="9" max="14" width="11.42578125" style="3"/>
    <col min="15" max="15" width="13.42578125" style="3" customWidth="1"/>
    <col min="16" max="17" width="11.42578125" style="3"/>
    <col min="18" max="18" width="6.28515625" style="3" bestFit="1" customWidth="1"/>
    <col min="19" max="19" width="16.42578125" style="3" bestFit="1" customWidth="1"/>
    <col min="20" max="20" width="10.5703125" style="3" customWidth="1"/>
    <col min="21" max="21" width="11.42578125" style="3"/>
    <col min="22" max="22" width="17.7109375" style="3" bestFit="1" customWidth="1"/>
    <col min="23" max="16384" width="11.42578125" style="3"/>
  </cols>
  <sheetData>
    <row r="1" spans="1:14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ht="13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7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rintOptions horizontalCentered="1"/>
  <pageMargins left="0.78740157480314965" right="0.78740157480314965" top="0.59055118110236227" bottom="0.39370078740157483" header="0.31496062992125984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Introducción</vt:lpstr>
      <vt:lpstr>Resumen</vt:lpstr>
      <vt:lpstr>Balance</vt:lpstr>
      <vt:lpstr>Balance!Área_de_impresión</vt:lpstr>
      <vt:lpstr>Introducción!Área_de_impresión</vt:lpstr>
      <vt:lpstr>Resumen!Área_de_impresión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ANEYRA</dc:creator>
  <cp:lastModifiedBy>Neyra Vilca Anival Wenceslao</cp:lastModifiedBy>
  <cp:lastPrinted>2025-01-20T23:04:06Z</cp:lastPrinted>
  <dcterms:created xsi:type="dcterms:W3CDTF">2003-03-20T22:06:17Z</dcterms:created>
  <dcterms:modified xsi:type="dcterms:W3CDTF">2025-01-22T14:43:25Z</dcterms:modified>
</cp:coreProperties>
</file>