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EVO ORDEN CARPETAS copia\DOCUMENTOS\Trabajo\Estadísticas\Documentos\2024\2 PROYECCIONES OFERTA y DEMANDA\8 Agosto\"/>
    </mc:Choice>
  </mc:AlternateContent>
  <xr:revisionPtr revIDLastSave="0" documentId="13_ncr:1_{7AA1ED06-1412-4B41-B37C-1A8BD2F1FA7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 MÁXIMA DEMANDA (MW)" sheetId="5" r:id="rId1"/>
    <sheet name="2 OFERTA (GWh)" sheetId="3" r:id="rId2"/>
    <sheet name="3 DEMANDA (GWh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O16" i="4"/>
  <c r="O17" i="4"/>
  <c r="O18" i="4"/>
  <c r="O19" i="4"/>
  <c r="O16" i="3" l="1"/>
  <c r="O17" i="3"/>
  <c r="O18" i="3"/>
  <c r="O19" i="3"/>
  <c r="O15" i="3"/>
  <c r="O16" i="5" l="1"/>
  <c r="O17" i="5"/>
  <c r="O18" i="5"/>
  <c r="O19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l="1"/>
  <c r="O21" i="4"/>
  <c r="N19" i="3"/>
  <c r="P20" i="3" l="1"/>
  <c r="P19" i="3"/>
</calcChain>
</file>

<file path=xl/sharedStrings.xml><?xml version="1.0" encoding="utf-8"?>
<sst xmlns="http://schemas.openxmlformats.org/spreadsheetml/2006/main" count="48" uniqueCount="19">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</sst>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0.00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B13F108-3EA9-4CE8-BB2F-80944DBBD3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B-455C-9CFB-5C57088F0F5B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1D-4B84-8A6D-AE5642E6C1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F8-4A91-8D0B-EB1C2C67CEF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28-4CAA-8E38-89D8B2650FB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11D-4B84-8A6D-AE5642E6C1A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7347.1970000000001</c:v>
                </c:pt>
                <c:pt idx="6">
                  <c:v>7416.9059999999999</c:v>
                </c:pt>
                <c:pt idx="7">
                  <c:v>7675.0718137755703</c:v>
                </c:pt>
                <c:pt idx="8">
                  <c:v>7736.6557893249301</c:v>
                </c:pt>
                <c:pt idx="9">
                  <c:v>7834.5025429913703</c:v>
                </c:pt>
                <c:pt idx="10">
                  <c:v>7976.0650836762597</c:v>
                </c:pt>
                <c:pt idx="11">
                  <c:v>8017.0256311528001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31600628432962E-2"/>
          <c:y val="0.1171741992986287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5-4111-9E52-8A7E71A52A02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98-4132-B68C-2DE0860738D6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5"/>
              <c:layout>
                <c:manualLayout>
                  <c:x val="-2.0971230407269441E-2"/>
                  <c:y val="-6.43156734661442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5-4111-9E52-8A7E71A52A0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5392.9640597250018</c:v>
                </c:pt>
                <c:pt idx="1">
                  <c:v>5213.3183813400001</c:v>
                </c:pt>
                <c:pt idx="2">
                  <c:v>5399.2657059800013</c:v>
                </c:pt>
                <c:pt idx="3">
                  <c:v>5255.8976488350008</c:v>
                </c:pt>
                <c:pt idx="4">
                  <c:v>5291.0469639475004</c:v>
                </c:pt>
                <c:pt idx="5">
                  <c:v>5064.216171537857</c:v>
                </c:pt>
                <c:pt idx="6">
                  <c:v>5254.425390221073</c:v>
                </c:pt>
                <c:pt idx="7">
                  <c:v>5369.3972877729911</c:v>
                </c:pt>
                <c:pt idx="8">
                  <c:v>5262.9738878767339</c:v>
                </c:pt>
                <c:pt idx="9">
                  <c:v>5484.451912924781</c:v>
                </c:pt>
                <c:pt idx="10">
                  <c:v>5408.9982602304444</c:v>
                </c:pt>
                <c:pt idx="11">
                  <c:v>5623.1105870241299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3-4341-9382-4F37324A508A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FB-498F-AF2B-39C219264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3-4341-9382-4F37324A508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FB-498F-AF2B-39C219264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4435.5772660000002</c:v>
                </c:pt>
                <c:pt idx="1">
                  <c:v>4239.4099119999992</c:v>
                </c:pt>
                <c:pt idx="2">
                  <c:v>4495.6146319999989</c:v>
                </c:pt>
                <c:pt idx="3">
                  <c:v>4402.5030790000001</c:v>
                </c:pt>
                <c:pt idx="4">
                  <c:v>4418.178645</c:v>
                </c:pt>
                <c:pt idx="5">
                  <c:v>4183.9343370000006</c:v>
                </c:pt>
                <c:pt idx="6">
                  <c:v>4308.0613819999999</c:v>
                </c:pt>
                <c:pt idx="7">
                  <c:v>4437.7757084698824</c:v>
                </c:pt>
                <c:pt idx="8">
                  <c:v>4398.4644739576133</c:v>
                </c:pt>
                <c:pt idx="9">
                  <c:v>4521.0067824724392</c:v>
                </c:pt>
                <c:pt idx="10">
                  <c:v>4497.1302119708207</c:v>
                </c:pt>
                <c:pt idx="11">
                  <c:v>4606.8335843301711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9"/>
  <sheetViews>
    <sheetView tabSelected="1" zoomScale="90" zoomScaleNormal="90" workbookViewId="0"/>
  </sheetViews>
  <sheetFormatPr baseColWidth="10" defaultRowHeight="14.4" x14ac:dyDescent="0.3"/>
  <cols>
    <col min="2" max="2" width="12.5546875" customWidth="1"/>
    <col min="3" max="8" width="12.5546875" bestFit="1" customWidth="1"/>
    <col min="9" max="9" width="13.109375" bestFit="1" customWidth="1"/>
    <col min="10" max="13" width="12.5546875" bestFit="1" customWidth="1"/>
    <col min="14" max="14" width="7" customWidth="1"/>
    <col min="22" max="22" width="12.5546875" bestFit="1" customWidth="1"/>
  </cols>
  <sheetData>
    <row r="2" spans="1:28" ht="21" x14ac:dyDescent="0.4">
      <c r="A2" s="27" t="s">
        <v>16</v>
      </c>
      <c r="B2" s="28"/>
      <c r="C2" s="28"/>
      <c r="D2" s="28"/>
      <c r="E2" s="28"/>
    </row>
    <row r="4" spans="1:28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3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3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3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3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3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3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3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3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3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3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3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 t="s">
        <v>18</v>
      </c>
      <c r="AB15" s="2"/>
    </row>
    <row r="16" spans="1:28" x14ac:dyDescent="0.3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AB16" s="2"/>
    </row>
    <row r="17" spans="1:28" x14ac:dyDescent="0.3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AB17" s="2"/>
    </row>
    <row r="18" spans="1:28" x14ac:dyDescent="0.3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AB18" s="2"/>
    </row>
    <row r="19" spans="1:28" ht="15.6" x14ac:dyDescent="0.3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6">
        <v>7431.3109999999997</v>
      </c>
      <c r="G19" s="6">
        <v>7347.1970000000001</v>
      </c>
      <c r="H19" s="24">
        <v>7416.9059999999999</v>
      </c>
      <c r="I19" s="7">
        <v>7675.0718137755703</v>
      </c>
      <c r="J19" s="7">
        <v>7736.6557893249301</v>
      </c>
      <c r="K19" s="7">
        <v>7834.5025429913703</v>
      </c>
      <c r="L19" s="7">
        <v>7976.0650836762597</v>
      </c>
      <c r="M19" s="7">
        <v>8017.0256311528001</v>
      </c>
      <c r="N19" s="17">
        <f>(B19/B18)-1</f>
        <v>4.6378479597885658E-2</v>
      </c>
      <c r="O19" s="6">
        <f>MAX(B19:M19)</f>
        <v>8017.0256311528001</v>
      </c>
      <c r="AB19" s="2"/>
    </row>
    <row r="20" spans="1:28" x14ac:dyDescent="0.3">
      <c r="O20">
        <f>O19/O18</f>
        <v>1.0541081033477362</v>
      </c>
    </row>
    <row r="21" spans="1:28" x14ac:dyDescent="0.3">
      <c r="B21" s="29"/>
      <c r="K21" s="9"/>
      <c r="L21" s="9"/>
      <c r="O21" s="20">
        <f>((O19/O16)^(1/3))</f>
        <v>1.0377756535932163</v>
      </c>
    </row>
    <row r="22" spans="1:28" x14ac:dyDescent="0.3">
      <c r="E22" s="26"/>
      <c r="F22" s="26"/>
      <c r="O22" s="20"/>
    </row>
    <row r="25" spans="1:28" x14ac:dyDescent="0.3">
      <c r="B25" s="6"/>
      <c r="M25" s="2"/>
    </row>
    <row r="26" spans="1:28" x14ac:dyDescent="0.3">
      <c r="B26" s="6"/>
    </row>
    <row r="27" spans="1:28" x14ac:dyDescent="0.3">
      <c r="B27" s="6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3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3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81"/>
  <sheetViews>
    <sheetView zoomScale="80" zoomScaleNormal="80" workbookViewId="0"/>
  </sheetViews>
  <sheetFormatPr baseColWidth="10" defaultRowHeight="14.4" x14ac:dyDescent="0.3"/>
  <cols>
    <col min="2" max="12" width="12.5546875" bestFit="1" customWidth="1"/>
    <col min="13" max="13" width="14.33203125" bestFit="1" customWidth="1"/>
    <col min="14" max="14" width="13.6640625" bestFit="1" customWidth="1"/>
    <col min="19" max="19" width="12.5546875" bestFit="1" customWidth="1"/>
    <col min="25" max="25" width="12.5546875" bestFit="1" customWidth="1"/>
  </cols>
  <sheetData>
    <row r="2" spans="1:31" ht="21" x14ac:dyDescent="0.4">
      <c r="A2" s="21" t="s">
        <v>14</v>
      </c>
      <c r="B2" s="22"/>
      <c r="C2" s="22"/>
      <c r="D2" s="22"/>
      <c r="E2" s="22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5392.9640597250018</v>
      </c>
      <c r="C19" s="12">
        <v>5213.3183813400001</v>
      </c>
      <c r="D19" s="12">
        <v>5399.2657059800013</v>
      </c>
      <c r="E19" s="12">
        <v>5255.8976488350008</v>
      </c>
      <c r="F19" s="12">
        <v>5291.0469639475004</v>
      </c>
      <c r="G19" s="12">
        <v>5064.216171537857</v>
      </c>
      <c r="H19" s="16">
        <v>5254.425390221073</v>
      </c>
      <c r="I19" s="7">
        <v>5369.3972877729911</v>
      </c>
      <c r="J19" s="7">
        <v>5262.9738878767339</v>
      </c>
      <c r="K19" s="7">
        <v>5484.451912924781</v>
      </c>
      <c r="L19" s="7">
        <v>5408.9982602304444</v>
      </c>
      <c r="M19" s="7">
        <v>5623.1105870241299</v>
      </c>
      <c r="N19" s="2">
        <f>SUM(B19:M19)</f>
        <v>64020.066257415507</v>
      </c>
      <c r="O19" s="17">
        <f>(C19/C18)-1</f>
        <v>7.8859493193013552E-2</v>
      </c>
      <c r="P19">
        <f>(N19/N16)^(1/3)</f>
        <v>1.0370720633763479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6"/>
      <c r="P20">
        <f>N19/N18</f>
        <v>1.0324296490715492</v>
      </c>
    </row>
    <row r="21" spans="1:31" x14ac:dyDescent="0.3">
      <c r="N21" s="4"/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3">
      <c r="E22" s="26"/>
      <c r="F22" s="26"/>
    </row>
    <row r="30" spans="1:31" x14ac:dyDescent="0.3">
      <c r="AE30" s="1"/>
    </row>
    <row r="31" spans="1:31" x14ac:dyDescent="0.3">
      <c r="AE31" s="2"/>
    </row>
    <row r="32" spans="1:31" x14ac:dyDescent="0.3">
      <c r="AE32" s="2"/>
    </row>
    <row r="33" spans="31:31" x14ac:dyDescent="0.3">
      <c r="AE33" s="2"/>
    </row>
    <row r="34" spans="31:31" x14ac:dyDescent="0.3">
      <c r="AE34" s="2"/>
    </row>
    <row r="35" spans="31:31" x14ac:dyDescent="0.3">
      <c r="AE35" s="2"/>
    </row>
    <row r="36" spans="31:31" x14ac:dyDescent="0.3">
      <c r="AE36" s="2"/>
    </row>
    <row r="37" spans="31:31" x14ac:dyDescent="0.3">
      <c r="AE37" s="2"/>
    </row>
    <row r="38" spans="31:31" x14ac:dyDescent="0.3">
      <c r="AE38" s="2"/>
    </row>
    <row r="39" spans="31:31" x14ac:dyDescent="0.3">
      <c r="AE39" s="2"/>
    </row>
    <row r="40" spans="31:31" x14ac:dyDescent="0.3">
      <c r="AE40" s="2"/>
    </row>
    <row r="41" spans="31:31" x14ac:dyDescent="0.3">
      <c r="AE41" s="2"/>
    </row>
    <row r="42" spans="31:31" x14ac:dyDescent="0.3">
      <c r="AE42" s="2"/>
    </row>
    <row r="43" spans="31:31" x14ac:dyDescent="0.3">
      <c r="AE43" s="2"/>
    </row>
    <row r="44" spans="31:31" x14ac:dyDescent="0.3">
      <c r="AE44" s="2"/>
    </row>
    <row r="45" spans="31:31" x14ac:dyDescent="0.3">
      <c r="AE45" s="2"/>
    </row>
    <row r="46" spans="31:31" x14ac:dyDescent="0.3">
      <c r="AE46" s="2"/>
    </row>
    <row r="47" spans="31:31" x14ac:dyDescent="0.3">
      <c r="AE47" s="2"/>
    </row>
    <row r="48" spans="31:31" x14ac:dyDescent="0.3">
      <c r="AE48" s="2"/>
    </row>
    <row r="49" spans="31:31" x14ac:dyDescent="0.3">
      <c r="AE49" s="2"/>
    </row>
    <row r="50" spans="31:31" x14ac:dyDescent="0.3">
      <c r="AE50" s="2"/>
    </row>
    <row r="61" spans="31:31" x14ac:dyDescent="0.3">
      <c r="AE61" s="1"/>
    </row>
    <row r="62" spans="31:31" x14ac:dyDescent="0.3">
      <c r="AE62" s="2"/>
    </row>
    <row r="63" spans="31:31" x14ac:dyDescent="0.3">
      <c r="AE63" s="2"/>
    </row>
    <row r="64" spans="31:31" x14ac:dyDescent="0.3">
      <c r="AE64" s="2"/>
    </row>
    <row r="65" spans="31:31" x14ac:dyDescent="0.3">
      <c r="AE65" s="2"/>
    </row>
    <row r="66" spans="31:31" x14ac:dyDescent="0.3">
      <c r="AE66" s="2"/>
    </row>
    <row r="67" spans="31:31" x14ac:dyDescent="0.3">
      <c r="AE67" s="2"/>
    </row>
    <row r="68" spans="31:31" x14ac:dyDescent="0.3">
      <c r="AE68" s="2"/>
    </row>
    <row r="69" spans="31:31" x14ac:dyDescent="0.3">
      <c r="AE69" s="2"/>
    </row>
    <row r="70" spans="31:31" x14ac:dyDescent="0.3">
      <c r="AE70" s="2"/>
    </row>
    <row r="71" spans="31:31" x14ac:dyDescent="0.3">
      <c r="AE71" s="2"/>
    </row>
    <row r="72" spans="31:31" x14ac:dyDescent="0.3">
      <c r="AE72" s="2"/>
    </row>
    <row r="73" spans="31:31" x14ac:dyDescent="0.3">
      <c r="AE73" s="2"/>
    </row>
    <row r="74" spans="31:31" x14ac:dyDescent="0.3">
      <c r="AE74" s="2"/>
    </row>
    <row r="75" spans="31:31" x14ac:dyDescent="0.3">
      <c r="AE75" s="2"/>
    </row>
    <row r="76" spans="31:31" x14ac:dyDescent="0.3">
      <c r="AE76" s="2"/>
    </row>
    <row r="77" spans="31:31" x14ac:dyDescent="0.3">
      <c r="AE77" s="2"/>
    </row>
    <row r="78" spans="31:31" x14ac:dyDescent="0.3">
      <c r="AE78" s="2"/>
    </row>
    <row r="79" spans="31:31" x14ac:dyDescent="0.3">
      <c r="AE79" s="2"/>
    </row>
    <row r="80" spans="31:31" x14ac:dyDescent="0.3">
      <c r="AE80" s="2"/>
    </row>
    <row r="81" spans="31:31" x14ac:dyDescent="0.3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3"/>
  <sheetViews>
    <sheetView zoomScaleNormal="100" workbookViewId="0"/>
  </sheetViews>
  <sheetFormatPr baseColWidth="10" defaultRowHeight="14.4" x14ac:dyDescent="0.3"/>
  <cols>
    <col min="2" max="8" width="12.5546875" bestFit="1" customWidth="1"/>
    <col min="9" max="9" width="13.109375" bestFit="1" customWidth="1"/>
    <col min="10" max="10" width="12.5546875" bestFit="1" customWidth="1"/>
    <col min="11" max="11" width="12.5546875" customWidth="1"/>
    <col min="12" max="13" width="12.5546875" bestFit="1" customWidth="1"/>
    <col min="14" max="14" width="13.6640625" bestFit="1" customWidth="1"/>
    <col min="25" max="25" width="12.5546875" bestFit="1" customWidth="1"/>
  </cols>
  <sheetData>
    <row r="2" spans="1:31" ht="21" x14ac:dyDescent="0.4">
      <c r="A2" s="18" t="s">
        <v>15</v>
      </c>
      <c r="B2" s="19"/>
      <c r="C2" s="19"/>
      <c r="D2" s="19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4435.5772660000002</v>
      </c>
      <c r="C19" s="12">
        <v>4239.4099119999992</v>
      </c>
      <c r="D19" s="12">
        <v>4495.6146319999989</v>
      </c>
      <c r="E19" s="12">
        <v>4402.5030790000001</v>
      </c>
      <c r="F19" s="12">
        <v>4418.178645</v>
      </c>
      <c r="G19" s="12">
        <v>4183.9343370000006</v>
      </c>
      <c r="H19" s="16">
        <v>4308.0613819999999</v>
      </c>
      <c r="I19" s="7">
        <v>4437.7757084698824</v>
      </c>
      <c r="J19" s="7">
        <v>4398.4644739576133</v>
      </c>
      <c r="K19" s="7">
        <v>4521.0067824724392</v>
      </c>
      <c r="L19" s="7">
        <v>4497.1302119708207</v>
      </c>
      <c r="M19" s="7">
        <v>4606.8335843301711</v>
      </c>
      <c r="N19" s="2">
        <f t="shared" si="0"/>
        <v>52944.490014200921</v>
      </c>
      <c r="O19" s="17">
        <f>(E19/E18)-1</f>
        <v>-1.6963567272455515E-3</v>
      </c>
      <c r="P19">
        <f>(N19/N16)^(1/3)</f>
        <v>1.0328355543201324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10"/>
    </row>
    <row r="21" spans="1:31" x14ac:dyDescent="0.3">
      <c r="O21" s="23">
        <f>N19/N18</f>
        <v>1.0060901849969797</v>
      </c>
    </row>
    <row r="22" spans="1:31" x14ac:dyDescent="0.3">
      <c r="E22" s="26"/>
      <c r="F22" s="26"/>
      <c r="G22" s="26"/>
      <c r="H22" s="26"/>
      <c r="N22" s="4"/>
    </row>
    <row r="23" spans="1:31" x14ac:dyDescent="0.3">
      <c r="N23" s="5"/>
    </row>
    <row r="170" spans="2:14" x14ac:dyDescent="0.3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3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3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3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2025-01-23T19:51:54Z</dcterms:modified>
</cp:coreProperties>
</file>