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EVO ORDEN CARPETAS copia\DOCUMENTOS\Trabajo\Estadísticas\Documentos\2024\2 PROYECCIONES OFERTA y DEMANDA\7 Julio\"/>
    </mc:Choice>
  </mc:AlternateContent>
  <xr:revisionPtr revIDLastSave="0" documentId="13_ncr:1_{77F6AAB2-8A29-4E71-B9E1-A9FE064A46D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 MÁXIMA DEMANDA (MW)" sheetId="5" r:id="rId1"/>
    <sheet name="2 OFERTA (GWh)" sheetId="3" r:id="rId2"/>
    <sheet name="3 DEMANDA (GWh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G22" i="3"/>
  <c r="P17" i="5"/>
  <c r="P18" i="5"/>
  <c r="P19" i="5"/>
  <c r="O15" i="5"/>
  <c r="P15" i="5"/>
  <c r="P16" i="5"/>
  <c r="G24" i="4"/>
  <c r="G22" i="4"/>
  <c r="F22" i="4"/>
  <c r="F24" i="4"/>
  <c r="O15" i="4" l="1"/>
  <c r="O16" i="4"/>
  <c r="O17" i="4"/>
  <c r="O18" i="4"/>
  <c r="O19" i="4"/>
  <c r="O16" i="3" l="1"/>
  <c r="O17" i="3"/>
  <c r="O18" i="3"/>
  <c r="O19" i="3"/>
  <c r="O15" i="3"/>
  <c r="O16" i="5" l="1"/>
  <c r="O17" i="5"/>
  <c r="O18" i="5"/>
  <c r="O19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l="1"/>
  <c r="O21" i="4"/>
  <c r="N19" i="3"/>
  <c r="P20" i="3" l="1"/>
  <c r="P19" i="3"/>
</calcChain>
</file>

<file path=xl/sharedStrings.xml><?xml version="1.0" encoding="utf-8"?>
<sst xmlns="http://schemas.openxmlformats.org/spreadsheetml/2006/main" count="49" uniqueCount="20">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</sst>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0.00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B13F108-3EA9-4CE8-BB2F-80944DBBD3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B-455C-9CFB-5C57088F0F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F8-4A91-8D0B-EB1C2C67CEF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28-4CAA-8E38-89D8B2650FB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7347.1970000000001</c:v>
                </c:pt>
                <c:pt idx="6">
                  <c:v>7658.5043308934801</c:v>
                </c:pt>
                <c:pt idx="7">
                  <c:v>7675.1875676353902</c:v>
                </c:pt>
                <c:pt idx="8">
                  <c:v>7736.7753863007601</c:v>
                </c:pt>
                <c:pt idx="9">
                  <c:v>7834.6256787234297</c:v>
                </c:pt>
                <c:pt idx="10">
                  <c:v>7976.19153214177</c:v>
                </c:pt>
                <c:pt idx="11">
                  <c:v>8017.1421181623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171741992986287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5-4111-9E52-8A7E71A52A02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5"/>
              <c:layout>
                <c:manualLayout>
                  <c:x val="-2.0971230407269441E-2"/>
                  <c:y val="-6.43156734661442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5-4111-9E52-8A7E71A52A0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5392.9640597250018</c:v>
                </c:pt>
                <c:pt idx="1">
                  <c:v>5213.3183813400001</c:v>
                </c:pt>
                <c:pt idx="2">
                  <c:v>5399.2657059800013</c:v>
                </c:pt>
                <c:pt idx="3">
                  <c:v>5254.4097779350004</c:v>
                </c:pt>
                <c:pt idx="4">
                  <c:v>5278.8704527903574</c:v>
                </c:pt>
                <c:pt idx="5">
                  <c:v>4918.8992368949994</c:v>
                </c:pt>
                <c:pt idx="6">
                  <c:v>5284.2144984190536</c:v>
                </c:pt>
                <c:pt idx="7">
                  <c:v>5350.5835380282178</c:v>
                </c:pt>
                <c:pt idx="8">
                  <c:v>5244.5330334692526</c:v>
                </c:pt>
                <c:pt idx="9">
                  <c:v>5465.2350250234231</c:v>
                </c:pt>
                <c:pt idx="10">
                  <c:v>5390.0457532387154</c:v>
                </c:pt>
                <c:pt idx="11">
                  <c:v>5603.4078550969662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3-4341-9382-4F37324A50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3-4341-9382-4F37324A5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4435.5772660000002</c:v>
                </c:pt>
                <c:pt idx="1">
                  <c:v>4239.4099119999992</c:v>
                </c:pt>
                <c:pt idx="2">
                  <c:v>4495.6146319999989</c:v>
                </c:pt>
                <c:pt idx="3">
                  <c:v>4402.5030790000001</c:v>
                </c:pt>
                <c:pt idx="4">
                  <c:v>4418.178645</c:v>
                </c:pt>
                <c:pt idx="5">
                  <c:v>4183.9343370000006</c:v>
                </c:pt>
                <c:pt idx="6">
                  <c:v>4379.833847960319</c:v>
                </c:pt>
                <c:pt idx="7">
                  <c:v>4448.2243909535518</c:v>
                </c:pt>
                <c:pt idx="8">
                  <c:v>4408.8205986748635</c:v>
                </c:pt>
                <c:pt idx="9">
                  <c:v>4531.6514313866273</c:v>
                </c:pt>
                <c:pt idx="10">
                  <c:v>4507.71864382486</c:v>
                </c:pt>
                <c:pt idx="11">
                  <c:v>4617.6803112807647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593570</xdr:colOff>
      <xdr:row>25</xdr:row>
      <xdr:rowOff>44903</xdr:rowOff>
    </xdr:from>
    <xdr:to>
      <xdr:col>11</xdr:col>
      <xdr:colOff>800401</xdr:colOff>
      <xdr:row>50</xdr:row>
      <xdr:rowOff>168502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9"/>
  <sheetViews>
    <sheetView tabSelected="1" zoomScale="70" zoomScaleNormal="70" workbookViewId="0">
      <selection activeCell="A21" sqref="A21"/>
    </sheetView>
  </sheetViews>
  <sheetFormatPr baseColWidth="10" defaultRowHeight="14.4" x14ac:dyDescent="0.3"/>
  <cols>
    <col min="2" max="2" width="12.5546875" customWidth="1"/>
    <col min="3" max="8" width="12.5546875" bestFit="1" customWidth="1"/>
    <col min="9" max="9" width="13.109375" bestFit="1" customWidth="1"/>
    <col min="10" max="13" width="12.5546875" bestFit="1" customWidth="1"/>
    <col min="14" max="14" width="7" customWidth="1"/>
    <col min="22" max="22" width="12.5546875" bestFit="1" customWidth="1"/>
  </cols>
  <sheetData>
    <row r="2" spans="1:28" ht="21" x14ac:dyDescent="0.4">
      <c r="A2" s="27" t="s">
        <v>16</v>
      </c>
      <c r="B2" s="28"/>
      <c r="C2" s="28"/>
      <c r="D2" s="28"/>
      <c r="E2" s="28"/>
    </row>
    <row r="4" spans="1:28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3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3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3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3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3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3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3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3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3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3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O14" s="31" t="s">
        <v>18</v>
      </c>
      <c r="P14" s="32" t="s">
        <v>19</v>
      </c>
      <c r="AB14" s="2"/>
    </row>
    <row r="15" spans="1:28" x14ac:dyDescent="0.3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>
        <f>MAX(B15:M15)</f>
        <v>7125.2993800000004</v>
      </c>
      <c r="P15" s="6">
        <f>MIN(B15:M15)</f>
        <v>5173.4887200000021</v>
      </c>
      <c r="Q15" s="30"/>
      <c r="AB15" s="2"/>
    </row>
    <row r="16" spans="1:28" x14ac:dyDescent="0.3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P16" s="6">
        <f>MIN(B16:M16)</f>
        <v>6778.3821999999991</v>
      </c>
      <c r="AB16" s="2"/>
    </row>
    <row r="17" spans="1:28" x14ac:dyDescent="0.3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P17" s="6">
        <f t="shared" ref="P17:P19" si="0">MIN(B17:M17)</f>
        <v>6961.3676999999989</v>
      </c>
      <c r="AB17" s="2"/>
    </row>
    <row r="18" spans="1:28" x14ac:dyDescent="0.3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P18" s="6">
        <f t="shared" si="0"/>
        <v>7280.2119199999997</v>
      </c>
      <c r="AB18" s="2"/>
    </row>
    <row r="19" spans="1:28" ht="15.6" x14ac:dyDescent="0.3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6">
        <v>7431.3109999999997</v>
      </c>
      <c r="G19" s="24">
        <v>7347.1970000000001</v>
      </c>
      <c r="H19" s="7">
        <v>7658.5043308934801</v>
      </c>
      <c r="I19" s="7">
        <v>7675.1875676353902</v>
      </c>
      <c r="J19" s="7">
        <v>7736.7753863007601</v>
      </c>
      <c r="K19" s="7">
        <v>7834.6256787234297</v>
      </c>
      <c r="L19" s="7">
        <v>7976.19153214177</v>
      </c>
      <c r="M19" s="7">
        <v>8017.1421181623</v>
      </c>
      <c r="N19" s="17">
        <f>(B19/B18)-1</f>
        <v>4.6378479597885658E-2</v>
      </c>
      <c r="O19" s="6">
        <f>MAX(B19:M19)</f>
        <v>8017.1421181623</v>
      </c>
      <c r="P19" s="6">
        <f t="shared" si="0"/>
        <v>7347.1970000000001</v>
      </c>
      <c r="Q19" s="33"/>
      <c r="AB19" s="2"/>
    </row>
    <row r="20" spans="1:28" x14ac:dyDescent="0.3">
      <c r="O20">
        <f>O19/O18</f>
        <v>1.0541234194894449</v>
      </c>
    </row>
    <row r="21" spans="1:28" x14ac:dyDescent="0.3">
      <c r="B21" s="29"/>
      <c r="K21" s="9"/>
      <c r="L21" s="9"/>
      <c r="O21" s="20">
        <f>((O19/O16)^(1/3))</f>
        <v>1.037780679846197</v>
      </c>
    </row>
    <row r="22" spans="1:28" x14ac:dyDescent="0.3">
      <c r="E22" s="26"/>
      <c r="F22" s="26"/>
      <c r="O22" s="20"/>
    </row>
    <row r="25" spans="1:28" x14ac:dyDescent="0.3">
      <c r="B25" s="6"/>
      <c r="M25" s="2"/>
    </row>
    <row r="26" spans="1:28" x14ac:dyDescent="0.3">
      <c r="B26" s="6"/>
    </row>
    <row r="27" spans="1:28" x14ac:dyDescent="0.3">
      <c r="B27" s="6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3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3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81"/>
  <sheetViews>
    <sheetView zoomScale="90" zoomScaleNormal="90" workbookViewId="0">
      <selection activeCell="E33" sqref="E33"/>
    </sheetView>
  </sheetViews>
  <sheetFormatPr baseColWidth="10" defaultRowHeight="14.4" x14ac:dyDescent="0.3"/>
  <cols>
    <col min="2" max="12" width="12.5546875" bestFit="1" customWidth="1"/>
    <col min="13" max="13" width="14.33203125" bestFit="1" customWidth="1"/>
    <col min="14" max="14" width="13.6640625" bestFit="1" customWidth="1"/>
    <col min="19" max="19" width="12.5546875" bestFit="1" customWidth="1"/>
    <col min="25" max="25" width="12.5546875" bestFit="1" customWidth="1"/>
  </cols>
  <sheetData>
    <row r="2" spans="1:31" ht="21" x14ac:dyDescent="0.4">
      <c r="A2" s="21" t="s">
        <v>14</v>
      </c>
      <c r="B2" s="22"/>
      <c r="C2" s="22"/>
      <c r="D2" s="22"/>
      <c r="E2" s="22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5392.9640597250018</v>
      </c>
      <c r="C19" s="12">
        <v>5213.3183813400001</v>
      </c>
      <c r="D19" s="12">
        <v>5399.2657059800013</v>
      </c>
      <c r="E19" s="12">
        <v>5254.4097779350004</v>
      </c>
      <c r="F19" s="12">
        <v>5278.8704527903574</v>
      </c>
      <c r="G19" s="16">
        <v>4918.8992368949994</v>
      </c>
      <c r="H19" s="7">
        <v>5284.2144984190536</v>
      </c>
      <c r="I19" s="7">
        <v>5350.5835380282178</v>
      </c>
      <c r="J19" s="7">
        <v>5244.5330334692526</v>
      </c>
      <c r="K19" s="7">
        <v>5465.2350250234231</v>
      </c>
      <c r="L19" s="7">
        <v>5390.0457532387154</v>
      </c>
      <c r="M19" s="7">
        <v>5603.4078550969662</v>
      </c>
      <c r="N19" s="2">
        <f>SUM(B19:M19)</f>
        <v>63795.747317940986</v>
      </c>
      <c r="O19" s="17">
        <f>(C19/C18)-1</f>
        <v>7.8859493193013552E-2</v>
      </c>
      <c r="P19">
        <f>(N19/N16)^(1/3)</f>
        <v>1.0358593855509015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6"/>
      <c r="P20">
        <f>N19/N18</f>
        <v>1.0288121344780687</v>
      </c>
    </row>
    <row r="21" spans="1:31" x14ac:dyDescent="0.3">
      <c r="N21" s="4"/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3">
      <c r="E22" s="26"/>
      <c r="F22" s="26"/>
      <c r="G22" s="26">
        <f>(G19/G18)-1</f>
        <v>-2.9967701743042086E-2</v>
      </c>
    </row>
    <row r="24" spans="1:31" x14ac:dyDescent="0.3">
      <c r="G24">
        <f>((G19/G16)^(1/3))</f>
        <v>1.0153501461430077</v>
      </c>
    </row>
    <row r="30" spans="1:31" x14ac:dyDescent="0.3">
      <c r="AE30" s="1"/>
    </row>
    <row r="31" spans="1:31" x14ac:dyDescent="0.3">
      <c r="AE31" s="2"/>
    </row>
    <row r="32" spans="1:31" x14ac:dyDescent="0.3">
      <c r="AE32" s="2"/>
    </row>
    <row r="33" spans="31:31" x14ac:dyDescent="0.3">
      <c r="AE33" s="2"/>
    </row>
    <row r="34" spans="31:31" x14ac:dyDescent="0.3">
      <c r="AE34" s="2"/>
    </row>
    <row r="35" spans="31:31" x14ac:dyDescent="0.3">
      <c r="AE35" s="2"/>
    </row>
    <row r="36" spans="31:31" x14ac:dyDescent="0.3">
      <c r="AE36" s="2"/>
    </row>
    <row r="37" spans="31:31" x14ac:dyDescent="0.3">
      <c r="AE37" s="2"/>
    </row>
    <row r="38" spans="31:31" x14ac:dyDescent="0.3">
      <c r="AE38" s="2"/>
    </row>
    <row r="39" spans="31:31" x14ac:dyDescent="0.3">
      <c r="AE39" s="2"/>
    </row>
    <row r="40" spans="31:31" x14ac:dyDescent="0.3">
      <c r="AE40" s="2"/>
    </row>
    <row r="41" spans="31:31" x14ac:dyDescent="0.3">
      <c r="AE41" s="2"/>
    </row>
    <row r="42" spans="31:31" x14ac:dyDescent="0.3">
      <c r="AE42" s="2"/>
    </row>
    <row r="43" spans="31:31" x14ac:dyDescent="0.3">
      <c r="AE43" s="2"/>
    </row>
    <row r="44" spans="31:31" x14ac:dyDescent="0.3">
      <c r="AE44" s="2"/>
    </row>
    <row r="45" spans="31:31" x14ac:dyDescent="0.3">
      <c r="AE45" s="2"/>
    </row>
    <row r="46" spans="31:31" x14ac:dyDescent="0.3">
      <c r="AE46" s="2"/>
    </row>
    <row r="47" spans="31:31" x14ac:dyDescent="0.3">
      <c r="AE47" s="2"/>
    </row>
    <row r="48" spans="31:31" x14ac:dyDescent="0.3">
      <c r="AE48" s="2"/>
    </row>
    <row r="49" spans="31:31" x14ac:dyDescent="0.3">
      <c r="AE49" s="2"/>
    </row>
    <row r="50" spans="31:31" x14ac:dyDescent="0.3">
      <c r="AE50" s="2"/>
    </row>
    <row r="61" spans="31:31" x14ac:dyDescent="0.3">
      <c r="AE61" s="1"/>
    </row>
    <row r="62" spans="31:31" x14ac:dyDescent="0.3">
      <c r="AE62" s="2"/>
    </row>
    <row r="63" spans="31:31" x14ac:dyDescent="0.3">
      <c r="AE63" s="2"/>
    </row>
    <row r="64" spans="31:31" x14ac:dyDescent="0.3">
      <c r="AE64" s="2"/>
    </row>
    <row r="65" spans="31:31" x14ac:dyDescent="0.3">
      <c r="AE65" s="2"/>
    </row>
    <row r="66" spans="31:31" x14ac:dyDescent="0.3">
      <c r="AE66" s="2"/>
    </row>
    <row r="67" spans="31:31" x14ac:dyDescent="0.3">
      <c r="AE67" s="2"/>
    </row>
    <row r="68" spans="31:31" x14ac:dyDescent="0.3">
      <c r="AE68" s="2"/>
    </row>
    <row r="69" spans="31:31" x14ac:dyDescent="0.3">
      <c r="AE69" s="2"/>
    </row>
    <row r="70" spans="31:31" x14ac:dyDescent="0.3">
      <c r="AE70" s="2"/>
    </row>
    <row r="71" spans="31:31" x14ac:dyDescent="0.3">
      <c r="AE71" s="2"/>
    </row>
    <row r="72" spans="31:31" x14ac:dyDescent="0.3">
      <c r="AE72" s="2"/>
    </row>
    <row r="73" spans="31:31" x14ac:dyDescent="0.3">
      <c r="AE73" s="2"/>
    </row>
    <row r="74" spans="31:31" x14ac:dyDescent="0.3">
      <c r="AE74" s="2"/>
    </row>
    <row r="75" spans="31:31" x14ac:dyDescent="0.3">
      <c r="AE75" s="2"/>
    </row>
    <row r="76" spans="31:31" x14ac:dyDescent="0.3">
      <c r="AE76" s="2"/>
    </row>
    <row r="77" spans="31:31" x14ac:dyDescent="0.3">
      <c r="AE77" s="2"/>
    </row>
    <row r="78" spans="31:31" x14ac:dyDescent="0.3">
      <c r="AE78" s="2"/>
    </row>
    <row r="79" spans="31:31" x14ac:dyDescent="0.3">
      <c r="AE79" s="2"/>
    </row>
    <row r="80" spans="31:31" x14ac:dyDescent="0.3">
      <c r="AE80" s="2"/>
    </row>
    <row r="81" spans="31:31" x14ac:dyDescent="0.3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3"/>
  <sheetViews>
    <sheetView zoomScaleNormal="100" workbookViewId="0">
      <selection activeCell="P19" sqref="P19"/>
    </sheetView>
  </sheetViews>
  <sheetFormatPr baseColWidth="10" defaultRowHeight="14.4" x14ac:dyDescent="0.3"/>
  <cols>
    <col min="2" max="8" width="12.5546875" bestFit="1" customWidth="1"/>
    <col min="9" max="9" width="13.109375" bestFit="1" customWidth="1"/>
    <col min="10" max="10" width="12.5546875" bestFit="1" customWidth="1"/>
    <col min="11" max="11" width="12.5546875" customWidth="1"/>
    <col min="12" max="13" width="12.5546875" bestFit="1" customWidth="1"/>
    <col min="14" max="14" width="13.6640625" bestFit="1" customWidth="1"/>
    <col min="25" max="25" width="12.5546875" bestFit="1" customWidth="1"/>
  </cols>
  <sheetData>
    <row r="2" spans="1:31" ht="21" x14ac:dyDescent="0.4">
      <c r="A2" s="18" t="s">
        <v>15</v>
      </c>
      <c r="B2" s="19"/>
      <c r="C2" s="19"/>
      <c r="D2" s="19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4435.5772660000002</v>
      </c>
      <c r="C19" s="12">
        <v>4239.4099119999992</v>
      </c>
      <c r="D19" s="12">
        <v>4495.6146319999989</v>
      </c>
      <c r="E19" s="12">
        <v>4402.5030790000001</v>
      </c>
      <c r="F19" s="12">
        <v>4418.178645</v>
      </c>
      <c r="G19" s="16">
        <v>4183.9343370000006</v>
      </c>
      <c r="H19" s="7">
        <v>4379.833847960319</v>
      </c>
      <c r="I19" s="7">
        <v>4448.2243909535518</v>
      </c>
      <c r="J19" s="7">
        <v>4408.8205986748635</v>
      </c>
      <c r="K19" s="7">
        <v>4531.6514313866273</v>
      </c>
      <c r="L19" s="7">
        <v>4507.71864382486</v>
      </c>
      <c r="M19" s="7">
        <v>4617.6803112807647</v>
      </c>
      <c r="N19" s="2">
        <f t="shared" si="0"/>
        <v>53069.147095080989</v>
      </c>
      <c r="O19" s="17">
        <f>(E19/E18)-1</f>
        <v>-1.6963567272455515E-3</v>
      </c>
      <c r="P19">
        <f>(N19/N16)^(1/3)</f>
        <v>1.0336455180528885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10"/>
    </row>
    <row r="21" spans="1:31" x14ac:dyDescent="0.3">
      <c r="O21" s="23">
        <f>N19/N18</f>
        <v>1.0084590106392735</v>
      </c>
    </row>
    <row r="22" spans="1:31" x14ac:dyDescent="0.3">
      <c r="E22" s="26"/>
      <c r="F22" s="26">
        <f>(F19/F18)-1</f>
        <v>-6.7298427323874144E-3</v>
      </c>
      <c r="G22" s="26">
        <f>(G19/G18)-1</f>
        <v>-3.7306025237796581E-2</v>
      </c>
      <c r="N22" s="4"/>
    </row>
    <row r="23" spans="1:31" x14ac:dyDescent="0.3">
      <c r="N23" s="5"/>
    </row>
    <row r="24" spans="1:31" x14ac:dyDescent="0.3">
      <c r="F24">
        <f>(F19/F16)^(1/3)</f>
        <v>1.0302164911279061</v>
      </c>
      <c r="G24">
        <f>(G19/G16)^(1/3)</f>
        <v>1.0200910212437968</v>
      </c>
    </row>
    <row r="170" spans="2:14" x14ac:dyDescent="0.3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3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3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3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2025-01-23T14:19:25Z</dcterms:modified>
</cp:coreProperties>
</file>