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3_Diciembre 2024\1_Insumos\"/>
    </mc:Choice>
  </mc:AlternateContent>
  <xr:revisionPtr revIDLastSave="0" documentId="13_ncr:1_{AB09D45A-4128-4DFA-A6D6-AF046B5EEFCB}" xr6:coauthVersionLast="47" xr6:coauthVersionMax="47" xr10:uidLastSave="{00000000-0000-0000-0000-000000000000}"/>
  <bookViews>
    <workbookView xWindow="-120" yWindow="-120" windowWidth="29040" windowHeight="15720" tabRatio="574" activeTab="1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_FilterDatabase" localSheetId="8" hidden="1">'C-71'!#REF!</definedName>
    <definedName name="_xlnm.Print_Area" localSheetId="0">'C-1 A'!$B$1:$G$37</definedName>
    <definedName name="_xlnm.Print_Area" localSheetId="1">'C-1 B'!$B$1:$G$37</definedName>
    <definedName name="_xlnm.Print_Area" localSheetId="11">'C-10'!$A$1:$K$40</definedName>
    <definedName name="_xlnm.Print_Area" localSheetId="12">'C-11'!$A$1:$D$13</definedName>
    <definedName name="_xlnm.Print_Area" localSheetId="13">'C-12'!$A$1:$K$41</definedName>
    <definedName name="_xlnm.Print_Area" localSheetId="14">'C-13'!$A$1:$D$37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'C-5'!$A$1:$Q$57</definedName>
    <definedName name="_xlnm.Print_Area" localSheetId="6">'C-6'!$A$1:$D$45</definedName>
    <definedName name="_xlnm.Print_Area" localSheetId="7">'C-7'!$A$1:$D$57</definedName>
    <definedName name="_xlnm.Print_Area" localSheetId="8">'C-71'!$A$1:$D$59</definedName>
    <definedName name="_xlnm.Print_Area" localSheetId="9">'C-8'!$A$1:$D$50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9" l="1"/>
  <c r="K23" i="27"/>
  <c r="K22" i="27"/>
  <c r="K14" i="27"/>
  <c r="K23" i="26"/>
  <c r="K24" i="26"/>
  <c r="G19" i="40"/>
  <c r="D22" i="37"/>
  <c r="G27" i="27"/>
  <c r="F27" i="27"/>
  <c r="K24" i="27"/>
  <c r="K15" i="27"/>
  <c r="K16" i="26"/>
  <c r="F27" i="26"/>
  <c r="G27" i="26"/>
  <c r="B60" i="18"/>
  <c r="G23" i="17"/>
  <c r="D23" i="3"/>
  <c r="D22" i="3"/>
  <c r="D21" i="3"/>
  <c r="D44" i="40"/>
  <c r="D43" i="40"/>
  <c r="D42" i="40"/>
  <c r="B42" i="37"/>
  <c r="D35" i="37" l="1"/>
  <c r="D28" i="37"/>
  <c r="Q35" i="19"/>
  <c r="Q30" i="19"/>
  <c r="C50" i="18"/>
  <c r="D9" i="41"/>
  <c r="I27" i="27"/>
  <c r="H27" i="27"/>
  <c r="E27" i="27"/>
  <c r="K8" i="27"/>
  <c r="B27" i="26"/>
  <c r="K17" i="26"/>
  <c r="K22" i="26"/>
  <c r="K26" i="26"/>
  <c r="K8" i="26"/>
  <c r="K18" i="26"/>
  <c r="K13" i="26"/>
  <c r="I27" i="26"/>
  <c r="H27" i="26"/>
  <c r="G27" i="44"/>
  <c r="G26" i="44"/>
  <c r="G29" i="17"/>
  <c r="K10" i="27"/>
  <c r="K11" i="27"/>
  <c r="B47" i="40"/>
  <c r="D37" i="37"/>
  <c r="D36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4" i="19"/>
  <c r="Q31" i="19"/>
  <c r="D27" i="26"/>
  <c r="C27" i="26"/>
  <c r="K12" i="26"/>
  <c r="E27" i="26"/>
  <c r="K14" i="26"/>
  <c r="K9" i="26"/>
  <c r="D35" i="40"/>
  <c r="D27" i="37"/>
  <c r="D23" i="37"/>
  <c r="C11" i="41"/>
  <c r="B11" i="41"/>
  <c r="D10" i="41"/>
  <c r="D8" i="41"/>
  <c r="C11" i="39"/>
  <c r="B11" i="39"/>
  <c r="D10" i="39"/>
  <c r="K26" i="27"/>
  <c r="K17" i="27"/>
  <c r="K19" i="27"/>
  <c r="K10" i="26"/>
  <c r="K21" i="26"/>
  <c r="K20" i="26"/>
  <c r="K19" i="26"/>
  <c r="K15" i="26"/>
  <c r="D12" i="9"/>
  <c r="H9" i="9" s="1"/>
  <c r="D10" i="9"/>
  <c r="H11" i="9" s="1"/>
  <c r="D9" i="9"/>
  <c r="H6" i="9" s="1"/>
  <c r="D25" i="3"/>
  <c r="D20" i="3"/>
  <c r="D18" i="3"/>
  <c r="F35" i="17"/>
  <c r="G10" i="17"/>
  <c r="D21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7" i="27"/>
  <c r="B27" i="27"/>
  <c r="J27" i="27"/>
  <c r="D27" i="27"/>
  <c r="K21" i="27"/>
  <c r="K20" i="27"/>
  <c r="D13" i="37"/>
  <c r="D20" i="8"/>
  <c r="C20" i="8"/>
  <c r="B20" i="8"/>
  <c r="G35" i="44" l="1"/>
  <c r="D11" i="41"/>
  <c r="E20" i="8"/>
  <c r="K13" i="27"/>
  <c r="K11" i="26"/>
  <c r="D26" i="3"/>
  <c r="D36" i="40"/>
  <c r="D18" i="37"/>
  <c r="K25" i="27"/>
  <c r="D8" i="9"/>
  <c r="H8" i="9" s="1"/>
  <c r="D19" i="3"/>
  <c r="D20" i="37"/>
  <c r="B29" i="3"/>
  <c r="C29" i="3"/>
  <c r="D16" i="29"/>
  <c r="C51" i="18" l="1"/>
  <c r="C52" i="18"/>
  <c r="C53" i="18"/>
  <c r="C54" i="18"/>
  <c r="C55" i="18"/>
  <c r="C56" i="18"/>
  <c r="C57" i="18"/>
  <c r="C58" i="18"/>
  <c r="C60" i="18"/>
  <c r="C59" i="18"/>
  <c r="D16" i="3"/>
  <c r="D17" i="3"/>
  <c r="D24" i="3"/>
  <c r="D27" i="3"/>
  <c r="E15" i="8"/>
  <c r="C42" i="37"/>
  <c r="E10" i="8"/>
  <c r="D8" i="37" l="1"/>
  <c r="D9" i="37"/>
  <c r="D10" i="37"/>
  <c r="D11" i="37"/>
  <c r="D12" i="37"/>
  <c r="D14" i="37"/>
  <c r="D15" i="37"/>
  <c r="D16" i="37"/>
  <c r="D17" i="37"/>
  <c r="D19" i="37"/>
  <c r="D24" i="37"/>
  <c r="D25" i="37"/>
  <c r="D26" i="37"/>
  <c r="D29" i="37"/>
  <c r="D30" i="37"/>
  <c r="D31" i="37"/>
  <c r="D32" i="37"/>
  <c r="D33" i="37"/>
  <c r="D34" i="37"/>
  <c r="D38" i="37"/>
  <c r="D39" i="37"/>
  <c r="D40" i="37"/>
  <c r="D41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2" i="37" l="1"/>
  <c r="G26" i="17"/>
  <c r="G17" i="17"/>
  <c r="E35" i="17"/>
  <c r="G32" i="17"/>
  <c r="D35" i="17"/>
  <c r="G9" i="17"/>
  <c r="M10" i="38"/>
  <c r="N9" i="38"/>
  <c r="N8" i="38"/>
  <c r="K9" i="27"/>
  <c r="K12" i="27"/>
  <c r="K16" i="27"/>
  <c r="K18" i="27"/>
  <c r="J27" i="26"/>
  <c r="K25" i="26"/>
  <c r="K27" i="27" l="1"/>
  <c r="K27" i="26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5" i="40" l="1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47" i="40"/>
  <c r="K10" i="38" l="1"/>
  <c r="D13" i="9" l="1"/>
  <c r="H10" i="9" s="1"/>
  <c r="D11" i="9"/>
  <c r="H12" i="9" s="1"/>
  <c r="D8" i="39" l="1"/>
  <c r="D11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3" i="19" l="1"/>
  <c r="P43" i="19"/>
  <c r="I43" i="19"/>
  <c r="J43" i="19"/>
  <c r="O43" i="19"/>
  <c r="N43" i="19"/>
  <c r="G43" i="19"/>
  <c r="F43" i="19"/>
  <c r="M43" i="19"/>
  <c r="E43" i="19"/>
  <c r="L43" i="19"/>
  <c r="D43" i="19"/>
  <c r="K43" i="19"/>
  <c r="C43" i="19"/>
  <c r="B43" i="19"/>
  <c r="E11" i="8"/>
  <c r="E12" i="8"/>
  <c r="E13" i="8"/>
  <c r="E14" i="8"/>
  <c r="E18" i="8"/>
  <c r="E16" i="8"/>
  <c r="C25" i="18" l="1"/>
  <c r="D25" i="18"/>
  <c r="E25" i="18"/>
  <c r="F25" i="18" l="1"/>
  <c r="B62" i="18" s="1"/>
  <c r="D9" i="42"/>
  <c r="B63" i="18" l="1"/>
  <c r="B64" i="18"/>
  <c r="B65" i="18"/>
  <c r="Q33" i="19"/>
  <c r="C11" i="43" l="1"/>
  <c r="B11" i="43"/>
  <c r="D10" i="43"/>
  <c r="D9" i="43"/>
  <c r="D11" i="43" s="1"/>
  <c r="D8" i="42"/>
  <c r="D11" i="42" s="1"/>
  <c r="C16" i="29"/>
  <c r="D14" i="9"/>
  <c r="H7" i="9" s="1"/>
  <c r="D9" i="40"/>
  <c r="D47" i="40" s="1"/>
  <c r="Q41" i="19"/>
  <c r="Q40" i="19"/>
  <c r="Q39" i="19"/>
  <c r="Q38" i="19"/>
  <c r="Q37" i="19"/>
  <c r="Q36" i="19"/>
  <c r="Q29" i="19"/>
  <c r="Q28" i="19"/>
  <c r="Q27" i="19"/>
  <c r="Q26" i="19"/>
  <c r="Q25" i="19"/>
  <c r="D15" i="9" l="1"/>
  <c r="E12" i="9" s="1"/>
  <c r="E9" i="9"/>
  <c r="Q32" i="19"/>
  <c r="E8" i="9" l="1"/>
  <c r="G10" i="38"/>
  <c r="F10" i="38"/>
  <c r="E10" i="38"/>
  <c r="D10" i="38"/>
  <c r="C10" i="38"/>
  <c r="B10" i="38"/>
  <c r="B16" i="29"/>
  <c r="C15" i="9"/>
  <c r="D9" i="3"/>
  <c r="D29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2" i="19"/>
  <c r="F9" i="18"/>
  <c r="H52" i="6" l="1"/>
  <c r="H50" i="6"/>
  <c r="H54" i="6"/>
  <c r="Q43" i="19"/>
  <c r="H53" i="6"/>
  <c r="B15" i="9"/>
  <c r="E14" i="9" l="1"/>
  <c r="E15" i="9"/>
  <c r="E11" i="9"/>
  <c r="E10" i="9"/>
  <c r="E13" i="9"/>
</calcChain>
</file>

<file path=xl/sharedStrings.xml><?xml version="1.0" encoding="utf-8"?>
<sst xmlns="http://schemas.openxmlformats.org/spreadsheetml/2006/main" count="672" uniqueCount="340">
  <si>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</si>
  <si>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</si>
  <si>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</si>
  <si>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</si>
  <si>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</si>
  <si>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</si>
  <si>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</si>
  <si>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</si>
  <si>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</si>
  <si>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</si>
  <si>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</si>
  <si>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</si>
  <si>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</si>
  <si>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</si>
  <si>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</si>
  <si>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</si>
  <si>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</si>
  <si>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</si>
  <si>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</si>
  <si>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</si>
  <si>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</si>
  <si>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</si>
  <si>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</si>
  <si>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</si>
  <si>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</si>
  <si>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</si>
  <si>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</si>
  <si>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</si>
  <si>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</si>
  <si>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</si>
  <si>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</si>
  <si>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</si>
  <si>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</si>
  <si>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</si>
  <si>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</si>
  <si>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</si>
  <si>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</si>
  <si>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</si>
  <si>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</si>
  <si>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</si>
  <si>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</si>
  <si>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</si>
  <si>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</si>
  <si>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</si>
  <si>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</si>
  <si>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</si>
  <si>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</si>
  <si>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</si>
  <si>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</si>
  <si>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</si>
  <si>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</si>
  <si>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</si>
  <si>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</si>
  <si>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</si>
  <si>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</si>
  <si>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</si>
  <si>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</si>
  <si>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</si>
  <si>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</si>
  <si>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</si>
  <si>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</si>
  <si>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</si>
  <si>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</si>
  <si>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</si>
  <si>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</si>
  <si>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</si>
  <si>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</si>
  <si>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</si>
  <si>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</si>
  <si>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</si>
  <si>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</si>
  <si>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</si>
  <si>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</si>
  <si>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</si>
  <si>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</si>
  <si>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</si>
  <si>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</si>
  <si>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</si>
  <si>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</si>
  <si>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</si>
  <si>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</si>
  <si>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</si>
  <si>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</si>
  <si>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</si>
  <si>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</si>
  <si>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</si>
  <si>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</si>
  <si>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</si>
  <si>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</si>
  <si>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</si>
  <si>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</si>
  <si>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</si>
  <si>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</si>
  <si>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</si>
  <si>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</si>
  <si>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</si>
  <si>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</si>
  <si>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</si>
  <si>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</si>
  <si>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</si>
  <si>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</si>
  <si>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</si>
  <si>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</si>
  <si>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</si>
  <si>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</si>
  <si>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</si>
  <si>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</si>
  <si>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</si>
  <si>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</si>
  <si>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</si>
  <si>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</si>
  <si>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</si>
  <si>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</si>
  <si>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</si>
  <si>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</si>
  <si>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</si>
  <si>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</si>
  <si>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</si>
  <si>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</si>
  <si>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</si>
  <si>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</si>
  <si>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</si>
  <si>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</si>
  <si>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</si>
  <si>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</si>
  <si>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</si>
  <si>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</si>
  <si>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</si>
  <si>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</si>
  <si>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</si>
  <si>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</si>
  <si>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</si>
  <si>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</si>
  <si>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</si>
  <si>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</si>
  <si>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</si>
  <si>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</si>
  <si>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</si>
  <si>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</si>
  <si>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</si>
  <si>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</si>
  <si>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</si>
  <si>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</si>
  <si>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</si>
  <si>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</si>
  <si>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</si>
  <si>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</si>
  <si>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</si>
  <si>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</si>
  <si>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</si>
  <si>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</si>
  <si>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</si>
  <si>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</si>
  <si>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</si>
  <si>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</si>
  <si>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</si>
  <si>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</si>
  <si>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</si>
  <si>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</si>
  <si>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</si>
  <si>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</si>
  <si>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</si>
  <si>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</si>
  <si>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</si>
  <si>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</si>
  <si>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</si>
  <si>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</si>
  <si>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</si>
  <si>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</si>
  <si>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</si>
  <si>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</si>
  <si>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</si>
  <si>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</si>
  <si>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</si>
  <si>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</si>
  <si>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</si>
  <si>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</si>
  <si>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</si>
  <si>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</si>
  <si>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</si>
  <si>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</si>
  <si>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</si>
  <si>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</si>
  <si>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</si>
  <si>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</si>
  <si>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</si>
  <si>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</si>
  <si>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</si>
  <si>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</si>
  <si>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</si>
  <si>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</si>
  <si>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</si>
  <si>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</si>
  <si>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</si>
  <si>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</si>
  <si>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</si>
  <si>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</si>
  <si>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</si>
  <si>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</si>
  <si>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</si>
  <si>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</si>
  <si>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</si>
  <si>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</si>
  <si>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</si>
  <si>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</si>
  <si>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</si>
  <si>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</si>
  <si>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</si>
  <si>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</si>
  <si>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</si>
  <si>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</si>
  <si>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</si>
  <si>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</si>
  <si>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</si>
  <si>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</si>
  <si>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</si>
  <si>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</si>
  <si>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</si>
  <si>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</si>
  <si>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</si>
  <si>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</si>
  <si>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</si>
  <si>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</si>
  <si>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</si>
  <si>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</si>
  <si>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</si>
  <si>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</si>
  <si>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</si>
  <si>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</si>
  <si>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</si>
  <si>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</si>
  <si>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</si>
  <si>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</si>
  <si>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</si>
  <si>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</si>
  <si>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</si>
  <si>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</si>
  <si>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</si>
  <si>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</si>
  <si>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</si>
  <si>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</si>
  <si>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</si>
  <si>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</si>
  <si>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</si>
  <si>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</si>
  <si>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</si>
  <si>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</si>
  <si>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</si>
  <si>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</si>
  <si>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</si>
  <si>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</si>
  <si>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</si>
  <si>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</si>
  <si>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</si>
  <si>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</si>
  <si>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</si>
  <si>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</si>
  <si>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</si>
  <si>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</si>
  <si>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</si>
  <si>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</si>
  <si>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</si>
  <si>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</si>
  <si>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</si>
  <si>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</si>
  <si>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</si>
  <si>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</si>
  <si>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</si>
  <si>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</si>
  <si>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</si>
  <si>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</si>
  <si>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</si>
  <si>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</si>
  <si>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</si>
  <si>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</si>
  <si>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</si>
  <si>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</si>
  <si>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</si>
  <si>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</si>
  <si>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</si>
  <si>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2024</t>
  </si>
  <si>
    <t>PUNO</t>
  </si>
  <si>
    <t>TRABAJADOR INDEPENDIENTE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</si>
  <si>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</si>
  <si>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</si>
  <si>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</si>
  <si>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</si>
  <si>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</si>
  <si>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</si>
  <si>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</si>
  <si>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</si>
  <si>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</si>
  <si>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</si>
  <si>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</si>
  <si>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</si>
  <si>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</si>
  <si>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</si>
  <si>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</si>
  <si>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</si>
  <si>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</si>
  <si>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</si>
  <si>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</si>
  <si>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</si>
  <si>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</si>
  <si>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</si>
  <si>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</si>
  <si>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</si>
  <si>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</si>
  <si>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</si>
  <si>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</si>
  <si>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</si>
  <si>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</si>
  <si>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</si>
  <si>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</si>
  <si>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MEDIOS DE TRANSPORTE POR VÍA FÉRREA</t>
  </si>
  <si>
    <t>INSTALACIONES ELÉCTRICAS,INCLUIDOS LOS MOTORES ELÉCTRICOS PERO CON EXCLUSIÓN DE LAS HERRAMIENTAS ELÉCTRICAS MANUALES</t>
  </si>
  <si>
    <t>RECIPIENTES DE PRESIÓN</t>
  </si>
  <si>
    <t>INTOXICACIONES POR PLAGUICIDAS</t>
  </si>
  <si>
    <t>MADRE DE DIOS</t>
  </si>
  <si>
    <t>SAN MARTIN</t>
  </si>
  <si>
    <t>EXPOSICIÓN A RADIACIONES IONIZANTES</t>
  </si>
  <si>
    <t>GENERADORES DE ENERGÍA, EXCEPTO MOTORES ELÉCTRICOS</t>
  </si>
  <si>
    <t>EXPLOSIVOS</t>
  </si>
  <si>
    <t>PLANTAS REFRIGERADORAS</t>
  </si>
  <si>
    <t>ÓRGANO, APARATO O SISTEMA AFECTADO POR SUSTANCIAS QUÍMICAS</t>
  </si>
  <si>
    <t>ASFIXIA</t>
  </si>
  <si>
    <t>DESPRENDIMIENTO DE ROCAS</t>
  </si>
  <si>
    <t>UBICACIONES MÚLTIPLES, COMPROMISO DE DOS O MAS ZONAS AFECTADAS</t>
  </si>
  <si>
    <t>CHOQUE DE VEHÍCULOS DE TRABAJO</t>
  </si>
  <si>
    <t>DERRUMBES (ZANJAS, TALUDES, CALZADURAS,EXCAVACIONES,DE TERRENOS EN GENERAL, ETC)</t>
  </si>
  <si>
    <t>INCURSIONES TERRORISTAS/ATENTADOS/SABOTAJES</t>
  </si>
  <si>
    <t>DICIEMBRE  2024</t>
  </si>
  <si>
    <t>DICIEMBRE 2024</t>
  </si>
  <si>
    <t>RADIACIONES</t>
  </si>
  <si>
    <t>ATRAPAMIENTO SIN DAÑO (DENTRO, FUERA, ENTRE, DEBAJO)</t>
  </si>
  <si>
    <t>CAÍDAS DE CABLES DE ALTA TENSIÓN - CONTACTO DE MAQUINARIAS O PARTE DE ELLAS CON CABLES DE ALTA TENSIÓN</t>
  </si>
  <si>
    <t>DERRAME, ESCAPES, FUGAS DE MATERIALES PELIGROSOS (Corrrosivos, Reactivos, Explosivos, Tóxicos, Inflamable, Biológicos patógenos)</t>
  </si>
  <si>
    <t>ENFERMEDADES PROFESIONALES CAUSADAS POR AGENTES FÍSICOS</t>
  </si>
  <si>
    <t>EFECTOS DEL RUIDO SOBRE EL OÍDO INTERNO</t>
  </si>
  <si>
    <t>ESGUINCE Y TORCEDURA DE LA MUÑECA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</si>
</sst>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b/>
      <sz val="8"/>
      <color theme="0"/>
      <name val="Omnes"/>
    </font>
    <font>
      <sz val="8"/>
      <color theme="0"/>
      <name val="Omnes"/>
    </font>
    <font>
      <sz val="8"/>
      <color theme="0"/>
      <name val="Helvetica Condensed"/>
      <family val="2"/>
    </font>
    <font>
      <b/>
      <sz val="12"/>
      <color theme="0"/>
      <name val="Helvetica Condensed"/>
      <family val="2"/>
    </font>
    <font>
      <sz val="7"/>
      <color theme="0"/>
      <name val="Omnes Medium"/>
      <family val="3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b/>
      <sz val="10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164" fontId="92" fillId="8" borderId="0" xfId="0" applyNumberFormat="1" applyFont="1" applyFill="1" applyAlignment="1">
      <alignment vertical="center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89" fillId="0" borderId="0" xfId="0" applyNumberFormat="1" applyFont="1" applyAlignment="1">
      <alignment vertical="center"/>
    </xf>
    <xf numFmtId="0" fontId="99" fillId="8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101" fillId="8" borderId="0" xfId="0" applyFont="1" applyFill="1" applyAlignment="1">
      <alignment horizontal="left" vertical="center" indent="1"/>
    </xf>
    <xf numFmtId="164" fontId="102" fillId="0" borderId="0" xfId="0" applyNumberFormat="1" applyFont="1" applyAlignment="1">
      <alignment vertical="center"/>
    </xf>
    <xf numFmtId="164" fontId="103" fillId="0" borderId="0" xfId="0" applyNumberFormat="1" applyFont="1" applyAlignment="1">
      <alignment horizontal="left" vertical="center"/>
    </xf>
    <xf numFmtId="164" fontId="103" fillId="0" borderId="0" xfId="0" applyNumberFormat="1" applyFont="1" applyAlignment="1">
      <alignment vertical="center"/>
    </xf>
    <xf numFmtId="10" fontId="102" fillId="0" borderId="0" xfId="1" applyNumberFormat="1" applyFont="1" applyAlignment="1">
      <alignment vertical="center"/>
    </xf>
    <xf numFmtId="166" fontId="102" fillId="0" borderId="0" xfId="0" applyNumberFormat="1" applyFont="1" applyAlignment="1">
      <alignment vertical="center"/>
    </xf>
    <xf numFmtId="10" fontId="102" fillId="0" borderId="0" xfId="1" applyNumberFormat="1" applyFont="1" applyBorder="1" applyAlignment="1">
      <alignment vertical="center"/>
    </xf>
    <xf numFmtId="9" fontId="102" fillId="0" borderId="0" xfId="1" applyFont="1" applyBorder="1" applyAlignment="1">
      <alignment vertical="center"/>
    </xf>
    <xf numFmtId="164" fontId="104" fillId="0" borderId="0" xfId="0" applyNumberFormat="1" applyFont="1" applyAlignment="1">
      <alignment vertical="center"/>
    </xf>
    <xf numFmtId="164" fontId="105" fillId="0" borderId="0" xfId="0" applyNumberFormat="1" applyFont="1" applyAlignment="1">
      <alignment horizontal="left" vertical="center"/>
    </xf>
    <xf numFmtId="164" fontId="105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DICIEMBRE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1248603903250782"/>
                  <c:y val="4.1918638921589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8432352833113154"/>
                  <c:y val="-6.7786904104159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703174955674429"/>
                  <c:y val="0.10495466598597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19</c:v>
                </c:pt>
                <c:pt idx="1">
                  <c:v>3512</c:v>
                </c:pt>
                <c:pt idx="2">
                  <c:v>32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DICIEMBRE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9874750830901462E-2"/>
                  <c:y val="-2.4630531536060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6762738997122"/>
                      <c:h val="0.1287510207644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888594178"/>
                  <c:y val="-9.58633128243261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8.1455386370203553E-2"/>
                  <c:y val="-0.1391974678661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69533724199486"/>
                      <c:h val="0.10601657709741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7.3463828751799604E-2"/>
                  <c:y val="-0.11098180720440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4024292154727"/>
                      <c:h val="8.49226455940678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8.3385999318069309E-2"/>
                  <c:y val="-3.36903221519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9497461963243"/>
                      <c:h val="0.1353660407820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4.0064481679497506E-2"/>
                  <c:y val="6.4355471681749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4241393993877"/>
                      <c:h val="0.12035923599598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156729683877555E-2"/>
                  <c:y val="0.18338314614612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5184827203968"/>
                      <c:h val="0.144716367178248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HOTELES Y RESTAURANTES </c:v>
                </c:pt>
                <c:pt idx="5">
                  <c:v> CONSTRUCCIÓN </c:v>
                </c:pt>
                <c:pt idx="6">
                  <c:v> EXPLOTACIÓN DE MINAS Y CANTERAS </c:v>
                </c:pt>
                <c:pt idx="7">
                  <c:v> OTRAS ACT.,SERV.COM.,SOC.Y PER. </c:v>
                </c:pt>
                <c:pt idx="8">
                  <c:v> ADM.PÚBLICA, PLANES DE SEG.,SOC.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713</c:v>
                </c:pt>
                <c:pt idx="1">
                  <c:v>537</c:v>
                </c:pt>
                <c:pt idx="2">
                  <c:v>449</c:v>
                </c:pt>
                <c:pt idx="3">
                  <c:v>345</c:v>
                </c:pt>
                <c:pt idx="4">
                  <c:v>340</c:v>
                </c:pt>
                <c:pt idx="5">
                  <c:v>310</c:v>
                </c:pt>
                <c:pt idx="6">
                  <c:v>227</c:v>
                </c:pt>
                <c:pt idx="7">
                  <c:v>216</c:v>
                </c:pt>
                <c:pt idx="8">
                  <c:v>199</c:v>
                </c:pt>
                <c:pt idx="9" formatCode="_(* #,##0_);_(* \(#,##0\);_(* &quot;-&quot;_);_(@_)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DICIEMBRE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9</c:v>
                </c:pt>
                <c:pt idx="1">
                  <c:v>1538</c:v>
                </c:pt>
                <c:pt idx="2">
                  <c:v>11</c:v>
                </c:pt>
                <c:pt idx="3">
                  <c:v>12</c:v>
                </c:pt>
                <c:pt idx="4">
                  <c:v>26</c:v>
                </c:pt>
                <c:pt idx="5">
                  <c:v>1119</c:v>
                </c:pt>
                <c:pt idx="6">
                  <c:v>94</c:v>
                </c:pt>
                <c:pt idx="7">
                  <c:v>126</c:v>
                </c:pt>
                <c:pt idx="8">
                  <c:v>2</c:v>
                </c:pt>
                <c:pt idx="9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DICIEMBRE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22629364171872468"/>
                  <c:y val="-3.406303286659010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0352838527877448"/>
                  <c:y val="-1.9835429108555386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47205158761926"/>
                      <c:h val="0.16576459569258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9.0189167984971202E-2"/>
                  <c:y val="-9.638502463004397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5383481263602547"/>
                  <c:y val="2.971671726345836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79924958200931"/>
                      <c:h val="0.11320041552355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5342943893123712"/>
                  <c:y val="8.99037856546651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127622800162"/>
                      <c:h val="0.15387955304166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7.1127454699006942E-2"/>
                  <c:y val="9.83744634221632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50513993854098E-2"/>
                      <c:h val="0.115384080867907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5.4878348445215532E-2"/>
                  <c:y val="8.41940267142378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8852400885216"/>
                      <c:h val="0.159470533017145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4882736212996009"/>
                  <c:y val="5.342447523498245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58807379010639"/>
                      <c:h val="0.154675918146638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0.10625537563000047"/>
                  <c:y val="-0.132460822708669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23674918072739"/>
                      <c:h val="0.16306533605049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8.7660089887493187E-2"/>
                  <c:y val="-0.1329837075743965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0861131560198"/>
                      <c:h val="0.12408303253810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MANO (CON EXCEPCIÓN DE LOS DEDOS SOLOS)</c:v>
                </c:pt>
                <c:pt idx="3">
                  <c:v>RODILLA</c:v>
                </c:pt>
                <c:pt idx="4">
                  <c:v>REGIÓN LUMBOSACRA (COLUMNA VERTEBRAL Y MUSCULAR ADYACENTES)</c:v>
                </c:pt>
                <c:pt idx="5">
                  <c:v>TOBILLO</c:v>
                </c:pt>
                <c:pt idx="6">
                  <c:v>UBICACIONES MÚLTIPLES, COMPROMISO DE DOS O MAS ZONAS AFECTADAS</c:v>
                </c:pt>
                <c:pt idx="7">
                  <c:v>CABEZA, UBICACIONES MÚLTIPLES</c:v>
                </c:pt>
                <c:pt idx="8">
                  <c:v>PIE (CON EXCEPCIÓN DE LOS DEDOS)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598</c:v>
                </c:pt>
                <c:pt idx="1">
                  <c:v>279</c:v>
                </c:pt>
                <c:pt idx="2">
                  <c:v>207</c:v>
                </c:pt>
                <c:pt idx="3">
                  <c:v>206</c:v>
                </c:pt>
                <c:pt idx="4">
                  <c:v>201</c:v>
                </c:pt>
                <c:pt idx="5">
                  <c:v>180</c:v>
                </c:pt>
                <c:pt idx="6">
                  <c:v>180</c:v>
                </c:pt>
                <c:pt idx="7">
                  <c:v>161</c:v>
                </c:pt>
                <c:pt idx="8">
                  <c:v>153</c:v>
                </c:pt>
                <c:pt idx="9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DICIEMBRE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'C-8'!$A$8:$A$27</c:f>
              <c:strCache>
                <c:ptCount val="20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HERIDAS CORTANTES</c:v>
                </c:pt>
                <c:pt idx="5">
                  <c:v>TRAUMATISMOS INTERNOS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 DE TEJIDOS</c:v>
                </c:pt>
                <c:pt idx="11">
                  <c:v>HERIDAS PUNZANTES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ASFIXIA</c:v>
                </c:pt>
                <c:pt idx="16">
                  <c:v>EFECTOS DE ELECTRICIDAD</c:v>
                </c:pt>
                <c:pt idx="17">
                  <c:v>ESCORIACIONES</c:v>
                </c:pt>
                <c:pt idx="18">
                  <c:v>HERIDA DE BALA</c:v>
                </c:pt>
                <c:pt idx="19">
                  <c:v>INTOXICACIONES POR PLAGUICIDAS</c:v>
                </c:pt>
              </c:strCache>
            </c:strRef>
          </c:cat>
          <c:val>
            <c:numRef>
              <c:f>'C-8'!$D$8:$D$27</c:f>
              <c:numCache>
                <c:formatCode>_(* #\ ##0_);_(* \(#\ ##0\);_(* "-"_);_(@_)</c:formatCode>
                <c:ptCount val="20"/>
                <c:pt idx="1">
                  <c:v>1001</c:v>
                </c:pt>
                <c:pt idx="2">
                  <c:v>536</c:v>
                </c:pt>
                <c:pt idx="3">
                  <c:v>381</c:v>
                </c:pt>
                <c:pt idx="4">
                  <c:v>336</c:v>
                </c:pt>
                <c:pt idx="5">
                  <c:v>329</c:v>
                </c:pt>
                <c:pt idx="6">
                  <c:v>208</c:v>
                </c:pt>
                <c:pt idx="7">
                  <c:v>201</c:v>
                </c:pt>
                <c:pt idx="8">
                  <c:v>179</c:v>
                </c:pt>
                <c:pt idx="9">
                  <c:v>112</c:v>
                </c:pt>
                <c:pt idx="10">
                  <c:v>85</c:v>
                </c:pt>
                <c:pt idx="11">
                  <c:v>55</c:v>
                </c:pt>
                <c:pt idx="12">
                  <c:v>38</c:v>
                </c:pt>
                <c:pt idx="13">
                  <c:v>22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DICIEMBRE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4.5621861693761388E-2"/>
                  <c:y val="-1.56830282957170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5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139709757890491E-2"/>
                      <c:h val="0.11738508588748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3.6022559739974674E-2"/>
                  <c:y val="3.42005495041184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3.1493930493619406E-2"/>
                  <c:y val="8.49063407154571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21845420792344"/>
                      <c:h val="9.82790313450099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19</c:v>
                </c:pt>
                <c:pt idx="1">
                  <c:v>2829</c:v>
                </c:pt>
                <c:pt idx="2">
                  <c:v>3</c:v>
                </c:pt>
                <c:pt idx="3">
                  <c:v>146</c:v>
                </c:pt>
                <c:pt idx="4">
                  <c:v>12</c:v>
                </c:pt>
                <c:pt idx="5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DICIEMBRE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7.1810884317222282E-2"/>
                  <c:y val="-0.34363350041209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199405665031"/>
                      <c:h val="0.14872707640915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1560255922062175"/>
                  <c:y val="-0.154296473061729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22883634132421"/>
                      <c:h val="0.160359164375010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6053485802666337"/>
                  <c:y val="-1.2511625234086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06881372290833"/>
                      <c:h val="0.13844783881362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0595581521877161"/>
                  <c:y val="0.112876937011792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0658473952061"/>
                      <c:h val="0.15103077075565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3.4889608228183988E-2"/>
                  <c:y val="0.10897378443810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40219874529286"/>
                      <c:h val="0.1503609358392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4.3606036523661774E-2"/>
                  <c:y val="0.17044754778735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35665177932872"/>
                      <c:h val="0.11670206080340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5264890923631147"/>
                  <c:y val="0.1102031835736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88346970776526E-2"/>
                      <c:h val="0.126449595515664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0801015107560628"/>
                  <c:y val="-2.12662006564861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33332620380904"/>
                      <c:h val="0.152884217940714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18847493459775447"/>
                  <c:y val="-4.840526040524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77321963524477E-2"/>
                      <c:h val="8.9722554957569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'C-13'!$A$7:$A$15</c:f>
              <c:strCache>
                <c:ptCount val="9"/>
                <c:pt idx="0">
                  <c:v>ATRAPAMIENTO SIN DAÑO (DENTRO, FUERA, ENTRE, DEBAJO)</c:v>
                </c:pt>
                <c:pt idx="1">
                  <c:v>CAÍDAS DE CABLES DE ALTA TENSIÓN - CONTACTO DE MAQUINARIAS O PARTE DE ELLAS CON CABLES DE ALTA TENSIÓN</c:v>
                </c:pt>
                <c:pt idx="2">
                  <c:v>CHOQUE DE VEHÍCULOS DE TRABAJO</c:v>
                </c:pt>
                <c:pt idx="3">
                  <c:v>DERRAME, ESCAPES, FUGAS DE MATERIALES PELIGROSOS (Corrrosivos, Reactivos, Explosivos, Tóxicos, Inflamable, Biológicos patógenos)</c:v>
                </c:pt>
                <c:pt idx="4">
                  <c:v>DERRUMBES (ZANJAS, TALUDES, CALZADURAS,EXCAVACIONES,DE TERRENOS EN GENERAL, ETC)</c:v>
                </c:pt>
                <c:pt idx="5">
                  <c:v>DESPRENDIMIENTO DE ROCAS</c:v>
                </c:pt>
                <c:pt idx="6">
                  <c:v>INCENDIOS</c:v>
                </c:pt>
                <c:pt idx="7">
                  <c:v>INCURSIONES TERRORISTAS/ATENTADOS/SABOTAJES</c:v>
                </c:pt>
                <c:pt idx="8">
                  <c:v>OTROS</c:v>
                </c:pt>
              </c:strCache>
            </c:strRef>
          </c:cat>
          <c:val>
            <c:numRef>
              <c:f>'C-13'!$B$7:$B$15</c:f>
              <c:numCache>
                <c:formatCode>_(* #,##0_);_(* \(#,##0\);_(* "-"_);_(@_)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882136</xdr:colOff>
      <xdr:row>47</xdr:row>
      <xdr:rowOff>88205</xdr:rowOff>
    </xdr:from>
    <xdr:to>
      <xdr:col>2</xdr:col>
      <xdr:colOff>48519</xdr:colOff>
      <xdr:row>55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30</xdr:row>
      <xdr:rowOff>76200</xdr:rowOff>
    </xdr:from>
    <xdr:to>
      <xdr:col>3</xdr:col>
      <xdr:colOff>379347</xdr:colOff>
      <xdr:row>46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17</xdr:row>
      <xdr:rowOff>194960</xdr:rowOff>
    </xdr:from>
    <xdr:to>
      <xdr:col>3</xdr:col>
      <xdr:colOff>993913</xdr:colOff>
      <xdr:row>33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zoomScale="120" zoomScaleNormal="120" zoomScaleSheetLayoutView="110" workbookViewId="0">
      <selection activeCell="F35" activeCellId="1" sqref="C35:D35 F35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7"/>
      <c r="B1" s="282" t="s">
        <v>147</v>
      </c>
      <c r="C1" s="282"/>
      <c r="D1" s="282"/>
      <c r="E1" s="282"/>
      <c r="F1" s="282"/>
      <c r="G1" s="282"/>
      <c r="H1" s="207"/>
      <c r="I1" s="37"/>
    </row>
    <row r="2" spans="1:18" ht="13.5" customHeight="1" x14ac:dyDescent="0.2">
      <c r="A2" s="207"/>
      <c r="B2" s="207" t="s">
        <v>82</v>
      </c>
      <c r="C2" s="207"/>
      <c r="D2" s="207"/>
      <c r="E2" s="207"/>
      <c r="F2" s="207"/>
      <c r="G2" s="207"/>
      <c r="H2" s="207"/>
      <c r="J2" s="38" t="s">
        <v>150</v>
      </c>
    </row>
    <row r="3" spans="1:18" s="39" customFormat="1" ht="13.5" customHeight="1" x14ac:dyDescent="0.2">
      <c r="A3" s="283" t="s">
        <v>297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38"/>
    </row>
    <row r="4" spans="1:18" s="39" customFormat="1" ht="13.5" customHeight="1" x14ac:dyDescent="0.2">
      <c r="A4" s="207"/>
      <c r="B4" s="286" t="s">
        <v>331</v>
      </c>
      <c r="C4" s="286"/>
      <c r="D4" s="286"/>
      <c r="E4" s="286"/>
      <c r="F4" s="286"/>
      <c r="G4" s="286"/>
      <c r="H4" s="208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4"/>
      <c r="D5" s="224"/>
      <c r="E5" s="224"/>
      <c r="F5" s="224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5" t="s">
        <v>162</v>
      </c>
      <c r="C6" s="284" t="s">
        <v>34</v>
      </c>
      <c r="D6" s="284"/>
      <c r="E6" s="284"/>
      <c r="F6" s="284"/>
      <c r="G6" s="285" t="s">
        <v>0</v>
      </c>
      <c r="I6" s="38"/>
      <c r="J6" s="146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5"/>
      <c r="C7" s="53" t="s">
        <v>265</v>
      </c>
      <c r="D7" s="53" t="s">
        <v>29</v>
      </c>
      <c r="E7" s="53" t="s">
        <v>43</v>
      </c>
      <c r="F7" s="53" t="s">
        <v>31</v>
      </c>
      <c r="G7" s="285"/>
      <c r="I7" s="38"/>
      <c r="J7" s="146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8"/>
      <c r="H8" s="38"/>
      <c r="I8" s="38"/>
      <c r="J8" s="146"/>
      <c r="K8" s="151"/>
      <c r="L8" s="3"/>
      <c r="M8" s="2"/>
      <c r="N8" s="152"/>
      <c r="O8" s="152"/>
      <c r="P8" s="152"/>
      <c r="Q8" s="152"/>
      <c r="R8" s="2"/>
    </row>
    <row r="9" spans="1:18" s="39" customFormat="1" ht="12" customHeight="1" x14ac:dyDescent="0.2">
      <c r="B9" s="181" t="s">
        <v>313</v>
      </c>
      <c r="C9" s="194">
        <v>1</v>
      </c>
      <c r="D9" s="194">
        <v>0</v>
      </c>
      <c r="E9" s="194">
        <v>1</v>
      </c>
      <c r="F9" s="194">
        <v>0</v>
      </c>
      <c r="G9" s="197">
        <f t="shared" ref="G9:G33" si="0">SUM(C9:F9)</f>
        <v>2</v>
      </c>
      <c r="H9" s="38"/>
      <c r="J9" s="147"/>
      <c r="K9" s="3"/>
      <c r="L9" s="3"/>
      <c r="M9" s="2"/>
      <c r="N9" s="152"/>
      <c r="O9" s="152"/>
      <c r="P9" s="152"/>
      <c r="Q9" s="152"/>
      <c r="R9" s="2"/>
    </row>
    <row r="10" spans="1:18" s="39" customFormat="1" ht="12" customHeight="1" x14ac:dyDescent="0.2">
      <c r="B10" s="180" t="s">
        <v>298</v>
      </c>
      <c r="C10" s="194">
        <v>1</v>
      </c>
      <c r="D10" s="194">
        <v>135</v>
      </c>
      <c r="E10" s="194">
        <v>2</v>
      </c>
      <c r="F10" s="194">
        <v>0</v>
      </c>
      <c r="G10" s="197">
        <f t="shared" si="0"/>
        <v>138</v>
      </c>
      <c r="H10" s="38"/>
      <c r="I10" s="38"/>
      <c r="J10" s="147"/>
      <c r="K10" s="153"/>
      <c r="L10" s="3"/>
      <c r="M10" s="2"/>
      <c r="N10" s="152"/>
      <c r="O10" s="152"/>
      <c r="P10" s="152"/>
      <c r="Q10" s="152"/>
      <c r="R10" s="2"/>
    </row>
    <row r="11" spans="1:18" s="39" customFormat="1" ht="12" customHeight="1" x14ac:dyDescent="0.2">
      <c r="B11" s="180" t="s">
        <v>299</v>
      </c>
      <c r="C11" s="194">
        <v>0</v>
      </c>
      <c r="D11" s="194">
        <v>37</v>
      </c>
      <c r="E11" s="194">
        <v>0</v>
      </c>
      <c r="F11" s="194">
        <v>0</v>
      </c>
      <c r="G11" s="197">
        <f t="shared" si="0"/>
        <v>37</v>
      </c>
      <c r="H11" s="38"/>
      <c r="I11" s="38"/>
      <c r="J11" s="147"/>
      <c r="K11" s="3"/>
      <c r="L11" s="3"/>
      <c r="M11" s="2"/>
      <c r="N11" s="152"/>
      <c r="O11" s="152"/>
      <c r="P11" s="152"/>
      <c r="Q11" s="152"/>
      <c r="R11" s="2"/>
    </row>
    <row r="12" spans="1:18" s="39" customFormat="1" ht="12" customHeight="1" x14ac:dyDescent="0.2">
      <c r="B12" s="180" t="s">
        <v>300</v>
      </c>
      <c r="C12" s="194">
        <v>3</v>
      </c>
      <c r="D12" s="194">
        <v>219</v>
      </c>
      <c r="E12" s="194">
        <v>1</v>
      </c>
      <c r="F12" s="194">
        <v>0</v>
      </c>
      <c r="G12" s="197">
        <f t="shared" si="0"/>
        <v>223</v>
      </c>
      <c r="H12" s="38"/>
      <c r="I12" s="38"/>
      <c r="J12" s="147"/>
      <c r="K12" s="3"/>
      <c r="L12" s="3"/>
      <c r="M12" s="2"/>
      <c r="N12" s="152"/>
      <c r="O12" s="152"/>
      <c r="P12" s="152"/>
      <c r="Q12" s="152"/>
      <c r="R12" s="2"/>
    </row>
    <row r="13" spans="1:18" s="39" customFormat="1" ht="12" customHeight="1" x14ac:dyDescent="0.2">
      <c r="B13" s="180" t="s">
        <v>301</v>
      </c>
      <c r="C13" s="194">
        <v>0</v>
      </c>
      <c r="D13" s="194">
        <v>5</v>
      </c>
      <c r="E13" s="194">
        <v>0</v>
      </c>
      <c r="F13" s="194">
        <v>0</v>
      </c>
      <c r="G13" s="197">
        <f t="shared" si="0"/>
        <v>5</v>
      </c>
      <c r="H13" s="38"/>
      <c r="I13" s="38"/>
      <c r="J13" s="147"/>
      <c r="K13" s="3"/>
      <c r="L13" s="3"/>
      <c r="M13" s="2"/>
      <c r="N13" s="152"/>
      <c r="O13" s="152"/>
      <c r="P13" s="152"/>
      <c r="Q13" s="152"/>
      <c r="R13" s="2"/>
    </row>
    <row r="14" spans="1:18" s="39" customFormat="1" ht="12" customHeight="1" x14ac:dyDescent="0.2">
      <c r="B14" s="180" t="s">
        <v>302</v>
      </c>
      <c r="C14" s="194">
        <v>0</v>
      </c>
      <c r="D14" s="194">
        <v>11</v>
      </c>
      <c r="E14" s="194">
        <v>2</v>
      </c>
      <c r="F14" s="194">
        <v>0</v>
      </c>
      <c r="G14" s="197">
        <f t="shared" si="0"/>
        <v>13</v>
      </c>
      <c r="H14" s="38"/>
      <c r="I14" s="38"/>
      <c r="J14" s="147"/>
      <c r="K14" s="3"/>
      <c r="L14" s="3"/>
      <c r="M14" s="2"/>
      <c r="N14" s="152"/>
      <c r="O14" s="152"/>
      <c r="P14" s="152"/>
      <c r="Q14" s="152"/>
      <c r="R14" s="2"/>
    </row>
    <row r="15" spans="1:18" s="39" customFormat="1" ht="12" customHeight="1" x14ac:dyDescent="0.2">
      <c r="B15" s="180" t="s">
        <v>303</v>
      </c>
      <c r="C15" s="194">
        <v>1</v>
      </c>
      <c r="D15" s="194">
        <v>188</v>
      </c>
      <c r="E15" s="194">
        <v>1</v>
      </c>
      <c r="F15" s="194">
        <v>0</v>
      </c>
      <c r="G15" s="197">
        <f t="shared" si="0"/>
        <v>190</v>
      </c>
      <c r="H15" s="38"/>
      <c r="I15" s="38"/>
      <c r="J15" s="147"/>
      <c r="K15" s="3"/>
      <c r="L15" s="3"/>
      <c r="M15" s="2"/>
      <c r="N15" s="152"/>
      <c r="O15" s="152"/>
      <c r="P15" s="152"/>
      <c r="Q15" s="152"/>
      <c r="R15" s="2"/>
    </row>
    <row r="16" spans="1:18" s="39" customFormat="1" ht="12" customHeight="1" x14ac:dyDescent="0.2">
      <c r="B16" s="180" t="s">
        <v>304</v>
      </c>
      <c r="C16" s="194">
        <v>2</v>
      </c>
      <c r="D16" s="194">
        <v>13</v>
      </c>
      <c r="E16" s="194">
        <v>2</v>
      </c>
      <c r="F16" s="194">
        <v>0</v>
      </c>
      <c r="G16" s="197">
        <f t="shared" si="0"/>
        <v>17</v>
      </c>
      <c r="H16" s="38"/>
      <c r="I16" s="38"/>
      <c r="J16" s="147"/>
      <c r="K16" s="3"/>
      <c r="L16" s="3"/>
      <c r="M16" s="2"/>
      <c r="N16" s="152"/>
      <c r="O16" s="152"/>
      <c r="P16" s="152"/>
      <c r="Q16" s="152"/>
      <c r="R16" s="2"/>
    </row>
    <row r="17" spans="2:18" ht="12" customHeight="1" x14ac:dyDescent="0.2">
      <c r="B17" s="180" t="s">
        <v>305</v>
      </c>
      <c r="C17" s="194">
        <v>0</v>
      </c>
      <c r="D17" s="194">
        <v>11</v>
      </c>
      <c r="E17" s="194">
        <v>0</v>
      </c>
      <c r="F17" s="194">
        <v>0</v>
      </c>
      <c r="G17" s="197">
        <f t="shared" si="0"/>
        <v>11</v>
      </c>
      <c r="J17" s="147"/>
      <c r="K17" s="3"/>
      <c r="L17" s="3"/>
      <c r="M17" s="3"/>
      <c r="N17" s="152"/>
      <c r="O17" s="152"/>
      <c r="P17" s="152"/>
      <c r="Q17" s="152"/>
      <c r="R17" s="3"/>
    </row>
    <row r="18" spans="2:18" ht="12" customHeight="1" x14ac:dyDescent="0.2">
      <c r="B18" s="180" t="s">
        <v>306</v>
      </c>
      <c r="C18" s="194">
        <v>0</v>
      </c>
      <c r="D18" s="194">
        <v>10</v>
      </c>
      <c r="E18" s="194">
        <v>0</v>
      </c>
      <c r="F18" s="194">
        <v>0</v>
      </c>
      <c r="G18" s="197">
        <f t="shared" si="0"/>
        <v>10</v>
      </c>
      <c r="J18" s="147"/>
      <c r="K18" s="3"/>
      <c r="L18" s="3"/>
      <c r="M18" s="3"/>
      <c r="N18" s="152"/>
      <c r="O18" s="152"/>
      <c r="P18" s="152"/>
      <c r="Q18" s="152"/>
      <c r="R18" s="3"/>
    </row>
    <row r="19" spans="2:18" s="39" customFormat="1" ht="12" customHeight="1" x14ac:dyDescent="0.2">
      <c r="B19" s="180" t="s">
        <v>307</v>
      </c>
      <c r="C19" s="194">
        <v>0</v>
      </c>
      <c r="D19" s="194">
        <v>25</v>
      </c>
      <c r="E19" s="194">
        <v>2</v>
      </c>
      <c r="F19" s="194">
        <v>0</v>
      </c>
      <c r="G19" s="197">
        <f t="shared" si="0"/>
        <v>27</v>
      </c>
      <c r="H19" s="38"/>
      <c r="I19" s="38"/>
      <c r="J19" s="147"/>
      <c r="K19" s="3"/>
      <c r="L19" s="3"/>
      <c r="M19" s="2"/>
      <c r="N19" s="152"/>
      <c r="O19" s="152"/>
      <c r="P19" s="152"/>
      <c r="Q19" s="152"/>
      <c r="R19" s="2"/>
    </row>
    <row r="20" spans="2:18" s="39" customFormat="1" ht="12" customHeight="1" x14ac:dyDescent="0.2">
      <c r="B20" s="180" t="s">
        <v>308</v>
      </c>
      <c r="C20" s="194">
        <v>0</v>
      </c>
      <c r="D20" s="194">
        <v>21</v>
      </c>
      <c r="E20" s="194">
        <v>1</v>
      </c>
      <c r="F20" s="194">
        <v>0</v>
      </c>
      <c r="G20" s="197">
        <f t="shared" si="0"/>
        <v>22</v>
      </c>
      <c r="H20" s="38"/>
      <c r="I20" s="38"/>
      <c r="J20" s="147"/>
      <c r="K20" s="3"/>
      <c r="L20" s="3"/>
      <c r="M20" s="2"/>
      <c r="N20" s="152"/>
      <c r="O20" s="152"/>
      <c r="P20" s="152"/>
      <c r="Q20" s="152"/>
      <c r="R20" s="2"/>
    </row>
    <row r="21" spans="2:18" s="39" customFormat="1" ht="12" customHeight="1" x14ac:dyDescent="0.2">
      <c r="B21" s="180" t="s">
        <v>309</v>
      </c>
      <c r="C21" s="194">
        <v>3</v>
      </c>
      <c r="D21" s="194">
        <v>34</v>
      </c>
      <c r="E21" s="194">
        <v>3</v>
      </c>
      <c r="F21" s="194">
        <v>0</v>
      </c>
      <c r="G21" s="197">
        <f t="shared" si="0"/>
        <v>40</v>
      </c>
      <c r="H21" s="38"/>
      <c r="I21" s="38"/>
      <c r="J21" s="148"/>
      <c r="K21" s="3"/>
      <c r="L21" s="3"/>
      <c r="M21" s="2"/>
      <c r="N21" s="152"/>
      <c r="O21" s="152"/>
      <c r="P21" s="152"/>
      <c r="Q21" s="152"/>
      <c r="R21" s="2"/>
    </row>
    <row r="22" spans="2:18" s="39" customFormat="1" ht="12" customHeight="1" x14ac:dyDescent="0.2">
      <c r="B22" s="180" t="s">
        <v>310</v>
      </c>
      <c r="C22" s="194">
        <v>0</v>
      </c>
      <c r="D22" s="194">
        <v>3</v>
      </c>
      <c r="E22" s="194">
        <v>0</v>
      </c>
      <c r="F22" s="194">
        <v>0</v>
      </c>
      <c r="G22" s="197">
        <f t="shared" si="0"/>
        <v>3</v>
      </c>
      <c r="H22" s="38"/>
      <c r="I22" s="38"/>
      <c r="J22" s="147"/>
      <c r="K22" s="3"/>
      <c r="L22" s="3"/>
      <c r="M22" s="2"/>
      <c r="N22" s="152"/>
      <c r="O22" s="152"/>
      <c r="P22" s="152"/>
      <c r="Q22" s="152"/>
      <c r="R22" s="2"/>
    </row>
    <row r="23" spans="2:18" s="39" customFormat="1" ht="12" customHeight="1" x14ac:dyDescent="0.2">
      <c r="B23" s="180" t="s">
        <v>311</v>
      </c>
      <c r="C23" s="194">
        <v>7</v>
      </c>
      <c r="D23" s="194">
        <v>2617</v>
      </c>
      <c r="E23" s="194">
        <v>12</v>
      </c>
      <c r="F23" s="194">
        <v>5</v>
      </c>
      <c r="G23" s="197">
        <f t="shared" ref="G23" si="1">SUM(C23:F23)</f>
        <v>2641</v>
      </c>
      <c r="H23" s="38"/>
      <c r="I23" s="38"/>
      <c r="J23" s="147"/>
      <c r="K23" s="3"/>
      <c r="L23" s="3"/>
      <c r="M23" s="2"/>
      <c r="N23" s="152"/>
      <c r="O23" s="152"/>
      <c r="P23" s="152"/>
      <c r="Q23" s="152"/>
      <c r="R23" s="2"/>
    </row>
    <row r="24" spans="2:18" s="39" customFormat="1" ht="12" customHeight="1" x14ac:dyDescent="0.2">
      <c r="B24" s="180" t="s">
        <v>312</v>
      </c>
      <c r="C24" s="194">
        <v>0</v>
      </c>
      <c r="D24" s="194">
        <v>27</v>
      </c>
      <c r="E24" s="194">
        <v>0</v>
      </c>
      <c r="F24" s="194">
        <v>0</v>
      </c>
      <c r="G24" s="197">
        <f t="shared" si="0"/>
        <v>27</v>
      </c>
      <c r="H24" s="38"/>
      <c r="I24" s="38"/>
      <c r="J24" s="147"/>
      <c r="K24" s="3"/>
      <c r="L24" s="3"/>
      <c r="M24" s="2"/>
      <c r="N24" s="152"/>
      <c r="O24" s="152"/>
      <c r="P24" s="152"/>
      <c r="Q24" s="152"/>
      <c r="R24" s="2"/>
    </row>
    <row r="25" spans="2:18" s="39" customFormat="1" ht="12" customHeight="1" x14ac:dyDescent="0.2">
      <c r="B25" s="180" t="s">
        <v>318</v>
      </c>
      <c r="C25" s="194">
        <v>0</v>
      </c>
      <c r="D25" s="194">
        <v>0</v>
      </c>
      <c r="E25" s="194">
        <v>0</v>
      </c>
      <c r="F25" s="194">
        <v>0</v>
      </c>
      <c r="G25" s="197">
        <f t="shared" si="0"/>
        <v>0</v>
      </c>
      <c r="H25" s="38"/>
      <c r="I25" s="38"/>
      <c r="J25" s="147"/>
      <c r="K25" s="3"/>
      <c r="L25" s="3"/>
      <c r="M25" s="2"/>
      <c r="N25" s="152"/>
      <c r="O25" s="152"/>
      <c r="P25" s="152"/>
      <c r="Q25" s="152"/>
      <c r="R25" s="2"/>
    </row>
    <row r="26" spans="2:18" s="39" customFormat="1" ht="12" customHeight="1" x14ac:dyDescent="0.2">
      <c r="B26" s="180" t="s">
        <v>284</v>
      </c>
      <c r="C26" s="194">
        <v>0</v>
      </c>
      <c r="D26" s="194">
        <v>16</v>
      </c>
      <c r="E26" s="194">
        <v>1</v>
      </c>
      <c r="F26" s="194">
        <v>0</v>
      </c>
      <c r="G26" s="197">
        <f t="shared" si="0"/>
        <v>17</v>
      </c>
      <c r="H26" s="38"/>
      <c r="I26" s="38"/>
      <c r="J26" s="147"/>
      <c r="K26" s="3"/>
      <c r="L26" s="3"/>
      <c r="M26" s="2"/>
      <c r="N26" s="152"/>
      <c r="O26" s="152"/>
      <c r="P26" s="152"/>
      <c r="Q26" s="152"/>
      <c r="R26" s="2"/>
    </row>
    <row r="27" spans="2:18" s="39" customFormat="1" ht="12" customHeight="1" x14ac:dyDescent="0.2">
      <c r="B27" s="180" t="s">
        <v>285</v>
      </c>
      <c r="C27" s="194">
        <v>0</v>
      </c>
      <c r="D27" s="194">
        <v>31</v>
      </c>
      <c r="E27" s="194">
        <v>2</v>
      </c>
      <c r="F27" s="194">
        <v>0</v>
      </c>
      <c r="G27" s="197">
        <f t="shared" si="0"/>
        <v>33</v>
      </c>
      <c r="H27" s="38"/>
      <c r="I27" s="38"/>
      <c r="J27" s="147"/>
      <c r="K27" s="3"/>
      <c r="L27" s="3"/>
      <c r="M27" s="2"/>
      <c r="N27" s="152"/>
      <c r="O27" s="152"/>
      <c r="P27" s="152"/>
      <c r="Q27" s="152"/>
      <c r="R27" s="2"/>
    </row>
    <row r="28" spans="2:18" ht="12" customHeight="1" x14ac:dyDescent="0.2">
      <c r="B28" s="180" t="s">
        <v>286</v>
      </c>
      <c r="C28" s="194">
        <v>0</v>
      </c>
      <c r="D28" s="194">
        <v>33</v>
      </c>
      <c r="E28" s="194">
        <v>1</v>
      </c>
      <c r="F28" s="194">
        <v>0</v>
      </c>
      <c r="G28" s="197">
        <f t="shared" si="0"/>
        <v>34</v>
      </c>
      <c r="H28" s="37"/>
      <c r="J28" s="149"/>
      <c r="K28" s="3"/>
      <c r="L28" s="3"/>
      <c r="M28" s="3"/>
      <c r="N28" s="152"/>
      <c r="O28" s="152"/>
      <c r="P28" s="152"/>
      <c r="Q28" s="152"/>
      <c r="R28" s="3"/>
    </row>
    <row r="29" spans="2:18" ht="12" customHeight="1" x14ac:dyDescent="0.2">
      <c r="B29" s="180" t="s">
        <v>281</v>
      </c>
      <c r="C29" s="194">
        <v>1</v>
      </c>
      <c r="D29" s="194">
        <v>19</v>
      </c>
      <c r="E29" s="194">
        <v>0</v>
      </c>
      <c r="F29" s="194">
        <v>0</v>
      </c>
      <c r="G29" s="197">
        <f t="shared" ref="G29" si="2">SUM(C29:F29)</f>
        <v>20</v>
      </c>
      <c r="H29" s="37"/>
      <c r="J29" s="149"/>
      <c r="K29" s="3"/>
      <c r="L29" s="3"/>
      <c r="M29" s="3"/>
      <c r="N29" s="152"/>
      <c r="O29" s="152"/>
      <c r="P29" s="152"/>
      <c r="Q29" s="152"/>
      <c r="R29" s="3"/>
    </row>
    <row r="30" spans="2:18" ht="12" customHeight="1" x14ac:dyDescent="0.2">
      <c r="B30" s="180" t="s">
        <v>319</v>
      </c>
      <c r="C30" s="194">
        <v>0</v>
      </c>
      <c r="D30" s="194">
        <v>1</v>
      </c>
      <c r="E30" s="194">
        <v>0</v>
      </c>
      <c r="F30" s="194">
        <v>0</v>
      </c>
      <c r="G30" s="197">
        <f t="shared" si="0"/>
        <v>1</v>
      </c>
      <c r="J30" s="146"/>
      <c r="K30" s="3"/>
      <c r="L30" s="3"/>
      <c r="M30" s="3"/>
      <c r="N30" s="152"/>
      <c r="O30" s="152"/>
      <c r="P30" s="152"/>
      <c r="Q30" s="152"/>
      <c r="R30" s="3"/>
    </row>
    <row r="31" spans="2:18" ht="12" customHeight="1" x14ac:dyDescent="0.2">
      <c r="B31" s="180" t="s">
        <v>287</v>
      </c>
      <c r="C31" s="194">
        <v>0</v>
      </c>
      <c r="D31" s="194">
        <v>25</v>
      </c>
      <c r="E31" s="194">
        <v>1</v>
      </c>
      <c r="F31" s="194">
        <v>0</v>
      </c>
      <c r="G31" s="197">
        <f t="shared" si="0"/>
        <v>26</v>
      </c>
      <c r="J31" s="146"/>
      <c r="K31" s="3"/>
      <c r="L31" s="3"/>
      <c r="M31" s="3"/>
      <c r="N31" s="152"/>
      <c r="O31" s="152"/>
      <c r="P31" s="152"/>
      <c r="Q31" s="152"/>
      <c r="R31" s="3"/>
    </row>
    <row r="32" spans="2:18" ht="12" customHeight="1" x14ac:dyDescent="0.2">
      <c r="B32" s="180" t="s">
        <v>289</v>
      </c>
      <c r="C32" s="194">
        <v>0</v>
      </c>
      <c r="D32" s="194">
        <v>0</v>
      </c>
      <c r="E32" s="194">
        <v>0</v>
      </c>
      <c r="F32" s="194">
        <v>0</v>
      </c>
      <c r="G32" s="197">
        <f t="shared" si="0"/>
        <v>0</v>
      </c>
      <c r="J32" s="146"/>
      <c r="K32" s="3"/>
      <c r="L32" s="3"/>
      <c r="M32" s="3"/>
      <c r="N32" s="152"/>
      <c r="O32" s="152"/>
      <c r="P32" s="152"/>
      <c r="Q32" s="152"/>
      <c r="R32" s="3"/>
    </row>
    <row r="33" spans="2:18" ht="12" customHeight="1" x14ac:dyDescent="0.2">
      <c r="B33" s="180" t="s">
        <v>288</v>
      </c>
      <c r="C33" s="194">
        <v>0</v>
      </c>
      <c r="D33" s="194">
        <v>31</v>
      </c>
      <c r="E33" s="194">
        <v>0</v>
      </c>
      <c r="F33" s="194">
        <v>0</v>
      </c>
      <c r="G33" s="197">
        <f t="shared" si="0"/>
        <v>31</v>
      </c>
      <c r="J33" s="146"/>
      <c r="K33" s="3"/>
      <c r="L33" s="3"/>
      <c r="M33" s="3"/>
      <c r="N33" s="152"/>
      <c r="O33" s="152"/>
      <c r="P33" s="152"/>
      <c r="Q33" s="152"/>
      <c r="R33" s="3"/>
    </row>
    <row r="34" spans="2:18" ht="7.5" customHeight="1" x14ac:dyDescent="0.2">
      <c r="B34" s="159"/>
      <c r="C34" s="194"/>
      <c r="D34" s="194"/>
      <c r="E34" s="194"/>
      <c r="F34" s="194"/>
      <c r="G34" s="197"/>
      <c r="J34" s="150"/>
      <c r="K34" s="3"/>
      <c r="L34" s="3"/>
      <c r="M34" s="3"/>
      <c r="N34" s="152"/>
      <c r="O34" s="152"/>
      <c r="P34" s="152"/>
      <c r="Q34" s="152"/>
      <c r="R34" s="3"/>
    </row>
    <row r="35" spans="2:18" ht="18" customHeight="1" x14ac:dyDescent="0.2">
      <c r="B35" s="86" t="s">
        <v>0</v>
      </c>
      <c r="C35" s="195">
        <f>SUM(C9:C33)</f>
        <v>19</v>
      </c>
      <c r="D35" s="195">
        <f>SUM(D9:D33)</f>
        <v>3512</v>
      </c>
      <c r="E35" s="195">
        <f>SUM(E9:E33)</f>
        <v>32</v>
      </c>
      <c r="F35" s="195">
        <f>SUM(F9:F33)</f>
        <v>5</v>
      </c>
      <c r="G35" s="195">
        <f>SUM(G9:G33)</f>
        <v>3568</v>
      </c>
      <c r="J35" s="149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269</v>
      </c>
      <c r="C36" s="47"/>
      <c r="D36" s="47"/>
      <c r="E36" s="47"/>
      <c r="F36" s="47"/>
      <c r="G36" s="47"/>
      <c r="H36" s="47"/>
      <c r="J36" s="146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">
      <c r="B37" s="50" t="s">
        <v>243</v>
      </c>
      <c r="J37" s="146"/>
      <c r="K37" s="146"/>
      <c r="L37" s="146"/>
      <c r="M37" s="146"/>
      <c r="N37" s="146"/>
    </row>
    <row r="38" spans="2:18" ht="15.75" x14ac:dyDescent="0.2">
      <c r="C38" s="42"/>
      <c r="D38" s="42"/>
      <c r="E38" s="170"/>
      <c r="K38" s="146"/>
    </row>
    <row r="39" spans="2:18" s="235" customFormat="1" ht="15.75" x14ac:dyDescent="0.2">
      <c r="D39" s="236"/>
      <c r="K39" s="237"/>
    </row>
    <row r="40" spans="2:18" s="235" customFormat="1" ht="15.75" x14ac:dyDescent="0.2">
      <c r="E40" s="237"/>
      <c r="K40" s="237"/>
    </row>
    <row r="41" spans="2:18" s="235" customFormat="1" ht="29.25" customHeight="1" x14ac:dyDescent="0.2">
      <c r="D41" s="238"/>
    </row>
    <row r="42" spans="2:18" s="235" customFormat="1" ht="29.25" customHeight="1" x14ac:dyDescent="0.2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zoomScale="120" zoomScaleNormal="120" zoomScaleSheetLayoutView="110" workbookViewId="0">
      <selection activeCell="B9" sqref="B9:F33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7"/>
      <c r="B1" s="282" t="s">
        <v>139</v>
      </c>
      <c r="C1" s="282"/>
      <c r="D1" s="282"/>
      <c r="E1" s="282"/>
      <c r="F1" s="282"/>
      <c r="G1" s="282"/>
      <c r="H1" s="207"/>
      <c r="I1" s="37"/>
    </row>
    <row r="2" spans="1:18" ht="13.5" customHeight="1" x14ac:dyDescent="0.2">
      <c r="A2" s="207"/>
      <c r="B2" s="207" t="s">
        <v>82</v>
      </c>
      <c r="C2" s="207"/>
      <c r="D2" s="207"/>
      <c r="E2" s="207"/>
      <c r="F2" s="207"/>
      <c r="G2" s="207"/>
      <c r="H2" s="207"/>
      <c r="J2" s="38" t="s">
        <v>150</v>
      </c>
    </row>
    <row r="3" spans="1:18" s="39" customFormat="1" ht="13.5" customHeight="1" x14ac:dyDescent="0.2">
      <c r="A3" s="283" t="s">
        <v>296</v>
      </c>
      <c r="B3" s="283"/>
      <c r="C3" s="283"/>
      <c r="D3" s="283"/>
      <c r="E3" s="283"/>
      <c r="F3" s="283"/>
      <c r="G3" s="283"/>
      <c r="H3" s="283"/>
      <c r="I3" s="38"/>
      <c r="J3" s="38"/>
      <c r="K3" s="38"/>
      <c r="L3" s="38"/>
    </row>
    <row r="4" spans="1:18" s="39" customFormat="1" ht="13.5" customHeight="1" x14ac:dyDescent="0.2">
      <c r="A4" s="207"/>
      <c r="B4" s="286" t="s">
        <v>331</v>
      </c>
      <c r="C4" s="286"/>
      <c r="D4" s="286"/>
      <c r="E4" s="286"/>
      <c r="F4" s="286"/>
      <c r="G4" s="286"/>
      <c r="H4" s="208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4"/>
      <c r="D5" s="224"/>
      <c r="E5" s="224"/>
      <c r="F5" s="224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5" t="s">
        <v>162</v>
      </c>
      <c r="C6" s="284" t="s">
        <v>34</v>
      </c>
      <c r="D6" s="284"/>
      <c r="E6" s="284"/>
      <c r="F6" s="284"/>
      <c r="G6" s="285" t="s">
        <v>0</v>
      </c>
      <c r="I6" s="38"/>
      <c r="J6" s="146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5"/>
      <c r="C7" s="53" t="s">
        <v>265</v>
      </c>
      <c r="D7" s="53" t="s">
        <v>29</v>
      </c>
      <c r="E7" s="53" t="s">
        <v>43</v>
      </c>
      <c r="F7" s="53" t="s">
        <v>31</v>
      </c>
      <c r="G7" s="285"/>
      <c r="I7" s="38"/>
      <c r="J7" s="146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8"/>
      <c r="H8" s="38"/>
      <c r="I8" s="38"/>
      <c r="J8" s="146"/>
      <c r="K8" s="151"/>
      <c r="L8" s="3"/>
      <c r="M8" s="2"/>
      <c r="N8" s="152"/>
      <c r="O8" s="152"/>
      <c r="P8" s="152"/>
      <c r="Q8" s="152"/>
      <c r="R8" s="2"/>
    </row>
    <row r="9" spans="1:18" s="39" customFormat="1" ht="12" customHeight="1" x14ac:dyDescent="0.2">
      <c r="B9" s="181" t="s">
        <v>313</v>
      </c>
      <c r="C9" s="194">
        <v>0</v>
      </c>
      <c r="D9" s="194">
        <v>0</v>
      </c>
      <c r="E9" s="194">
        <v>0</v>
      </c>
      <c r="F9" s="194">
        <v>0</v>
      </c>
      <c r="G9" s="197">
        <f>SUM(C9:F9)</f>
        <v>0</v>
      </c>
      <c r="H9" s="38"/>
      <c r="J9" s="147"/>
      <c r="K9" s="3"/>
      <c r="L9" s="3"/>
      <c r="M9" s="2"/>
      <c r="N9" s="152"/>
      <c r="O9" s="152"/>
      <c r="P9" s="152"/>
      <c r="Q9" s="152"/>
      <c r="R9" s="2"/>
    </row>
    <row r="10" spans="1:18" s="39" customFormat="1" ht="12" customHeight="1" x14ac:dyDescent="0.2">
      <c r="B10" s="180" t="s">
        <v>298</v>
      </c>
      <c r="C10" s="194">
        <v>2</v>
      </c>
      <c r="D10" s="194">
        <v>45</v>
      </c>
      <c r="E10" s="194">
        <v>0</v>
      </c>
      <c r="F10" s="194">
        <v>0</v>
      </c>
      <c r="G10" s="197">
        <f t="shared" ref="G10:G33" si="0">SUM(C10:F10)</f>
        <v>47</v>
      </c>
      <c r="H10" s="38"/>
      <c r="I10" s="38"/>
      <c r="J10" s="147"/>
      <c r="K10" s="153"/>
      <c r="L10" s="3"/>
      <c r="M10" s="2"/>
      <c r="N10" s="152"/>
      <c r="O10" s="152"/>
      <c r="P10" s="152"/>
      <c r="Q10" s="152"/>
      <c r="R10" s="2"/>
    </row>
    <row r="11" spans="1:18" s="39" customFormat="1" ht="12" customHeight="1" x14ac:dyDescent="0.2">
      <c r="B11" s="180" t="s">
        <v>299</v>
      </c>
      <c r="C11" s="194">
        <v>0</v>
      </c>
      <c r="D11" s="194">
        <v>1</v>
      </c>
      <c r="E11" s="194">
        <v>0</v>
      </c>
      <c r="F11" s="194">
        <v>0</v>
      </c>
      <c r="G11" s="197">
        <f t="shared" si="0"/>
        <v>1</v>
      </c>
      <c r="H11" s="38"/>
      <c r="I11" s="38"/>
      <c r="J11" s="147"/>
      <c r="K11" s="3"/>
      <c r="L11" s="3"/>
      <c r="M11" s="2"/>
      <c r="N11" s="152"/>
      <c r="O11" s="152"/>
      <c r="P11" s="152"/>
      <c r="Q11" s="152"/>
      <c r="R11" s="2"/>
    </row>
    <row r="12" spans="1:18" s="39" customFormat="1" ht="12" customHeight="1" x14ac:dyDescent="0.2">
      <c r="B12" s="180" t="s">
        <v>300</v>
      </c>
      <c r="C12" s="194">
        <v>2</v>
      </c>
      <c r="D12" s="194">
        <v>160</v>
      </c>
      <c r="E12" s="194">
        <v>1</v>
      </c>
      <c r="F12" s="194">
        <v>0</v>
      </c>
      <c r="G12" s="197">
        <f t="shared" si="0"/>
        <v>163</v>
      </c>
      <c r="H12" s="38"/>
      <c r="I12" s="38"/>
      <c r="J12" s="147"/>
      <c r="K12" s="3"/>
      <c r="L12" s="3"/>
      <c r="M12" s="2"/>
      <c r="N12" s="152"/>
      <c r="O12" s="152"/>
      <c r="P12" s="152"/>
      <c r="Q12" s="152"/>
      <c r="R12" s="2"/>
    </row>
    <row r="13" spans="1:18" s="39" customFormat="1" ht="12" customHeight="1" x14ac:dyDescent="0.2">
      <c r="B13" s="180" t="s">
        <v>301</v>
      </c>
      <c r="C13" s="194">
        <v>0</v>
      </c>
      <c r="D13" s="194">
        <v>0</v>
      </c>
      <c r="E13" s="194">
        <v>0</v>
      </c>
      <c r="F13" s="194">
        <v>0</v>
      </c>
      <c r="G13" s="197">
        <f t="shared" si="0"/>
        <v>0</v>
      </c>
      <c r="H13" s="38"/>
      <c r="I13" s="38"/>
      <c r="J13" s="147"/>
      <c r="K13" s="3"/>
      <c r="L13" s="3"/>
      <c r="M13" s="2"/>
      <c r="N13" s="152"/>
      <c r="O13" s="152"/>
      <c r="P13" s="152"/>
      <c r="Q13" s="152"/>
      <c r="R13" s="2"/>
    </row>
    <row r="14" spans="1:18" s="39" customFormat="1" ht="12" customHeight="1" x14ac:dyDescent="0.2">
      <c r="B14" s="180" t="s">
        <v>302</v>
      </c>
      <c r="C14" s="194">
        <v>1</v>
      </c>
      <c r="D14" s="194">
        <v>6</v>
      </c>
      <c r="E14" s="194">
        <v>0</v>
      </c>
      <c r="F14" s="194">
        <v>0</v>
      </c>
      <c r="G14" s="197">
        <f t="shared" si="0"/>
        <v>7</v>
      </c>
      <c r="H14" s="38"/>
      <c r="I14" s="38"/>
      <c r="J14" s="147"/>
      <c r="K14" s="3"/>
      <c r="L14" s="3"/>
      <c r="M14" s="2"/>
      <c r="N14" s="152"/>
      <c r="O14" s="152"/>
      <c r="P14" s="152"/>
      <c r="Q14" s="152"/>
      <c r="R14" s="2"/>
    </row>
    <row r="15" spans="1:18" s="39" customFormat="1" ht="12" customHeight="1" x14ac:dyDescent="0.2">
      <c r="B15" s="180" t="s">
        <v>303</v>
      </c>
      <c r="C15" s="194">
        <v>2</v>
      </c>
      <c r="D15" s="194">
        <v>197</v>
      </c>
      <c r="E15" s="194">
        <v>0</v>
      </c>
      <c r="F15" s="194">
        <v>0</v>
      </c>
      <c r="G15" s="197">
        <f t="shared" si="0"/>
        <v>199</v>
      </c>
      <c r="H15" s="38"/>
      <c r="I15" s="38"/>
      <c r="J15" s="147"/>
      <c r="K15" s="3"/>
      <c r="L15" s="3"/>
      <c r="M15" s="2"/>
      <c r="N15" s="152"/>
      <c r="O15" s="152"/>
      <c r="P15" s="152"/>
      <c r="Q15" s="152"/>
      <c r="R15" s="2"/>
    </row>
    <row r="16" spans="1:18" s="39" customFormat="1" ht="12" customHeight="1" x14ac:dyDescent="0.2">
      <c r="B16" s="180" t="s">
        <v>304</v>
      </c>
      <c r="C16" s="194">
        <v>1</v>
      </c>
      <c r="D16" s="194">
        <v>3</v>
      </c>
      <c r="E16" s="194">
        <v>1</v>
      </c>
      <c r="F16" s="194">
        <v>0</v>
      </c>
      <c r="G16" s="197">
        <f t="shared" si="0"/>
        <v>5</v>
      </c>
      <c r="H16" s="38"/>
      <c r="I16" s="38"/>
      <c r="J16" s="147"/>
      <c r="K16" s="3"/>
      <c r="L16" s="3"/>
      <c r="M16" s="2"/>
      <c r="N16" s="152"/>
      <c r="O16" s="152"/>
      <c r="P16" s="152"/>
      <c r="Q16" s="152"/>
      <c r="R16" s="2"/>
    </row>
    <row r="17" spans="2:18" ht="12" customHeight="1" x14ac:dyDescent="0.2">
      <c r="B17" s="180" t="s">
        <v>305</v>
      </c>
      <c r="C17" s="194">
        <v>0</v>
      </c>
      <c r="D17" s="194">
        <v>3</v>
      </c>
      <c r="E17" s="194">
        <v>0</v>
      </c>
      <c r="F17" s="194">
        <v>0</v>
      </c>
      <c r="G17" s="197">
        <f t="shared" si="0"/>
        <v>3</v>
      </c>
      <c r="J17" s="147"/>
      <c r="K17" s="3"/>
      <c r="L17" s="3"/>
      <c r="M17" s="3"/>
      <c r="N17" s="152"/>
      <c r="O17" s="152"/>
      <c r="P17" s="152"/>
      <c r="Q17" s="152"/>
      <c r="R17" s="3"/>
    </row>
    <row r="18" spans="2:18" ht="12" customHeight="1" x14ac:dyDescent="0.2">
      <c r="B18" s="180" t="s">
        <v>306</v>
      </c>
      <c r="C18" s="194">
        <v>0</v>
      </c>
      <c r="D18" s="194">
        <v>5</v>
      </c>
      <c r="E18" s="194">
        <v>0</v>
      </c>
      <c r="F18" s="194">
        <v>0</v>
      </c>
      <c r="G18" s="197">
        <f t="shared" si="0"/>
        <v>5</v>
      </c>
      <c r="J18" s="147"/>
      <c r="K18" s="3"/>
      <c r="L18" s="3"/>
      <c r="M18" s="3"/>
      <c r="N18" s="152"/>
      <c r="O18" s="152"/>
      <c r="P18" s="152"/>
      <c r="Q18" s="152"/>
      <c r="R18" s="3"/>
    </row>
    <row r="19" spans="2:18" s="39" customFormat="1" ht="12" customHeight="1" x14ac:dyDescent="0.2">
      <c r="B19" s="180" t="s">
        <v>307</v>
      </c>
      <c r="C19" s="194">
        <v>0</v>
      </c>
      <c r="D19" s="194">
        <v>12</v>
      </c>
      <c r="E19" s="194">
        <v>0</v>
      </c>
      <c r="F19" s="194">
        <v>0</v>
      </c>
      <c r="G19" s="197">
        <f t="shared" si="0"/>
        <v>12</v>
      </c>
      <c r="H19" s="38"/>
      <c r="I19" s="38"/>
      <c r="J19" s="147"/>
      <c r="K19" s="3"/>
      <c r="L19" s="3"/>
      <c r="M19" s="2"/>
      <c r="N19" s="152"/>
      <c r="O19" s="152"/>
      <c r="P19" s="152"/>
      <c r="Q19" s="152"/>
      <c r="R19" s="2"/>
    </row>
    <row r="20" spans="2:18" s="39" customFormat="1" ht="12" customHeight="1" x14ac:dyDescent="0.2">
      <c r="B20" s="180" t="s">
        <v>308</v>
      </c>
      <c r="C20" s="194">
        <v>0</v>
      </c>
      <c r="D20" s="194">
        <v>9</v>
      </c>
      <c r="E20" s="194">
        <v>0</v>
      </c>
      <c r="F20" s="194">
        <v>0</v>
      </c>
      <c r="G20" s="197">
        <f t="shared" si="0"/>
        <v>9</v>
      </c>
      <c r="H20" s="38"/>
      <c r="I20" s="38"/>
      <c r="J20" s="147"/>
      <c r="K20" s="3"/>
      <c r="L20" s="3"/>
      <c r="M20" s="2"/>
      <c r="N20" s="152"/>
      <c r="O20" s="152"/>
      <c r="P20" s="152"/>
      <c r="Q20" s="152"/>
      <c r="R20" s="2"/>
    </row>
    <row r="21" spans="2:18" s="39" customFormat="1" ht="12" customHeight="1" x14ac:dyDescent="0.2">
      <c r="B21" s="180" t="s">
        <v>309</v>
      </c>
      <c r="C21" s="194">
        <v>3</v>
      </c>
      <c r="D21" s="194">
        <v>24</v>
      </c>
      <c r="E21" s="194">
        <v>1</v>
      </c>
      <c r="F21" s="194">
        <v>0</v>
      </c>
      <c r="G21" s="197">
        <f t="shared" si="0"/>
        <v>28</v>
      </c>
      <c r="H21" s="38"/>
      <c r="I21" s="38"/>
      <c r="J21" s="148"/>
      <c r="K21" s="3"/>
      <c r="L21" s="3"/>
      <c r="M21" s="2"/>
      <c r="N21" s="152"/>
      <c r="O21" s="152"/>
      <c r="P21" s="152"/>
      <c r="Q21" s="152"/>
      <c r="R21" s="2"/>
    </row>
    <row r="22" spans="2:18" s="39" customFormat="1" ht="12" customHeight="1" x14ac:dyDescent="0.2">
      <c r="B22" s="180" t="s">
        <v>310</v>
      </c>
      <c r="C22" s="194">
        <v>0</v>
      </c>
      <c r="D22" s="194">
        <v>7</v>
      </c>
      <c r="E22" s="194">
        <v>0</v>
      </c>
      <c r="F22" s="194">
        <v>0</v>
      </c>
      <c r="G22" s="197">
        <f t="shared" si="0"/>
        <v>7</v>
      </c>
      <c r="H22" s="38"/>
      <c r="I22" s="38"/>
      <c r="J22" s="147"/>
      <c r="K22" s="3"/>
      <c r="L22" s="3"/>
      <c r="M22" s="2"/>
      <c r="N22" s="152"/>
      <c r="O22" s="152"/>
      <c r="P22" s="152"/>
      <c r="Q22" s="152"/>
      <c r="R22" s="2"/>
    </row>
    <row r="23" spans="2:18" s="39" customFormat="1" ht="12" customHeight="1" x14ac:dyDescent="0.2">
      <c r="B23" s="180" t="s">
        <v>311</v>
      </c>
      <c r="C23" s="194">
        <v>5</v>
      </c>
      <c r="D23" s="194">
        <v>2938</v>
      </c>
      <c r="E23" s="194">
        <v>27</v>
      </c>
      <c r="F23" s="194">
        <v>5</v>
      </c>
      <c r="G23" s="197">
        <f t="shared" si="0"/>
        <v>2975</v>
      </c>
      <c r="H23" s="38"/>
      <c r="I23" s="38"/>
      <c r="J23" s="147"/>
      <c r="K23" s="3"/>
      <c r="L23" s="3"/>
      <c r="M23" s="2"/>
      <c r="N23" s="152"/>
      <c r="O23" s="152"/>
      <c r="P23" s="152"/>
      <c r="Q23" s="152"/>
      <c r="R23" s="2"/>
    </row>
    <row r="24" spans="2:18" s="39" customFormat="1" ht="12" customHeight="1" x14ac:dyDescent="0.2">
      <c r="B24" s="180" t="s">
        <v>312</v>
      </c>
      <c r="C24" s="194">
        <v>0</v>
      </c>
      <c r="D24" s="194">
        <v>22</v>
      </c>
      <c r="E24" s="194">
        <v>0</v>
      </c>
      <c r="F24" s="194">
        <v>0</v>
      </c>
      <c r="G24" s="197">
        <f t="shared" si="0"/>
        <v>22</v>
      </c>
      <c r="H24" s="38"/>
      <c r="I24" s="38"/>
      <c r="J24" s="147"/>
      <c r="K24" s="3"/>
      <c r="L24" s="3"/>
      <c r="M24" s="2"/>
      <c r="N24" s="152"/>
      <c r="O24" s="152"/>
      <c r="P24" s="152"/>
      <c r="Q24" s="152"/>
      <c r="R24" s="2"/>
    </row>
    <row r="25" spans="2:18" s="39" customFormat="1" ht="12" customHeight="1" x14ac:dyDescent="0.2">
      <c r="B25" s="180" t="s">
        <v>318</v>
      </c>
      <c r="C25" s="194">
        <v>0</v>
      </c>
      <c r="D25" s="194">
        <v>1</v>
      </c>
      <c r="E25" s="194">
        <v>0</v>
      </c>
      <c r="F25" s="194">
        <v>0</v>
      </c>
      <c r="G25" s="197">
        <f t="shared" si="0"/>
        <v>1</v>
      </c>
      <c r="H25" s="38"/>
      <c r="I25" s="38"/>
      <c r="J25" s="147"/>
      <c r="K25" s="3"/>
      <c r="L25" s="3"/>
      <c r="M25" s="2"/>
      <c r="N25" s="152"/>
      <c r="O25" s="152"/>
      <c r="P25" s="152"/>
      <c r="Q25" s="152"/>
      <c r="R25" s="2"/>
    </row>
    <row r="26" spans="2:18" s="39" customFormat="1" ht="12" customHeight="1" x14ac:dyDescent="0.2">
      <c r="B26" s="180" t="s">
        <v>284</v>
      </c>
      <c r="C26" s="194">
        <v>1</v>
      </c>
      <c r="D26" s="194">
        <v>2</v>
      </c>
      <c r="E26" s="194">
        <v>0</v>
      </c>
      <c r="F26" s="194">
        <v>0</v>
      </c>
      <c r="G26" s="197">
        <f t="shared" ref="G26:G27" si="1">SUM(C26:F26)</f>
        <v>3</v>
      </c>
      <c r="H26" s="38"/>
      <c r="I26" s="38"/>
      <c r="J26" s="147"/>
      <c r="K26" s="3"/>
      <c r="L26" s="3"/>
      <c r="M26" s="2"/>
      <c r="N26" s="152"/>
      <c r="O26" s="152"/>
      <c r="P26" s="152"/>
      <c r="Q26" s="152"/>
      <c r="R26" s="2"/>
    </row>
    <row r="27" spans="2:18" s="39" customFormat="1" ht="12" customHeight="1" x14ac:dyDescent="0.2">
      <c r="B27" s="180" t="s">
        <v>285</v>
      </c>
      <c r="C27" s="194">
        <v>0</v>
      </c>
      <c r="D27" s="194">
        <v>10</v>
      </c>
      <c r="E27" s="194">
        <v>0</v>
      </c>
      <c r="F27" s="194">
        <v>0</v>
      </c>
      <c r="G27" s="197">
        <f t="shared" si="1"/>
        <v>10</v>
      </c>
      <c r="H27" s="38"/>
      <c r="I27" s="38"/>
      <c r="J27" s="147"/>
      <c r="K27" s="3"/>
      <c r="L27" s="3"/>
      <c r="M27" s="2"/>
      <c r="N27" s="152"/>
      <c r="O27" s="152"/>
      <c r="P27" s="152"/>
      <c r="Q27" s="152"/>
      <c r="R27" s="2"/>
    </row>
    <row r="28" spans="2:18" ht="12" customHeight="1" x14ac:dyDescent="0.2">
      <c r="B28" s="180" t="s">
        <v>286</v>
      </c>
      <c r="C28" s="194">
        <v>1</v>
      </c>
      <c r="D28" s="194">
        <v>20</v>
      </c>
      <c r="E28" s="194">
        <v>1</v>
      </c>
      <c r="F28" s="194">
        <v>0</v>
      </c>
      <c r="G28" s="197">
        <f t="shared" si="0"/>
        <v>22</v>
      </c>
      <c r="H28" s="37"/>
      <c r="J28" s="149"/>
      <c r="K28" s="3"/>
      <c r="L28" s="3"/>
      <c r="M28" s="3"/>
      <c r="N28" s="152"/>
      <c r="O28" s="152"/>
      <c r="P28" s="152"/>
      <c r="Q28" s="152"/>
      <c r="R28" s="3"/>
    </row>
    <row r="29" spans="2:18" ht="12" customHeight="1" x14ac:dyDescent="0.2">
      <c r="B29" s="180" t="s">
        <v>281</v>
      </c>
      <c r="C29" s="194">
        <v>0</v>
      </c>
      <c r="D29" s="194">
        <v>4</v>
      </c>
      <c r="E29" s="194">
        <v>0</v>
      </c>
      <c r="F29" s="194">
        <v>0</v>
      </c>
      <c r="G29" s="197">
        <f t="shared" si="0"/>
        <v>4</v>
      </c>
      <c r="J29" s="146"/>
      <c r="K29" s="3"/>
      <c r="L29" s="3"/>
      <c r="M29" s="3"/>
      <c r="N29" s="152"/>
      <c r="O29" s="152"/>
      <c r="P29" s="152"/>
      <c r="Q29" s="152"/>
      <c r="R29" s="3"/>
    </row>
    <row r="30" spans="2:18" ht="12" customHeight="1" x14ac:dyDescent="0.2">
      <c r="B30" s="180" t="s">
        <v>319</v>
      </c>
      <c r="C30" s="194">
        <v>1</v>
      </c>
      <c r="D30" s="194">
        <v>1</v>
      </c>
      <c r="E30" s="194">
        <v>0</v>
      </c>
      <c r="F30" s="194">
        <v>0</v>
      </c>
      <c r="G30" s="197">
        <f t="shared" si="0"/>
        <v>2</v>
      </c>
      <c r="J30" s="146"/>
      <c r="K30" s="3"/>
      <c r="L30" s="3"/>
      <c r="M30" s="3"/>
      <c r="N30" s="152"/>
      <c r="O30" s="152"/>
      <c r="P30" s="152"/>
      <c r="Q30" s="152"/>
      <c r="R30" s="3"/>
    </row>
    <row r="31" spans="2:18" ht="12" customHeight="1" x14ac:dyDescent="0.2">
      <c r="B31" s="180" t="s">
        <v>287</v>
      </c>
      <c r="C31" s="194">
        <v>0</v>
      </c>
      <c r="D31" s="194">
        <v>14</v>
      </c>
      <c r="E31" s="194">
        <v>1</v>
      </c>
      <c r="F31" s="194">
        <v>0</v>
      </c>
      <c r="G31" s="197">
        <f t="shared" si="0"/>
        <v>15</v>
      </c>
      <c r="J31" s="146"/>
      <c r="K31" s="3"/>
      <c r="L31" s="3"/>
      <c r="M31" s="3"/>
      <c r="N31" s="152"/>
      <c r="O31" s="152"/>
      <c r="P31" s="152"/>
      <c r="Q31" s="152"/>
      <c r="R31" s="3"/>
    </row>
    <row r="32" spans="2:18" ht="12" customHeight="1" x14ac:dyDescent="0.2">
      <c r="B32" s="180" t="s">
        <v>289</v>
      </c>
      <c r="C32" s="194">
        <v>0</v>
      </c>
      <c r="D32" s="194">
        <v>0</v>
      </c>
      <c r="E32" s="194">
        <v>0</v>
      </c>
      <c r="F32" s="194">
        <v>0</v>
      </c>
      <c r="G32" s="197">
        <f t="shared" si="0"/>
        <v>0</v>
      </c>
      <c r="J32" s="146"/>
      <c r="K32" s="3"/>
      <c r="L32" s="3"/>
      <c r="M32" s="3"/>
      <c r="N32" s="152"/>
      <c r="O32" s="152"/>
      <c r="P32" s="152"/>
      <c r="Q32" s="152"/>
      <c r="R32" s="3"/>
    </row>
    <row r="33" spans="2:18" ht="12" customHeight="1" x14ac:dyDescent="0.2">
      <c r="B33" s="180" t="s">
        <v>288</v>
      </c>
      <c r="C33" s="194">
        <v>0</v>
      </c>
      <c r="D33" s="194">
        <v>28</v>
      </c>
      <c r="E33" s="194">
        <v>0</v>
      </c>
      <c r="F33" s="194">
        <v>0</v>
      </c>
      <c r="G33" s="197">
        <f t="shared" si="0"/>
        <v>28</v>
      </c>
      <c r="J33" s="146"/>
      <c r="K33" s="3"/>
      <c r="L33" s="3"/>
      <c r="M33" s="3"/>
      <c r="N33" s="152"/>
      <c r="O33" s="152"/>
      <c r="P33" s="152"/>
      <c r="Q33" s="152"/>
      <c r="R33" s="3"/>
    </row>
    <row r="34" spans="2:18" ht="7.5" customHeight="1" x14ac:dyDescent="0.2">
      <c r="B34" s="159"/>
      <c r="C34" s="194"/>
      <c r="D34" s="194"/>
      <c r="E34" s="194"/>
      <c r="F34" s="194"/>
      <c r="G34" s="197"/>
      <c r="J34" s="150"/>
      <c r="K34" s="3"/>
      <c r="L34" s="3"/>
      <c r="M34" s="3"/>
      <c r="N34" s="152"/>
      <c r="O34" s="152"/>
      <c r="P34" s="152"/>
      <c r="Q34" s="152"/>
      <c r="R34" s="3"/>
    </row>
    <row r="35" spans="2:18" ht="18" customHeight="1" x14ac:dyDescent="0.2">
      <c r="B35" s="86" t="s">
        <v>0</v>
      </c>
      <c r="C35" s="195">
        <f>SUM(C9:C33)</f>
        <v>19</v>
      </c>
      <c r="D35" s="195">
        <f>SUM(D9:D33)</f>
        <v>3512</v>
      </c>
      <c r="E35" s="195">
        <f>SUM(E9:E33)</f>
        <v>32</v>
      </c>
      <c r="F35" s="195">
        <f>SUM(F9:F33)</f>
        <v>5</v>
      </c>
      <c r="G35" s="195">
        <f>SUM(G9:G33)</f>
        <v>3568</v>
      </c>
      <c r="J35" s="149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269</v>
      </c>
      <c r="C36" s="47"/>
      <c r="D36" s="47"/>
      <c r="E36" s="47"/>
      <c r="F36" s="47"/>
      <c r="G36" s="47"/>
      <c r="H36" s="47"/>
      <c r="J36" s="146"/>
      <c r="K36" s="3"/>
      <c r="L36" s="3"/>
      <c r="M36" s="3"/>
      <c r="N36" s="3"/>
      <c r="O36" s="3"/>
      <c r="P36" s="3"/>
      <c r="Q36" s="3"/>
      <c r="R36" s="3"/>
    </row>
    <row r="37" spans="2:18" ht="15.75" x14ac:dyDescent="0.2">
      <c r="B37" s="50" t="s">
        <v>243</v>
      </c>
      <c r="J37" s="146"/>
      <c r="K37" s="146"/>
      <c r="L37" s="146"/>
      <c r="M37" s="146"/>
      <c r="N37" s="146"/>
    </row>
    <row r="38" spans="2:18" ht="15.75" x14ac:dyDescent="0.2">
      <c r="C38" s="42"/>
      <c r="D38" s="42"/>
      <c r="E38" s="170"/>
      <c r="K38" s="146"/>
    </row>
    <row r="39" spans="2:18" s="235" customFormat="1" ht="15.75" x14ac:dyDescent="0.2">
      <c r="D39" s="236"/>
      <c r="K39" s="237"/>
    </row>
    <row r="40" spans="2:18" s="235" customFormat="1" ht="15.75" x14ac:dyDescent="0.2">
      <c r="E40" s="237"/>
      <c r="K40" s="237"/>
    </row>
    <row r="41" spans="2:18" s="235" customFormat="1" ht="29.25" customHeight="1" x14ac:dyDescent="0.2">
      <c r="D41" s="238"/>
    </row>
    <row r="42" spans="2:18" s="235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7"/>
  <sheetViews>
    <sheetView showGridLines="0" zoomScale="120" zoomScaleNormal="120" zoomScaleSheetLayoutView="110" workbookViewId="0">
      <selection activeCell="A49" sqref="A49:C67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87" t="s">
        <v>140</v>
      </c>
      <c r="B1" s="287"/>
      <c r="C1" s="287"/>
      <c r="D1" s="287"/>
      <c r="E1" s="287"/>
      <c r="F1" s="287"/>
    </row>
    <row r="2" spans="1:6" ht="13.5" customHeight="1" x14ac:dyDescent="0.2">
      <c r="A2" s="210" t="s">
        <v>82</v>
      </c>
      <c r="B2" s="211"/>
      <c r="C2" s="211"/>
      <c r="D2" s="211"/>
      <c r="E2" s="212"/>
      <c r="F2" s="211"/>
    </row>
    <row r="3" spans="1:6" ht="13.5" customHeight="1" x14ac:dyDescent="0.2">
      <c r="A3" s="289" t="s">
        <v>52</v>
      </c>
      <c r="B3" s="289"/>
      <c r="C3" s="289"/>
      <c r="D3" s="289"/>
      <c r="E3" s="289"/>
      <c r="F3" s="289"/>
    </row>
    <row r="4" spans="1:6" ht="13.5" customHeight="1" x14ac:dyDescent="0.2">
      <c r="A4" s="294" t="s">
        <v>332</v>
      </c>
      <c r="B4" s="289"/>
      <c r="C4" s="289"/>
      <c r="D4" s="289"/>
      <c r="E4" s="289"/>
      <c r="F4" s="289"/>
    </row>
    <row r="5" spans="1:6" ht="13.5" customHeight="1" x14ac:dyDescent="0.2">
      <c r="A5" s="290"/>
      <c r="B5" s="291"/>
      <c r="C5" s="291"/>
      <c r="D5" s="291"/>
      <c r="E5" s="291"/>
      <c r="F5" s="291"/>
    </row>
    <row r="6" spans="1:6" ht="24.75" customHeight="1" x14ac:dyDescent="0.2">
      <c r="A6" s="288" t="s">
        <v>51</v>
      </c>
      <c r="B6" s="292" t="s">
        <v>34</v>
      </c>
      <c r="C6" s="292"/>
      <c r="D6" s="292"/>
      <c r="E6" s="292"/>
      <c r="F6" s="293" t="s">
        <v>0</v>
      </c>
    </row>
    <row r="7" spans="1:6" ht="24.75" customHeight="1" x14ac:dyDescent="0.2">
      <c r="A7" s="288"/>
      <c r="B7" s="55" t="s">
        <v>30</v>
      </c>
      <c r="C7" s="55" t="s">
        <v>29</v>
      </c>
      <c r="D7" s="55" t="s">
        <v>43</v>
      </c>
      <c r="E7" s="55" t="s">
        <v>31</v>
      </c>
      <c r="F7" s="293"/>
    </row>
    <row r="8" spans="1:6" ht="6" customHeight="1" x14ac:dyDescent="0.2">
      <c r="A8" s="161"/>
      <c r="B8" s="160"/>
      <c r="C8" s="160"/>
      <c r="D8" s="160"/>
      <c r="E8" s="160"/>
      <c r="F8" s="160"/>
    </row>
    <row r="9" spans="1:6" x14ac:dyDescent="0.2">
      <c r="A9" s="185" t="s">
        <v>250</v>
      </c>
      <c r="B9" s="239">
        <v>3</v>
      </c>
      <c r="C9" s="239">
        <v>37</v>
      </c>
      <c r="D9" s="239">
        <v>0</v>
      </c>
      <c r="E9" s="239">
        <v>0</v>
      </c>
      <c r="F9" s="241">
        <f t="shared" ref="F9:F23" si="0">SUM(B9:E9)</f>
        <v>40</v>
      </c>
    </row>
    <row r="10" spans="1:6" x14ac:dyDescent="0.2">
      <c r="A10" s="185" t="s">
        <v>44</v>
      </c>
      <c r="B10" s="239">
        <v>1</v>
      </c>
      <c r="C10" s="239">
        <v>30</v>
      </c>
      <c r="D10" s="239">
        <v>0</v>
      </c>
      <c r="E10" s="239">
        <v>0</v>
      </c>
      <c r="F10" s="241">
        <f t="shared" si="0"/>
        <v>31</v>
      </c>
    </row>
    <row r="11" spans="1:6" x14ac:dyDescent="0.2">
      <c r="A11" s="185" t="s">
        <v>251</v>
      </c>
      <c r="B11" s="239">
        <v>1</v>
      </c>
      <c r="C11" s="239">
        <v>222</v>
      </c>
      <c r="D11" s="239">
        <v>4</v>
      </c>
      <c r="E11" s="239">
        <v>0</v>
      </c>
      <c r="F11" s="241">
        <f t="shared" si="0"/>
        <v>227</v>
      </c>
    </row>
    <row r="12" spans="1:6" x14ac:dyDescent="0.2">
      <c r="A12" s="185" t="s">
        <v>50</v>
      </c>
      <c r="B12" s="239">
        <v>2</v>
      </c>
      <c r="C12" s="239">
        <v>706</v>
      </c>
      <c r="D12" s="239">
        <v>4</v>
      </c>
      <c r="E12" s="239">
        <v>1</v>
      </c>
      <c r="F12" s="241">
        <f t="shared" si="0"/>
        <v>713</v>
      </c>
    </row>
    <row r="13" spans="1:6" x14ac:dyDescent="0.2">
      <c r="A13" s="185" t="s">
        <v>252</v>
      </c>
      <c r="B13" s="239">
        <v>0</v>
      </c>
      <c r="C13" s="239">
        <v>6</v>
      </c>
      <c r="D13" s="239">
        <v>1</v>
      </c>
      <c r="E13" s="239">
        <v>0</v>
      </c>
      <c r="F13" s="241">
        <f t="shared" si="0"/>
        <v>7</v>
      </c>
    </row>
    <row r="14" spans="1:6" x14ac:dyDescent="0.2">
      <c r="A14" s="185" t="s">
        <v>49</v>
      </c>
      <c r="B14" s="239">
        <v>5</v>
      </c>
      <c r="C14" s="239">
        <v>300</v>
      </c>
      <c r="D14" s="239">
        <v>5</v>
      </c>
      <c r="E14" s="239">
        <v>0</v>
      </c>
      <c r="F14" s="241">
        <f t="shared" si="0"/>
        <v>310</v>
      </c>
    </row>
    <row r="15" spans="1:6" ht="23.25" customHeight="1" x14ac:dyDescent="0.2">
      <c r="A15" s="185" t="s">
        <v>258</v>
      </c>
      <c r="B15" s="239">
        <v>1</v>
      </c>
      <c r="C15" s="239">
        <v>443</v>
      </c>
      <c r="D15" s="239">
        <v>5</v>
      </c>
      <c r="E15" s="239">
        <v>0</v>
      </c>
      <c r="F15" s="241">
        <f t="shared" si="0"/>
        <v>449</v>
      </c>
    </row>
    <row r="16" spans="1:6" x14ac:dyDescent="0.2">
      <c r="A16" s="185" t="s">
        <v>48</v>
      </c>
      <c r="B16" s="239">
        <v>1</v>
      </c>
      <c r="C16" s="239">
        <v>339</v>
      </c>
      <c r="D16" s="239">
        <v>0</v>
      </c>
      <c r="E16" s="239">
        <v>0</v>
      </c>
      <c r="F16" s="241">
        <f t="shared" si="0"/>
        <v>340</v>
      </c>
    </row>
    <row r="17" spans="1:6" x14ac:dyDescent="0.2">
      <c r="A17" s="185" t="s">
        <v>253</v>
      </c>
      <c r="B17" s="239">
        <v>2</v>
      </c>
      <c r="C17" s="239">
        <v>341</v>
      </c>
      <c r="D17" s="239">
        <v>2</v>
      </c>
      <c r="E17" s="239">
        <v>0</v>
      </c>
      <c r="F17" s="241">
        <f t="shared" si="0"/>
        <v>345</v>
      </c>
    </row>
    <row r="18" spans="1:6" x14ac:dyDescent="0.2">
      <c r="A18" s="185" t="s">
        <v>46</v>
      </c>
      <c r="B18" s="239">
        <v>0</v>
      </c>
      <c r="C18" s="239">
        <v>7</v>
      </c>
      <c r="D18" s="239">
        <v>0</v>
      </c>
      <c r="E18" s="239">
        <v>0</v>
      </c>
      <c r="F18" s="241">
        <f t="shared" si="0"/>
        <v>7</v>
      </c>
    </row>
    <row r="19" spans="1:6" x14ac:dyDescent="0.2">
      <c r="A19" s="185" t="s">
        <v>254</v>
      </c>
      <c r="B19" s="239">
        <v>3</v>
      </c>
      <c r="C19" s="239">
        <v>532</v>
      </c>
      <c r="D19" s="239">
        <v>2</v>
      </c>
      <c r="E19" s="239">
        <v>0</v>
      </c>
      <c r="F19" s="241">
        <f t="shared" si="0"/>
        <v>537</v>
      </c>
    </row>
    <row r="20" spans="1:6" x14ac:dyDescent="0.2">
      <c r="A20" s="185" t="s">
        <v>255</v>
      </c>
      <c r="B20" s="239">
        <v>0</v>
      </c>
      <c r="C20" s="239">
        <v>194</v>
      </c>
      <c r="D20" s="239">
        <v>5</v>
      </c>
      <c r="E20" s="239">
        <v>0</v>
      </c>
      <c r="F20" s="241">
        <f t="shared" si="0"/>
        <v>199</v>
      </c>
    </row>
    <row r="21" spans="1:6" x14ac:dyDescent="0.2">
      <c r="A21" s="185" t="s">
        <v>47</v>
      </c>
      <c r="B21" s="239">
        <v>0</v>
      </c>
      <c r="C21" s="239">
        <v>14</v>
      </c>
      <c r="D21" s="239">
        <v>1</v>
      </c>
      <c r="E21" s="239">
        <v>0</v>
      </c>
      <c r="F21" s="241">
        <f t="shared" si="0"/>
        <v>15</v>
      </c>
    </row>
    <row r="22" spans="1:6" x14ac:dyDescent="0.2">
      <c r="A22" s="185" t="s">
        <v>45</v>
      </c>
      <c r="B22" s="239">
        <v>0</v>
      </c>
      <c r="C22" s="239">
        <v>128</v>
      </c>
      <c r="D22" s="239">
        <v>0</v>
      </c>
      <c r="E22" s="239">
        <v>4</v>
      </c>
      <c r="F22" s="241">
        <f t="shared" si="0"/>
        <v>132</v>
      </c>
    </row>
    <row r="23" spans="1:6" x14ac:dyDescent="0.2">
      <c r="A23" s="185" t="s">
        <v>256</v>
      </c>
      <c r="B23" s="239">
        <v>0</v>
      </c>
      <c r="C23" s="239">
        <v>213</v>
      </c>
      <c r="D23" s="239">
        <v>3</v>
      </c>
      <c r="E23" s="239">
        <v>0</v>
      </c>
      <c r="F23" s="241">
        <f t="shared" si="0"/>
        <v>216</v>
      </c>
    </row>
    <row r="24" spans="1:6" ht="12" customHeight="1" x14ac:dyDescent="0.2">
      <c r="A24" s="159"/>
      <c r="B24" s="239"/>
      <c r="C24" s="239"/>
      <c r="D24" s="239"/>
      <c r="E24" s="239"/>
      <c r="F24" s="241"/>
    </row>
    <row r="25" spans="1:6" ht="23.25" customHeight="1" x14ac:dyDescent="0.2">
      <c r="A25" s="82" t="s">
        <v>0</v>
      </c>
      <c r="B25" s="240">
        <f>SUM(B9:B23)</f>
        <v>19</v>
      </c>
      <c r="C25" s="240">
        <f>SUM(C9:C23)</f>
        <v>3512</v>
      </c>
      <c r="D25" s="240">
        <f>SUM(D9:D23)</f>
        <v>32</v>
      </c>
      <c r="E25" s="240">
        <f>SUM(E9:E23)</f>
        <v>5</v>
      </c>
      <c r="F25" s="240">
        <f>SUM(B25:E25)</f>
        <v>3568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269</v>
      </c>
    </row>
    <row r="46" spans="1:6" x14ac:dyDescent="0.2">
      <c r="A46" s="48" t="s">
        <v>243</v>
      </c>
    </row>
    <row r="47" spans="1:6" x14ac:dyDescent="0.2">
      <c r="A47" s="48"/>
      <c r="F47" s="40"/>
    </row>
    <row r="48" spans="1:6" x14ac:dyDescent="0.2">
      <c r="F48" s="40"/>
    </row>
    <row r="49" spans="1:4" s="246" customFormat="1" x14ac:dyDescent="0.2">
      <c r="A49" s="260" t="s">
        <v>267</v>
      </c>
      <c r="B49" s="261"/>
      <c r="C49" s="261"/>
    </row>
    <row r="50" spans="1:4" s="246" customFormat="1" x14ac:dyDescent="0.2">
      <c r="A50" s="262" t="s">
        <v>50</v>
      </c>
      <c r="B50" s="263">
        <v>713</v>
      </c>
      <c r="C50" s="264">
        <f>+B50/$B$60</f>
        <v>0.19983183856502243</v>
      </c>
    </row>
    <row r="51" spans="1:4" s="246" customFormat="1" x14ac:dyDescent="0.2">
      <c r="A51" s="262" t="s">
        <v>254</v>
      </c>
      <c r="B51" s="263">
        <v>537</v>
      </c>
      <c r="C51" s="264">
        <f t="shared" ref="C51:C60" si="1">+B51/$B$60</f>
        <v>0.15050448430493274</v>
      </c>
    </row>
    <row r="52" spans="1:4" s="246" customFormat="1" ht="25.5" x14ac:dyDescent="0.2">
      <c r="A52" s="262" t="s">
        <v>258</v>
      </c>
      <c r="B52" s="263">
        <v>449</v>
      </c>
      <c r="C52" s="264">
        <f t="shared" si="1"/>
        <v>0.12584080717488788</v>
      </c>
    </row>
    <row r="53" spans="1:4" s="246" customFormat="1" x14ac:dyDescent="0.2">
      <c r="A53" s="262" t="s">
        <v>253</v>
      </c>
      <c r="B53" s="263">
        <v>345</v>
      </c>
      <c r="C53" s="264">
        <f t="shared" si="1"/>
        <v>9.6692825112107625E-2</v>
      </c>
    </row>
    <row r="54" spans="1:4" s="246" customFormat="1" x14ac:dyDescent="0.2">
      <c r="A54" s="262" t="s">
        <v>48</v>
      </c>
      <c r="B54" s="263">
        <v>340</v>
      </c>
      <c r="C54" s="264">
        <f t="shared" si="1"/>
        <v>9.52914798206278E-2</v>
      </c>
    </row>
    <row r="55" spans="1:4" s="246" customFormat="1" x14ac:dyDescent="0.2">
      <c r="A55" s="262" t="s">
        <v>49</v>
      </c>
      <c r="B55" s="263">
        <v>310</v>
      </c>
      <c r="C55" s="264">
        <f t="shared" si="1"/>
        <v>8.688340807174888E-2</v>
      </c>
    </row>
    <row r="56" spans="1:4" s="246" customFormat="1" x14ac:dyDescent="0.2">
      <c r="A56" s="262" t="s">
        <v>251</v>
      </c>
      <c r="B56" s="263">
        <v>227</v>
      </c>
      <c r="C56" s="264">
        <f t="shared" si="1"/>
        <v>6.362107623318386E-2</v>
      </c>
    </row>
    <row r="57" spans="1:4" s="246" customFormat="1" x14ac:dyDescent="0.2">
      <c r="A57" s="262" t="s">
        <v>256</v>
      </c>
      <c r="B57" s="263">
        <v>216</v>
      </c>
      <c r="C57" s="264">
        <f t="shared" si="1"/>
        <v>6.0538116591928252E-2</v>
      </c>
    </row>
    <row r="58" spans="1:4" s="246" customFormat="1" x14ac:dyDescent="0.2">
      <c r="A58" s="262" t="s">
        <v>255</v>
      </c>
      <c r="B58" s="263">
        <v>199</v>
      </c>
      <c r="C58" s="264">
        <f t="shared" si="1"/>
        <v>5.5773542600896862E-2</v>
      </c>
    </row>
    <row r="59" spans="1:4" s="246" customFormat="1" x14ac:dyDescent="0.2">
      <c r="A59" s="262" t="s">
        <v>1</v>
      </c>
      <c r="B59" s="265">
        <v>232</v>
      </c>
      <c r="C59" s="264">
        <f t="shared" si="1"/>
        <v>6.5022421524663671E-2</v>
      </c>
    </row>
    <row r="60" spans="1:4" s="246" customFormat="1" x14ac:dyDescent="0.2">
      <c r="A60" s="261" t="s">
        <v>0</v>
      </c>
      <c r="B60" s="263">
        <f>SUM(B50:B59)</f>
        <v>3568</v>
      </c>
      <c r="C60" s="264">
        <f t="shared" si="1"/>
        <v>1</v>
      </c>
    </row>
    <row r="61" spans="1:4" s="246" customFormat="1" x14ac:dyDescent="0.2"/>
    <row r="62" spans="1:4" s="246" customFormat="1" x14ac:dyDescent="0.2">
      <c r="A62" s="266" t="s">
        <v>30</v>
      </c>
      <c r="B62" s="264">
        <f>+B25/$F$25</f>
        <v>5.3251121076233181E-3</v>
      </c>
      <c r="D62" s="253"/>
    </row>
    <row r="63" spans="1:4" s="246" customFormat="1" x14ac:dyDescent="0.2">
      <c r="A63" s="266" t="s">
        <v>29</v>
      </c>
      <c r="B63" s="264">
        <f>+C25/$F$25</f>
        <v>0.98430493273542596</v>
      </c>
    </row>
    <row r="64" spans="1:4" s="246" customFormat="1" x14ac:dyDescent="0.2">
      <c r="A64" s="266" t="s">
        <v>43</v>
      </c>
      <c r="B64" s="264">
        <f>+D25/$F$25</f>
        <v>8.9686098654708519E-3</v>
      </c>
    </row>
    <row r="65" spans="1:6" s="246" customFormat="1" x14ac:dyDescent="0.2">
      <c r="A65" s="266" t="s">
        <v>31</v>
      </c>
      <c r="B65" s="264">
        <f>+E25/$F$25</f>
        <v>1.4013452914798206E-3</v>
      </c>
    </row>
    <row r="66" spans="1:6" x14ac:dyDescent="0.2">
      <c r="A66" s="267"/>
      <c r="B66" s="267"/>
      <c r="C66" s="267"/>
      <c r="F66" s="40"/>
    </row>
    <row r="67" spans="1:6" x14ac:dyDescent="0.2">
      <c r="A67" s="267"/>
      <c r="B67" s="267"/>
      <c r="C67" s="267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zoomScale="140" zoomScaleNormal="140" zoomScaleSheetLayoutView="160" workbookViewId="0">
      <selection activeCell="A9" sqref="A9:D18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95" t="s">
        <v>141</v>
      </c>
      <c r="B1" s="295"/>
      <c r="C1" s="295"/>
      <c r="D1" s="295"/>
      <c r="E1" s="295"/>
      <c r="G1" s="57"/>
      <c r="H1" s="57"/>
      <c r="I1" s="57"/>
      <c r="J1" s="57"/>
    </row>
    <row r="2" spans="1:11" ht="15" customHeight="1" x14ac:dyDescent="0.3">
      <c r="A2" s="213" t="s">
        <v>82</v>
      </c>
      <c r="B2" s="213"/>
      <c r="C2" s="214"/>
      <c r="D2" s="214"/>
      <c r="E2" s="215"/>
      <c r="I2" s="58"/>
    </row>
    <row r="3" spans="1:11" ht="15.75" customHeight="1" x14ac:dyDescent="0.2">
      <c r="A3" s="296" t="s">
        <v>35</v>
      </c>
      <c r="B3" s="296"/>
      <c r="C3" s="296"/>
      <c r="D3" s="296"/>
      <c r="E3" s="296"/>
      <c r="F3" s="59"/>
      <c r="I3" s="60"/>
    </row>
    <row r="4" spans="1:11" ht="15" customHeight="1" x14ac:dyDescent="0.2">
      <c r="A4" s="299" t="s">
        <v>331</v>
      </c>
      <c r="B4" s="296"/>
      <c r="C4" s="296"/>
      <c r="D4" s="296"/>
      <c r="E4" s="296"/>
      <c r="F4" s="59"/>
      <c r="I4" s="60"/>
    </row>
    <row r="5" spans="1:11" ht="13.5" customHeight="1" x14ac:dyDescent="0.2">
      <c r="A5" s="297"/>
      <c r="B5" s="298"/>
      <c r="C5" s="298"/>
      <c r="D5" s="298"/>
      <c r="E5" s="298"/>
      <c r="F5" s="61"/>
      <c r="I5" s="60"/>
    </row>
    <row r="6" spans="1:11" ht="18" customHeight="1" x14ac:dyDescent="0.2">
      <c r="A6" s="288" t="s">
        <v>27</v>
      </c>
      <c r="B6" s="292" t="s">
        <v>34</v>
      </c>
      <c r="C6" s="292"/>
      <c r="D6" s="292"/>
      <c r="E6" s="293" t="s">
        <v>0</v>
      </c>
      <c r="I6" s="60"/>
    </row>
    <row r="7" spans="1:11" ht="27.75" customHeight="1" x14ac:dyDescent="0.2">
      <c r="A7" s="288"/>
      <c r="B7" s="77" t="s">
        <v>30</v>
      </c>
      <c r="C7" s="77" t="s">
        <v>29</v>
      </c>
      <c r="D7" s="77" t="s">
        <v>31</v>
      </c>
      <c r="E7" s="293"/>
      <c r="I7" s="60"/>
    </row>
    <row r="8" spans="1:11" ht="6" customHeight="1" x14ac:dyDescent="0.2">
      <c r="A8" s="64"/>
      <c r="B8" s="182"/>
      <c r="C8" s="182"/>
      <c r="D8" s="182"/>
      <c r="E8" s="183"/>
      <c r="K8" s="58"/>
    </row>
    <row r="9" spans="1:11" ht="11.25" customHeight="1" x14ac:dyDescent="0.2">
      <c r="A9" s="64" t="s">
        <v>99</v>
      </c>
      <c r="B9" s="182">
        <v>0</v>
      </c>
      <c r="C9" s="182">
        <v>9</v>
      </c>
      <c r="D9" s="182">
        <v>0</v>
      </c>
      <c r="E9" s="183">
        <f>SUM(B9:D9)</f>
        <v>9</v>
      </c>
      <c r="I9" s="60"/>
    </row>
    <row r="10" spans="1:11" ht="11.25" customHeight="1" x14ac:dyDescent="0.2">
      <c r="A10" s="64" t="s">
        <v>3</v>
      </c>
      <c r="B10" s="182">
        <v>2</v>
      </c>
      <c r="C10" s="182">
        <v>1535</v>
      </c>
      <c r="D10" s="182">
        <v>1</v>
      </c>
      <c r="E10" s="183">
        <f>SUM(B10:D10)</f>
        <v>1538</v>
      </c>
      <c r="I10" s="60"/>
    </row>
    <row r="11" spans="1:11" ht="11.25" customHeight="1" x14ac:dyDescent="0.2">
      <c r="A11" s="64" t="s">
        <v>83</v>
      </c>
      <c r="B11" s="182">
        <v>0</v>
      </c>
      <c r="C11" s="182">
        <v>11</v>
      </c>
      <c r="D11" s="182">
        <v>0</v>
      </c>
      <c r="E11" s="183">
        <f t="shared" ref="E11:E16" si="0">SUM(B11:D11)</f>
        <v>11</v>
      </c>
    </row>
    <row r="12" spans="1:11" ht="11.25" customHeight="1" x14ac:dyDescent="0.2">
      <c r="A12" s="64" t="s">
        <v>163</v>
      </c>
      <c r="B12" s="182">
        <v>0</v>
      </c>
      <c r="C12" s="182">
        <v>12</v>
      </c>
      <c r="D12" s="182">
        <v>0</v>
      </c>
      <c r="E12" s="183">
        <f t="shared" si="0"/>
        <v>12</v>
      </c>
    </row>
    <row r="13" spans="1:11" ht="11.25" customHeight="1" x14ac:dyDescent="0.2">
      <c r="A13" s="64" t="s">
        <v>84</v>
      </c>
      <c r="B13" s="182">
        <v>0</v>
      </c>
      <c r="C13" s="182">
        <v>26</v>
      </c>
      <c r="D13" s="182">
        <v>0</v>
      </c>
      <c r="E13" s="183">
        <f t="shared" si="0"/>
        <v>26</v>
      </c>
      <c r="I13" s="58"/>
      <c r="J13" s="58"/>
    </row>
    <row r="14" spans="1:11" ht="11.25" customHeight="1" x14ac:dyDescent="0.2">
      <c r="A14" s="64" t="s">
        <v>4</v>
      </c>
      <c r="B14" s="182">
        <v>7</v>
      </c>
      <c r="C14" s="182">
        <v>1111</v>
      </c>
      <c r="D14" s="182">
        <v>1</v>
      </c>
      <c r="E14" s="183">
        <f t="shared" si="0"/>
        <v>1119</v>
      </c>
    </row>
    <row r="15" spans="1:11" ht="11.25" customHeight="1" x14ac:dyDescent="0.2">
      <c r="A15" s="64" t="s">
        <v>85</v>
      </c>
      <c r="B15" s="182">
        <v>2</v>
      </c>
      <c r="C15" s="182">
        <v>92</v>
      </c>
      <c r="D15" s="182">
        <v>0</v>
      </c>
      <c r="E15" s="183">
        <f t="shared" si="0"/>
        <v>94</v>
      </c>
    </row>
    <row r="16" spans="1:11" ht="11.25" customHeight="1" x14ac:dyDescent="0.2">
      <c r="A16" s="64" t="s">
        <v>164</v>
      </c>
      <c r="B16" s="182">
        <v>3</v>
      </c>
      <c r="C16" s="182">
        <v>122</v>
      </c>
      <c r="D16" s="182">
        <v>1</v>
      </c>
      <c r="E16" s="183">
        <f t="shared" si="0"/>
        <v>126</v>
      </c>
    </row>
    <row r="17" spans="1:11" ht="11.25" customHeight="1" x14ac:dyDescent="0.2">
      <c r="A17" s="64" t="s">
        <v>282</v>
      </c>
      <c r="B17" s="182">
        <v>0</v>
      </c>
      <c r="C17" s="182">
        <v>2</v>
      </c>
      <c r="D17" s="182">
        <v>0</v>
      </c>
      <c r="E17" s="183">
        <f>SUM(B17:D17)</f>
        <v>2</v>
      </c>
      <c r="H17" s="58"/>
    </row>
    <row r="18" spans="1:11" ht="11.25" customHeight="1" x14ac:dyDescent="0.2">
      <c r="A18" s="64" t="s">
        <v>1</v>
      </c>
      <c r="B18" s="182">
        <v>5</v>
      </c>
      <c r="C18" s="182">
        <v>592</v>
      </c>
      <c r="D18" s="182">
        <v>2</v>
      </c>
      <c r="E18" s="183">
        <f>SUM(B18:D18)</f>
        <v>599</v>
      </c>
    </row>
    <row r="19" spans="1:11" ht="6" customHeight="1" x14ac:dyDescent="0.2">
      <c r="A19" s="64"/>
      <c r="B19" s="182"/>
      <c r="C19" s="182"/>
      <c r="D19" s="182"/>
      <c r="E19" s="183"/>
      <c r="K19" s="58"/>
    </row>
    <row r="20" spans="1:11" s="58" customFormat="1" ht="18" customHeight="1" x14ac:dyDescent="0.2">
      <c r="A20" s="54" t="s">
        <v>0</v>
      </c>
      <c r="B20" s="184">
        <f>SUM(B9:B18)</f>
        <v>19</v>
      </c>
      <c r="C20" s="184">
        <f>SUM(C9:C18)</f>
        <v>3512</v>
      </c>
      <c r="D20" s="184">
        <f>SUM(D9:D18)</f>
        <v>5</v>
      </c>
      <c r="E20" s="184">
        <f>SUM(B20:D20)</f>
        <v>3536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271</v>
      </c>
    </row>
    <row r="37" spans="1:1" ht="14.25" customHeight="1" x14ac:dyDescent="0.2">
      <c r="A37" s="48" t="s">
        <v>243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="115" zoomScaleNormal="115" zoomScaleSheetLayoutView="130" workbookViewId="0">
      <selection activeCell="C20" sqref="C20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82" t="s">
        <v>135</v>
      </c>
      <c r="B1" s="282"/>
      <c r="C1" s="282"/>
      <c r="D1" s="282"/>
    </row>
    <row r="2" spans="1:4" ht="15" x14ac:dyDescent="0.2">
      <c r="A2" s="207" t="s">
        <v>82</v>
      </c>
      <c r="B2" s="216"/>
      <c r="C2" s="216"/>
      <c r="D2" s="216"/>
    </row>
    <row r="3" spans="1:4" s="68" customFormat="1" ht="32.25" customHeight="1" x14ac:dyDescent="0.2">
      <c r="A3" s="283" t="s">
        <v>236</v>
      </c>
      <c r="B3" s="283"/>
      <c r="C3" s="283"/>
      <c r="D3" s="283"/>
    </row>
    <row r="4" spans="1:4" s="68" customFormat="1" ht="19.5" x14ac:dyDescent="0.2">
      <c r="A4" s="286" t="s">
        <v>332</v>
      </c>
      <c r="B4" s="283"/>
      <c r="C4" s="283"/>
      <c r="D4" s="283"/>
    </row>
    <row r="5" spans="1:4" s="68" customFormat="1" ht="5.25" customHeight="1" x14ac:dyDescent="0.2">
      <c r="A5" s="297"/>
      <c r="B5" s="297"/>
      <c r="C5" s="297"/>
      <c r="D5" s="297"/>
    </row>
    <row r="6" spans="1:4" s="66" customFormat="1" ht="23.25" customHeight="1" x14ac:dyDescent="0.2">
      <c r="A6" s="300" t="s">
        <v>247</v>
      </c>
      <c r="B6" s="301" t="s">
        <v>81</v>
      </c>
      <c r="C6" s="302"/>
      <c r="D6" s="300" t="s">
        <v>0</v>
      </c>
    </row>
    <row r="7" spans="1:4" s="66" customFormat="1" ht="23.25" customHeight="1" x14ac:dyDescent="0.2">
      <c r="A7" s="300"/>
      <c r="B7" s="78" t="s">
        <v>79</v>
      </c>
      <c r="C7" s="223" t="s">
        <v>80</v>
      </c>
      <c r="D7" s="300"/>
    </row>
    <row r="8" spans="1:4" s="67" customFormat="1" ht="23.25" customHeight="1" x14ac:dyDescent="0.2">
      <c r="A8" s="71" t="s">
        <v>233</v>
      </c>
      <c r="B8" s="186">
        <v>2122</v>
      </c>
      <c r="C8" s="186">
        <v>665</v>
      </c>
      <c r="D8" s="187">
        <f>SUM(B8:C8)</f>
        <v>2787</v>
      </c>
    </row>
    <row r="9" spans="1:4" s="67" customFormat="1" ht="23.25" customHeight="1" x14ac:dyDescent="0.2">
      <c r="A9" s="71" t="s">
        <v>235</v>
      </c>
      <c r="B9" s="186">
        <v>275</v>
      </c>
      <c r="C9" s="186">
        <v>107</v>
      </c>
      <c r="D9" s="187">
        <f t="shared" ref="D9:D10" si="0">SUM(B9:C9)</f>
        <v>382</v>
      </c>
    </row>
    <row r="10" spans="1:4" s="67" customFormat="1" ht="23.25" customHeight="1" x14ac:dyDescent="0.2">
      <c r="A10" s="71" t="s">
        <v>234</v>
      </c>
      <c r="B10" s="186">
        <v>272</v>
      </c>
      <c r="C10" s="186">
        <v>71</v>
      </c>
      <c r="D10" s="187">
        <f t="shared" si="0"/>
        <v>343</v>
      </c>
    </row>
    <row r="11" spans="1:4" s="67" customFormat="1" ht="23.25" customHeight="1" x14ac:dyDescent="0.2">
      <c r="A11" s="139" t="s">
        <v>0</v>
      </c>
      <c r="B11" s="188">
        <f>SUM(B8:B10)</f>
        <v>2669</v>
      </c>
      <c r="C11" s="188">
        <f>SUM(C8:C10)</f>
        <v>843</v>
      </c>
      <c r="D11" s="189">
        <f>SUM(D8:D10)</f>
        <v>3512</v>
      </c>
    </row>
    <row r="12" spans="1:4" ht="13.5" customHeight="1" x14ac:dyDescent="0.2">
      <c r="A12" s="48" t="s">
        <v>271</v>
      </c>
    </row>
    <row r="13" spans="1:4" ht="15" x14ac:dyDescent="0.2">
      <c r="A13" s="48" t="s">
        <v>243</v>
      </c>
    </row>
    <row r="14" spans="1:4" ht="15" x14ac:dyDescent="0.2">
      <c r="A14" s="48" t="s">
        <v>274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59"/>
  <sheetViews>
    <sheetView showGridLines="0" topLeftCell="A7" zoomScale="80" zoomScaleNormal="80" zoomScaleSheetLayoutView="90" workbookViewId="0">
      <selection activeCell="A47" sqref="A47:Q47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95" t="s">
        <v>136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7" x14ac:dyDescent="0.3">
      <c r="A2" s="217" t="s">
        <v>82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x14ac:dyDescent="0.3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5"/>
    </row>
    <row r="4" spans="1:17" x14ac:dyDescent="0.2">
      <c r="A4" s="296" t="s">
        <v>199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x14ac:dyDescent="0.2">
      <c r="A5" s="299" t="s">
        <v>332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1:17" ht="15.75" customHeight="1" x14ac:dyDescent="0.2">
      <c r="A6" s="306" t="s">
        <v>198</v>
      </c>
      <c r="B6" s="307" t="s">
        <v>51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9"/>
      <c r="Q6" s="310" t="s">
        <v>0</v>
      </c>
    </row>
    <row r="7" spans="1:17" ht="12.75" customHeight="1" x14ac:dyDescent="0.2">
      <c r="A7" s="306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10"/>
    </row>
    <row r="8" spans="1:17" ht="25.5" customHeight="1" x14ac:dyDescent="0.2">
      <c r="A8" s="80" t="s">
        <v>165</v>
      </c>
      <c r="B8" s="190">
        <v>1</v>
      </c>
      <c r="C8" s="190">
        <v>3</v>
      </c>
      <c r="D8" s="190">
        <v>18</v>
      </c>
      <c r="E8" s="190">
        <v>25</v>
      </c>
      <c r="F8" s="190">
        <v>1</v>
      </c>
      <c r="G8" s="190">
        <v>10</v>
      </c>
      <c r="H8" s="190">
        <v>18</v>
      </c>
      <c r="I8" s="190">
        <v>4</v>
      </c>
      <c r="J8" s="190">
        <v>9</v>
      </c>
      <c r="K8" s="190">
        <v>1</v>
      </c>
      <c r="L8" s="190">
        <v>12</v>
      </c>
      <c r="M8" s="190">
        <v>5</v>
      </c>
      <c r="N8" s="190">
        <v>1</v>
      </c>
      <c r="O8" s="190">
        <v>3</v>
      </c>
      <c r="P8" s="190">
        <v>2</v>
      </c>
      <c r="Q8" s="190">
        <f t="shared" ref="Q8:Q24" si="0">SUM(B8:P8)</f>
        <v>113</v>
      </c>
    </row>
    <row r="9" spans="1:17" ht="36" x14ac:dyDescent="0.2">
      <c r="A9" s="81" t="s">
        <v>166</v>
      </c>
      <c r="B9" s="191">
        <v>0</v>
      </c>
      <c r="C9" s="191">
        <v>0</v>
      </c>
      <c r="D9" s="191">
        <v>1</v>
      </c>
      <c r="E9" s="191">
        <v>4</v>
      </c>
      <c r="F9" s="191">
        <v>0</v>
      </c>
      <c r="G9" s="191">
        <v>0</v>
      </c>
      <c r="H9" s="191">
        <v>1</v>
      </c>
      <c r="I9" s="191">
        <v>0</v>
      </c>
      <c r="J9" s="191">
        <v>0</v>
      </c>
      <c r="K9" s="191">
        <v>0</v>
      </c>
      <c r="L9" s="191">
        <v>2</v>
      </c>
      <c r="M9" s="191">
        <v>0</v>
      </c>
      <c r="N9" s="191">
        <v>0</v>
      </c>
      <c r="O9" s="191">
        <v>0</v>
      </c>
      <c r="P9" s="191">
        <v>0</v>
      </c>
      <c r="Q9" s="191">
        <f t="shared" si="0"/>
        <v>8</v>
      </c>
    </row>
    <row r="10" spans="1:17" ht="21" customHeight="1" x14ac:dyDescent="0.2">
      <c r="A10" s="81" t="s">
        <v>167</v>
      </c>
      <c r="B10" s="191">
        <v>0</v>
      </c>
      <c r="C10" s="191">
        <v>1</v>
      </c>
      <c r="D10" s="191">
        <v>10</v>
      </c>
      <c r="E10" s="191">
        <v>8</v>
      </c>
      <c r="F10" s="191">
        <v>0</v>
      </c>
      <c r="G10" s="191">
        <v>2</v>
      </c>
      <c r="H10" s="191">
        <v>4</v>
      </c>
      <c r="I10" s="191">
        <v>1</v>
      </c>
      <c r="J10" s="191">
        <v>1</v>
      </c>
      <c r="K10" s="191">
        <v>1</v>
      </c>
      <c r="L10" s="191">
        <v>2</v>
      </c>
      <c r="M10" s="191">
        <v>0</v>
      </c>
      <c r="N10" s="191">
        <v>0</v>
      </c>
      <c r="O10" s="191">
        <v>2</v>
      </c>
      <c r="P10" s="191">
        <v>0</v>
      </c>
      <c r="Q10" s="191">
        <f t="shared" si="0"/>
        <v>32</v>
      </c>
    </row>
    <row r="11" spans="1:17" x14ac:dyDescent="0.2">
      <c r="A11" s="81" t="s">
        <v>168</v>
      </c>
      <c r="B11" s="191">
        <v>1</v>
      </c>
      <c r="C11" s="191">
        <v>2</v>
      </c>
      <c r="D11" s="191">
        <v>7</v>
      </c>
      <c r="E11" s="191">
        <v>13</v>
      </c>
      <c r="F11" s="191">
        <v>1</v>
      </c>
      <c r="G11" s="191">
        <v>8</v>
      </c>
      <c r="H11" s="191">
        <v>13</v>
      </c>
      <c r="I11" s="191">
        <v>3</v>
      </c>
      <c r="J11" s="191">
        <v>8</v>
      </c>
      <c r="K11" s="191">
        <v>0</v>
      </c>
      <c r="L11" s="191">
        <v>8</v>
      </c>
      <c r="M11" s="191">
        <v>5</v>
      </c>
      <c r="N11" s="191">
        <v>1</v>
      </c>
      <c r="O11" s="191">
        <v>1</v>
      </c>
      <c r="P11" s="191">
        <v>2</v>
      </c>
      <c r="Q11" s="191">
        <f t="shared" si="0"/>
        <v>73</v>
      </c>
    </row>
    <row r="12" spans="1:17" x14ac:dyDescent="0.2">
      <c r="A12" s="80" t="s">
        <v>169</v>
      </c>
      <c r="B12" s="190">
        <v>4</v>
      </c>
      <c r="C12" s="190">
        <v>0</v>
      </c>
      <c r="D12" s="190">
        <v>26</v>
      </c>
      <c r="E12" s="190">
        <v>56</v>
      </c>
      <c r="F12" s="190">
        <v>1</v>
      </c>
      <c r="G12" s="190">
        <v>36</v>
      </c>
      <c r="H12" s="190">
        <v>39</v>
      </c>
      <c r="I12" s="190">
        <v>14</v>
      </c>
      <c r="J12" s="190">
        <v>28</v>
      </c>
      <c r="K12" s="190">
        <v>0</v>
      </c>
      <c r="L12" s="190">
        <v>32</v>
      </c>
      <c r="M12" s="190">
        <v>11</v>
      </c>
      <c r="N12" s="190">
        <v>0</v>
      </c>
      <c r="O12" s="190">
        <v>10</v>
      </c>
      <c r="P12" s="190">
        <v>30</v>
      </c>
      <c r="Q12" s="190">
        <f t="shared" si="0"/>
        <v>287</v>
      </c>
    </row>
    <row r="13" spans="1:17" ht="21.75" customHeight="1" x14ac:dyDescent="0.2">
      <c r="A13" s="81" t="s">
        <v>170</v>
      </c>
      <c r="B13" s="191">
        <v>1</v>
      </c>
      <c r="C13" s="191">
        <v>0</v>
      </c>
      <c r="D13" s="191">
        <v>9</v>
      </c>
      <c r="E13" s="191">
        <v>28</v>
      </c>
      <c r="F13" s="191">
        <v>0</v>
      </c>
      <c r="G13" s="191">
        <v>14</v>
      </c>
      <c r="H13" s="191">
        <v>20</v>
      </c>
      <c r="I13" s="191">
        <v>6</v>
      </c>
      <c r="J13" s="191">
        <v>11</v>
      </c>
      <c r="K13" s="191">
        <v>0</v>
      </c>
      <c r="L13" s="191">
        <v>11</v>
      </c>
      <c r="M13" s="191">
        <v>5</v>
      </c>
      <c r="N13" s="191">
        <v>0</v>
      </c>
      <c r="O13" s="191">
        <v>1</v>
      </c>
      <c r="P13" s="191">
        <v>17</v>
      </c>
      <c r="Q13" s="191">
        <f t="shared" si="0"/>
        <v>123</v>
      </c>
    </row>
    <row r="14" spans="1:17" ht="32.25" customHeight="1" x14ac:dyDescent="0.2">
      <c r="A14" s="81" t="s">
        <v>171</v>
      </c>
      <c r="B14" s="191">
        <v>0</v>
      </c>
      <c r="C14" s="191">
        <v>0</v>
      </c>
      <c r="D14" s="191">
        <v>9</v>
      </c>
      <c r="E14" s="191">
        <v>0</v>
      </c>
      <c r="F14" s="191">
        <v>0</v>
      </c>
      <c r="G14" s="191">
        <v>6</v>
      </c>
      <c r="H14" s="191">
        <v>5</v>
      </c>
      <c r="I14" s="191">
        <v>0</v>
      </c>
      <c r="J14" s="191">
        <v>0</v>
      </c>
      <c r="K14" s="191">
        <v>0</v>
      </c>
      <c r="L14" s="191">
        <v>4</v>
      </c>
      <c r="M14" s="191">
        <v>0</v>
      </c>
      <c r="N14" s="191">
        <v>0</v>
      </c>
      <c r="O14" s="191">
        <v>0</v>
      </c>
      <c r="P14" s="191">
        <v>1</v>
      </c>
      <c r="Q14" s="191">
        <f t="shared" si="0"/>
        <v>25</v>
      </c>
    </row>
    <row r="15" spans="1:17" ht="36" x14ac:dyDescent="0.2">
      <c r="A15" s="81" t="s">
        <v>172</v>
      </c>
      <c r="B15" s="191">
        <v>1</v>
      </c>
      <c r="C15" s="191">
        <v>0</v>
      </c>
      <c r="D15" s="191">
        <v>0</v>
      </c>
      <c r="E15" s="191">
        <v>4</v>
      </c>
      <c r="F15" s="191">
        <v>1</v>
      </c>
      <c r="G15" s="191">
        <v>3</v>
      </c>
      <c r="H15" s="191">
        <v>5</v>
      </c>
      <c r="I15" s="191">
        <v>1</v>
      </c>
      <c r="J15" s="191">
        <v>2</v>
      </c>
      <c r="K15" s="191">
        <v>0</v>
      </c>
      <c r="L15" s="191">
        <v>2</v>
      </c>
      <c r="M15" s="191">
        <v>0</v>
      </c>
      <c r="N15" s="191">
        <v>0</v>
      </c>
      <c r="O15" s="191">
        <v>1</v>
      </c>
      <c r="P15" s="191">
        <v>1</v>
      </c>
      <c r="Q15" s="191">
        <f t="shared" si="0"/>
        <v>21</v>
      </c>
    </row>
    <row r="16" spans="1:17" x14ac:dyDescent="0.2">
      <c r="A16" s="81" t="s">
        <v>173</v>
      </c>
      <c r="B16" s="191">
        <v>2</v>
      </c>
      <c r="C16" s="191">
        <v>0</v>
      </c>
      <c r="D16" s="191">
        <v>8</v>
      </c>
      <c r="E16" s="191">
        <v>24</v>
      </c>
      <c r="F16" s="191">
        <v>0</v>
      </c>
      <c r="G16" s="191">
        <v>13</v>
      </c>
      <c r="H16" s="191">
        <v>9</v>
      </c>
      <c r="I16" s="191">
        <v>7</v>
      </c>
      <c r="J16" s="191">
        <v>15</v>
      </c>
      <c r="K16" s="191">
        <v>0</v>
      </c>
      <c r="L16" s="191">
        <v>15</v>
      </c>
      <c r="M16" s="191">
        <v>6</v>
      </c>
      <c r="N16" s="191">
        <v>0</v>
      </c>
      <c r="O16" s="191">
        <v>8</v>
      </c>
      <c r="P16" s="191">
        <v>11</v>
      </c>
      <c r="Q16" s="191">
        <f t="shared" si="0"/>
        <v>118</v>
      </c>
    </row>
    <row r="17" spans="1:17" x14ac:dyDescent="0.2">
      <c r="A17" s="80" t="s">
        <v>174</v>
      </c>
      <c r="B17" s="190">
        <v>11</v>
      </c>
      <c r="C17" s="190">
        <v>8</v>
      </c>
      <c r="D17" s="190">
        <v>33</v>
      </c>
      <c r="E17" s="190">
        <v>68</v>
      </c>
      <c r="F17" s="190">
        <v>1</v>
      </c>
      <c r="G17" s="190">
        <v>53</v>
      </c>
      <c r="H17" s="190">
        <v>75</v>
      </c>
      <c r="I17" s="190">
        <v>53</v>
      </c>
      <c r="J17" s="190">
        <v>56</v>
      </c>
      <c r="K17" s="190">
        <v>2</v>
      </c>
      <c r="L17" s="190">
        <v>123</v>
      </c>
      <c r="M17" s="190">
        <v>37</v>
      </c>
      <c r="N17" s="190">
        <v>4</v>
      </c>
      <c r="O17" s="190">
        <v>26</v>
      </c>
      <c r="P17" s="190">
        <v>43</v>
      </c>
      <c r="Q17" s="190">
        <f t="shared" si="0"/>
        <v>593</v>
      </c>
    </row>
    <row r="18" spans="1:17" ht="90" x14ac:dyDescent="0.2">
      <c r="A18" s="81" t="s">
        <v>175</v>
      </c>
      <c r="B18" s="191">
        <v>3</v>
      </c>
      <c r="C18" s="191">
        <v>6</v>
      </c>
      <c r="D18" s="191">
        <v>12</v>
      </c>
      <c r="E18" s="191">
        <v>25</v>
      </c>
      <c r="F18" s="191">
        <v>0</v>
      </c>
      <c r="G18" s="191">
        <v>27</v>
      </c>
      <c r="H18" s="191">
        <v>29</v>
      </c>
      <c r="I18" s="191">
        <v>15</v>
      </c>
      <c r="J18" s="191">
        <v>25</v>
      </c>
      <c r="K18" s="191">
        <v>0</v>
      </c>
      <c r="L18" s="191">
        <v>39</v>
      </c>
      <c r="M18" s="191">
        <v>9</v>
      </c>
      <c r="N18" s="191">
        <v>2</v>
      </c>
      <c r="O18" s="191">
        <v>6</v>
      </c>
      <c r="P18" s="191">
        <v>15</v>
      </c>
      <c r="Q18" s="191">
        <f t="shared" si="0"/>
        <v>213</v>
      </c>
    </row>
    <row r="19" spans="1:17" ht="21" customHeight="1" x14ac:dyDescent="0.2">
      <c r="A19" s="81" t="s">
        <v>176</v>
      </c>
      <c r="B19" s="191">
        <v>8</v>
      </c>
      <c r="C19" s="191">
        <v>2</v>
      </c>
      <c r="D19" s="191">
        <v>21</v>
      </c>
      <c r="E19" s="191">
        <v>43</v>
      </c>
      <c r="F19" s="191">
        <v>1</v>
      </c>
      <c r="G19" s="191">
        <v>26</v>
      </c>
      <c r="H19" s="191">
        <v>46</v>
      </c>
      <c r="I19" s="191">
        <v>38</v>
      </c>
      <c r="J19" s="191">
        <v>31</v>
      </c>
      <c r="K19" s="191">
        <v>2</v>
      </c>
      <c r="L19" s="191">
        <v>84</v>
      </c>
      <c r="M19" s="191">
        <v>28</v>
      </c>
      <c r="N19" s="191">
        <v>2</v>
      </c>
      <c r="O19" s="191">
        <v>20</v>
      </c>
      <c r="P19" s="191">
        <v>28</v>
      </c>
      <c r="Q19" s="191">
        <f t="shared" si="0"/>
        <v>380</v>
      </c>
    </row>
    <row r="20" spans="1:17" ht="20.25" customHeight="1" x14ac:dyDescent="0.2">
      <c r="A20" s="80" t="s">
        <v>177</v>
      </c>
      <c r="B20" s="190">
        <v>0</v>
      </c>
      <c r="C20" s="190">
        <v>0</v>
      </c>
      <c r="D20" s="190">
        <v>0</v>
      </c>
      <c r="E20" s="190">
        <v>6</v>
      </c>
      <c r="F20" s="190">
        <v>0</v>
      </c>
      <c r="G20" s="190">
        <v>0</v>
      </c>
      <c r="H20" s="190">
        <v>0</v>
      </c>
      <c r="I20" s="190">
        <v>0</v>
      </c>
      <c r="J20" s="190">
        <v>1</v>
      </c>
      <c r="K20" s="190">
        <v>0</v>
      </c>
      <c r="L20" s="190">
        <v>5</v>
      </c>
      <c r="M20" s="190">
        <v>0</v>
      </c>
      <c r="N20" s="190">
        <v>0</v>
      </c>
      <c r="O20" s="190">
        <v>1</v>
      </c>
      <c r="P20" s="190">
        <v>1</v>
      </c>
      <c r="Q20" s="190">
        <f t="shared" si="0"/>
        <v>14</v>
      </c>
    </row>
    <row r="21" spans="1:17" ht="20.25" customHeight="1" x14ac:dyDescent="0.2">
      <c r="A21" s="81" t="s">
        <v>178</v>
      </c>
      <c r="B21" s="191">
        <v>0</v>
      </c>
      <c r="C21" s="191">
        <v>0</v>
      </c>
      <c r="D21" s="191">
        <v>0</v>
      </c>
      <c r="E21" s="191">
        <v>3</v>
      </c>
      <c r="F21" s="191">
        <v>0</v>
      </c>
      <c r="G21" s="191">
        <v>0</v>
      </c>
      <c r="H21" s="191">
        <v>0</v>
      </c>
      <c r="I21" s="191">
        <v>0</v>
      </c>
      <c r="J21" s="191">
        <v>1</v>
      </c>
      <c r="K21" s="191">
        <v>0</v>
      </c>
      <c r="L21" s="191">
        <v>4</v>
      </c>
      <c r="M21" s="191">
        <v>0</v>
      </c>
      <c r="N21" s="191">
        <v>0</v>
      </c>
      <c r="O21" s="191">
        <v>0</v>
      </c>
      <c r="P21" s="191">
        <v>0</v>
      </c>
      <c r="Q21" s="191">
        <f t="shared" si="0"/>
        <v>8</v>
      </c>
    </row>
    <row r="22" spans="1:17" ht="20.25" customHeight="1" x14ac:dyDescent="0.2">
      <c r="A22" s="81" t="s">
        <v>179</v>
      </c>
      <c r="B22" s="191">
        <v>0</v>
      </c>
      <c r="C22" s="191">
        <v>0</v>
      </c>
      <c r="D22" s="191">
        <v>0</v>
      </c>
      <c r="E22" s="191">
        <v>3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1</v>
      </c>
      <c r="M22" s="191">
        <v>0</v>
      </c>
      <c r="N22" s="191">
        <v>0</v>
      </c>
      <c r="O22" s="191">
        <v>1</v>
      </c>
      <c r="P22" s="191">
        <v>1</v>
      </c>
      <c r="Q22" s="191">
        <f t="shared" si="0"/>
        <v>6</v>
      </c>
    </row>
    <row r="23" spans="1:17" ht="20.25" customHeight="1" x14ac:dyDescent="0.2">
      <c r="A23" s="80" t="s">
        <v>180</v>
      </c>
      <c r="B23" s="190">
        <v>2</v>
      </c>
      <c r="C23" s="190">
        <v>0</v>
      </c>
      <c r="D23" s="190">
        <v>19</v>
      </c>
      <c r="E23" s="190">
        <v>55</v>
      </c>
      <c r="F23" s="190">
        <v>1</v>
      </c>
      <c r="G23" s="190">
        <v>52</v>
      </c>
      <c r="H23" s="190">
        <v>52</v>
      </c>
      <c r="I23" s="190">
        <v>29</v>
      </c>
      <c r="J23" s="190">
        <v>43</v>
      </c>
      <c r="K23" s="190">
        <v>1</v>
      </c>
      <c r="L23" s="190">
        <v>64</v>
      </c>
      <c r="M23" s="190">
        <v>24</v>
      </c>
      <c r="N23" s="190">
        <v>0</v>
      </c>
      <c r="O23" s="190">
        <v>9</v>
      </c>
      <c r="P23" s="190">
        <v>19</v>
      </c>
      <c r="Q23" s="190">
        <f t="shared" si="0"/>
        <v>370</v>
      </c>
    </row>
    <row r="24" spans="1:17" ht="28.5" customHeight="1" x14ac:dyDescent="0.2">
      <c r="A24" s="81" t="s">
        <v>181</v>
      </c>
      <c r="B24" s="191">
        <v>0</v>
      </c>
      <c r="C24" s="191">
        <v>0</v>
      </c>
      <c r="D24" s="191">
        <v>4</v>
      </c>
      <c r="E24" s="191">
        <v>5</v>
      </c>
      <c r="F24" s="191">
        <v>0</v>
      </c>
      <c r="G24" s="191">
        <v>4</v>
      </c>
      <c r="H24" s="191">
        <v>6</v>
      </c>
      <c r="I24" s="191">
        <v>1</v>
      </c>
      <c r="J24" s="191">
        <v>1</v>
      </c>
      <c r="K24" s="191">
        <v>0</v>
      </c>
      <c r="L24" s="191">
        <v>7</v>
      </c>
      <c r="M24" s="191">
        <v>2</v>
      </c>
      <c r="N24" s="191">
        <v>0</v>
      </c>
      <c r="O24" s="191">
        <v>2</v>
      </c>
      <c r="P24" s="191">
        <v>1</v>
      </c>
      <c r="Q24" s="191">
        <f t="shared" si="0"/>
        <v>33</v>
      </c>
    </row>
    <row r="25" spans="1:17" ht="18" x14ac:dyDescent="0.2">
      <c r="A25" s="81" t="s">
        <v>182</v>
      </c>
      <c r="B25" s="191">
        <v>1</v>
      </c>
      <c r="C25" s="191">
        <v>0</v>
      </c>
      <c r="D25" s="191">
        <v>5</v>
      </c>
      <c r="E25" s="191">
        <v>28</v>
      </c>
      <c r="F25" s="191">
        <v>0</v>
      </c>
      <c r="G25" s="191">
        <v>22</v>
      </c>
      <c r="H25" s="191">
        <v>19</v>
      </c>
      <c r="I25" s="191">
        <v>13</v>
      </c>
      <c r="J25" s="191">
        <v>24</v>
      </c>
      <c r="K25" s="191">
        <v>1</v>
      </c>
      <c r="L25" s="191">
        <v>22</v>
      </c>
      <c r="M25" s="191">
        <v>6</v>
      </c>
      <c r="N25" s="191">
        <v>0</v>
      </c>
      <c r="O25" s="191">
        <v>2</v>
      </c>
      <c r="P25" s="191">
        <v>6</v>
      </c>
      <c r="Q25" s="191">
        <f t="shared" ref="Q25:Q42" si="1">SUM(B25:P25)</f>
        <v>149</v>
      </c>
    </row>
    <row r="26" spans="1:17" ht="27" x14ac:dyDescent="0.2">
      <c r="A26" s="81" t="s">
        <v>183</v>
      </c>
      <c r="B26" s="191">
        <v>0</v>
      </c>
      <c r="C26" s="191">
        <v>0</v>
      </c>
      <c r="D26" s="191">
        <v>1</v>
      </c>
      <c r="E26" s="191">
        <v>3</v>
      </c>
      <c r="F26" s="191">
        <v>0</v>
      </c>
      <c r="G26" s="191">
        <v>4</v>
      </c>
      <c r="H26" s="191">
        <v>1</v>
      </c>
      <c r="I26" s="191">
        <v>1</v>
      </c>
      <c r="J26" s="191">
        <v>1</v>
      </c>
      <c r="K26" s="191">
        <v>0</v>
      </c>
      <c r="L26" s="191">
        <v>3</v>
      </c>
      <c r="M26" s="191">
        <v>3</v>
      </c>
      <c r="N26" s="191">
        <v>0</v>
      </c>
      <c r="O26" s="191">
        <v>0</v>
      </c>
      <c r="P26" s="191">
        <v>0</v>
      </c>
      <c r="Q26" s="191">
        <f t="shared" si="1"/>
        <v>17</v>
      </c>
    </row>
    <row r="27" spans="1:17" ht="18.75" customHeight="1" x14ac:dyDescent="0.2">
      <c r="A27" s="81" t="s">
        <v>184</v>
      </c>
      <c r="B27" s="191">
        <v>1</v>
      </c>
      <c r="C27" s="191">
        <v>0</v>
      </c>
      <c r="D27" s="191">
        <v>9</v>
      </c>
      <c r="E27" s="191">
        <v>19</v>
      </c>
      <c r="F27" s="191">
        <v>1</v>
      </c>
      <c r="G27" s="191">
        <v>22</v>
      </c>
      <c r="H27" s="191">
        <v>26</v>
      </c>
      <c r="I27" s="191">
        <v>14</v>
      </c>
      <c r="J27" s="191">
        <v>17</v>
      </c>
      <c r="K27" s="191">
        <v>0</v>
      </c>
      <c r="L27" s="191">
        <v>32</v>
      </c>
      <c r="M27" s="191">
        <v>13</v>
      </c>
      <c r="N27" s="191">
        <v>0</v>
      </c>
      <c r="O27" s="191">
        <v>5</v>
      </c>
      <c r="P27" s="191">
        <v>12</v>
      </c>
      <c r="Q27" s="191">
        <f t="shared" si="1"/>
        <v>171</v>
      </c>
    </row>
    <row r="28" spans="1:17" ht="36" x14ac:dyDescent="0.2">
      <c r="A28" s="80" t="s">
        <v>185</v>
      </c>
      <c r="B28" s="190">
        <v>1</v>
      </c>
      <c r="C28" s="190">
        <v>0</v>
      </c>
      <c r="D28" s="190">
        <v>3</v>
      </c>
      <c r="E28" s="190">
        <v>19</v>
      </c>
      <c r="F28" s="190">
        <v>0</v>
      </c>
      <c r="G28" s="190">
        <v>1</v>
      </c>
      <c r="H28" s="190">
        <v>6</v>
      </c>
      <c r="I28" s="190">
        <v>7</v>
      </c>
      <c r="J28" s="190">
        <v>3</v>
      </c>
      <c r="K28" s="190">
        <v>0</v>
      </c>
      <c r="L28" s="190">
        <v>8</v>
      </c>
      <c r="M28" s="190">
        <v>0</v>
      </c>
      <c r="N28" s="190">
        <v>0</v>
      </c>
      <c r="O28" s="190">
        <v>1</v>
      </c>
      <c r="P28" s="190">
        <v>0</v>
      </c>
      <c r="Q28" s="190">
        <f t="shared" si="1"/>
        <v>49</v>
      </c>
    </row>
    <row r="29" spans="1:17" ht="40.5" customHeight="1" x14ac:dyDescent="0.2">
      <c r="A29" s="81" t="s">
        <v>186</v>
      </c>
      <c r="B29" s="191">
        <v>1</v>
      </c>
      <c r="C29" s="191">
        <v>0</v>
      </c>
      <c r="D29" s="191">
        <v>3</v>
      </c>
      <c r="E29" s="191">
        <v>11</v>
      </c>
      <c r="F29" s="191">
        <v>0</v>
      </c>
      <c r="G29" s="191">
        <v>1</v>
      </c>
      <c r="H29" s="191">
        <v>5</v>
      </c>
      <c r="I29" s="191">
        <v>7</v>
      </c>
      <c r="J29" s="191">
        <v>3</v>
      </c>
      <c r="K29" s="191">
        <v>0</v>
      </c>
      <c r="L29" s="191">
        <v>6</v>
      </c>
      <c r="M29" s="191">
        <v>0</v>
      </c>
      <c r="N29" s="191">
        <v>0</v>
      </c>
      <c r="O29" s="191">
        <v>1</v>
      </c>
      <c r="P29" s="191">
        <v>0</v>
      </c>
      <c r="Q29" s="191">
        <f t="shared" si="1"/>
        <v>38</v>
      </c>
    </row>
    <row r="30" spans="1:17" ht="18" x14ac:dyDescent="0.2">
      <c r="A30" s="81" t="s">
        <v>187</v>
      </c>
      <c r="B30" s="191">
        <v>0</v>
      </c>
      <c r="C30" s="191">
        <v>0</v>
      </c>
      <c r="D30" s="191">
        <v>0</v>
      </c>
      <c r="E30" s="191">
        <v>4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2</v>
      </c>
      <c r="M30" s="191">
        <v>0</v>
      </c>
      <c r="N30" s="191">
        <v>0</v>
      </c>
      <c r="O30" s="191">
        <v>0</v>
      </c>
      <c r="P30" s="191">
        <v>0</v>
      </c>
      <c r="Q30" s="191">
        <f t="shared" ref="Q30" si="2">SUM(B30:P30)</f>
        <v>6</v>
      </c>
    </row>
    <row r="31" spans="1:17" ht="23.25" customHeight="1" x14ac:dyDescent="0.2">
      <c r="A31" s="81" t="s">
        <v>320</v>
      </c>
      <c r="B31" s="191">
        <v>0</v>
      </c>
      <c r="C31" s="191">
        <v>0</v>
      </c>
      <c r="D31" s="191">
        <v>0</v>
      </c>
      <c r="E31" s="191">
        <v>4</v>
      </c>
      <c r="F31" s="191">
        <v>0</v>
      </c>
      <c r="G31" s="191">
        <v>0</v>
      </c>
      <c r="H31" s="191">
        <v>1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f t="shared" ref="Q31" si="3">SUM(B31:P31)</f>
        <v>5</v>
      </c>
    </row>
    <row r="32" spans="1:17" ht="36" x14ac:dyDescent="0.2">
      <c r="A32" s="80" t="s">
        <v>188</v>
      </c>
      <c r="B32" s="190">
        <v>0</v>
      </c>
      <c r="C32" s="190">
        <v>0</v>
      </c>
      <c r="D32" s="190">
        <v>0</v>
      </c>
      <c r="E32" s="190">
        <v>14</v>
      </c>
      <c r="F32" s="190">
        <v>0</v>
      </c>
      <c r="G32" s="190">
        <v>4</v>
      </c>
      <c r="H32" s="190">
        <v>7</v>
      </c>
      <c r="I32" s="190">
        <v>61</v>
      </c>
      <c r="J32" s="190">
        <v>3</v>
      </c>
      <c r="K32" s="190">
        <v>0</v>
      </c>
      <c r="L32" s="190">
        <v>5</v>
      </c>
      <c r="M32" s="190">
        <v>0</v>
      </c>
      <c r="N32" s="190">
        <v>0</v>
      </c>
      <c r="O32" s="190">
        <v>2</v>
      </c>
      <c r="P32" s="190">
        <v>6</v>
      </c>
      <c r="Q32" s="190">
        <f t="shared" si="1"/>
        <v>102</v>
      </c>
    </row>
    <row r="33" spans="1:17" ht="23.25" customHeight="1" x14ac:dyDescent="0.2">
      <c r="A33" s="81" t="s">
        <v>189</v>
      </c>
      <c r="B33" s="191">
        <v>0</v>
      </c>
      <c r="C33" s="191">
        <v>0</v>
      </c>
      <c r="D33" s="191">
        <v>0</v>
      </c>
      <c r="E33" s="191">
        <v>12</v>
      </c>
      <c r="F33" s="191">
        <v>0</v>
      </c>
      <c r="G33" s="191">
        <v>1</v>
      </c>
      <c r="H33" s="191">
        <v>7</v>
      </c>
      <c r="I33" s="191">
        <v>44</v>
      </c>
      <c r="J33" s="191">
        <v>2</v>
      </c>
      <c r="K33" s="191">
        <v>0</v>
      </c>
      <c r="L33" s="191">
        <v>4</v>
      </c>
      <c r="M33" s="191">
        <v>0</v>
      </c>
      <c r="N33" s="191">
        <v>0</v>
      </c>
      <c r="O33" s="191">
        <v>1</v>
      </c>
      <c r="P33" s="191">
        <v>4</v>
      </c>
      <c r="Q33" s="191">
        <f t="shared" si="1"/>
        <v>75</v>
      </c>
    </row>
    <row r="34" spans="1:17" ht="23.25" customHeight="1" x14ac:dyDescent="0.2">
      <c r="A34" s="81" t="s">
        <v>290</v>
      </c>
      <c r="B34" s="191">
        <v>0</v>
      </c>
      <c r="C34" s="191">
        <v>0</v>
      </c>
      <c r="D34" s="191">
        <v>0</v>
      </c>
      <c r="E34" s="191">
        <v>1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f t="shared" ref="Q34" si="4">SUM(B34:P34)</f>
        <v>1</v>
      </c>
    </row>
    <row r="35" spans="1:17" ht="27" x14ac:dyDescent="0.2">
      <c r="A35" s="81" t="s">
        <v>190</v>
      </c>
      <c r="B35" s="191">
        <v>0</v>
      </c>
      <c r="C35" s="191">
        <v>0</v>
      </c>
      <c r="D35" s="191">
        <v>0</v>
      </c>
      <c r="E35" s="191">
        <v>1</v>
      </c>
      <c r="F35" s="191">
        <v>0</v>
      </c>
      <c r="G35" s="191">
        <v>3</v>
      </c>
      <c r="H35" s="191">
        <v>0</v>
      </c>
      <c r="I35" s="191">
        <v>17</v>
      </c>
      <c r="J35" s="191">
        <v>1</v>
      </c>
      <c r="K35" s="191">
        <v>0</v>
      </c>
      <c r="L35" s="191">
        <v>1</v>
      </c>
      <c r="M35" s="191">
        <v>0</v>
      </c>
      <c r="N35" s="191">
        <v>0</v>
      </c>
      <c r="O35" s="191">
        <v>1</v>
      </c>
      <c r="P35" s="191">
        <v>2</v>
      </c>
      <c r="Q35" s="191">
        <f t="shared" ref="Q35" si="5">SUM(B35:P35)</f>
        <v>26</v>
      </c>
    </row>
    <row r="36" spans="1:17" ht="44.25" customHeight="1" x14ac:dyDescent="0.2">
      <c r="A36" s="80" t="s">
        <v>192</v>
      </c>
      <c r="B36" s="190">
        <v>5</v>
      </c>
      <c r="C36" s="190">
        <v>7</v>
      </c>
      <c r="D36" s="190">
        <v>36</v>
      </c>
      <c r="E36" s="190">
        <v>50</v>
      </c>
      <c r="F36" s="190">
        <v>1</v>
      </c>
      <c r="G36" s="190">
        <v>20</v>
      </c>
      <c r="H36" s="190">
        <v>39</v>
      </c>
      <c r="I36" s="190">
        <v>15</v>
      </c>
      <c r="J36" s="190">
        <v>33</v>
      </c>
      <c r="K36" s="190">
        <v>1</v>
      </c>
      <c r="L36" s="190">
        <v>32</v>
      </c>
      <c r="M36" s="190">
        <v>20</v>
      </c>
      <c r="N36" s="190">
        <v>4</v>
      </c>
      <c r="O36" s="190">
        <v>7</v>
      </c>
      <c r="P36" s="190">
        <v>16</v>
      </c>
      <c r="Q36" s="190">
        <f t="shared" si="1"/>
        <v>286</v>
      </c>
    </row>
    <row r="37" spans="1:17" ht="18" x14ac:dyDescent="0.2">
      <c r="A37" s="81" t="s">
        <v>193</v>
      </c>
      <c r="B37" s="191">
        <v>0</v>
      </c>
      <c r="C37" s="191">
        <v>1</v>
      </c>
      <c r="D37" s="191">
        <v>6</v>
      </c>
      <c r="E37" s="191">
        <v>15</v>
      </c>
      <c r="F37" s="191">
        <v>0</v>
      </c>
      <c r="G37" s="191">
        <v>6</v>
      </c>
      <c r="H37" s="191">
        <v>10</v>
      </c>
      <c r="I37" s="191">
        <v>3</v>
      </c>
      <c r="J37" s="191">
        <v>12</v>
      </c>
      <c r="K37" s="191">
        <v>0</v>
      </c>
      <c r="L37" s="191">
        <v>8</v>
      </c>
      <c r="M37" s="191">
        <v>8</v>
      </c>
      <c r="N37" s="191">
        <v>1</v>
      </c>
      <c r="O37" s="191">
        <v>2</v>
      </c>
      <c r="P37" s="191">
        <v>5</v>
      </c>
      <c r="Q37" s="191">
        <f t="shared" si="1"/>
        <v>77</v>
      </c>
    </row>
    <row r="38" spans="1:17" ht="43.5" customHeight="1" x14ac:dyDescent="0.2">
      <c r="A38" s="81" t="s">
        <v>194</v>
      </c>
      <c r="B38" s="191">
        <v>0</v>
      </c>
      <c r="C38" s="191">
        <v>1</v>
      </c>
      <c r="D38" s="191">
        <v>12</v>
      </c>
      <c r="E38" s="191">
        <v>14</v>
      </c>
      <c r="F38" s="191">
        <v>1</v>
      </c>
      <c r="G38" s="191">
        <v>5</v>
      </c>
      <c r="H38" s="191">
        <v>6</v>
      </c>
      <c r="I38" s="191">
        <v>4</v>
      </c>
      <c r="J38" s="191">
        <v>7</v>
      </c>
      <c r="K38" s="191">
        <v>0</v>
      </c>
      <c r="L38" s="191">
        <v>12</v>
      </c>
      <c r="M38" s="191">
        <v>2</v>
      </c>
      <c r="N38" s="191">
        <v>2</v>
      </c>
      <c r="O38" s="191">
        <v>2</v>
      </c>
      <c r="P38" s="191">
        <v>1</v>
      </c>
      <c r="Q38" s="191">
        <f t="shared" si="1"/>
        <v>69</v>
      </c>
    </row>
    <row r="39" spans="1:17" ht="54" x14ac:dyDescent="0.2">
      <c r="A39" s="81" t="s">
        <v>195</v>
      </c>
      <c r="B39" s="191">
        <v>5</v>
      </c>
      <c r="C39" s="191">
        <v>5</v>
      </c>
      <c r="D39" s="191">
        <v>12</v>
      </c>
      <c r="E39" s="191">
        <v>15</v>
      </c>
      <c r="F39" s="191">
        <v>0</v>
      </c>
      <c r="G39" s="191">
        <v>4</v>
      </c>
      <c r="H39" s="191">
        <v>17</v>
      </c>
      <c r="I39" s="191">
        <v>6</v>
      </c>
      <c r="J39" s="191">
        <v>12</v>
      </c>
      <c r="K39" s="191">
        <v>1</v>
      </c>
      <c r="L39" s="191">
        <v>7</v>
      </c>
      <c r="M39" s="191">
        <v>3</v>
      </c>
      <c r="N39" s="191">
        <v>0</v>
      </c>
      <c r="O39" s="191">
        <v>2</v>
      </c>
      <c r="P39" s="191">
        <v>4</v>
      </c>
      <c r="Q39" s="191">
        <f t="shared" si="1"/>
        <v>93</v>
      </c>
    </row>
    <row r="40" spans="1:17" x14ac:dyDescent="0.2">
      <c r="A40" s="81" t="s">
        <v>196</v>
      </c>
      <c r="B40" s="191">
        <v>0</v>
      </c>
      <c r="C40" s="191">
        <v>0</v>
      </c>
      <c r="D40" s="191">
        <v>6</v>
      </c>
      <c r="E40" s="191">
        <v>6</v>
      </c>
      <c r="F40" s="191">
        <v>0</v>
      </c>
      <c r="G40" s="191">
        <v>5</v>
      </c>
      <c r="H40" s="191">
        <v>6</v>
      </c>
      <c r="I40" s="191">
        <v>2</v>
      </c>
      <c r="J40" s="191">
        <v>2</v>
      </c>
      <c r="K40" s="191">
        <v>0</v>
      </c>
      <c r="L40" s="191">
        <v>5</v>
      </c>
      <c r="M40" s="191">
        <v>7</v>
      </c>
      <c r="N40" s="191">
        <v>1</v>
      </c>
      <c r="O40" s="191">
        <v>1</v>
      </c>
      <c r="P40" s="191">
        <v>6</v>
      </c>
      <c r="Q40" s="191">
        <f t="shared" si="1"/>
        <v>47</v>
      </c>
    </row>
    <row r="41" spans="1:17" ht="12" customHeight="1" x14ac:dyDescent="0.2">
      <c r="A41" s="80" t="s">
        <v>197</v>
      </c>
      <c r="B41" s="190">
        <v>4</v>
      </c>
      <c r="C41" s="190">
        <v>1</v>
      </c>
      <c r="D41" s="190">
        <v>6</v>
      </c>
      <c r="E41" s="190">
        <v>47</v>
      </c>
      <c r="F41" s="190">
        <v>0</v>
      </c>
      <c r="G41" s="190">
        <v>13</v>
      </c>
      <c r="H41" s="190">
        <v>29</v>
      </c>
      <c r="I41" s="190">
        <v>56</v>
      </c>
      <c r="J41" s="190">
        <v>10</v>
      </c>
      <c r="K41" s="190">
        <v>1</v>
      </c>
      <c r="L41" s="190">
        <v>31</v>
      </c>
      <c r="M41" s="190">
        <v>6</v>
      </c>
      <c r="N41" s="190">
        <v>1</v>
      </c>
      <c r="O41" s="190">
        <v>27</v>
      </c>
      <c r="P41" s="190">
        <v>13</v>
      </c>
      <c r="Q41" s="190">
        <f t="shared" si="1"/>
        <v>245</v>
      </c>
    </row>
    <row r="42" spans="1:17" ht="42" customHeight="1" x14ac:dyDescent="0.2">
      <c r="A42" s="80" t="s">
        <v>191</v>
      </c>
      <c r="B42" s="190">
        <v>9</v>
      </c>
      <c r="C42" s="190">
        <v>11</v>
      </c>
      <c r="D42" s="190">
        <v>81</v>
      </c>
      <c r="E42" s="190">
        <v>366</v>
      </c>
      <c r="F42" s="190">
        <v>1</v>
      </c>
      <c r="G42" s="190">
        <v>111</v>
      </c>
      <c r="H42" s="190">
        <v>178</v>
      </c>
      <c r="I42" s="190">
        <v>100</v>
      </c>
      <c r="J42" s="190">
        <v>155</v>
      </c>
      <c r="K42" s="190">
        <v>1</v>
      </c>
      <c r="L42" s="190">
        <v>220</v>
      </c>
      <c r="M42" s="190">
        <v>91</v>
      </c>
      <c r="N42" s="190">
        <v>4</v>
      </c>
      <c r="O42" s="190">
        <v>42</v>
      </c>
      <c r="P42" s="190">
        <v>83</v>
      </c>
      <c r="Q42" s="190">
        <f t="shared" si="1"/>
        <v>1453</v>
      </c>
    </row>
    <row r="43" spans="1:17" x14ac:dyDescent="0.2">
      <c r="A43" s="204" t="s">
        <v>0</v>
      </c>
      <c r="B43" s="205">
        <f t="shared" ref="B43:Q43" si="6">B42+B41+B36+B32+B28+B23+B20+B17+B12+B8</f>
        <v>37</v>
      </c>
      <c r="C43" s="205">
        <f t="shared" si="6"/>
        <v>30</v>
      </c>
      <c r="D43" s="205">
        <f t="shared" si="6"/>
        <v>222</v>
      </c>
      <c r="E43" s="205">
        <f t="shared" si="6"/>
        <v>706</v>
      </c>
      <c r="F43" s="205">
        <f t="shared" si="6"/>
        <v>6</v>
      </c>
      <c r="G43" s="205">
        <f t="shared" si="6"/>
        <v>300</v>
      </c>
      <c r="H43" s="205">
        <f t="shared" si="6"/>
        <v>443</v>
      </c>
      <c r="I43" s="205">
        <f t="shared" si="6"/>
        <v>339</v>
      </c>
      <c r="J43" s="205">
        <f t="shared" si="6"/>
        <v>341</v>
      </c>
      <c r="K43" s="205">
        <f t="shared" si="6"/>
        <v>7</v>
      </c>
      <c r="L43" s="205">
        <f t="shared" si="6"/>
        <v>532</v>
      </c>
      <c r="M43" s="205">
        <f t="shared" si="6"/>
        <v>194</v>
      </c>
      <c r="N43" s="205">
        <f t="shared" si="6"/>
        <v>14</v>
      </c>
      <c r="O43" s="205">
        <f t="shared" si="6"/>
        <v>128</v>
      </c>
      <c r="P43" s="205">
        <f t="shared" si="6"/>
        <v>213</v>
      </c>
      <c r="Q43" s="205">
        <f t="shared" si="6"/>
        <v>3512</v>
      </c>
    </row>
    <row r="44" spans="1:17" x14ac:dyDescent="0.2">
      <c r="A44" s="48" t="s">
        <v>271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</row>
    <row r="45" spans="1:17" x14ac:dyDescent="0.2">
      <c r="A45" s="48" t="s">
        <v>243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5"/>
    </row>
    <row r="46" spans="1:17" x14ac:dyDescent="0.2">
      <c r="A46" s="48" t="s">
        <v>274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29.25" customHeight="1" x14ac:dyDescent="0.2">
      <c r="A47" s="311" t="s">
        <v>276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</row>
    <row r="48" spans="1:17" ht="6" customHeight="1" x14ac:dyDescent="0.3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8" ht="15.75" customHeight="1" x14ac:dyDescent="0.3">
      <c r="A49" s="312" t="s">
        <v>68</v>
      </c>
      <c r="B49" s="312"/>
      <c r="C49" s="312"/>
      <c r="D49" s="312"/>
      <c r="E49" s="312"/>
      <c r="F49" s="312"/>
      <c r="G49" s="305" t="s">
        <v>60</v>
      </c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206"/>
    </row>
    <row r="50" spans="1:18" ht="11.25" customHeight="1" x14ac:dyDescent="0.2">
      <c r="A50" s="303" t="s">
        <v>67</v>
      </c>
      <c r="B50" s="303"/>
      <c r="C50" s="303"/>
      <c r="D50" s="303"/>
      <c r="E50" s="303"/>
      <c r="F50" s="303"/>
      <c r="G50" s="305" t="s">
        <v>59</v>
      </c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206"/>
    </row>
    <row r="51" spans="1:18" ht="11.25" customHeight="1" x14ac:dyDescent="0.2">
      <c r="A51" s="303" t="s">
        <v>66</v>
      </c>
      <c r="B51" s="303"/>
      <c r="C51" s="303"/>
      <c r="D51" s="303"/>
      <c r="E51" s="303"/>
      <c r="F51" s="303"/>
      <c r="G51" s="305" t="s">
        <v>58</v>
      </c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206"/>
    </row>
    <row r="52" spans="1:18" ht="11.25" customHeight="1" x14ac:dyDescent="0.2">
      <c r="A52" s="303" t="s">
        <v>65</v>
      </c>
      <c r="B52" s="303"/>
      <c r="C52" s="303"/>
      <c r="D52" s="303"/>
      <c r="E52" s="303"/>
      <c r="F52" s="303"/>
      <c r="G52" s="305" t="s">
        <v>57</v>
      </c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206"/>
    </row>
    <row r="53" spans="1:18" ht="11.25" customHeight="1" x14ac:dyDescent="0.2">
      <c r="A53" s="303" t="s">
        <v>64</v>
      </c>
      <c r="B53" s="303"/>
      <c r="C53" s="303"/>
      <c r="D53" s="303"/>
      <c r="E53" s="303"/>
      <c r="F53" s="303"/>
      <c r="G53" s="305" t="s">
        <v>56</v>
      </c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206"/>
    </row>
    <row r="54" spans="1:18" ht="11.25" customHeight="1" x14ac:dyDescent="0.2">
      <c r="A54" s="303" t="s">
        <v>63</v>
      </c>
      <c r="B54" s="303"/>
      <c r="C54" s="303"/>
      <c r="D54" s="303"/>
      <c r="E54" s="303"/>
      <c r="F54" s="303"/>
      <c r="G54" s="305" t="s">
        <v>55</v>
      </c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206"/>
    </row>
    <row r="55" spans="1:18" ht="11.25" customHeight="1" x14ac:dyDescent="0.2">
      <c r="A55" s="304" t="s">
        <v>62</v>
      </c>
      <c r="B55" s="304"/>
      <c r="C55" s="304"/>
      <c r="D55" s="304"/>
      <c r="E55" s="304"/>
      <c r="F55" s="304"/>
      <c r="G55" s="305" t="s">
        <v>54</v>
      </c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206"/>
    </row>
    <row r="56" spans="1:18" ht="11.25" customHeight="1" x14ac:dyDescent="0.2">
      <c r="A56" s="303" t="s">
        <v>61</v>
      </c>
      <c r="B56" s="303"/>
      <c r="C56" s="303"/>
      <c r="D56" s="303"/>
      <c r="E56" s="303"/>
      <c r="F56" s="303"/>
      <c r="G56" s="305" t="s">
        <v>53</v>
      </c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206"/>
    </row>
    <row r="57" spans="1:18" ht="11.25" customHeight="1" x14ac:dyDescent="0.3">
      <c r="G57" s="305" t="s">
        <v>133</v>
      </c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206"/>
    </row>
    <row r="58" spans="1:18" x14ac:dyDescent="0.2">
      <c r="A58" s="48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8" x14ac:dyDescent="0.2">
      <c r="A59" s="48"/>
    </row>
  </sheetData>
  <mergeCells count="24">
    <mergeCell ref="G52:Q52"/>
    <mergeCell ref="A1:Q1"/>
    <mergeCell ref="A4:Q4"/>
    <mergeCell ref="A6:A7"/>
    <mergeCell ref="B6:P6"/>
    <mergeCell ref="Q6:Q7"/>
    <mergeCell ref="A5:Q5"/>
    <mergeCell ref="A47:Q47"/>
    <mergeCell ref="G51:Q51"/>
    <mergeCell ref="G50:Q50"/>
    <mergeCell ref="G49:Q49"/>
    <mergeCell ref="A49:F49"/>
    <mergeCell ref="A50:F50"/>
    <mergeCell ref="A51:F51"/>
    <mergeCell ref="A52:F52"/>
    <mergeCell ref="A53:F53"/>
    <mergeCell ref="A54:F54"/>
    <mergeCell ref="A55:F55"/>
    <mergeCell ref="A56:F56"/>
    <mergeCell ref="G57:Q57"/>
    <mergeCell ref="G56:Q56"/>
    <mergeCell ref="G55:Q55"/>
    <mergeCell ref="G54:Q54"/>
    <mergeCell ref="G53:Q53"/>
  </mergeCells>
  <printOptions horizontalCentered="1" verticalCentered="1"/>
  <pageMargins left="0" right="0" top="1.0236220472440944" bottom="0" header="0" footer="0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4"/>
  <sheetViews>
    <sheetView showGridLines="0" topLeftCell="A22" zoomScale="115" zoomScaleNormal="115" zoomScaleSheetLayoutView="130" workbookViewId="0">
      <selection activeCell="E11" sqref="E11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82" t="s">
        <v>142</v>
      </c>
      <c r="B1" s="282"/>
      <c r="C1" s="282"/>
      <c r="D1" s="282"/>
    </row>
    <row r="2" spans="1:4" ht="15" x14ac:dyDescent="0.2">
      <c r="A2" s="207" t="s">
        <v>82</v>
      </c>
      <c r="B2" s="216"/>
      <c r="C2" s="216"/>
      <c r="D2" s="216"/>
    </row>
    <row r="3" spans="1:4" s="68" customFormat="1" ht="32.25" customHeight="1" x14ac:dyDescent="0.2">
      <c r="A3" s="283" t="s">
        <v>221</v>
      </c>
      <c r="B3" s="283"/>
      <c r="C3" s="283"/>
      <c r="D3" s="283"/>
    </row>
    <row r="4" spans="1:4" s="68" customFormat="1" ht="19.5" x14ac:dyDescent="0.2">
      <c r="A4" s="286" t="s">
        <v>332</v>
      </c>
      <c r="B4" s="283"/>
      <c r="C4" s="283"/>
      <c r="D4" s="283"/>
    </row>
    <row r="5" spans="1:4" s="68" customFormat="1" ht="5.25" customHeight="1" x14ac:dyDescent="0.2">
      <c r="A5" s="297"/>
      <c r="B5" s="297"/>
      <c r="C5" s="297"/>
      <c r="D5" s="297"/>
    </row>
    <row r="6" spans="1:4" s="68" customFormat="1" ht="19.5" x14ac:dyDescent="0.2">
      <c r="A6" s="293" t="s">
        <v>77</v>
      </c>
      <c r="B6" s="292" t="s">
        <v>81</v>
      </c>
      <c r="C6" s="292"/>
      <c r="D6" s="293" t="s">
        <v>0</v>
      </c>
    </row>
    <row r="7" spans="1:4" s="68" customFormat="1" ht="19.5" x14ac:dyDescent="0.2">
      <c r="A7" s="293"/>
      <c r="B7" s="55" t="s">
        <v>79</v>
      </c>
      <c r="C7" s="55" t="s">
        <v>80</v>
      </c>
      <c r="D7" s="293"/>
    </row>
    <row r="8" spans="1:4" ht="9.75" customHeight="1" x14ac:dyDescent="0.2">
      <c r="A8" s="80" t="s">
        <v>200</v>
      </c>
      <c r="B8" s="193">
        <v>1445</v>
      </c>
      <c r="C8" s="193">
        <v>454</v>
      </c>
      <c r="D8" s="190">
        <f t="shared" ref="D8:D16" si="0">SUM(B8:C8)</f>
        <v>1899</v>
      </c>
    </row>
    <row r="9" spans="1:4" ht="9" customHeight="1" x14ac:dyDescent="0.2">
      <c r="A9" s="80" t="s">
        <v>201</v>
      </c>
      <c r="B9" s="225">
        <v>586</v>
      </c>
      <c r="C9" s="225">
        <v>206</v>
      </c>
      <c r="D9" s="190">
        <f t="shared" si="0"/>
        <v>792</v>
      </c>
    </row>
    <row r="10" spans="1:4" ht="9" customHeight="1" x14ac:dyDescent="0.2">
      <c r="A10" s="110" t="s">
        <v>202</v>
      </c>
      <c r="B10" s="194">
        <v>189</v>
      </c>
      <c r="C10" s="194">
        <v>42</v>
      </c>
      <c r="D10" s="191">
        <f t="shared" si="0"/>
        <v>231</v>
      </c>
    </row>
    <row r="11" spans="1:4" ht="9" customHeight="1" x14ac:dyDescent="0.2">
      <c r="A11" s="110" t="s">
        <v>203</v>
      </c>
      <c r="B11" s="194">
        <v>393</v>
      </c>
      <c r="C11" s="194">
        <v>164</v>
      </c>
      <c r="D11" s="191">
        <f t="shared" ref="D11" si="1">SUM(B11:C11)</f>
        <v>557</v>
      </c>
    </row>
    <row r="12" spans="1:4" ht="9" customHeight="1" x14ac:dyDescent="0.2">
      <c r="A12" s="110" t="s">
        <v>240</v>
      </c>
      <c r="B12" s="194">
        <v>4</v>
      </c>
      <c r="C12" s="194">
        <v>0</v>
      </c>
      <c r="D12" s="191">
        <f t="shared" si="0"/>
        <v>4</v>
      </c>
    </row>
    <row r="13" spans="1:4" ht="9" customHeight="1" x14ac:dyDescent="0.2">
      <c r="A13" s="80" t="s">
        <v>204</v>
      </c>
      <c r="B13" s="193">
        <v>120</v>
      </c>
      <c r="C13" s="193">
        <v>41</v>
      </c>
      <c r="D13" s="190">
        <f>SUM(B13:C13)</f>
        <v>161</v>
      </c>
    </row>
    <row r="14" spans="1:4" ht="9" customHeight="1" x14ac:dyDescent="0.2">
      <c r="A14" s="110" t="s">
        <v>321</v>
      </c>
      <c r="B14" s="194">
        <v>4</v>
      </c>
      <c r="C14" s="194">
        <v>0</v>
      </c>
      <c r="D14" s="191">
        <f t="shared" ref="D14:D15" si="2">SUM(B14:C14)</f>
        <v>4</v>
      </c>
    </row>
    <row r="15" spans="1:4" ht="9" customHeight="1" x14ac:dyDescent="0.2">
      <c r="A15" s="110" t="s">
        <v>205</v>
      </c>
      <c r="B15" s="194">
        <v>25</v>
      </c>
      <c r="C15" s="194">
        <v>2</v>
      </c>
      <c r="D15" s="191">
        <f t="shared" si="2"/>
        <v>27</v>
      </c>
    </row>
    <row r="16" spans="1:4" ht="9" customHeight="1" x14ac:dyDescent="0.2">
      <c r="A16" s="110" t="s">
        <v>206</v>
      </c>
      <c r="B16" s="194">
        <v>13</v>
      </c>
      <c r="C16" s="194">
        <v>3</v>
      </c>
      <c r="D16" s="191">
        <f t="shared" si="0"/>
        <v>16</v>
      </c>
    </row>
    <row r="17" spans="1:4" ht="9" customHeight="1" x14ac:dyDescent="0.2">
      <c r="A17" s="110" t="s">
        <v>207</v>
      </c>
      <c r="B17" s="194">
        <v>13</v>
      </c>
      <c r="C17" s="194">
        <v>1</v>
      </c>
      <c r="D17" s="191">
        <f t="shared" ref="D17" si="3">SUM(B17:C17)</f>
        <v>14</v>
      </c>
    </row>
    <row r="18" spans="1:4" ht="9" customHeight="1" x14ac:dyDescent="0.2">
      <c r="A18" s="110" t="s">
        <v>291</v>
      </c>
      <c r="B18" s="194">
        <v>65</v>
      </c>
      <c r="C18" s="194">
        <v>35</v>
      </c>
      <c r="D18" s="191">
        <f>SUM(B18:C18)</f>
        <v>100</v>
      </c>
    </row>
    <row r="19" spans="1:4" ht="10.5" customHeight="1" x14ac:dyDescent="0.2">
      <c r="A19" s="80" t="s">
        <v>208</v>
      </c>
      <c r="B19" s="193">
        <v>166</v>
      </c>
      <c r="C19" s="193">
        <v>35</v>
      </c>
      <c r="D19" s="190">
        <f t="shared" ref="D19:D25" si="4">SUM(B19:C19)</f>
        <v>201</v>
      </c>
    </row>
    <row r="20" spans="1:4" ht="10.5" customHeight="1" x14ac:dyDescent="0.2">
      <c r="A20" s="110" t="s">
        <v>322</v>
      </c>
      <c r="B20" s="250">
        <v>2</v>
      </c>
      <c r="C20" s="250">
        <v>1</v>
      </c>
      <c r="D20" s="191">
        <f t="shared" si="4"/>
        <v>3</v>
      </c>
    </row>
    <row r="21" spans="1:4" ht="10.5" customHeight="1" x14ac:dyDescent="0.2">
      <c r="A21" s="110" t="s">
        <v>209</v>
      </c>
      <c r="B21" s="250">
        <v>15</v>
      </c>
      <c r="C21" s="250">
        <v>0</v>
      </c>
      <c r="D21" s="191">
        <f t="shared" si="4"/>
        <v>15</v>
      </c>
    </row>
    <row r="22" spans="1:4" ht="10.5" customHeight="1" x14ac:dyDescent="0.2">
      <c r="A22" s="110" t="s">
        <v>210</v>
      </c>
      <c r="B22" s="250">
        <v>107</v>
      </c>
      <c r="C22" s="250">
        <v>16</v>
      </c>
      <c r="D22" s="191">
        <f t="shared" ref="D22" si="5">SUM(B22:C22)</f>
        <v>123</v>
      </c>
    </row>
    <row r="23" spans="1:4" ht="10.5" customHeight="1" x14ac:dyDescent="0.2">
      <c r="A23" s="110" t="s">
        <v>211</v>
      </c>
      <c r="B23" s="250">
        <v>38</v>
      </c>
      <c r="C23" s="250">
        <v>18</v>
      </c>
      <c r="D23" s="191">
        <f t="shared" si="4"/>
        <v>56</v>
      </c>
    </row>
    <row r="24" spans="1:4" ht="10.5" customHeight="1" x14ac:dyDescent="0.2">
      <c r="A24" s="110" t="s">
        <v>333</v>
      </c>
      <c r="B24" s="194">
        <v>4</v>
      </c>
      <c r="C24" s="194">
        <v>0</v>
      </c>
      <c r="D24" s="191">
        <f t="shared" si="4"/>
        <v>4</v>
      </c>
    </row>
    <row r="25" spans="1:4" ht="10.5" customHeight="1" x14ac:dyDescent="0.2">
      <c r="A25" s="80" t="s">
        <v>212</v>
      </c>
      <c r="B25" s="193">
        <v>45</v>
      </c>
      <c r="C25" s="193">
        <v>8</v>
      </c>
      <c r="D25" s="190">
        <f t="shared" si="4"/>
        <v>53</v>
      </c>
    </row>
    <row r="26" spans="1:4" ht="10.5" customHeight="1" x14ac:dyDescent="0.2">
      <c r="A26" s="110" t="s">
        <v>241</v>
      </c>
      <c r="B26" s="194">
        <v>1</v>
      </c>
      <c r="C26" s="194">
        <v>0</v>
      </c>
      <c r="D26" s="191">
        <f t="shared" ref="D26:D27" si="6">SUM(B26:C26)</f>
        <v>1</v>
      </c>
    </row>
    <row r="27" spans="1:4" ht="10.5" customHeight="1" x14ac:dyDescent="0.2">
      <c r="A27" s="110" t="s">
        <v>314</v>
      </c>
      <c r="B27" s="194">
        <v>2</v>
      </c>
      <c r="C27" s="194">
        <v>1</v>
      </c>
      <c r="D27" s="191">
        <f t="shared" si="6"/>
        <v>3</v>
      </c>
    </row>
    <row r="28" spans="1:4" ht="10.5" customHeight="1" x14ac:dyDescent="0.2">
      <c r="A28" s="110" t="s">
        <v>213</v>
      </c>
      <c r="B28" s="194">
        <v>19</v>
      </c>
      <c r="C28" s="194">
        <v>3</v>
      </c>
      <c r="D28" s="191">
        <f t="shared" ref="D28" si="7">SUM(B28:C28)</f>
        <v>22</v>
      </c>
    </row>
    <row r="29" spans="1:4" ht="9" customHeight="1" x14ac:dyDescent="0.2">
      <c r="A29" s="110" t="s">
        <v>214</v>
      </c>
      <c r="B29" s="194">
        <v>23</v>
      </c>
      <c r="C29" s="194">
        <v>4</v>
      </c>
      <c r="D29" s="191">
        <f t="shared" ref="D29" si="8">SUM(B29:C29)</f>
        <v>27</v>
      </c>
    </row>
    <row r="30" spans="1:4" ht="9" customHeight="1" x14ac:dyDescent="0.2">
      <c r="A30" s="80" t="s">
        <v>215</v>
      </c>
      <c r="B30" s="193">
        <v>302</v>
      </c>
      <c r="C30" s="193">
        <v>92</v>
      </c>
      <c r="D30" s="190">
        <f t="shared" ref="D30:D33" si="9">SUM(B30:C30)</f>
        <v>394</v>
      </c>
    </row>
    <row r="31" spans="1:4" ht="9" customHeight="1" x14ac:dyDescent="0.2">
      <c r="A31" s="110" t="s">
        <v>86</v>
      </c>
      <c r="B31" s="194">
        <v>15</v>
      </c>
      <c r="C31" s="194">
        <v>0</v>
      </c>
      <c r="D31" s="191">
        <f t="shared" si="9"/>
        <v>15</v>
      </c>
    </row>
    <row r="32" spans="1:4" ht="9" customHeight="1" x14ac:dyDescent="0.2">
      <c r="A32" s="110" t="s">
        <v>216</v>
      </c>
      <c r="B32" s="194">
        <v>18</v>
      </c>
      <c r="C32" s="194">
        <v>5</v>
      </c>
      <c r="D32" s="191">
        <f t="shared" si="9"/>
        <v>23</v>
      </c>
    </row>
    <row r="33" spans="1:4" ht="9" customHeight="1" x14ac:dyDescent="0.2">
      <c r="A33" s="110" t="s">
        <v>217</v>
      </c>
      <c r="B33" s="194">
        <v>8</v>
      </c>
      <c r="C33" s="194">
        <v>3</v>
      </c>
      <c r="D33" s="191">
        <f t="shared" si="9"/>
        <v>11</v>
      </c>
    </row>
    <row r="34" spans="1:4" ht="18" x14ac:dyDescent="0.2">
      <c r="A34" s="110" t="s">
        <v>218</v>
      </c>
      <c r="B34" s="194">
        <v>30</v>
      </c>
      <c r="C34" s="194">
        <v>5</v>
      </c>
      <c r="D34" s="191">
        <f t="shared" ref="D34:D39" si="10">SUM(B34:C34)</f>
        <v>35</v>
      </c>
    </row>
    <row r="35" spans="1:4" ht="10.5" customHeight="1" x14ac:dyDescent="0.2">
      <c r="A35" s="110" t="s">
        <v>248</v>
      </c>
      <c r="B35" s="194">
        <v>4</v>
      </c>
      <c r="C35" s="194">
        <v>5</v>
      </c>
      <c r="D35" s="191">
        <f t="shared" ref="D35" si="11">SUM(B35:C35)</f>
        <v>9</v>
      </c>
    </row>
    <row r="36" spans="1:4" ht="9" customHeight="1" x14ac:dyDescent="0.2">
      <c r="A36" s="110" t="s">
        <v>315</v>
      </c>
      <c r="B36" s="194">
        <v>1</v>
      </c>
      <c r="C36" s="194">
        <v>0</v>
      </c>
      <c r="D36" s="191">
        <f t="shared" ref="D36:D37" si="12">SUM(B36:C36)</f>
        <v>1</v>
      </c>
    </row>
    <row r="37" spans="1:4" ht="15" x14ac:dyDescent="0.2">
      <c r="A37" s="110" t="s">
        <v>219</v>
      </c>
      <c r="B37" s="194">
        <v>220</v>
      </c>
      <c r="C37" s="194">
        <v>72</v>
      </c>
      <c r="D37" s="191">
        <f t="shared" si="12"/>
        <v>292</v>
      </c>
    </row>
    <row r="38" spans="1:4" ht="9.75" customHeight="1" x14ac:dyDescent="0.2">
      <c r="A38" s="110" t="s">
        <v>323</v>
      </c>
      <c r="B38" s="194">
        <v>1</v>
      </c>
      <c r="C38" s="194">
        <v>1</v>
      </c>
      <c r="D38" s="191">
        <f t="shared" si="10"/>
        <v>2</v>
      </c>
    </row>
    <row r="39" spans="1:4" ht="9" customHeight="1" x14ac:dyDescent="0.2">
      <c r="A39" s="110" t="s">
        <v>316</v>
      </c>
      <c r="B39" s="194">
        <v>5</v>
      </c>
      <c r="C39" s="194">
        <v>1</v>
      </c>
      <c r="D39" s="191">
        <f t="shared" si="10"/>
        <v>6</v>
      </c>
    </row>
    <row r="40" spans="1:4" ht="9" customHeight="1" x14ac:dyDescent="0.2">
      <c r="A40" s="80" t="s">
        <v>220</v>
      </c>
      <c r="B40" s="193">
        <v>5</v>
      </c>
      <c r="C40" s="193">
        <v>7</v>
      </c>
      <c r="D40" s="190">
        <f>SUM(B40:C40)</f>
        <v>12</v>
      </c>
    </row>
    <row r="41" spans="1:4" ht="9" customHeight="1" x14ac:dyDescent="0.2">
      <c r="A41" s="110" t="s">
        <v>112</v>
      </c>
      <c r="B41" s="194">
        <v>5</v>
      </c>
      <c r="C41" s="194">
        <v>7</v>
      </c>
      <c r="D41" s="191">
        <f t="shared" ref="D41" si="13">SUM(B41:C41)</f>
        <v>12</v>
      </c>
    </row>
    <row r="42" spans="1:4" ht="23.25" customHeight="1" x14ac:dyDescent="0.2">
      <c r="A42" s="86" t="s">
        <v>0</v>
      </c>
      <c r="B42" s="195">
        <f>+B40+B30+B25+B19+B13+B9+B8</f>
        <v>2669</v>
      </c>
      <c r="C42" s="195">
        <f>+C40+C30+C25+C19+C13+C9+C8</f>
        <v>843</v>
      </c>
      <c r="D42" s="192">
        <f>+D40+D30+D25+D19+D13+D9+D8</f>
        <v>3512</v>
      </c>
    </row>
    <row r="43" spans="1:4" ht="9" customHeight="1" x14ac:dyDescent="0.2">
      <c r="A43" s="48" t="s">
        <v>270</v>
      </c>
    </row>
    <row r="44" spans="1:4" ht="15" x14ac:dyDescent="0.2">
      <c r="A44" s="48" t="s">
        <v>243</v>
      </c>
    </row>
    <row r="45" spans="1:4" ht="12" customHeight="1" x14ac:dyDescent="0.2">
      <c r="A45" s="48" t="s">
        <v>275</v>
      </c>
    </row>
    <row r="47" spans="1:4" ht="32.25" customHeight="1" x14ac:dyDescent="0.2">
      <c r="A47" s="69"/>
    </row>
    <row r="48" spans="1:4" ht="19.5" x14ac:dyDescent="0.2"/>
    <row r="49" spans="6:6" ht="13.5" customHeight="1" x14ac:dyDescent="0.2"/>
    <row r="63" spans="6:6" ht="35.25" customHeight="1" x14ac:dyDescent="0.2">
      <c r="F63" s="68"/>
    </row>
    <row r="64" spans="6:6" ht="35.25" customHeight="1" x14ac:dyDescent="0.2">
      <c r="F64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6:D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14" t="s">
        <v>32</v>
      </c>
      <c r="B1" s="314"/>
      <c r="C1" s="314"/>
      <c r="D1" s="314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15" t="s">
        <v>109</v>
      </c>
      <c r="B3" s="315"/>
      <c r="C3" s="315"/>
      <c r="D3" s="315"/>
      <c r="G3" s="6"/>
    </row>
    <row r="4" spans="1:7" s="2" customFormat="1" ht="15.75" x14ac:dyDescent="0.2">
      <c r="A4" s="323" t="s">
        <v>123</v>
      </c>
      <c r="B4" s="315"/>
      <c r="C4" s="315"/>
      <c r="D4" s="315"/>
      <c r="F4" s="1"/>
    </row>
    <row r="5" spans="1:7" s="2" customFormat="1" ht="13.5" customHeight="1" thickBot="1" x14ac:dyDescent="0.25">
      <c r="A5" s="316"/>
      <c r="B5" s="317"/>
      <c r="C5" s="317"/>
      <c r="D5" s="317"/>
      <c r="F5" s="1"/>
    </row>
    <row r="6" spans="1:7" s="2" customFormat="1" ht="16.5" thickBot="1" x14ac:dyDescent="0.25">
      <c r="A6" s="318" t="s">
        <v>108</v>
      </c>
      <c r="B6" s="320" t="s">
        <v>81</v>
      </c>
      <c r="C6" s="321"/>
      <c r="D6" s="318" t="s">
        <v>0</v>
      </c>
      <c r="F6" s="1"/>
    </row>
    <row r="7" spans="1:7" s="2" customFormat="1" ht="16.5" thickBot="1" x14ac:dyDescent="0.25">
      <c r="A7" s="319"/>
      <c r="B7" s="26" t="s">
        <v>79</v>
      </c>
      <c r="C7" s="26" t="s">
        <v>80</v>
      </c>
      <c r="D7" s="322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13" t="s">
        <v>128</v>
      </c>
      <c r="B49" s="313"/>
      <c r="C49" s="313"/>
      <c r="D49" s="313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I210"/>
  <sheetViews>
    <sheetView showGridLines="0" topLeftCell="A43" zoomScale="190" zoomScaleNormal="190" zoomScaleSheetLayoutView="130" workbookViewId="0">
      <selection activeCell="D51" sqref="D51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26"/>
    <col min="6" max="6" width="19.42578125" style="230" customWidth="1"/>
    <col min="7" max="7" width="11.42578125" style="226"/>
    <col min="8" max="16384" width="11.42578125" style="43"/>
  </cols>
  <sheetData>
    <row r="1" spans="1:9" ht="15" x14ac:dyDescent="0.2">
      <c r="A1" s="282" t="s">
        <v>143</v>
      </c>
      <c r="B1" s="282"/>
      <c r="C1" s="282"/>
      <c r="D1" s="282"/>
    </row>
    <row r="2" spans="1:9" ht="15" x14ac:dyDescent="0.2">
      <c r="A2" s="207" t="s">
        <v>82</v>
      </c>
      <c r="B2" s="216"/>
      <c r="C2" s="216"/>
      <c r="D2" s="216"/>
      <c r="F2" s="231"/>
      <c r="G2" s="231"/>
    </row>
    <row r="3" spans="1:9" s="44" customFormat="1" ht="32.25" customHeight="1" x14ac:dyDescent="0.2">
      <c r="A3" s="283" t="s">
        <v>238</v>
      </c>
      <c r="B3" s="283"/>
      <c r="C3" s="283"/>
      <c r="D3" s="283"/>
      <c r="E3" s="247"/>
      <c r="F3" s="248"/>
      <c r="G3" s="248"/>
    </row>
    <row r="4" spans="1:9" s="44" customFormat="1" ht="15.75" x14ac:dyDescent="0.2">
      <c r="A4" s="286" t="s">
        <v>332</v>
      </c>
      <c r="B4" s="283"/>
      <c r="C4" s="283"/>
      <c r="D4" s="283"/>
      <c r="E4" s="247"/>
      <c r="F4" s="248"/>
      <c r="G4" s="248"/>
    </row>
    <row r="5" spans="1:9" s="44" customFormat="1" ht="5.25" customHeight="1" x14ac:dyDescent="0.2">
      <c r="A5" s="297"/>
      <c r="B5" s="297"/>
      <c r="C5" s="297"/>
      <c r="D5" s="297"/>
      <c r="E5" s="247"/>
      <c r="F5" s="248"/>
      <c r="G5" s="248"/>
    </row>
    <row r="6" spans="1:9" s="44" customFormat="1" ht="15.75" x14ac:dyDescent="0.2">
      <c r="A6" s="293" t="s">
        <v>239</v>
      </c>
      <c r="B6" s="292" t="s">
        <v>81</v>
      </c>
      <c r="C6" s="292"/>
      <c r="D6" s="293" t="s">
        <v>0</v>
      </c>
      <c r="E6" s="247"/>
      <c r="F6" s="248"/>
      <c r="G6" s="248"/>
    </row>
    <row r="7" spans="1:9" s="44" customFormat="1" ht="15.75" x14ac:dyDescent="0.2">
      <c r="A7" s="293"/>
      <c r="B7" s="55" t="s">
        <v>79</v>
      </c>
      <c r="C7" s="55" t="s">
        <v>80</v>
      </c>
      <c r="D7" s="293"/>
      <c r="E7" s="247"/>
      <c r="F7" s="268"/>
      <c r="G7" s="268"/>
      <c r="H7" s="269"/>
      <c r="I7" s="269"/>
    </row>
    <row r="8" spans="1:9" ht="4.5" customHeight="1" x14ac:dyDescent="0.2">
      <c r="A8" s="88"/>
      <c r="B8" s="84"/>
      <c r="C8" s="84"/>
      <c r="D8" s="83"/>
      <c r="E8" s="249"/>
      <c r="F8" s="268"/>
      <c r="G8" s="268"/>
      <c r="H8" s="270"/>
      <c r="I8" s="270"/>
    </row>
    <row r="9" spans="1:9" ht="9.9499999999999993" customHeight="1" x14ac:dyDescent="0.2">
      <c r="A9" s="140" t="s">
        <v>87</v>
      </c>
      <c r="B9" s="194">
        <v>14</v>
      </c>
      <c r="C9" s="194">
        <v>3</v>
      </c>
      <c r="D9" s="193">
        <f t="shared" ref="D9:D45" si="0">SUM(B9:C9)</f>
        <v>17</v>
      </c>
      <c r="E9" s="249"/>
      <c r="F9" s="271" t="s">
        <v>7</v>
      </c>
      <c r="G9" s="236">
        <v>598</v>
      </c>
      <c r="H9" s="270"/>
      <c r="I9" s="270"/>
    </row>
    <row r="10" spans="1:9" ht="9.9499999999999993" customHeight="1" x14ac:dyDescent="0.2">
      <c r="A10" s="140" t="s">
        <v>6</v>
      </c>
      <c r="B10" s="194">
        <v>50</v>
      </c>
      <c r="C10" s="194">
        <v>16</v>
      </c>
      <c r="D10" s="193">
        <f t="shared" si="0"/>
        <v>66</v>
      </c>
      <c r="E10" s="249"/>
      <c r="F10" s="271" t="s">
        <v>121</v>
      </c>
      <c r="G10" s="236">
        <v>279</v>
      </c>
      <c r="H10" s="270"/>
      <c r="I10" s="270"/>
    </row>
    <row r="11" spans="1:9" ht="9.9499999999999993" customHeight="1" x14ac:dyDescent="0.2">
      <c r="A11" s="140" t="s">
        <v>88</v>
      </c>
      <c r="B11" s="194">
        <v>5</v>
      </c>
      <c r="C11" s="194">
        <v>0</v>
      </c>
      <c r="D11" s="193">
        <f t="shared" si="0"/>
        <v>5</v>
      </c>
      <c r="E11" s="249"/>
      <c r="F11" s="271" t="s">
        <v>39</v>
      </c>
      <c r="G11" s="236">
        <v>207</v>
      </c>
      <c r="H11" s="270"/>
      <c r="I11" s="270"/>
    </row>
    <row r="12" spans="1:9" ht="9.9499999999999993" customHeight="1" x14ac:dyDescent="0.2">
      <c r="A12" s="140" t="s">
        <v>222</v>
      </c>
      <c r="B12" s="194">
        <v>6</v>
      </c>
      <c r="C12" s="194">
        <v>1</v>
      </c>
      <c r="D12" s="193">
        <f t="shared" si="0"/>
        <v>7</v>
      </c>
      <c r="E12" s="249"/>
      <c r="F12" s="271" t="s">
        <v>8</v>
      </c>
      <c r="G12" s="236">
        <v>206</v>
      </c>
      <c r="H12" s="270"/>
      <c r="I12" s="270"/>
    </row>
    <row r="13" spans="1:9" ht="9.9499999999999993" customHeight="1" x14ac:dyDescent="0.2">
      <c r="A13" s="140" t="s">
        <v>95</v>
      </c>
      <c r="B13" s="194">
        <v>12</v>
      </c>
      <c r="C13" s="194">
        <v>4</v>
      </c>
      <c r="D13" s="193">
        <f t="shared" si="0"/>
        <v>16</v>
      </c>
      <c r="E13" s="249"/>
      <c r="F13" s="271" t="s">
        <v>103</v>
      </c>
      <c r="G13" s="236">
        <v>201</v>
      </c>
      <c r="H13" s="270"/>
      <c r="I13" s="270"/>
    </row>
    <row r="14" spans="1:9" ht="9.9499999999999993" customHeight="1" x14ac:dyDescent="0.2">
      <c r="A14" s="140" t="s">
        <v>5</v>
      </c>
      <c r="B14" s="194">
        <v>60</v>
      </c>
      <c r="C14" s="194">
        <v>38</v>
      </c>
      <c r="D14" s="193">
        <f t="shared" si="0"/>
        <v>98</v>
      </c>
      <c r="E14" s="249"/>
      <c r="F14" s="271" t="s">
        <v>10</v>
      </c>
      <c r="G14" s="236">
        <v>180</v>
      </c>
      <c r="H14" s="270"/>
      <c r="I14" s="270"/>
    </row>
    <row r="15" spans="1:9" ht="9.9499999999999993" customHeight="1" x14ac:dyDescent="0.2">
      <c r="A15" s="140" t="s">
        <v>40</v>
      </c>
      <c r="B15" s="194">
        <v>123</v>
      </c>
      <c r="C15" s="194">
        <v>38</v>
      </c>
      <c r="D15" s="193">
        <f t="shared" si="0"/>
        <v>161</v>
      </c>
      <c r="E15" s="249"/>
      <c r="F15" s="271" t="s">
        <v>327</v>
      </c>
      <c r="G15" s="236">
        <v>180</v>
      </c>
      <c r="H15" s="270"/>
      <c r="I15" s="270"/>
    </row>
    <row r="16" spans="1:9" ht="9.9499999999999993" customHeight="1" x14ac:dyDescent="0.2">
      <c r="A16" s="140" t="s">
        <v>110</v>
      </c>
      <c r="B16" s="194">
        <v>16</v>
      </c>
      <c r="C16" s="194">
        <v>10</v>
      </c>
      <c r="D16" s="193">
        <f t="shared" si="0"/>
        <v>26</v>
      </c>
      <c r="E16" s="249"/>
      <c r="F16" s="271" t="s">
        <v>40</v>
      </c>
      <c r="G16" s="236">
        <v>161</v>
      </c>
      <c r="H16" s="270"/>
      <c r="I16" s="270"/>
    </row>
    <row r="17" spans="1:9" ht="9.9499999999999993" customHeight="1" x14ac:dyDescent="0.2">
      <c r="A17" s="140" t="s">
        <v>223</v>
      </c>
      <c r="B17" s="194">
        <v>53</v>
      </c>
      <c r="C17" s="194">
        <v>9</v>
      </c>
      <c r="D17" s="193">
        <f t="shared" si="0"/>
        <v>62</v>
      </c>
      <c r="E17" s="249"/>
      <c r="F17" s="271" t="s">
        <v>38</v>
      </c>
      <c r="G17" s="236">
        <v>153</v>
      </c>
      <c r="H17" s="270"/>
      <c r="I17" s="270"/>
    </row>
    <row r="18" spans="1:9" ht="9.9499999999999993" customHeight="1" x14ac:dyDescent="0.2">
      <c r="A18" s="140" t="s">
        <v>89</v>
      </c>
      <c r="B18" s="194">
        <v>28</v>
      </c>
      <c r="C18" s="194">
        <v>11</v>
      </c>
      <c r="D18" s="193">
        <f t="shared" si="0"/>
        <v>39</v>
      </c>
      <c r="E18" s="249"/>
      <c r="F18" s="271" t="s">
        <v>1</v>
      </c>
      <c r="G18" s="236">
        <v>1347</v>
      </c>
      <c r="H18" s="270"/>
      <c r="I18" s="270"/>
    </row>
    <row r="19" spans="1:9" ht="9.9499999999999993" customHeight="1" x14ac:dyDescent="0.2">
      <c r="A19" s="140" t="s">
        <v>90</v>
      </c>
      <c r="B19" s="194">
        <v>10</v>
      </c>
      <c r="C19" s="194">
        <v>4</v>
      </c>
      <c r="D19" s="193">
        <f t="shared" si="0"/>
        <v>14</v>
      </c>
      <c r="E19" s="249"/>
      <c r="F19" s="271" t="s">
        <v>292</v>
      </c>
      <c r="G19" s="236">
        <f>SUM(G9:G18)</f>
        <v>3512</v>
      </c>
      <c r="H19" s="270"/>
      <c r="I19" s="270"/>
    </row>
    <row r="20" spans="1:9" ht="9.9499999999999993" customHeight="1" x14ac:dyDescent="0.2">
      <c r="A20" s="140" t="s">
        <v>7</v>
      </c>
      <c r="B20" s="194">
        <v>453</v>
      </c>
      <c r="C20" s="194">
        <v>145</v>
      </c>
      <c r="D20" s="193">
        <f t="shared" si="0"/>
        <v>598</v>
      </c>
      <c r="E20" s="249"/>
      <c r="F20" s="270"/>
      <c r="G20" s="270"/>
      <c r="H20" s="270"/>
      <c r="I20" s="270"/>
    </row>
    <row r="21" spans="1:9" ht="9.9499999999999993" customHeight="1" x14ac:dyDescent="0.2">
      <c r="A21" s="140" t="s">
        <v>91</v>
      </c>
      <c r="B21" s="194">
        <v>19</v>
      </c>
      <c r="C21" s="194">
        <v>7</v>
      </c>
      <c r="D21" s="193">
        <f t="shared" si="0"/>
        <v>26</v>
      </c>
      <c r="E21" s="249"/>
      <c r="F21" s="270"/>
      <c r="G21" s="270"/>
      <c r="H21" s="270"/>
      <c r="I21" s="270"/>
    </row>
    <row r="22" spans="1:9" ht="9.9499999999999993" customHeight="1" x14ac:dyDescent="0.2">
      <c r="A22" s="140" t="s">
        <v>224</v>
      </c>
      <c r="B22" s="194">
        <v>116</v>
      </c>
      <c r="C22" s="194">
        <v>28</v>
      </c>
      <c r="D22" s="193">
        <f t="shared" si="0"/>
        <v>144</v>
      </c>
      <c r="E22" s="249"/>
      <c r="F22" s="270"/>
      <c r="G22" s="270"/>
      <c r="H22" s="270"/>
      <c r="I22" s="270"/>
    </row>
    <row r="23" spans="1:9" ht="9.9499999999999993" customHeight="1" x14ac:dyDescent="0.2">
      <c r="A23" s="140" t="s">
        <v>39</v>
      </c>
      <c r="B23" s="194">
        <v>166</v>
      </c>
      <c r="C23" s="194">
        <v>41</v>
      </c>
      <c r="D23" s="193">
        <f t="shared" si="0"/>
        <v>207</v>
      </c>
      <c r="E23" s="249"/>
      <c r="F23" s="270"/>
      <c r="G23" s="270"/>
      <c r="H23" s="270"/>
      <c r="I23" s="270"/>
    </row>
    <row r="24" spans="1:9" ht="9.9499999999999993" customHeight="1" x14ac:dyDescent="0.2">
      <c r="A24" s="140" t="s">
        <v>96</v>
      </c>
      <c r="B24" s="194">
        <v>10</v>
      </c>
      <c r="C24" s="194">
        <v>8</v>
      </c>
      <c r="D24" s="193">
        <f t="shared" si="0"/>
        <v>18</v>
      </c>
      <c r="E24" s="249"/>
      <c r="F24" s="270"/>
      <c r="G24" s="270"/>
      <c r="H24" s="270"/>
      <c r="I24" s="270"/>
    </row>
    <row r="25" spans="1:9" ht="9.9499999999999993" customHeight="1" x14ac:dyDescent="0.2">
      <c r="A25" s="140" t="s">
        <v>97</v>
      </c>
      <c r="B25" s="194">
        <v>16</v>
      </c>
      <c r="C25" s="194">
        <v>7</v>
      </c>
      <c r="D25" s="193">
        <f t="shared" si="0"/>
        <v>23</v>
      </c>
      <c r="E25" s="249"/>
      <c r="F25" s="270"/>
      <c r="G25" s="270"/>
      <c r="H25" s="270"/>
      <c r="I25" s="270"/>
    </row>
    <row r="26" spans="1:9" ht="9.9499999999999993" customHeight="1" x14ac:dyDescent="0.2">
      <c r="A26" s="140" t="s">
        <v>92</v>
      </c>
      <c r="B26" s="194">
        <v>101</v>
      </c>
      <c r="C26" s="194">
        <v>45</v>
      </c>
      <c r="D26" s="193">
        <f t="shared" si="0"/>
        <v>146</v>
      </c>
      <c r="E26" s="249"/>
      <c r="F26" s="270"/>
      <c r="G26" s="270"/>
      <c r="H26" s="270"/>
      <c r="I26" s="270"/>
    </row>
    <row r="27" spans="1:9" ht="9.9499999999999993" customHeight="1" x14ac:dyDescent="0.2">
      <c r="A27" s="140" t="s">
        <v>93</v>
      </c>
      <c r="B27" s="194">
        <v>24</v>
      </c>
      <c r="C27" s="194">
        <v>5</v>
      </c>
      <c r="D27" s="193">
        <f t="shared" si="0"/>
        <v>29</v>
      </c>
      <c r="F27" s="270"/>
      <c r="G27" s="270"/>
      <c r="H27" s="270"/>
      <c r="I27" s="270"/>
    </row>
    <row r="28" spans="1:9" ht="9.9499999999999993" customHeight="1" x14ac:dyDescent="0.2">
      <c r="A28" s="140" t="s">
        <v>94</v>
      </c>
      <c r="B28" s="194">
        <v>15</v>
      </c>
      <c r="C28" s="194">
        <v>5</v>
      </c>
      <c r="D28" s="193">
        <f t="shared" si="0"/>
        <v>20</v>
      </c>
      <c r="F28" s="270"/>
      <c r="G28" s="270"/>
      <c r="H28" s="270"/>
      <c r="I28" s="270"/>
    </row>
    <row r="29" spans="1:9" ht="9.9499999999999993" customHeight="1" x14ac:dyDescent="0.2">
      <c r="A29" s="140" t="s">
        <v>121</v>
      </c>
      <c r="B29" s="194">
        <v>248</v>
      </c>
      <c r="C29" s="194">
        <v>31</v>
      </c>
      <c r="D29" s="193">
        <f t="shared" si="0"/>
        <v>279</v>
      </c>
      <c r="F29" s="270"/>
      <c r="G29" s="270"/>
      <c r="H29" s="270"/>
      <c r="I29" s="270"/>
    </row>
    <row r="30" spans="1:9" ht="9.9499999999999993" customHeight="1" x14ac:dyDescent="0.2">
      <c r="A30" s="140" t="s">
        <v>324</v>
      </c>
      <c r="B30" s="194">
        <v>4</v>
      </c>
      <c r="C30" s="194">
        <v>3</v>
      </c>
      <c r="D30" s="193">
        <f t="shared" si="0"/>
        <v>7</v>
      </c>
      <c r="F30" s="270"/>
      <c r="G30" s="270"/>
      <c r="H30" s="270"/>
      <c r="I30" s="270"/>
    </row>
    <row r="31" spans="1:9" ht="9.9499999999999993" customHeight="1" x14ac:dyDescent="0.2">
      <c r="A31" s="140" t="s">
        <v>1</v>
      </c>
      <c r="B31" s="194">
        <v>223</v>
      </c>
      <c r="C31" s="194">
        <v>72</v>
      </c>
      <c r="D31" s="193">
        <f t="shared" si="0"/>
        <v>295</v>
      </c>
      <c r="F31" s="43"/>
      <c r="G31" s="43"/>
    </row>
    <row r="32" spans="1:9" ht="9.9499999999999993" customHeight="1" x14ac:dyDescent="0.2">
      <c r="A32" s="140" t="s">
        <v>125</v>
      </c>
      <c r="B32" s="194">
        <v>9</v>
      </c>
      <c r="C32" s="194">
        <v>5</v>
      </c>
      <c r="D32" s="193">
        <f t="shared" si="0"/>
        <v>14</v>
      </c>
      <c r="F32" s="43"/>
      <c r="G32" s="43"/>
    </row>
    <row r="33" spans="1:7" ht="9.9499999999999993" customHeight="1" x14ac:dyDescent="0.2">
      <c r="A33" s="140" t="s">
        <v>38</v>
      </c>
      <c r="B33" s="194">
        <v>120</v>
      </c>
      <c r="C33" s="194">
        <v>33</v>
      </c>
      <c r="D33" s="193">
        <f t="shared" si="0"/>
        <v>153</v>
      </c>
      <c r="F33" s="43"/>
      <c r="G33" s="43"/>
    </row>
    <row r="34" spans="1:7" ht="9.9499999999999993" customHeight="1" x14ac:dyDescent="0.2">
      <c r="A34" s="140" t="s">
        <v>122</v>
      </c>
      <c r="B34" s="194">
        <v>12</v>
      </c>
      <c r="C34" s="194">
        <v>1</v>
      </c>
      <c r="D34" s="193">
        <f t="shared" si="0"/>
        <v>13</v>
      </c>
      <c r="F34" s="43"/>
      <c r="G34" s="43"/>
    </row>
    <row r="35" spans="1:7" ht="9.9499999999999993" customHeight="1" x14ac:dyDescent="0.2">
      <c r="A35" s="140" t="s">
        <v>9</v>
      </c>
      <c r="B35" s="194">
        <v>119</v>
      </c>
      <c r="C35" s="194">
        <v>27</v>
      </c>
      <c r="D35" s="193">
        <f t="shared" si="0"/>
        <v>146</v>
      </c>
      <c r="F35" s="43"/>
      <c r="G35" s="43"/>
    </row>
    <row r="36" spans="1:7" ht="9.9499999999999993" customHeight="1" x14ac:dyDescent="0.2">
      <c r="A36" s="140" t="s">
        <v>101</v>
      </c>
      <c r="B36" s="194">
        <v>10</v>
      </c>
      <c r="C36" s="194">
        <v>4</v>
      </c>
      <c r="D36" s="193">
        <f t="shared" si="0"/>
        <v>14</v>
      </c>
      <c r="F36" s="43"/>
      <c r="G36" s="43"/>
    </row>
    <row r="37" spans="1:7" ht="9.9499999999999993" customHeight="1" x14ac:dyDescent="0.2">
      <c r="A37" s="140" t="s">
        <v>118</v>
      </c>
      <c r="B37" s="194">
        <v>6</v>
      </c>
      <c r="C37" s="194">
        <v>1</v>
      </c>
      <c r="D37" s="193">
        <f t="shared" si="0"/>
        <v>7</v>
      </c>
      <c r="F37" s="43"/>
      <c r="G37" s="43"/>
    </row>
    <row r="38" spans="1:7" ht="9.9499999999999993" customHeight="1" x14ac:dyDescent="0.2">
      <c r="A38" s="140" t="s">
        <v>102</v>
      </c>
      <c r="B38" s="194">
        <v>16</v>
      </c>
      <c r="C38" s="194">
        <v>1</v>
      </c>
      <c r="D38" s="193">
        <f t="shared" si="0"/>
        <v>17</v>
      </c>
      <c r="F38" s="43"/>
      <c r="G38" s="43"/>
    </row>
    <row r="39" spans="1:7" ht="9.9499999999999993" customHeight="1" x14ac:dyDescent="0.2">
      <c r="A39" s="140" t="s">
        <v>103</v>
      </c>
      <c r="B39" s="194">
        <v>164</v>
      </c>
      <c r="C39" s="194">
        <v>37</v>
      </c>
      <c r="D39" s="193">
        <f t="shared" si="0"/>
        <v>201</v>
      </c>
      <c r="F39" s="43"/>
      <c r="G39" s="43"/>
    </row>
    <row r="40" spans="1:7" ht="9.9499999999999993" customHeight="1" x14ac:dyDescent="0.2">
      <c r="A40" s="140" t="s">
        <v>8</v>
      </c>
      <c r="B40" s="194">
        <v>144</v>
      </c>
      <c r="C40" s="194">
        <v>62</v>
      </c>
      <c r="D40" s="193">
        <f t="shared" si="0"/>
        <v>206</v>
      </c>
      <c r="F40" s="43"/>
      <c r="G40" s="43"/>
    </row>
    <row r="41" spans="1:7" ht="9.9499999999999993" customHeight="1" x14ac:dyDescent="0.2">
      <c r="A41" s="140" t="s">
        <v>127</v>
      </c>
      <c r="B41" s="194">
        <v>1</v>
      </c>
      <c r="C41" s="194">
        <v>0</v>
      </c>
      <c r="D41" s="193">
        <f t="shared" si="0"/>
        <v>1</v>
      </c>
      <c r="F41" s="43"/>
      <c r="G41" s="43"/>
    </row>
    <row r="42" spans="1:7" ht="9.9499999999999993" customHeight="1" x14ac:dyDescent="0.2">
      <c r="A42" s="140" t="s">
        <v>10</v>
      </c>
      <c r="B42" s="194">
        <v>109</v>
      </c>
      <c r="C42" s="194">
        <v>71</v>
      </c>
      <c r="D42" s="193">
        <f t="shared" ref="D42:D44" si="1">SUM(B42:C42)</f>
        <v>180</v>
      </c>
      <c r="F42" s="43"/>
      <c r="G42" s="43"/>
    </row>
    <row r="43" spans="1:7" ht="9.9499999999999993" customHeight="1" x14ac:dyDescent="0.2">
      <c r="A43" s="140" t="s">
        <v>117</v>
      </c>
      <c r="B43" s="194">
        <v>52</v>
      </c>
      <c r="C43" s="194">
        <v>13</v>
      </c>
      <c r="D43" s="193">
        <f t="shared" si="1"/>
        <v>65</v>
      </c>
      <c r="F43" s="43"/>
      <c r="G43" s="43"/>
    </row>
    <row r="44" spans="1:7" ht="9.9499999999999993" customHeight="1" x14ac:dyDescent="0.2">
      <c r="A44" s="140" t="s">
        <v>225</v>
      </c>
      <c r="B44" s="194">
        <v>10</v>
      </c>
      <c r="C44" s="194">
        <v>2</v>
      </c>
      <c r="D44" s="193">
        <f t="shared" si="1"/>
        <v>12</v>
      </c>
      <c r="F44" s="43"/>
      <c r="G44" s="43"/>
    </row>
    <row r="45" spans="1:7" ht="9.9499999999999993" customHeight="1" x14ac:dyDescent="0.2">
      <c r="A45" s="140" t="s">
        <v>327</v>
      </c>
      <c r="B45" s="194">
        <v>125</v>
      </c>
      <c r="C45" s="194">
        <v>55</v>
      </c>
      <c r="D45" s="193">
        <f t="shared" si="0"/>
        <v>180</v>
      </c>
      <c r="F45" s="43"/>
      <c r="G45" s="43"/>
    </row>
    <row r="46" spans="1:7" ht="6" customHeight="1" x14ac:dyDescent="0.2">
      <c r="A46" s="175"/>
      <c r="B46" s="196"/>
      <c r="C46" s="196"/>
      <c r="D46" s="193"/>
      <c r="F46" s="43"/>
      <c r="G46" s="43"/>
    </row>
    <row r="47" spans="1:7" ht="18.75" customHeight="1" x14ac:dyDescent="0.2">
      <c r="A47" s="86" t="s">
        <v>0</v>
      </c>
      <c r="B47" s="195">
        <f>SUM(B9:B45)</f>
        <v>2669</v>
      </c>
      <c r="C47" s="195">
        <f>SUM(C9:C45)</f>
        <v>843</v>
      </c>
      <c r="D47" s="195">
        <f>SUM(D9:D45)</f>
        <v>3512</v>
      </c>
      <c r="F47" s="43"/>
      <c r="G47" s="43"/>
    </row>
    <row r="48" spans="1:7" ht="18.75" customHeight="1" x14ac:dyDescent="0.2">
      <c r="F48" s="43"/>
      <c r="G48" s="43"/>
    </row>
    <row r="49" spans="1:7" ht="15.75" x14ac:dyDescent="0.2">
      <c r="F49" s="43"/>
      <c r="G49" s="43"/>
    </row>
    <row r="50" spans="1:7" ht="16.5" customHeight="1" x14ac:dyDescent="0.2">
      <c r="F50" s="43"/>
      <c r="G50" s="43"/>
    </row>
    <row r="51" spans="1:7" ht="18" customHeight="1" x14ac:dyDescent="0.2">
      <c r="F51" s="43"/>
      <c r="G51" s="43"/>
    </row>
    <row r="52" spans="1:7" ht="15.75" x14ac:dyDescent="0.2">
      <c r="F52" s="43"/>
      <c r="G52" s="43"/>
    </row>
    <row r="53" spans="1:7" ht="45" customHeight="1" x14ac:dyDescent="0.2">
      <c r="F53" s="43"/>
      <c r="G53" s="43"/>
    </row>
    <row r="54" spans="1:7" ht="31.5" customHeight="1" x14ac:dyDescent="0.2">
      <c r="F54" s="43"/>
      <c r="G54" s="43"/>
    </row>
    <row r="55" spans="1:7" ht="30" customHeight="1" x14ac:dyDescent="0.2">
      <c r="F55" s="43"/>
      <c r="G55" s="43"/>
    </row>
    <row r="56" spans="1:7" ht="15.75" x14ac:dyDescent="0.2">
      <c r="F56" s="43"/>
      <c r="G56" s="43"/>
    </row>
    <row r="57" spans="1:7" ht="15" customHeight="1" x14ac:dyDescent="0.2">
      <c r="A57" s="48" t="s">
        <v>269</v>
      </c>
      <c r="F57" s="43"/>
      <c r="G57" s="43"/>
    </row>
    <row r="58" spans="1:7" ht="12.75" x14ac:dyDescent="0.2">
      <c r="A58" s="48" t="s">
        <v>243</v>
      </c>
      <c r="F58" s="43"/>
      <c r="G58" s="43"/>
    </row>
    <row r="59" spans="1:7" ht="12.75" x14ac:dyDescent="0.2">
      <c r="A59" s="48" t="s">
        <v>273</v>
      </c>
      <c r="F59" s="43"/>
      <c r="G59" s="43"/>
    </row>
    <row r="60" spans="1:7" s="226" customFormat="1" ht="15" customHeight="1" x14ac:dyDescent="0.2">
      <c r="A60" s="227"/>
      <c r="B60" s="228"/>
    </row>
    <row r="61" spans="1:7" s="226" customFormat="1" ht="15" customHeight="1" x14ac:dyDescent="0.2">
      <c r="A61" s="227"/>
      <c r="B61" s="228"/>
    </row>
    <row r="62" spans="1:7" s="226" customFormat="1" ht="12.75" x14ac:dyDescent="0.2">
      <c r="A62" s="227"/>
      <c r="B62" s="228"/>
    </row>
    <row r="63" spans="1:7" s="226" customFormat="1" ht="12.75" x14ac:dyDescent="0.2">
      <c r="A63" s="227"/>
      <c r="B63" s="228"/>
    </row>
    <row r="64" spans="1:7" s="226" customFormat="1" ht="12.75" x14ac:dyDescent="0.2">
      <c r="A64" s="227"/>
      <c r="B64" s="228"/>
    </row>
    <row r="65" spans="1:6" s="226" customFormat="1" ht="15.75" x14ac:dyDescent="0.2">
      <c r="A65" s="229"/>
    </row>
    <row r="66" spans="1:6" s="226" customFormat="1" ht="15.75" x14ac:dyDescent="0.2">
      <c r="A66" s="229"/>
    </row>
    <row r="67" spans="1:6" s="226" customFormat="1" ht="15.75" x14ac:dyDescent="0.2">
      <c r="A67" s="229"/>
      <c r="F67" s="230"/>
    </row>
    <row r="68" spans="1:6" s="226" customFormat="1" ht="15.75" x14ac:dyDescent="0.2">
      <c r="A68" s="229"/>
      <c r="F68" s="230"/>
    </row>
    <row r="69" spans="1:6" s="226" customFormat="1" ht="15.75" x14ac:dyDescent="0.2">
      <c r="A69" s="229"/>
      <c r="F69" s="230"/>
    </row>
    <row r="70" spans="1:6" s="226" customFormat="1" ht="15.75" x14ac:dyDescent="0.2">
      <c r="A70" s="229"/>
      <c r="F70" s="230"/>
    </row>
    <row r="71" spans="1:6" s="226" customFormat="1" ht="15.75" x14ac:dyDescent="0.2">
      <c r="A71" s="229"/>
      <c r="F71" s="230"/>
    </row>
    <row r="72" spans="1:6" s="226" customFormat="1" ht="15.75" x14ac:dyDescent="0.2">
      <c r="A72" s="229"/>
      <c r="F72" s="230"/>
    </row>
    <row r="73" spans="1:6" s="226" customFormat="1" ht="15.75" x14ac:dyDescent="0.2">
      <c r="A73" s="229"/>
      <c r="F73" s="230"/>
    </row>
    <row r="74" spans="1:6" s="226" customFormat="1" ht="15.75" x14ac:dyDescent="0.2">
      <c r="A74" s="229"/>
      <c r="F74" s="230"/>
    </row>
    <row r="75" spans="1:6" s="226" customFormat="1" ht="15.75" x14ac:dyDescent="0.2">
      <c r="A75" s="229"/>
      <c r="F75" s="230"/>
    </row>
    <row r="76" spans="1:6" s="226" customFormat="1" ht="15.75" x14ac:dyDescent="0.2">
      <c r="A76" s="229"/>
      <c r="F76" s="230"/>
    </row>
    <row r="77" spans="1:6" s="226" customFormat="1" ht="15.75" x14ac:dyDescent="0.2">
      <c r="A77" s="229"/>
      <c r="F77" s="230"/>
    </row>
    <row r="78" spans="1:6" ht="15.75" x14ac:dyDescent="0.2"/>
    <row r="79" spans="1:6" ht="15.75" x14ac:dyDescent="0.2"/>
    <row r="80" spans="1:6" ht="15.75" x14ac:dyDescent="0.2"/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</sheetData>
  <sortState xmlns:xlrd2="http://schemas.microsoft.com/office/spreadsheetml/2017/richdata2" ref="F9:G44">
    <sortCondition descending="1" ref="G9:G44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0"/>
  <sheetViews>
    <sheetView showGridLines="0" zoomScale="115" zoomScaleNormal="115" zoomScaleSheetLayoutView="115" workbookViewId="0">
      <selection activeCell="E37" sqref="E37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82" t="s">
        <v>144</v>
      </c>
      <c r="B1" s="282"/>
      <c r="C1" s="282"/>
      <c r="D1" s="282"/>
    </row>
    <row r="2" spans="1:4" ht="15" x14ac:dyDescent="0.2">
      <c r="A2" s="219" t="s">
        <v>82</v>
      </c>
      <c r="B2" s="216"/>
      <c r="C2" s="216"/>
      <c r="D2" s="216"/>
    </row>
    <row r="3" spans="1:4" s="68" customFormat="1" ht="31.5" customHeight="1" x14ac:dyDescent="0.2">
      <c r="A3" s="283" t="s">
        <v>262</v>
      </c>
      <c r="B3" s="283"/>
      <c r="C3" s="283"/>
      <c r="D3" s="283"/>
    </row>
    <row r="4" spans="1:4" s="68" customFormat="1" x14ac:dyDescent="0.2">
      <c r="A4" s="286" t="s">
        <v>332</v>
      </c>
      <c r="B4" s="283"/>
      <c r="C4" s="283"/>
      <c r="D4" s="283"/>
    </row>
    <row r="5" spans="1:4" s="68" customFormat="1" ht="7.5" customHeight="1" x14ac:dyDescent="0.2">
      <c r="A5" s="324"/>
      <c r="B5" s="325"/>
      <c r="C5" s="325"/>
      <c r="D5" s="325"/>
    </row>
    <row r="6" spans="1:4" s="68" customFormat="1" ht="18.75" customHeight="1" x14ac:dyDescent="0.2">
      <c r="A6" s="293" t="s">
        <v>33</v>
      </c>
      <c r="B6" s="292" t="s">
        <v>81</v>
      </c>
      <c r="C6" s="292"/>
      <c r="D6" s="293" t="s">
        <v>0</v>
      </c>
    </row>
    <row r="7" spans="1:4" s="68" customFormat="1" ht="18.75" customHeight="1" x14ac:dyDescent="0.2">
      <c r="A7" s="293"/>
      <c r="B7" s="55" t="s">
        <v>79</v>
      </c>
      <c r="C7" s="55" t="s">
        <v>80</v>
      </c>
      <c r="D7" s="293"/>
    </row>
    <row r="8" spans="1:4" ht="6" customHeight="1" x14ac:dyDescent="0.2">
      <c r="A8" s="88"/>
      <c r="B8" s="84"/>
      <c r="C8" s="84"/>
      <c r="D8" s="141"/>
    </row>
    <row r="9" spans="1:4" ht="10.5" customHeight="1" x14ac:dyDescent="0.2">
      <c r="A9" s="88" t="s">
        <v>24</v>
      </c>
      <c r="B9" s="182">
        <v>724</v>
      </c>
      <c r="C9" s="182">
        <v>277</v>
      </c>
      <c r="D9" s="197">
        <f t="shared" ref="D9:D27" si="0">SUM(B9:C9)</f>
        <v>1001</v>
      </c>
    </row>
    <row r="10" spans="1:4" ht="10.5" customHeight="1" x14ac:dyDescent="0.2">
      <c r="A10" s="88" t="s">
        <v>1</v>
      </c>
      <c r="B10" s="182">
        <v>404</v>
      </c>
      <c r="C10" s="182">
        <v>132</v>
      </c>
      <c r="D10" s="197">
        <f t="shared" si="0"/>
        <v>536</v>
      </c>
    </row>
    <row r="11" spans="1:4" ht="10.5" customHeight="1" x14ac:dyDescent="0.2">
      <c r="A11" s="88" t="s">
        <v>227</v>
      </c>
      <c r="B11" s="182">
        <v>259</v>
      </c>
      <c r="C11" s="182">
        <v>122</v>
      </c>
      <c r="D11" s="197">
        <f t="shared" si="0"/>
        <v>381</v>
      </c>
    </row>
    <row r="12" spans="1:4" ht="10.5" customHeight="1" x14ac:dyDescent="0.2">
      <c r="A12" s="88" t="s">
        <v>11</v>
      </c>
      <c r="B12" s="182">
        <v>282</v>
      </c>
      <c r="C12" s="182">
        <v>54</v>
      </c>
      <c r="D12" s="197">
        <f t="shared" si="0"/>
        <v>336</v>
      </c>
    </row>
    <row r="13" spans="1:4" ht="10.5" customHeight="1" x14ac:dyDescent="0.2">
      <c r="A13" s="88" t="s">
        <v>12</v>
      </c>
      <c r="B13" s="182">
        <v>254</v>
      </c>
      <c r="C13" s="182">
        <v>75</v>
      </c>
      <c r="D13" s="197">
        <f t="shared" si="0"/>
        <v>329</v>
      </c>
    </row>
    <row r="14" spans="1:4" ht="10.5" customHeight="1" x14ac:dyDescent="0.2">
      <c r="A14" s="88" t="s">
        <v>26</v>
      </c>
      <c r="B14" s="182">
        <v>190</v>
      </c>
      <c r="C14" s="182">
        <v>18</v>
      </c>
      <c r="D14" s="197">
        <f t="shared" si="0"/>
        <v>208</v>
      </c>
    </row>
    <row r="15" spans="1:4" ht="10.5" customHeight="1" x14ac:dyDescent="0.2">
      <c r="A15" s="88" t="s">
        <v>25</v>
      </c>
      <c r="B15" s="182">
        <v>172</v>
      </c>
      <c r="C15" s="182">
        <v>29</v>
      </c>
      <c r="D15" s="197">
        <f t="shared" si="0"/>
        <v>201</v>
      </c>
    </row>
    <row r="16" spans="1:4" ht="10.5" customHeight="1" x14ac:dyDescent="0.2">
      <c r="A16" s="88" t="s">
        <v>13</v>
      </c>
      <c r="B16" s="182">
        <v>118</v>
      </c>
      <c r="C16" s="182">
        <v>61</v>
      </c>
      <c r="D16" s="197">
        <f t="shared" si="0"/>
        <v>179</v>
      </c>
    </row>
    <row r="17" spans="1:9" ht="10.5" customHeight="1" x14ac:dyDescent="0.2">
      <c r="A17" s="88" t="s">
        <v>246</v>
      </c>
      <c r="B17" s="182">
        <v>92</v>
      </c>
      <c r="C17" s="182">
        <v>20</v>
      </c>
      <c r="D17" s="197">
        <f t="shared" si="0"/>
        <v>112</v>
      </c>
    </row>
    <row r="18" spans="1:9" ht="10.5" customHeight="1" x14ac:dyDescent="0.2">
      <c r="A18" s="88" t="s">
        <v>36</v>
      </c>
      <c r="B18" s="182">
        <v>72</v>
      </c>
      <c r="C18" s="182">
        <v>13</v>
      </c>
      <c r="D18" s="197">
        <f t="shared" si="0"/>
        <v>85</v>
      </c>
    </row>
    <row r="19" spans="1:9" ht="10.5" customHeight="1" x14ac:dyDescent="0.2">
      <c r="A19" s="88" t="s">
        <v>14</v>
      </c>
      <c r="B19" s="182">
        <v>26</v>
      </c>
      <c r="C19" s="182">
        <v>29</v>
      </c>
      <c r="D19" s="197">
        <f t="shared" si="0"/>
        <v>55</v>
      </c>
    </row>
    <row r="20" spans="1:9" ht="10.5" customHeight="1" x14ac:dyDescent="0.2">
      <c r="A20" s="88" t="s">
        <v>98</v>
      </c>
      <c r="B20" s="182">
        <v>33</v>
      </c>
      <c r="C20" s="182">
        <v>5</v>
      </c>
      <c r="D20" s="197">
        <f t="shared" si="0"/>
        <v>38</v>
      </c>
    </row>
    <row r="21" spans="1:9" ht="10.5" customHeight="1" x14ac:dyDescent="0.2">
      <c r="A21" s="88" t="s">
        <v>37</v>
      </c>
      <c r="B21" s="182">
        <v>20</v>
      </c>
      <c r="C21" s="182">
        <v>2</v>
      </c>
      <c r="D21" s="197">
        <f t="shared" ref="D21:D23" si="1">SUM(B21:C21)</f>
        <v>22</v>
      </c>
    </row>
    <row r="22" spans="1:9" ht="10.5" customHeight="1" x14ac:dyDescent="0.2">
      <c r="A22" s="88" t="s">
        <v>226</v>
      </c>
      <c r="B22" s="182">
        <v>7</v>
      </c>
      <c r="C22" s="182">
        <v>5</v>
      </c>
      <c r="D22" s="197">
        <f t="shared" si="1"/>
        <v>12</v>
      </c>
    </row>
    <row r="23" spans="1:9" ht="10.5" customHeight="1" x14ac:dyDescent="0.2">
      <c r="A23" s="88" t="s">
        <v>325</v>
      </c>
      <c r="B23" s="182">
        <v>6</v>
      </c>
      <c r="C23" s="182">
        <v>0</v>
      </c>
      <c r="D23" s="197">
        <f t="shared" si="1"/>
        <v>6</v>
      </c>
    </row>
    <row r="24" spans="1:9" ht="10.5" customHeight="1" x14ac:dyDescent="0.2">
      <c r="A24" s="88" t="s">
        <v>158</v>
      </c>
      <c r="B24" s="182">
        <v>4</v>
      </c>
      <c r="C24" s="182">
        <v>1</v>
      </c>
      <c r="D24" s="197">
        <f t="shared" si="0"/>
        <v>5</v>
      </c>
    </row>
    <row r="25" spans="1:9" ht="10.5" customHeight="1" x14ac:dyDescent="0.2">
      <c r="A25" s="88" t="s">
        <v>259</v>
      </c>
      <c r="B25" s="182">
        <v>4</v>
      </c>
      <c r="C25" s="182">
        <v>0</v>
      </c>
      <c r="D25" s="197">
        <f t="shared" si="0"/>
        <v>4</v>
      </c>
    </row>
    <row r="26" spans="1:9" ht="10.5" customHeight="1" x14ac:dyDescent="0.2">
      <c r="A26" s="88" t="s">
        <v>279</v>
      </c>
      <c r="B26" s="182">
        <v>1</v>
      </c>
      <c r="C26" s="182">
        <v>0</v>
      </c>
      <c r="D26" s="197">
        <f t="shared" si="0"/>
        <v>1</v>
      </c>
    </row>
    <row r="27" spans="1:9" ht="10.5" customHeight="1" x14ac:dyDescent="0.2">
      <c r="A27" s="88" t="s">
        <v>317</v>
      </c>
      <c r="B27" s="182">
        <v>1</v>
      </c>
      <c r="C27" s="182">
        <v>0</v>
      </c>
      <c r="D27" s="197">
        <f t="shared" si="0"/>
        <v>1</v>
      </c>
    </row>
    <row r="28" spans="1:9" ht="6" customHeight="1" x14ac:dyDescent="0.2">
      <c r="A28" s="88"/>
      <c r="B28" s="84"/>
      <c r="C28" s="84"/>
      <c r="D28" s="141"/>
    </row>
    <row r="29" spans="1:9" ht="18" customHeight="1" x14ac:dyDescent="0.2">
      <c r="A29" s="86" t="s">
        <v>0</v>
      </c>
      <c r="B29" s="184">
        <f>SUM(B9:B27)</f>
        <v>2669</v>
      </c>
      <c r="C29" s="184">
        <f>SUM(C9:C27)</f>
        <v>843</v>
      </c>
      <c r="D29" s="195">
        <f>SUM(D8:D27)</f>
        <v>3512</v>
      </c>
    </row>
    <row r="30" spans="1:9" ht="18" customHeight="1" x14ac:dyDescent="0.25">
      <c r="B30" s="89"/>
      <c r="C30" s="89"/>
      <c r="D30" s="89"/>
    </row>
    <row r="31" spans="1:9" ht="34.5" customHeight="1" x14ac:dyDescent="0.2">
      <c r="G31" s="68"/>
      <c r="H31" s="68"/>
      <c r="I31" s="68"/>
    </row>
    <row r="32" spans="1:9" ht="33" customHeight="1" x14ac:dyDescent="0.2">
      <c r="F32" s="68"/>
      <c r="G32" s="165"/>
      <c r="H32" s="57"/>
      <c r="I32" s="68"/>
    </row>
    <row r="33" spans="1:9" ht="16.5" customHeight="1" x14ac:dyDescent="0.2">
      <c r="G33" s="165"/>
      <c r="H33" s="166"/>
    </row>
    <row r="34" spans="1:9" ht="18" customHeight="1" x14ac:dyDescent="0.2">
      <c r="F34" s="68"/>
      <c r="H34" s="57"/>
      <c r="I34" s="68"/>
    </row>
    <row r="35" spans="1:9" ht="18" customHeight="1" x14ac:dyDescent="0.2">
      <c r="F35" s="68"/>
      <c r="G35" s="165"/>
      <c r="H35" s="57"/>
      <c r="I35" s="68"/>
    </row>
    <row r="36" spans="1:9" ht="18" customHeight="1" x14ac:dyDescent="0.2">
      <c r="F36" s="68"/>
      <c r="G36" s="165"/>
      <c r="H36" s="166"/>
      <c r="I36" s="68"/>
    </row>
    <row r="37" spans="1:9" ht="18" customHeight="1" x14ac:dyDescent="0.2">
      <c r="F37" s="68"/>
      <c r="G37" s="165"/>
      <c r="H37" s="166"/>
      <c r="I37" s="68"/>
    </row>
    <row r="38" spans="1:9" ht="18" customHeight="1" x14ac:dyDescent="0.2">
      <c r="F38" s="68"/>
      <c r="H38" s="57"/>
      <c r="I38" s="68"/>
    </row>
    <row r="39" spans="1:9" ht="18" customHeight="1" x14ac:dyDescent="0.2"/>
    <row r="40" spans="1:9" ht="18" customHeight="1" x14ac:dyDescent="0.2">
      <c r="H40" s="57"/>
    </row>
    <row r="41" spans="1:9" ht="18" customHeight="1" x14ac:dyDescent="0.2">
      <c r="G41" s="165"/>
      <c r="H41" s="166"/>
    </row>
    <row r="42" spans="1:9" ht="18" customHeight="1" x14ac:dyDescent="0.2"/>
    <row r="43" spans="1:9" ht="18" customHeight="1" x14ac:dyDescent="0.2"/>
    <row r="44" spans="1:9" ht="18" customHeight="1" x14ac:dyDescent="0.2">
      <c r="G44" s="165"/>
      <c r="H44" s="166"/>
    </row>
    <row r="45" spans="1:9" ht="18" customHeight="1" x14ac:dyDescent="0.2">
      <c r="G45" s="165"/>
      <c r="H45" s="166"/>
    </row>
    <row r="46" spans="1:9" x14ac:dyDescent="0.2">
      <c r="H46" s="57"/>
    </row>
    <row r="47" spans="1:9" x14ac:dyDescent="0.2">
      <c r="G47" s="165"/>
      <c r="H47" s="57"/>
    </row>
    <row r="48" spans="1:9" ht="15" x14ac:dyDescent="0.2">
      <c r="A48" s="48" t="s">
        <v>272</v>
      </c>
      <c r="B48" s="48"/>
      <c r="C48" s="48"/>
      <c r="D48" s="48"/>
    </row>
    <row r="49" spans="1:8" ht="15" x14ac:dyDescent="0.2">
      <c r="A49" s="48" t="s">
        <v>243</v>
      </c>
      <c r="B49" s="48"/>
      <c r="C49" s="48"/>
      <c r="D49" s="48"/>
      <c r="H49" s="57"/>
    </row>
    <row r="50" spans="1:8" ht="15" x14ac:dyDescent="0.2">
      <c r="A50" s="48" t="s">
        <v>277</v>
      </c>
      <c r="H50" s="57"/>
    </row>
    <row r="56" spans="1:8" ht="12" customHeight="1" x14ac:dyDescent="0.2"/>
    <row r="57" spans="1:8" ht="12" customHeight="1" x14ac:dyDescent="0.2"/>
    <row r="79" spans="9:12" x14ac:dyDescent="0.2">
      <c r="I79" s="68"/>
      <c r="J79" s="68"/>
      <c r="K79" s="68"/>
      <c r="L79" s="68"/>
    </row>
    <row r="80" spans="9:12" x14ac:dyDescent="0.2">
      <c r="I80" s="68"/>
      <c r="J80" s="68"/>
      <c r="K80" s="68"/>
      <c r="L80" s="68"/>
    </row>
    <row r="81" spans="8:12" x14ac:dyDescent="0.2">
      <c r="L81" s="68"/>
    </row>
    <row r="85" spans="8:12" x14ac:dyDescent="0.2">
      <c r="H85" s="87"/>
    </row>
    <row r="93" spans="8:12" x14ac:dyDescent="0.2">
      <c r="L93" s="87"/>
    </row>
    <row r="100" spans="11:11" x14ac:dyDescent="0.2">
      <c r="K100" s="87"/>
    </row>
  </sheetData>
  <sortState xmlns:xlrd2="http://schemas.microsoft.com/office/spreadsheetml/2017/richdata2" ref="G32:H47">
    <sortCondition descending="1" ref="H32:H47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46"/>
  <sheetViews>
    <sheetView showGridLines="0" zoomScale="115" zoomScaleNormal="115" zoomScaleSheetLayoutView="110" workbookViewId="0">
      <selection activeCell="K24" sqref="G5:K24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1" s="56" customFormat="1" ht="22.5" x14ac:dyDescent="0.2">
      <c r="A1" s="295" t="s">
        <v>137</v>
      </c>
      <c r="B1" s="295"/>
      <c r="C1" s="295"/>
      <c r="D1" s="295"/>
      <c r="E1" s="295"/>
    </row>
    <row r="2" spans="1:11" x14ac:dyDescent="0.2">
      <c r="A2" s="220" t="s">
        <v>82</v>
      </c>
      <c r="B2" s="214"/>
      <c r="C2" s="214"/>
      <c r="D2" s="214"/>
      <c r="E2" s="214"/>
    </row>
    <row r="3" spans="1:11" ht="27" customHeight="1" x14ac:dyDescent="0.2">
      <c r="A3" s="296" t="s">
        <v>105</v>
      </c>
      <c r="B3" s="296"/>
      <c r="C3" s="296"/>
      <c r="D3" s="296"/>
      <c r="E3" s="296"/>
      <c r="F3" s="59"/>
    </row>
    <row r="4" spans="1:11" ht="22.5" x14ac:dyDescent="0.2">
      <c r="A4" s="299" t="s">
        <v>331</v>
      </c>
      <c r="B4" s="296"/>
      <c r="C4" s="296"/>
      <c r="D4" s="296"/>
      <c r="E4" s="296"/>
      <c r="F4" s="59"/>
    </row>
    <row r="5" spans="1:11" ht="13.5" customHeight="1" x14ac:dyDescent="0.2">
      <c r="A5" s="297"/>
      <c r="B5" s="297"/>
      <c r="C5" s="297"/>
      <c r="D5" s="298"/>
      <c r="E5" s="298"/>
      <c r="F5" s="61"/>
      <c r="G5" s="272"/>
      <c r="H5" s="272"/>
      <c r="I5" s="272"/>
      <c r="J5" s="272"/>
      <c r="K5" s="272"/>
    </row>
    <row r="6" spans="1:11" ht="18" customHeight="1" x14ac:dyDescent="0.2">
      <c r="A6" s="288" t="s">
        <v>15</v>
      </c>
      <c r="B6" s="292" t="s">
        <v>81</v>
      </c>
      <c r="C6" s="292"/>
      <c r="D6" s="292" t="s">
        <v>0</v>
      </c>
      <c r="E6" s="326"/>
      <c r="F6" s="90"/>
      <c r="G6" s="273" t="s">
        <v>17</v>
      </c>
      <c r="H6" s="274">
        <f>+D9</f>
        <v>683</v>
      </c>
      <c r="I6" s="275"/>
      <c r="J6" s="276"/>
      <c r="K6" s="272"/>
    </row>
    <row r="7" spans="1:11" ht="18" customHeight="1" x14ac:dyDescent="0.2">
      <c r="A7" s="288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73" t="s">
        <v>18</v>
      </c>
      <c r="H7" s="274">
        <f>+D14</f>
        <v>19</v>
      </c>
      <c r="I7" s="277"/>
      <c r="J7" s="278"/>
      <c r="K7" s="272"/>
    </row>
    <row r="8" spans="1:11" s="58" customFormat="1" ht="19.5" x14ac:dyDescent="0.2">
      <c r="A8" s="91" t="s">
        <v>21</v>
      </c>
      <c r="B8" s="198">
        <v>2132</v>
      </c>
      <c r="C8" s="198">
        <v>697</v>
      </c>
      <c r="D8" s="198">
        <f t="shared" ref="D8:D14" si="0">SUM(B8:C8)</f>
        <v>2829</v>
      </c>
      <c r="E8" s="92">
        <f>+D8/$D$15*100</f>
        <v>80.118946474086655</v>
      </c>
      <c r="F8" s="49"/>
      <c r="G8" s="273" t="s">
        <v>16</v>
      </c>
      <c r="H8" s="274">
        <f>+D8</f>
        <v>2829</v>
      </c>
      <c r="I8" s="277"/>
      <c r="J8" s="278"/>
      <c r="K8" s="279"/>
    </row>
    <row r="9" spans="1:11" s="58" customFormat="1" ht="19.5" x14ac:dyDescent="0.2">
      <c r="A9" s="91" t="s">
        <v>22</v>
      </c>
      <c r="B9" s="198">
        <v>537</v>
      </c>
      <c r="C9" s="198">
        <v>146</v>
      </c>
      <c r="D9" s="198">
        <f>SUM(B9:C9)</f>
        <v>683</v>
      </c>
      <c r="E9" s="92">
        <f>+D9/$D$15*100</f>
        <v>19.342962333616541</v>
      </c>
      <c r="F9" s="49"/>
      <c r="G9" s="280" t="s">
        <v>132</v>
      </c>
      <c r="H9" s="281">
        <f>+D12</f>
        <v>3</v>
      </c>
      <c r="I9" s="277"/>
      <c r="J9" s="279"/>
      <c r="K9" s="279"/>
    </row>
    <row r="10" spans="1:11" ht="19.5" x14ac:dyDescent="0.2">
      <c r="A10" s="64" t="s">
        <v>19</v>
      </c>
      <c r="B10" s="199">
        <v>9</v>
      </c>
      <c r="C10" s="199">
        <v>3</v>
      </c>
      <c r="D10" s="199">
        <f>SUM(B10:C10)</f>
        <v>12</v>
      </c>
      <c r="E10" s="93">
        <f t="shared" ref="E10:E15" si="1">+D10/$D$15*100</f>
        <v>0.33984706881903143</v>
      </c>
      <c r="F10" s="90"/>
      <c r="G10" s="280" t="s">
        <v>20</v>
      </c>
      <c r="H10" s="281">
        <f>+D13</f>
        <v>146</v>
      </c>
      <c r="I10" s="277"/>
      <c r="J10" s="272"/>
      <c r="K10" s="272"/>
    </row>
    <row r="11" spans="1:11" ht="19.5" x14ac:dyDescent="0.2">
      <c r="A11" s="64" t="s">
        <v>245</v>
      </c>
      <c r="B11" s="199">
        <v>399</v>
      </c>
      <c r="C11" s="199">
        <v>123</v>
      </c>
      <c r="D11" s="199">
        <f t="shared" si="0"/>
        <v>522</v>
      </c>
      <c r="E11" s="93">
        <f t="shared" si="1"/>
        <v>14.783347493627868</v>
      </c>
      <c r="F11" s="90"/>
      <c r="G11" s="280" t="s">
        <v>19</v>
      </c>
      <c r="H11" s="281">
        <f>+D10</f>
        <v>12</v>
      </c>
      <c r="I11" s="277"/>
      <c r="J11" s="272"/>
      <c r="K11" s="272"/>
    </row>
    <row r="12" spans="1:11" ht="19.5" x14ac:dyDescent="0.2">
      <c r="A12" s="64" t="s">
        <v>132</v>
      </c>
      <c r="B12" s="199">
        <v>2</v>
      </c>
      <c r="C12" s="199">
        <v>1</v>
      </c>
      <c r="D12" s="199">
        <f>SUM(B12:C12)</f>
        <v>3</v>
      </c>
      <c r="E12" s="93">
        <f>+D12/$D$15*100</f>
        <v>8.4961767204757857E-2</v>
      </c>
      <c r="F12" s="90"/>
      <c r="G12" s="280" t="s">
        <v>245</v>
      </c>
      <c r="H12" s="281">
        <f>+D11</f>
        <v>522</v>
      </c>
      <c r="I12" s="277"/>
      <c r="J12" s="272"/>
      <c r="K12" s="272"/>
    </row>
    <row r="13" spans="1:11" x14ac:dyDescent="0.2">
      <c r="A13" s="64" t="s">
        <v>20</v>
      </c>
      <c r="B13" s="199">
        <v>127</v>
      </c>
      <c r="C13" s="199">
        <v>19</v>
      </c>
      <c r="D13" s="199">
        <f t="shared" si="0"/>
        <v>146</v>
      </c>
      <c r="E13" s="93">
        <f t="shared" si="1"/>
        <v>4.1348060039648828</v>
      </c>
      <c r="F13" s="94"/>
      <c r="G13" s="272"/>
      <c r="H13" s="272"/>
      <c r="I13" s="277"/>
      <c r="J13" s="272"/>
      <c r="K13" s="272"/>
    </row>
    <row r="14" spans="1:11" x14ac:dyDescent="0.2">
      <c r="A14" s="91" t="s">
        <v>23</v>
      </c>
      <c r="B14" s="198">
        <v>18</v>
      </c>
      <c r="C14" s="198">
        <v>1</v>
      </c>
      <c r="D14" s="198">
        <f t="shared" si="0"/>
        <v>19</v>
      </c>
      <c r="E14" s="92">
        <f>+D14/$D$15*100</f>
        <v>0.5380911922967998</v>
      </c>
      <c r="F14" s="90"/>
      <c r="G14" s="272"/>
      <c r="H14" s="272"/>
      <c r="I14" s="272"/>
      <c r="J14" s="272"/>
      <c r="K14" s="272"/>
    </row>
    <row r="15" spans="1:11" s="58" customFormat="1" ht="18" customHeight="1" x14ac:dyDescent="0.2">
      <c r="A15" s="54" t="s">
        <v>0</v>
      </c>
      <c r="B15" s="200">
        <f>SUM(B8+B9+B14)</f>
        <v>2687</v>
      </c>
      <c r="C15" s="200">
        <f>SUM(C8+C9+C14)</f>
        <v>844</v>
      </c>
      <c r="D15" s="200">
        <f>SUM(D8+D9+D14)</f>
        <v>3531</v>
      </c>
      <c r="E15" s="95">
        <f t="shared" si="1"/>
        <v>100</v>
      </c>
      <c r="F15" s="49"/>
      <c r="G15" s="272"/>
      <c r="H15" s="272"/>
      <c r="I15" s="279"/>
      <c r="J15" s="279"/>
      <c r="K15" s="279"/>
    </row>
    <row r="16" spans="1:11" s="58" customFormat="1" x14ac:dyDescent="0.2">
      <c r="A16" s="57"/>
      <c r="B16" s="62"/>
      <c r="C16" s="62"/>
      <c r="D16" s="62"/>
      <c r="E16" s="62"/>
      <c r="G16" s="272"/>
      <c r="H16" s="272"/>
      <c r="I16" s="279"/>
      <c r="J16" s="279"/>
      <c r="K16" s="279"/>
    </row>
    <row r="17" spans="1:11" ht="36" customHeight="1" x14ac:dyDescent="0.2">
      <c r="B17" s="62"/>
      <c r="C17" s="62"/>
      <c r="D17" s="62"/>
      <c r="E17" s="62"/>
      <c r="G17" s="272"/>
      <c r="H17" s="272"/>
      <c r="I17" s="272"/>
      <c r="J17" s="272"/>
      <c r="K17" s="272"/>
    </row>
    <row r="18" spans="1:11" x14ac:dyDescent="0.2">
      <c r="B18" s="62"/>
      <c r="C18" s="62"/>
      <c r="D18" s="62"/>
      <c r="E18" s="62"/>
      <c r="G18" s="272"/>
      <c r="H18" s="272"/>
      <c r="I18" s="272"/>
      <c r="J18" s="272"/>
      <c r="K18" s="272"/>
    </row>
    <row r="19" spans="1:11" ht="18" customHeight="1" x14ac:dyDescent="0.2">
      <c r="B19" s="62"/>
      <c r="C19" s="62"/>
      <c r="D19" s="62"/>
      <c r="E19" s="62"/>
      <c r="G19" s="272"/>
      <c r="H19" s="272"/>
      <c r="I19" s="272"/>
      <c r="J19" s="272"/>
      <c r="K19" s="272"/>
    </row>
    <row r="20" spans="1:11" ht="19.5" customHeight="1" x14ac:dyDescent="0.2">
      <c r="B20" s="62"/>
      <c r="C20" s="62"/>
      <c r="D20" s="62"/>
      <c r="E20" s="62"/>
      <c r="G20" s="272"/>
      <c r="H20" s="272"/>
      <c r="I20" s="272"/>
      <c r="J20" s="272"/>
      <c r="K20" s="272"/>
    </row>
    <row r="21" spans="1:11" ht="19.5" customHeight="1" x14ac:dyDescent="0.2">
      <c r="B21" s="62"/>
      <c r="C21" s="62"/>
      <c r="D21" s="62"/>
      <c r="E21" s="62"/>
      <c r="G21" s="272"/>
      <c r="H21" s="272"/>
      <c r="I21" s="272"/>
      <c r="J21" s="272"/>
      <c r="K21" s="272"/>
    </row>
    <row r="22" spans="1:11" ht="19.5" customHeight="1" x14ac:dyDescent="0.2">
      <c r="B22" s="62"/>
      <c r="C22" s="62"/>
      <c r="D22" s="62"/>
      <c r="E22" s="62"/>
      <c r="G22" s="272"/>
      <c r="H22" s="272"/>
      <c r="I22" s="272"/>
      <c r="J22" s="272"/>
      <c r="K22" s="272"/>
    </row>
    <row r="23" spans="1:11" ht="19.5" customHeight="1" x14ac:dyDescent="0.2">
      <c r="B23" s="62"/>
      <c r="C23" s="62"/>
      <c r="D23" s="62"/>
      <c r="E23" s="62"/>
      <c r="G23" s="272"/>
      <c r="H23" s="272"/>
      <c r="I23" s="272"/>
      <c r="J23" s="272"/>
      <c r="K23" s="272"/>
    </row>
    <row r="24" spans="1:11" ht="19.5" customHeight="1" x14ac:dyDescent="0.2">
      <c r="B24" s="62"/>
      <c r="C24" s="62"/>
      <c r="D24" s="62"/>
      <c r="E24" s="62"/>
      <c r="G24" s="272"/>
      <c r="H24" s="272"/>
      <c r="I24" s="272"/>
      <c r="J24" s="272"/>
      <c r="K24" s="272"/>
    </row>
    <row r="25" spans="1:11" ht="19.5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12" customHeight="1" x14ac:dyDescent="0.2"/>
    <row r="31" spans="1:11" ht="14.25" customHeight="1" x14ac:dyDescent="0.2">
      <c r="A31" s="48" t="s">
        <v>269</v>
      </c>
      <c r="B31" s="48"/>
      <c r="C31" s="48"/>
      <c r="D31" s="48"/>
      <c r="E31" s="48"/>
    </row>
    <row r="32" spans="1:11" ht="13.5" customHeight="1" x14ac:dyDescent="0.2">
      <c r="A32" s="48" t="s">
        <v>243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3"/>
  <sheetViews>
    <sheetView showGridLines="0" zoomScale="85" zoomScaleNormal="85" zoomScaleSheetLayoutView="85" workbookViewId="0">
      <selection activeCell="O16" sqref="O16"/>
    </sheetView>
  </sheetViews>
  <sheetFormatPr baseColWidth="10" defaultColWidth="11.42578125" defaultRowHeight="15" x14ac:dyDescent="0.2"/>
  <cols>
    <col min="1" max="1" width="74.7109375" style="57" customWidth="1"/>
    <col min="2" max="10" width="7.140625" style="57" customWidth="1"/>
    <col min="11" max="11" width="9.7109375" style="57" customWidth="1"/>
    <col min="12" max="12" width="11.7109375" style="57" customWidth="1"/>
    <col min="13" max="16384" width="11.42578125" style="57"/>
  </cols>
  <sheetData>
    <row r="1" spans="1:12" x14ac:dyDescent="0.2">
      <c r="A1" s="295" t="s">
        <v>145</v>
      </c>
      <c r="B1" s="295"/>
      <c r="C1" s="295"/>
      <c r="D1" s="295"/>
      <c r="E1" s="295"/>
      <c r="F1" s="295"/>
      <c r="G1" s="295"/>
      <c r="H1" s="295"/>
      <c r="I1" s="295"/>
      <c r="J1" s="295"/>
      <c r="K1" s="96"/>
      <c r="L1" s="96"/>
    </row>
    <row r="2" spans="1:12" x14ac:dyDescent="0.2">
      <c r="A2" s="220" t="s">
        <v>82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2" x14ac:dyDescent="0.2">
      <c r="A3" s="296" t="s">
        <v>242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12" x14ac:dyDescent="0.2">
      <c r="A4" s="299" t="s">
        <v>331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2" x14ac:dyDescent="0.2">
      <c r="A5" s="164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">
      <c r="A6" s="310" t="s">
        <v>198</v>
      </c>
      <c r="B6" s="329" t="s">
        <v>51</v>
      </c>
      <c r="C6" s="329"/>
      <c r="D6" s="329"/>
      <c r="E6" s="329"/>
      <c r="F6" s="329"/>
      <c r="G6" s="329"/>
      <c r="H6" s="329"/>
      <c r="I6" s="329"/>
      <c r="J6" s="329"/>
      <c r="K6" s="327" t="s">
        <v>0</v>
      </c>
    </row>
    <row r="7" spans="1:12" ht="18.75" customHeight="1" x14ac:dyDescent="0.2">
      <c r="A7" s="310"/>
      <c r="B7" s="162" t="s">
        <v>120</v>
      </c>
      <c r="C7" s="162" t="s">
        <v>131</v>
      </c>
      <c r="D7" s="162" t="s">
        <v>76</v>
      </c>
      <c r="E7" s="162" t="s">
        <v>75</v>
      </c>
      <c r="F7" s="162" t="s">
        <v>74</v>
      </c>
      <c r="G7" s="162" t="s">
        <v>70</v>
      </c>
      <c r="H7" s="162" t="s">
        <v>129</v>
      </c>
      <c r="I7" s="162" t="s">
        <v>69</v>
      </c>
      <c r="J7" s="162" t="s">
        <v>73</v>
      </c>
      <c r="K7" s="327"/>
      <c r="L7" s="97"/>
    </row>
    <row r="8" spans="1:12" ht="17.25" customHeight="1" x14ac:dyDescent="0.2">
      <c r="A8" s="80" t="s">
        <v>165</v>
      </c>
      <c r="B8" s="98">
        <v>0</v>
      </c>
      <c r="C8" s="98">
        <v>0</v>
      </c>
      <c r="D8" s="98">
        <v>1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143">
        <f t="shared" ref="K8:K17" si="0">SUM(B8:J8)</f>
        <v>1</v>
      </c>
      <c r="L8" s="97"/>
    </row>
    <row r="9" spans="1:12" ht="17.25" customHeight="1" x14ac:dyDescent="0.2">
      <c r="A9" s="110" t="s">
        <v>168</v>
      </c>
      <c r="B9" s="98">
        <v>0</v>
      </c>
      <c r="C9" s="98">
        <v>0</v>
      </c>
      <c r="D9" s="98">
        <v>1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203">
        <f t="shared" si="0"/>
        <v>1</v>
      </c>
      <c r="L9" s="97"/>
    </row>
    <row r="10" spans="1:12" ht="17.25" customHeight="1" x14ac:dyDescent="0.2">
      <c r="A10" s="80" t="s">
        <v>177</v>
      </c>
      <c r="B10" s="245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143">
        <f t="shared" si="0"/>
        <v>0</v>
      </c>
      <c r="L10" s="97"/>
    </row>
    <row r="11" spans="1:12" ht="17.25" customHeight="1" x14ac:dyDescent="0.2">
      <c r="A11" s="80" t="s">
        <v>169</v>
      </c>
      <c r="B11" s="245">
        <v>0</v>
      </c>
      <c r="C11" s="245">
        <v>0</v>
      </c>
      <c r="D11" s="245">
        <v>0</v>
      </c>
      <c r="E11" s="245">
        <v>0</v>
      </c>
      <c r="F11" s="245">
        <v>2</v>
      </c>
      <c r="G11" s="245">
        <v>0</v>
      </c>
      <c r="H11" s="245">
        <v>0</v>
      </c>
      <c r="I11" s="245">
        <v>0</v>
      </c>
      <c r="J11" s="245">
        <v>0</v>
      </c>
      <c r="K11" s="143">
        <f t="shared" si="0"/>
        <v>2</v>
      </c>
      <c r="L11" s="97"/>
    </row>
    <row r="12" spans="1:12" ht="17.25" customHeight="1" x14ac:dyDescent="0.2">
      <c r="A12" s="254" t="s">
        <v>171</v>
      </c>
      <c r="B12" s="243">
        <v>0</v>
      </c>
      <c r="C12" s="243">
        <v>0</v>
      </c>
      <c r="D12" s="243">
        <v>0</v>
      </c>
      <c r="E12" s="243">
        <v>0</v>
      </c>
      <c r="F12" s="243">
        <v>1</v>
      </c>
      <c r="G12" s="243">
        <v>0</v>
      </c>
      <c r="H12" s="243">
        <v>0</v>
      </c>
      <c r="I12" s="243">
        <v>0</v>
      </c>
      <c r="J12" s="243">
        <v>0</v>
      </c>
      <c r="K12" s="244">
        <f t="shared" si="0"/>
        <v>1</v>
      </c>
      <c r="L12" s="97"/>
    </row>
    <row r="13" spans="1:12" ht="17.25" customHeight="1" x14ac:dyDescent="0.2">
      <c r="A13" s="254" t="s">
        <v>170</v>
      </c>
      <c r="B13" s="243">
        <v>0</v>
      </c>
      <c r="C13" s="243">
        <v>0</v>
      </c>
      <c r="D13" s="243">
        <v>0</v>
      </c>
      <c r="E13" s="243">
        <v>0</v>
      </c>
      <c r="F13" s="243">
        <v>1</v>
      </c>
      <c r="G13" s="243">
        <v>0</v>
      </c>
      <c r="H13" s="243">
        <v>0</v>
      </c>
      <c r="I13" s="243">
        <v>0</v>
      </c>
      <c r="J13" s="243">
        <v>0</v>
      </c>
      <c r="K13" s="244">
        <f t="shared" si="0"/>
        <v>1</v>
      </c>
      <c r="L13" s="97"/>
    </row>
    <row r="14" spans="1:12" ht="17.25" customHeight="1" x14ac:dyDescent="0.2">
      <c r="A14" s="80" t="s">
        <v>174</v>
      </c>
      <c r="B14" s="98">
        <v>0</v>
      </c>
      <c r="C14" s="98">
        <v>0</v>
      </c>
      <c r="D14" s="98">
        <v>0</v>
      </c>
      <c r="E14" s="98">
        <v>1</v>
      </c>
      <c r="F14" s="98">
        <v>0</v>
      </c>
      <c r="G14" s="98">
        <v>0</v>
      </c>
      <c r="H14" s="98">
        <v>0</v>
      </c>
      <c r="I14" s="98">
        <v>1</v>
      </c>
      <c r="J14" s="98">
        <v>1</v>
      </c>
      <c r="K14" s="143">
        <f t="shared" si="0"/>
        <v>3</v>
      </c>
      <c r="L14" s="97"/>
    </row>
    <row r="15" spans="1:12" x14ac:dyDescent="0.2">
      <c r="A15" s="110" t="s">
        <v>176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243">
        <v>1</v>
      </c>
      <c r="K15" s="244">
        <f t="shared" si="0"/>
        <v>1</v>
      </c>
      <c r="L15" s="97"/>
    </row>
    <row r="16" spans="1:12" ht="33.75" customHeight="1" x14ac:dyDescent="0.2">
      <c r="A16" s="110" t="s">
        <v>175</v>
      </c>
      <c r="B16" s="98">
        <v>0</v>
      </c>
      <c r="C16" s="98">
        <v>0</v>
      </c>
      <c r="D16" s="98">
        <v>0</v>
      </c>
      <c r="E16" s="98">
        <v>1</v>
      </c>
      <c r="F16" s="98">
        <v>0</v>
      </c>
      <c r="G16" s="98">
        <v>0</v>
      </c>
      <c r="H16" s="98">
        <v>0</v>
      </c>
      <c r="I16" s="98">
        <v>1</v>
      </c>
      <c r="J16" s="243">
        <v>0</v>
      </c>
      <c r="K16" s="244">
        <f t="shared" ref="K16" si="1">SUM(B16:J16)</f>
        <v>2</v>
      </c>
      <c r="L16" s="97"/>
    </row>
    <row r="17" spans="1:12" ht="17.25" customHeight="1" x14ac:dyDescent="0.2">
      <c r="A17" s="80" t="s">
        <v>188</v>
      </c>
      <c r="B17" s="245">
        <v>0</v>
      </c>
      <c r="C17" s="245">
        <v>0</v>
      </c>
      <c r="D17" s="245">
        <v>0</v>
      </c>
      <c r="E17" s="245">
        <v>0</v>
      </c>
      <c r="F17" s="98">
        <v>0</v>
      </c>
      <c r="G17" s="98">
        <v>0</v>
      </c>
      <c r="H17" s="98">
        <v>1</v>
      </c>
      <c r="I17" s="98">
        <v>0</v>
      </c>
      <c r="J17" s="245">
        <v>0</v>
      </c>
      <c r="K17" s="143">
        <f t="shared" si="0"/>
        <v>1</v>
      </c>
      <c r="L17" s="97"/>
    </row>
    <row r="18" spans="1:12" x14ac:dyDescent="0.2">
      <c r="A18" s="254" t="s">
        <v>189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1</v>
      </c>
      <c r="I18" s="243">
        <v>0</v>
      </c>
      <c r="J18" s="243">
        <v>0</v>
      </c>
      <c r="K18" s="244">
        <f t="shared" ref="K18" si="2">SUM(B18:J18)</f>
        <v>1</v>
      </c>
      <c r="L18" s="97"/>
    </row>
    <row r="19" spans="1:12" x14ac:dyDescent="0.2">
      <c r="A19" s="80" t="s">
        <v>185</v>
      </c>
      <c r="B19" s="245">
        <v>0</v>
      </c>
      <c r="C19" s="245">
        <v>1</v>
      </c>
      <c r="D19" s="245">
        <v>0</v>
      </c>
      <c r="E19" s="245">
        <v>0</v>
      </c>
      <c r="F19" s="98">
        <v>0</v>
      </c>
      <c r="G19" s="98">
        <v>0</v>
      </c>
      <c r="H19" s="98">
        <v>0</v>
      </c>
      <c r="I19" s="98">
        <v>0</v>
      </c>
      <c r="J19" s="245">
        <v>0</v>
      </c>
      <c r="K19" s="143">
        <f t="shared" ref="K19:K26" si="3">SUM(B19:J19)</f>
        <v>1</v>
      </c>
      <c r="L19" s="97"/>
    </row>
    <row r="20" spans="1:12" ht="17.25" customHeight="1" x14ac:dyDescent="0.2">
      <c r="A20" s="80" t="s">
        <v>180</v>
      </c>
      <c r="B20" s="245">
        <v>0</v>
      </c>
      <c r="C20" s="245">
        <v>0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143">
        <f t="shared" si="3"/>
        <v>0</v>
      </c>
      <c r="L20" s="176"/>
    </row>
    <row r="21" spans="1:12" x14ac:dyDescent="0.2">
      <c r="A21" s="254" t="s">
        <v>182</v>
      </c>
      <c r="B21" s="243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4">
        <f t="shared" si="3"/>
        <v>0</v>
      </c>
      <c r="L21" s="97"/>
    </row>
    <row r="22" spans="1:12" ht="17.25" customHeight="1" x14ac:dyDescent="0.2">
      <c r="A22" s="80" t="s">
        <v>192</v>
      </c>
      <c r="B22" s="245">
        <v>0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1</v>
      </c>
      <c r="J22" s="245">
        <v>1</v>
      </c>
      <c r="K22" s="255">
        <f t="shared" si="3"/>
        <v>2</v>
      </c>
      <c r="L22" s="97"/>
    </row>
    <row r="23" spans="1:12" ht="23.25" customHeight="1" x14ac:dyDescent="0.2">
      <c r="A23" s="110" t="s">
        <v>195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1</v>
      </c>
      <c r="K23" s="244">
        <f t="shared" ref="K23" si="4">SUM(B23:J23)</f>
        <v>1</v>
      </c>
      <c r="L23" s="97"/>
    </row>
    <row r="24" spans="1:12" ht="21" customHeight="1" x14ac:dyDescent="0.2">
      <c r="A24" s="110" t="s">
        <v>193</v>
      </c>
      <c r="B24" s="243">
        <v>0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  <c r="H24" s="243">
        <v>0</v>
      </c>
      <c r="I24" s="243">
        <v>1</v>
      </c>
      <c r="J24" s="243">
        <v>0</v>
      </c>
      <c r="K24" s="244">
        <f t="shared" si="3"/>
        <v>1</v>
      </c>
      <c r="L24" s="97"/>
    </row>
    <row r="25" spans="1:12" ht="17.25" customHeight="1" x14ac:dyDescent="0.2">
      <c r="A25" s="80" t="s">
        <v>197</v>
      </c>
      <c r="B25" s="245">
        <v>0</v>
      </c>
      <c r="C25" s="245">
        <v>0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5">
        <v>0</v>
      </c>
      <c r="K25" s="255">
        <f t="shared" si="3"/>
        <v>0</v>
      </c>
      <c r="L25" s="97"/>
    </row>
    <row r="26" spans="1:12" ht="17.25" customHeight="1" x14ac:dyDescent="0.2">
      <c r="A26" s="80" t="s">
        <v>191</v>
      </c>
      <c r="B26" s="98">
        <v>3</v>
      </c>
      <c r="C26" s="98">
        <v>0</v>
      </c>
      <c r="D26" s="98">
        <v>0</v>
      </c>
      <c r="E26" s="98">
        <v>1</v>
      </c>
      <c r="F26" s="98">
        <v>3</v>
      </c>
      <c r="G26" s="98">
        <v>1</v>
      </c>
      <c r="H26" s="98">
        <v>0</v>
      </c>
      <c r="I26" s="98">
        <v>0</v>
      </c>
      <c r="J26" s="98">
        <v>1</v>
      </c>
      <c r="K26" s="143">
        <f t="shared" si="3"/>
        <v>9</v>
      </c>
      <c r="L26" s="97"/>
    </row>
    <row r="27" spans="1:12" ht="24" customHeight="1" x14ac:dyDescent="0.2">
      <c r="A27" s="54" t="s">
        <v>0</v>
      </c>
      <c r="B27" s="108">
        <f t="shared" ref="B27:J27" si="5">SUM(B8,B10,B11,B14,B17,B19,B20,B22,B25,B26)</f>
        <v>3</v>
      </c>
      <c r="C27" s="108">
        <f t="shared" si="5"/>
        <v>1</v>
      </c>
      <c r="D27" s="108">
        <f t="shared" si="5"/>
        <v>1</v>
      </c>
      <c r="E27" s="108">
        <f t="shared" si="5"/>
        <v>2</v>
      </c>
      <c r="F27" s="108">
        <f t="shared" si="5"/>
        <v>5</v>
      </c>
      <c r="G27" s="108">
        <f t="shared" si="5"/>
        <v>1</v>
      </c>
      <c r="H27" s="108">
        <f t="shared" si="5"/>
        <v>1</v>
      </c>
      <c r="I27" s="108">
        <f t="shared" si="5"/>
        <v>2</v>
      </c>
      <c r="J27" s="108">
        <f t="shared" si="5"/>
        <v>3</v>
      </c>
      <c r="K27" s="109">
        <f>+SUM(B27:J27)</f>
        <v>19</v>
      </c>
    </row>
    <row r="28" spans="1:12" x14ac:dyDescent="0.2">
      <c r="A28" s="48" t="s">
        <v>272</v>
      </c>
    </row>
    <row r="29" spans="1:12" x14ac:dyDescent="0.2">
      <c r="A29" s="48" t="s">
        <v>243</v>
      </c>
    </row>
    <row r="30" spans="1:12" x14ac:dyDescent="0.2">
      <c r="A30" s="328" t="s">
        <v>51</v>
      </c>
      <c r="B30" s="328"/>
      <c r="C30" s="328"/>
      <c r="D30" s="328"/>
      <c r="E30" s="328"/>
      <c r="F30" s="328"/>
      <c r="G30" s="328"/>
      <c r="H30" s="328"/>
      <c r="I30" s="328"/>
      <c r="J30" s="328"/>
    </row>
    <row r="31" spans="1:12" ht="15" customHeight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2.75" customHeight="1" x14ac:dyDescent="0.2">
      <c r="A32" s="100" t="s">
        <v>68</v>
      </c>
      <c r="B32" s="331" t="s">
        <v>60</v>
      </c>
      <c r="C32" s="331"/>
      <c r="D32" s="331"/>
      <c r="E32" s="331"/>
      <c r="F32" s="331"/>
      <c r="G32" s="331"/>
      <c r="H32" s="331"/>
      <c r="I32" s="101"/>
      <c r="L32" s="102"/>
    </row>
    <row r="33" spans="1:14" ht="13.5" customHeight="1" x14ac:dyDescent="0.2">
      <c r="A33" s="100" t="s">
        <v>67</v>
      </c>
      <c r="B33" s="331" t="s">
        <v>59</v>
      </c>
      <c r="C33" s="331"/>
      <c r="D33" s="331"/>
      <c r="E33" s="331"/>
      <c r="F33" s="331"/>
      <c r="G33" s="331"/>
      <c r="H33" s="331"/>
      <c r="I33" s="101"/>
      <c r="L33" s="102"/>
    </row>
    <row r="34" spans="1:14" ht="13.5" customHeight="1" x14ac:dyDescent="0.2">
      <c r="A34" s="100" t="s">
        <v>66</v>
      </c>
      <c r="B34" s="331" t="s">
        <v>58</v>
      </c>
      <c r="C34" s="331"/>
      <c r="D34" s="331"/>
      <c r="E34" s="331"/>
      <c r="F34" s="331"/>
      <c r="G34" s="331"/>
      <c r="H34" s="331"/>
      <c r="I34" s="101"/>
      <c r="L34" s="102"/>
    </row>
    <row r="35" spans="1:14" ht="13.5" customHeight="1" x14ac:dyDescent="0.2">
      <c r="A35" s="100" t="s">
        <v>65</v>
      </c>
      <c r="B35" s="331" t="s">
        <v>57</v>
      </c>
      <c r="C35" s="331"/>
      <c r="D35" s="331"/>
      <c r="E35" s="331"/>
      <c r="F35" s="331"/>
      <c r="G35" s="331"/>
      <c r="H35" s="331"/>
      <c r="I35" s="101"/>
      <c r="L35" s="102"/>
    </row>
    <row r="36" spans="1:14" ht="13.5" customHeight="1" x14ac:dyDescent="0.2">
      <c r="A36" s="100" t="s">
        <v>64</v>
      </c>
      <c r="B36" s="331" t="s">
        <v>56</v>
      </c>
      <c r="C36" s="331"/>
      <c r="D36" s="331"/>
      <c r="E36" s="331"/>
      <c r="F36" s="331"/>
      <c r="G36" s="331"/>
      <c r="H36" s="331"/>
      <c r="I36" s="101"/>
      <c r="L36" s="102"/>
    </row>
    <row r="37" spans="1:14" ht="13.5" customHeight="1" x14ac:dyDescent="0.2">
      <c r="A37" s="100" t="s">
        <v>63</v>
      </c>
      <c r="B37" s="331" t="s">
        <v>55</v>
      </c>
      <c r="C37" s="331"/>
      <c r="D37" s="331"/>
      <c r="E37" s="331"/>
      <c r="F37" s="331"/>
      <c r="G37" s="331"/>
      <c r="H37" s="331"/>
      <c r="I37" s="101"/>
      <c r="L37" s="102"/>
    </row>
    <row r="38" spans="1:14" ht="13.5" customHeight="1" x14ac:dyDescent="0.2">
      <c r="A38" s="100" t="s">
        <v>62</v>
      </c>
      <c r="B38" s="331" t="s">
        <v>54</v>
      </c>
      <c r="C38" s="331"/>
      <c r="D38" s="331"/>
      <c r="E38" s="331"/>
      <c r="F38" s="331"/>
      <c r="G38" s="331"/>
      <c r="H38" s="331"/>
      <c r="I38" s="101"/>
      <c r="L38" s="102"/>
    </row>
    <row r="39" spans="1:14" ht="13.5" customHeight="1" x14ac:dyDescent="0.2">
      <c r="A39" s="100" t="s">
        <v>61</v>
      </c>
      <c r="B39" s="331" t="s">
        <v>53</v>
      </c>
      <c r="C39" s="331"/>
      <c r="D39" s="331"/>
      <c r="E39" s="331"/>
      <c r="F39" s="331"/>
      <c r="G39" s="331"/>
      <c r="H39" s="331"/>
      <c r="I39" s="101"/>
      <c r="L39" s="102"/>
    </row>
    <row r="40" spans="1:14" ht="13.5" customHeight="1" x14ac:dyDescent="0.2">
      <c r="A40" s="101"/>
      <c r="B40" s="331" t="s">
        <v>133</v>
      </c>
      <c r="C40" s="331"/>
      <c r="D40" s="331"/>
      <c r="E40" s="331"/>
      <c r="F40" s="331"/>
      <c r="G40" s="331"/>
      <c r="H40" s="331"/>
      <c r="I40" s="101"/>
      <c r="L40" s="102"/>
    </row>
    <row r="43" spans="1:14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4" x14ac:dyDescent="0.1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330"/>
      <c r="L45" s="330"/>
      <c r="M45" s="330"/>
      <c r="N45" s="330"/>
    </row>
    <row r="46" spans="1:14" x14ac:dyDescent="0.2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330"/>
      <c r="L46" s="330"/>
      <c r="M46" s="330"/>
      <c r="N46" s="330"/>
    </row>
    <row r="47" spans="1:14" x14ac:dyDescent="0.2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330"/>
      <c r="L47" s="330"/>
      <c r="M47" s="330"/>
      <c r="N47" s="330"/>
    </row>
    <row r="48" spans="1:14" x14ac:dyDescent="0.2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330"/>
      <c r="L48" s="330"/>
      <c r="M48" s="330"/>
      <c r="N48" s="330"/>
    </row>
    <row r="49" spans="1:14" x14ac:dyDescent="0.2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330"/>
      <c r="L49" s="330"/>
      <c r="M49" s="330"/>
      <c r="N49" s="330"/>
    </row>
    <row r="50" spans="1:14" x14ac:dyDescent="0.2">
      <c r="A50" s="105"/>
      <c r="B50" s="106"/>
      <c r="C50" s="106"/>
      <c r="D50" s="106"/>
      <c r="E50" s="106"/>
      <c r="F50" s="106"/>
      <c r="G50" s="106"/>
      <c r="H50" s="106"/>
      <c r="I50" s="106"/>
      <c r="J50" s="106"/>
      <c r="K50" s="330"/>
      <c r="L50" s="330"/>
      <c r="M50" s="330"/>
      <c r="N50" s="330"/>
    </row>
    <row r="51" spans="1:14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330"/>
      <c r="L51" s="330"/>
      <c r="M51" s="330"/>
      <c r="N51" s="330"/>
    </row>
    <row r="52" spans="1:14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330"/>
      <c r="L52" s="330"/>
      <c r="M52" s="330"/>
      <c r="N52" s="330"/>
    </row>
    <row r="53" spans="1:14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330"/>
      <c r="L53" s="330"/>
      <c r="M53" s="330"/>
      <c r="N53" s="330"/>
    </row>
  </sheetData>
  <mergeCells count="25">
    <mergeCell ref="K45:N45"/>
    <mergeCell ref="K46:N46"/>
    <mergeCell ref="K47:N47"/>
    <mergeCell ref="K48:N48"/>
    <mergeCell ref="B32:H32"/>
    <mergeCell ref="B33:H33"/>
    <mergeCell ref="B35:H35"/>
    <mergeCell ref="B34:H34"/>
    <mergeCell ref="B40:H40"/>
    <mergeCell ref="B39:H39"/>
    <mergeCell ref="B38:H38"/>
    <mergeCell ref="B37:H37"/>
    <mergeCell ref="B36:H36"/>
    <mergeCell ref="K53:N53"/>
    <mergeCell ref="K50:N50"/>
    <mergeCell ref="K51:N51"/>
    <mergeCell ref="K52:N52"/>
    <mergeCell ref="K49:N49"/>
    <mergeCell ref="K6:K7"/>
    <mergeCell ref="A30:J30"/>
    <mergeCell ref="A1:J1"/>
    <mergeCell ref="A3:J3"/>
    <mergeCell ref="A6:A7"/>
    <mergeCell ref="A4:J4"/>
    <mergeCell ref="B6:J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topLeftCell="A4" zoomScale="120" zoomScaleNormal="120" zoomScaleSheetLayoutView="130" workbookViewId="0">
      <selection activeCell="B11" sqref="B11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82" t="s">
        <v>293</v>
      </c>
      <c r="B1" s="282"/>
      <c r="C1" s="282"/>
      <c r="D1" s="282"/>
    </row>
    <row r="2" spans="1:4" ht="15" x14ac:dyDescent="0.2">
      <c r="A2" s="207" t="s">
        <v>82</v>
      </c>
      <c r="B2" s="216"/>
      <c r="C2" s="216"/>
      <c r="D2" s="216"/>
    </row>
    <row r="3" spans="1:4" s="68" customFormat="1" ht="32.25" customHeight="1" x14ac:dyDescent="0.2">
      <c r="A3" s="283" t="s">
        <v>232</v>
      </c>
      <c r="B3" s="283"/>
      <c r="C3" s="283"/>
      <c r="D3" s="283"/>
    </row>
    <row r="4" spans="1:4" s="68" customFormat="1" ht="19.5" x14ac:dyDescent="0.2">
      <c r="A4" s="286" t="s">
        <v>331</v>
      </c>
      <c r="B4" s="283"/>
      <c r="C4" s="283"/>
      <c r="D4" s="283"/>
    </row>
    <row r="5" spans="1:4" s="68" customFormat="1" ht="5.25" customHeight="1" x14ac:dyDescent="0.2">
      <c r="A5" s="297"/>
      <c r="B5" s="297"/>
      <c r="C5" s="297"/>
      <c r="D5" s="297"/>
    </row>
    <row r="6" spans="1:4" s="68" customFormat="1" ht="20.25" customHeight="1" x14ac:dyDescent="0.2">
      <c r="A6" s="332" t="s">
        <v>247</v>
      </c>
      <c r="B6" s="333" t="s">
        <v>81</v>
      </c>
      <c r="C6" s="333"/>
      <c r="D6" s="332" t="s">
        <v>0</v>
      </c>
    </row>
    <row r="7" spans="1:4" s="68" customFormat="1" ht="18.75" customHeight="1" x14ac:dyDescent="0.2">
      <c r="A7" s="332"/>
      <c r="B7" s="144" t="s">
        <v>79</v>
      </c>
      <c r="C7" s="144" t="s">
        <v>80</v>
      </c>
      <c r="D7" s="332"/>
    </row>
    <row r="8" spans="1:4" ht="20.100000000000001" customHeight="1" x14ac:dyDescent="0.2">
      <c r="A8" s="167" t="s">
        <v>233</v>
      </c>
      <c r="B8" s="142">
        <v>15</v>
      </c>
      <c r="C8" s="142">
        <v>1</v>
      </c>
      <c r="D8" s="143">
        <f t="shared" ref="D8:D10" si="0">SUM(B8:C8)</f>
        <v>16</v>
      </c>
    </row>
    <row r="9" spans="1:4" ht="20.100000000000001" customHeight="1" x14ac:dyDescent="0.2">
      <c r="A9" s="167" t="s">
        <v>235</v>
      </c>
      <c r="B9" s="142">
        <v>3</v>
      </c>
      <c r="C9" s="142">
        <v>0</v>
      </c>
      <c r="D9" s="143">
        <f t="shared" si="0"/>
        <v>3</v>
      </c>
    </row>
    <row r="10" spans="1:4" ht="20.100000000000001" customHeight="1" x14ac:dyDescent="0.2">
      <c r="A10" s="167" t="s">
        <v>234</v>
      </c>
      <c r="B10" s="142">
        <v>0</v>
      </c>
      <c r="C10" s="142">
        <v>0</v>
      </c>
      <c r="D10" s="143">
        <f t="shared" si="0"/>
        <v>0</v>
      </c>
    </row>
    <row r="11" spans="1:4" ht="22.5" customHeight="1" x14ac:dyDescent="0.2">
      <c r="A11" s="201" t="s">
        <v>0</v>
      </c>
      <c r="B11" s="202">
        <f>SUM(B8:B10)</f>
        <v>18</v>
      </c>
      <c r="C11" s="202">
        <f>SUM(C8:C10)</f>
        <v>1</v>
      </c>
      <c r="D11" s="109">
        <f>SUM(D8:D10)</f>
        <v>19</v>
      </c>
    </row>
    <row r="12" spans="1:4" ht="15" x14ac:dyDescent="0.2">
      <c r="A12" s="48" t="s">
        <v>269</v>
      </c>
    </row>
    <row r="13" spans="1:4" ht="15" x14ac:dyDescent="0.2">
      <c r="A13" s="48" t="s">
        <v>243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4"/>
  <sheetViews>
    <sheetView showGridLines="0" zoomScale="90" zoomScaleNormal="90" zoomScaleSheetLayoutView="115" workbookViewId="0">
      <selection activeCell="D32" sqref="D32:N32"/>
    </sheetView>
  </sheetViews>
  <sheetFormatPr baseColWidth="10" defaultColWidth="11.42578125" defaultRowHeight="15" x14ac:dyDescent="0.2"/>
  <cols>
    <col min="1" max="1" width="47" style="128" customWidth="1"/>
    <col min="2" max="10" width="7.7109375" style="128" customWidth="1"/>
    <col min="11" max="11" width="9.85546875" style="128" customWidth="1"/>
    <col min="12" max="13" width="11.42578125" style="128"/>
    <col min="14" max="21" width="5.85546875" style="128" customWidth="1"/>
    <col min="22" max="25" width="5" style="128" customWidth="1"/>
    <col min="26" max="26" width="5.28515625" style="128" customWidth="1"/>
    <col min="27" max="16384" width="11.42578125" style="128"/>
  </cols>
  <sheetData>
    <row r="1" spans="1:12" x14ac:dyDescent="0.2">
      <c r="A1" s="295" t="s">
        <v>294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2" x14ac:dyDescent="0.2">
      <c r="A2" s="220" t="s">
        <v>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2" ht="31.5" customHeight="1" x14ac:dyDescent="0.2">
      <c r="A3" s="296" t="s">
        <v>100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2" x14ac:dyDescent="0.2">
      <c r="A4" s="299" t="s">
        <v>332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2" ht="13.5" customHeight="1" x14ac:dyDescent="0.2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2" ht="19.5" customHeight="1" x14ac:dyDescent="0.2">
      <c r="A6" s="336" t="s">
        <v>77</v>
      </c>
      <c r="B6" s="337" t="s">
        <v>51</v>
      </c>
      <c r="C6" s="337"/>
      <c r="D6" s="337"/>
      <c r="E6" s="337"/>
      <c r="F6" s="337"/>
      <c r="G6" s="337"/>
      <c r="H6" s="337"/>
      <c r="I6" s="337"/>
      <c r="J6" s="337"/>
      <c r="K6" s="336" t="s">
        <v>0</v>
      </c>
    </row>
    <row r="7" spans="1:12" ht="18" customHeight="1" x14ac:dyDescent="0.2">
      <c r="A7" s="336"/>
      <c r="B7" s="162" t="s">
        <v>120</v>
      </c>
      <c r="C7" s="162" t="s">
        <v>131</v>
      </c>
      <c r="D7" s="162" t="s">
        <v>76</v>
      </c>
      <c r="E7" s="162" t="s">
        <v>75</v>
      </c>
      <c r="F7" s="162" t="s">
        <v>74</v>
      </c>
      <c r="G7" s="162" t="s">
        <v>70</v>
      </c>
      <c r="H7" s="162" t="s">
        <v>129</v>
      </c>
      <c r="I7" s="162" t="s">
        <v>69</v>
      </c>
      <c r="J7" s="162" t="s">
        <v>73</v>
      </c>
      <c r="K7" s="336"/>
    </row>
    <row r="8" spans="1:12" ht="19.5" customHeight="1" x14ac:dyDescent="0.2">
      <c r="A8" s="135" t="s">
        <v>200</v>
      </c>
      <c r="B8" s="256">
        <v>0</v>
      </c>
      <c r="C8" s="256">
        <v>0</v>
      </c>
      <c r="D8" s="256">
        <v>0</v>
      </c>
      <c r="E8" s="256">
        <v>0</v>
      </c>
      <c r="F8" s="256">
        <v>2</v>
      </c>
      <c r="G8" s="256">
        <v>0</v>
      </c>
      <c r="H8" s="256">
        <v>0</v>
      </c>
      <c r="I8" s="256">
        <v>1</v>
      </c>
      <c r="J8" s="256">
        <v>0</v>
      </c>
      <c r="K8" s="257">
        <f t="shared" ref="K8:K26" si="0">SUM(B8:J8)</f>
        <v>3</v>
      </c>
    </row>
    <row r="9" spans="1:12" ht="15" customHeight="1" x14ac:dyDescent="0.2">
      <c r="A9" s="135" t="s">
        <v>201</v>
      </c>
      <c r="B9" s="256">
        <v>0</v>
      </c>
      <c r="C9" s="256">
        <v>0</v>
      </c>
      <c r="D9" s="256">
        <v>0</v>
      </c>
      <c r="E9" s="256">
        <v>1</v>
      </c>
      <c r="F9" s="256">
        <v>0</v>
      </c>
      <c r="G9" s="256">
        <v>1</v>
      </c>
      <c r="H9" s="256">
        <v>0</v>
      </c>
      <c r="I9" s="256">
        <v>0</v>
      </c>
      <c r="J9" s="256">
        <v>0</v>
      </c>
      <c r="K9" s="257">
        <f t="shared" si="0"/>
        <v>2</v>
      </c>
    </row>
    <row r="10" spans="1:12" ht="15" customHeight="1" x14ac:dyDescent="0.2">
      <c r="A10" s="163" t="s">
        <v>202</v>
      </c>
      <c r="B10" s="251">
        <v>0</v>
      </c>
      <c r="C10" s="256">
        <v>0</v>
      </c>
      <c r="D10" s="256">
        <v>0</v>
      </c>
      <c r="E10" s="256">
        <v>0</v>
      </c>
      <c r="F10" s="256">
        <v>0</v>
      </c>
      <c r="G10" s="256">
        <v>1</v>
      </c>
      <c r="H10" s="256">
        <v>0</v>
      </c>
      <c r="I10" s="256">
        <v>0</v>
      </c>
      <c r="J10" s="256">
        <v>0</v>
      </c>
      <c r="K10" s="258">
        <f t="shared" si="0"/>
        <v>1</v>
      </c>
    </row>
    <row r="11" spans="1:12" ht="15" customHeight="1" x14ac:dyDescent="0.2">
      <c r="A11" s="163" t="s">
        <v>203</v>
      </c>
      <c r="B11" s="251">
        <v>0</v>
      </c>
      <c r="C11" s="256">
        <v>0</v>
      </c>
      <c r="D11" s="256">
        <v>0</v>
      </c>
      <c r="E11" s="256">
        <v>1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8">
        <f t="shared" si="0"/>
        <v>1</v>
      </c>
    </row>
    <row r="12" spans="1:12" s="177" customFormat="1" ht="12.75" customHeight="1" x14ac:dyDescent="0.2">
      <c r="A12" s="135" t="s">
        <v>204</v>
      </c>
      <c r="B12" s="256">
        <v>0</v>
      </c>
      <c r="C12" s="256">
        <v>0</v>
      </c>
      <c r="D12" s="256">
        <v>1</v>
      </c>
      <c r="E12" s="256">
        <v>0</v>
      </c>
      <c r="F12" s="256">
        <v>2</v>
      </c>
      <c r="G12" s="256">
        <v>0</v>
      </c>
      <c r="H12" s="256">
        <v>0</v>
      </c>
      <c r="I12" s="256">
        <v>0</v>
      </c>
      <c r="J12" s="256">
        <v>1</v>
      </c>
      <c r="K12" s="257">
        <f t="shared" si="0"/>
        <v>4</v>
      </c>
    </row>
    <row r="13" spans="1:12" ht="12.75" customHeight="1" x14ac:dyDescent="0.2">
      <c r="A13" s="163" t="s">
        <v>206</v>
      </c>
      <c r="B13" s="251">
        <v>0</v>
      </c>
      <c r="C13" s="251">
        <v>0</v>
      </c>
      <c r="D13" s="251">
        <v>1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8">
        <f t="shared" si="0"/>
        <v>1</v>
      </c>
    </row>
    <row r="14" spans="1:12" ht="23.25" customHeight="1" x14ac:dyDescent="0.2">
      <c r="A14" s="163" t="s">
        <v>207</v>
      </c>
      <c r="B14" s="251">
        <v>0</v>
      </c>
      <c r="C14" s="251">
        <v>0</v>
      </c>
      <c r="D14" s="251">
        <v>0</v>
      </c>
      <c r="E14" s="251">
        <v>0</v>
      </c>
      <c r="F14" s="251">
        <v>2</v>
      </c>
      <c r="G14" s="251">
        <v>0</v>
      </c>
      <c r="H14" s="251">
        <v>0</v>
      </c>
      <c r="I14" s="251">
        <v>0</v>
      </c>
      <c r="J14" s="251">
        <v>0</v>
      </c>
      <c r="K14" s="258">
        <f t="shared" si="0"/>
        <v>2</v>
      </c>
    </row>
    <row r="15" spans="1:12" ht="12.75" customHeight="1" x14ac:dyDescent="0.2">
      <c r="A15" s="163" t="s">
        <v>291</v>
      </c>
      <c r="B15" s="251">
        <v>0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1</v>
      </c>
      <c r="K15" s="258">
        <f t="shared" ref="K15" si="1">SUM(B15:J15)</f>
        <v>1</v>
      </c>
    </row>
    <row r="16" spans="1:12" x14ac:dyDescent="0.2">
      <c r="A16" s="135" t="s">
        <v>208</v>
      </c>
      <c r="B16" s="256">
        <v>0</v>
      </c>
      <c r="C16" s="256">
        <v>1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7">
        <f t="shared" si="0"/>
        <v>1</v>
      </c>
    </row>
    <row r="17" spans="1:14" ht="20.25" customHeight="1" x14ac:dyDescent="0.2">
      <c r="A17" s="163" t="s">
        <v>211</v>
      </c>
      <c r="B17" s="251">
        <v>0</v>
      </c>
      <c r="C17" s="251">
        <v>1</v>
      </c>
      <c r="D17" s="251">
        <v>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9">
        <f t="shared" si="0"/>
        <v>1</v>
      </c>
    </row>
    <row r="18" spans="1:14" ht="17.25" customHeight="1" x14ac:dyDescent="0.2">
      <c r="A18" s="135" t="s">
        <v>212</v>
      </c>
      <c r="B18" s="256">
        <v>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1</v>
      </c>
      <c r="J18" s="256">
        <v>1</v>
      </c>
      <c r="K18" s="257">
        <f t="shared" si="0"/>
        <v>5</v>
      </c>
    </row>
    <row r="19" spans="1:14" ht="21.75" customHeight="1" x14ac:dyDescent="0.2">
      <c r="A19" s="163" t="s">
        <v>213</v>
      </c>
      <c r="B19" s="251">
        <v>3</v>
      </c>
      <c r="C19" s="251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0</v>
      </c>
      <c r="I19" s="251">
        <v>1</v>
      </c>
      <c r="J19" s="251">
        <v>1</v>
      </c>
      <c r="K19" s="258">
        <f t="shared" si="0"/>
        <v>5</v>
      </c>
    </row>
    <row r="20" spans="1:14" ht="18.75" customHeight="1" x14ac:dyDescent="0.2">
      <c r="A20" s="135" t="s">
        <v>215</v>
      </c>
      <c r="B20" s="256">
        <v>0</v>
      </c>
      <c r="C20" s="256">
        <v>0</v>
      </c>
      <c r="D20" s="256">
        <v>0</v>
      </c>
      <c r="E20" s="256">
        <v>1</v>
      </c>
      <c r="F20" s="256">
        <v>1</v>
      </c>
      <c r="G20" s="256">
        <v>0</v>
      </c>
      <c r="H20" s="256">
        <v>1</v>
      </c>
      <c r="I20" s="256">
        <v>0</v>
      </c>
      <c r="J20" s="256">
        <v>1</v>
      </c>
      <c r="K20" s="257">
        <f t="shared" si="0"/>
        <v>4</v>
      </c>
    </row>
    <row r="21" spans="1:14" x14ac:dyDescent="0.2">
      <c r="A21" s="163" t="s">
        <v>86</v>
      </c>
      <c r="B21" s="251">
        <v>0</v>
      </c>
      <c r="C21" s="251">
        <v>0</v>
      </c>
      <c r="D21" s="251">
        <v>0</v>
      </c>
      <c r="E21" s="251">
        <v>1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8">
        <f t="shared" si="0"/>
        <v>1</v>
      </c>
    </row>
    <row r="22" spans="1:14" x14ac:dyDescent="0.2">
      <c r="A22" s="163" t="s">
        <v>216</v>
      </c>
      <c r="B22" s="251">
        <v>0</v>
      </c>
      <c r="C22" s="251">
        <v>0</v>
      </c>
      <c r="D22" s="251">
        <v>0</v>
      </c>
      <c r="E22" s="251">
        <v>0</v>
      </c>
      <c r="F22" s="251">
        <v>1</v>
      </c>
      <c r="G22" s="251">
        <v>0</v>
      </c>
      <c r="H22" s="251">
        <v>0</v>
      </c>
      <c r="I22" s="251">
        <v>0</v>
      </c>
      <c r="J22" s="251">
        <v>0</v>
      </c>
      <c r="K22" s="258">
        <f t="shared" ref="K22:K23" si="2">SUM(B22:J22)</f>
        <v>1</v>
      </c>
    </row>
    <row r="23" spans="1:14" ht="18.75" customHeight="1" x14ac:dyDescent="0.2">
      <c r="A23" s="163" t="s">
        <v>218</v>
      </c>
      <c r="B23" s="251">
        <v>0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1</v>
      </c>
      <c r="I23" s="251">
        <v>0</v>
      </c>
      <c r="J23" s="251">
        <v>0</v>
      </c>
      <c r="K23" s="258">
        <f t="shared" si="2"/>
        <v>1</v>
      </c>
    </row>
    <row r="24" spans="1:14" x14ac:dyDescent="0.2">
      <c r="A24" s="163" t="s">
        <v>219</v>
      </c>
      <c r="B24" s="251">
        <v>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1</v>
      </c>
      <c r="K24" s="258">
        <f t="shared" ref="K24" si="3">SUM(B24:J24)</f>
        <v>1</v>
      </c>
    </row>
    <row r="25" spans="1:14" ht="18.75" customHeight="1" x14ac:dyDescent="0.2">
      <c r="A25" s="135" t="s">
        <v>220</v>
      </c>
      <c r="B25" s="256">
        <v>0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7">
        <f t="shared" si="0"/>
        <v>0</v>
      </c>
    </row>
    <row r="26" spans="1:14" ht="22.5" customHeight="1" x14ac:dyDescent="0.2">
      <c r="A26" s="163" t="s">
        <v>112</v>
      </c>
      <c r="B26" s="251">
        <v>0</v>
      </c>
      <c r="C26" s="251">
        <v>0</v>
      </c>
      <c r="D26" s="251">
        <v>0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0</v>
      </c>
      <c r="K26" s="259">
        <f t="shared" si="0"/>
        <v>0</v>
      </c>
    </row>
    <row r="27" spans="1:14" ht="18" customHeight="1" x14ac:dyDescent="0.2">
      <c r="A27" s="136" t="s">
        <v>0</v>
      </c>
      <c r="B27" s="137">
        <f t="shared" ref="B27:K27" si="4">SUM(B8,B9,B12,B16,B18, B25,B20)</f>
        <v>3</v>
      </c>
      <c r="C27" s="137">
        <f t="shared" si="4"/>
        <v>1</v>
      </c>
      <c r="D27" s="137">
        <f t="shared" si="4"/>
        <v>1</v>
      </c>
      <c r="E27" s="137">
        <f t="shared" si="4"/>
        <v>2</v>
      </c>
      <c r="F27" s="137">
        <f t="shared" si="4"/>
        <v>5</v>
      </c>
      <c r="G27" s="137">
        <f t="shared" si="4"/>
        <v>1</v>
      </c>
      <c r="H27" s="137">
        <f t="shared" si="4"/>
        <v>1</v>
      </c>
      <c r="I27" s="137">
        <f t="shared" si="4"/>
        <v>2</v>
      </c>
      <c r="J27" s="137">
        <f t="shared" si="4"/>
        <v>3</v>
      </c>
      <c r="K27" s="252">
        <f t="shared" si="4"/>
        <v>19</v>
      </c>
    </row>
    <row r="28" spans="1:14" ht="20.25" customHeight="1" x14ac:dyDescent="0.2">
      <c r="A28" s="133" t="s">
        <v>278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7"/>
    </row>
    <row r="29" spans="1:14" ht="10.5" customHeight="1" x14ac:dyDescent="0.2">
      <c r="A29" s="133" t="s">
        <v>243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7"/>
    </row>
    <row r="30" spans="1:14" ht="10.5" customHeight="1" x14ac:dyDescent="0.2">
      <c r="A30" s="335" t="s">
        <v>51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</row>
    <row r="31" spans="1:14" ht="9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4" ht="12" customHeight="1" x14ac:dyDescent="0.2">
      <c r="A32" s="130" t="s">
        <v>68</v>
      </c>
      <c r="D32" s="334" t="s">
        <v>60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</row>
    <row r="33" spans="1:18" ht="12" customHeight="1" x14ac:dyDescent="0.2">
      <c r="A33" s="130" t="s">
        <v>67</v>
      </c>
      <c r="D33" s="334" t="s">
        <v>59</v>
      </c>
      <c r="E33" s="334"/>
      <c r="F33" s="334"/>
      <c r="G33" s="334"/>
      <c r="H33" s="334"/>
      <c r="I33" s="334"/>
      <c r="J33" s="334"/>
      <c r="K33" s="334"/>
      <c r="L33" s="334"/>
      <c r="M33" s="334"/>
      <c r="N33" s="334"/>
    </row>
    <row r="34" spans="1:18" ht="12" customHeight="1" x14ac:dyDescent="0.2">
      <c r="A34" s="130" t="s">
        <v>66</v>
      </c>
      <c r="D34" s="334" t="s">
        <v>58</v>
      </c>
      <c r="E34" s="334"/>
      <c r="F34" s="334"/>
      <c r="G34" s="334"/>
      <c r="H34" s="334"/>
      <c r="I34" s="334"/>
      <c r="J34" s="334"/>
      <c r="K34" s="334"/>
      <c r="L34" s="334"/>
      <c r="M34" s="334"/>
      <c r="N34" s="334"/>
    </row>
    <row r="35" spans="1:18" ht="12" customHeight="1" x14ac:dyDescent="0.2">
      <c r="A35" s="130" t="s">
        <v>65</v>
      </c>
      <c r="D35" s="334" t="s">
        <v>57</v>
      </c>
      <c r="E35" s="334"/>
      <c r="F35" s="334"/>
      <c r="G35" s="334"/>
      <c r="H35" s="334"/>
      <c r="I35" s="334"/>
      <c r="J35" s="334"/>
      <c r="K35" s="334"/>
      <c r="L35" s="334"/>
      <c r="M35" s="334"/>
      <c r="N35" s="334"/>
    </row>
    <row r="36" spans="1:18" ht="12" customHeight="1" x14ac:dyDescent="0.2">
      <c r="A36" s="130" t="s">
        <v>64</v>
      </c>
      <c r="D36" s="334" t="s">
        <v>56</v>
      </c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131"/>
      <c r="P36" s="131"/>
      <c r="Q36" s="131"/>
      <c r="R36" s="131"/>
    </row>
    <row r="37" spans="1:18" ht="12" customHeight="1" x14ac:dyDescent="0.2">
      <c r="A37" s="130" t="s">
        <v>63</v>
      </c>
      <c r="D37" s="334" t="s">
        <v>55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131"/>
      <c r="P37" s="131"/>
      <c r="Q37" s="131"/>
      <c r="R37" s="131"/>
    </row>
    <row r="38" spans="1:18" ht="12" customHeight="1" x14ac:dyDescent="0.2">
      <c r="A38" s="130" t="s">
        <v>62</v>
      </c>
      <c r="D38" s="334" t="s">
        <v>54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131"/>
      <c r="P38" s="131"/>
      <c r="Q38" s="131"/>
      <c r="R38" s="131"/>
    </row>
    <row r="39" spans="1:18" ht="12" customHeight="1" x14ac:dyDescent="0.2">
      <c r="A39" s="130" t="s">
        <v>61</v>
      </c>
      <c r="D39" s="334" t="s">
        <v>53</v>
      </c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131"/>
      <c r="P39" s="131"/>
      <c r="Q39" s="131"/>
      <c r="R39" s="131"/>
    </row>
    <row r="40" spans="1:18" ht="8.25" customHeight="1" x14ac:dyDescent="0.2">
      <c r="A40" s="132"/>
      <c r="D40" s="334" t="s">
        <v>133</v>
      </c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131"/>
      <c r="P40" s="131"/>
      <c r="Q40" s="131"/>
      <c r="R40" s="131"/>
    </row>
    <row r="41" spans="1:18" ht="5.25" customHeight="1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8" ht="9.75" customHeight="1" x14ac:dyDescent="0.2"/>
    <row r="43" spans="1:18" x14ac:dyDescent="0.2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8" x14ac:dyDescent="0.2">
      <c r="B44" s="134"/>
      <c r="C44" s="134"/>
      <c r="D44" s="134"/>
      <c r="E44" s="134"/>
      <c r="F44" s="134"/>
      <c r="G44" s="134"/>
      <c r="H44" s="134"/>
      <c r="I44" s="134"/>
      <c r="J44" s="134"/>
    </row>
  </sheetData>
  <mergeCells count="16">
    <mergeCell ref="A1:K1"/>
    <mergeCell ref="A3:K3"/>
    <mergeCell ref="A6:A7"/>
    <mergeCell ref="B6:J6"/>
    <mergeCell ref="K6:K7"/>
    <mergeCell ref="A4:K4"/>
    <mergeCell ref="D37:N37"/>
    <mergeCell ref="D38:N38"/>
    <mergeCell ref="D39:N39"/>
    <mergeCell ref="D40:N40"/>
    <mergeCell ref="A30:K30"/>
    <mergeCell ref="D32:N32"/>
    <mergeCell ref="D33:N33"/>
    <mergeCell ref="D34:N34"/>
    <mergeCell ref="D35:N35"/>
    <mergeCell ref="D36:N36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7"/>
  <sheetViews>
    <sheetView showGridLines="0" tabSelected="1" view="pageBreakPreview" topLeftCell="A10" zoomScaleNormal="100" zoomScaleSheetLayoutView="100" workbookViewId="0">
      <selection activeCell="J21" sqref="J21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5" customFormat="1" ht="22.5" x14ac:dyDescent="0.2">
      <c r="A1" s="282" t="s">
        <v>138</v>
      </c>
      <c r="B1" s="282"/>
      <c r="C1" s="282"/>
      <c r="D1" s="282"/>
    </row>
    <row r="2" spans="1:4" ht="15" x14ac:dyDescent="0.2">
      <c r="A2" s="207" t="s">
        <v>82</v>
      </c>
      <c r="B2" s="216"/>
      <c r="C2" s="216"/>
      <c r="D2" s="216"/>
    </row>
    <row r="3" spans="1:4" s="68" customFormat="1" ht="30.75" customHeight="1" x14ac:dyDescent="0.2">
      <c r="A3" s="338" t="s">
        <v>261</v>
      </c>
      <c r="B3" s="338"/>
      <c r="C3" s="338"/>
      <c r="D3" s="338"/>
    </row>
    <row r="4" spans="1:4" s="68" customFormat="1" x14ac:dyDescent="0.2">
      <c r="A4" s="339" t="s">
        <v>331</v>
      </c>
      <c r="B4" s="339"/>
      <c r="C4" s="339"/>
      <c r="D4" s="339"/>
    </row>
    <row r="5" spans="1:4" s="68" customFormat="1" ht="13.5" customHeight="1" x14ac:dyDescent="0.2"/>
    <row r="6" spans="1:4" s="68" customFormat="1" ht="37.5" customHeight="1" x14ac:dyDescent="0.2">
      <c r="A6" s="52" t="s">
        <v>228</v>
      </c>
      <c r="B6" s="127" t="s">
        <v>119</v>
      </c>
      <c r="C6" s="127" t="s">
        <v>229</v>
      </c>
      <c r="D6" s="126" t="s">
        <v>237</v>
      </c>
    </row>
    <row r="7" spans="1:4" ht="15" x14ac:dyDescent="0.2">
      <c r="A7" s="88" t="s">
        <v>334</v>
      </c>
      <c r="B7" s="116">
        <v>1</v>
      </c>
      <c r="C7" s="116">
        <v>0</v>
      </c>
      <c r="D7" s="242">
        <v>0</v>
      </c>
    </row>
    <row r="8" spans="1:4" ht="18" x14ac:dyDescent="0.2">
      <c r="A8" s="88" t="s">
        <v>335</v>
      </c>
      <c r="B8" s="116">
        <v>1</v>
      </c>
      <c r="C8" s="116">
        <v>1</v>
      </c>
      <c r="D8" s="242">
        <v>0</v>
      </c>
    </row>
    <row r="9" spans="1:4" ht="15" x14ac:dyDescent="0.2">
      <c r="A9" s="88" t="s">
        <v>328</v>
      </c>
      <c r="B9" s="116">
        <v>1</v>
      </c>
      <c r="C9" s="116">
        <v>0</v>
      </c>
      <c r="D9" s="242">
        <v>5000</v>
      </c>
    </row>
    <row r="10" spans="1:4" ht="27" x14ac:dyDescent="0.2">
      <c r="A10" s="88" t="s">
        <v>336</v>
      </c>
      <c r="B10" s="116">
        <v>2</v>
      </c>
      <c r="C10" s="116">
        <v>469</v>
      </c>
      <c r="D10" s="242">
        <v>4756</v>
      </c>
    </row>
    <row r="11" spans="1:4" ht="18" x14ac:dyDescent="0.2">
      <c r="A11" s="88" t="s">
        <v>329</v>
      </c>
      <c r="B11" s="116">
        <v>2</v>
      </c>
      <c r="C11" s="116">
        <v>1</v>
      </c>
      <c r="D11" s="242">
        <v>10000</v>
      </c>
    </row>
    <row r="12" spans="1:4" ht="15" x14ac:dyDescent="0.2">
      <c r="A12" s="88" t="s">
        <v>326</v>
      </c>
      <c r="B12" s="116">
        <v>1</v>
      </c>
      <c r="C12" s="116">
        <v>0</v>
      </c>
      <c r="D12" s="242">
        <v>0</v>
      </c>
    </row>
    <row r="13" spans="1:4" ht="15" x14ac:dyDescent="0.2">
      <c r="A13" s="88" t="s">
        <v>283</v>
      </c>
      <c r="B13" s="116">
        <v>2</v>
      </c>
      <c r="C13" s="116">
        <v>0</v>
      </c>
      <c r="D13" s="242">
        <v>140000</v>
      </c>
    </row>
    <row r="14" spans="1:4" ht="15" x14ac:dyDescent="0.2">
      <c r="A14" s="88" t="s">
        <v>330</v>
      </c>
      <c r="B14" s="116">
        <v>1</v>
      </c>
      <c r="C14" s="116">
        <v>3</v>
      </c>
      <c r="D14" s="242">
        <v>5000</v>
      </c>
    </row>
    <row r="15" spans="1:4" ht="15" x14ac:dyDescent="0.2">
      <c r="A15" s="88" t="s">
        <v>1</v>
      </c>
      <c r="B15" s="116">
        <v>21</v>
      </c>
      <c r="C15" s="116">
        <v>20</v>
      </c>
      <c r="D15" s="242">
        <v>26874</v>
      </c>
    </row>
    <row r="16" spans="1:4" ht="18" customHeight="1" x14ac:dyDescent="0.2">
      <c r="A16" s="232" t="s">
        <v>0</v>
      </c>
      <c r="B16" s="233">
        <f>SUM(B7:B15)</f>
        <v>32</v>
      </c>
      <c r="C16" s="233">
        <f>SUM(C7:C15)</f>
        <v>494</v>
      </c>
      <c r="D16" s="234">
        <f>SUM(D7:D15)</f>
        <v>191630</v>
      </c>
    </row>
    <row r="17" spans="1:4" ht="7.5" customHeight="1" x14ac:dyDescent="0.2">
      <c r="A17" s="65"/>
    </row>
    <row r="18" spans="1:4" x14ac:dyDescent="0.2">
      <c r="D18" s="70"/>
    </row>
    <row r="36" spans="1:1" ht="13.5" customHeight="1" x14ac:dyDescent="0.2">
      <c r="A36" s="48" t="s">
        <v>272</v>
      </c>
    </row>
    <row r="37" spans="1:1" ht="15" x14ac:dyDescent="0.2">
      <c r="A37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topLeftCell="A22" zoomScale="115" zoomScaleNormal="115" zoomScaleSheetLayoutView="160" workbookViewId="0">
      <selection activeCell="I16" sqref="I16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95" t="s">
        <v>244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5" x14ac:dyDescent="0.2">
      <c r="A2" s="207" t="s">
        <v>82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5" ht="29.25" customHeight="1" x14ac:dyDescent="0.2">
      <c r="A3" s="296" t="s">
        <v>152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1:15" x14ac:dyDescent="0.2">
      <c r="A4" s="340" t="s">
        <v>280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</row>
    <row r="5" spans="1:15" ht="13.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5" ht="24.75" customHeight="1" x14ac:dyDescent="0.2">
      <c r="A6" s="288" t="s">
        <v>81</v>
      </c>
      <c r="B6" s="343" t="s">
        <v>153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5"/>
      <c r="N6" s="342" t="s">
        <v>0</v>
      </c>
    </row>
    <row r="7" spans="1:15" ht="24.75" customHeight="1" x14ac:dyDescent="0.2">
      <c r="A7" s="288"/>
      <c r="B7" s="179" t="s">
        <v>134</v>
      </c>
      <c r="C7" s="179" t="s">
        <v>151</v>
      </c>
      <c r="D7" s="179" t="s">
        <v>154</v>
      </c>
      <c r="E7" s="179" t="s">
        <v>155</v>
      </c>
      <c r="F7" s="179" t="s">
        <v>156</v>
      </c>
      <c r="G7" s="179" t="s">
        <v>157</v>
      </c>
      <c r="H7" s="179" t="s">
        <v>257</v>
      </c>
      <c r="I7" s="179" t="s">
        <v>263</v>
      </c>
      <c r="J7" s="179" t="s">
        <v>264</v>
      </c>
      <c r="K7" s="179" t="s">
        <v>266</v>
      </c>
      <c r="L7" s="179" t="s">
        <v>268</v>
      </c>
      <c r="M7" s="178" t="s">
        <v>267</v>
      </c>
      <c r="N7" s="342"/>
    </row>
    <row r="8" spans="1:15" ht="21" customHeight="1" x14ac:dyDescent="0.2">
      <c r="A8" s="88" t="s">
        <v>79</v>
      </c>
      <c r="B8" s="107">
        <v>25</v>
      </c>
      <c r="C8" s="107">
        <v>8</v>
      </c>
      <c r="D8" s="107">
        <v>8</v>
      </c>
      <c r="E8" s="107">
        <v>7</v>
      </c>
      <c r="F8" s="107">
        <v>8</v>
      </c>
      <c r="G8" s="107">
        <v>6</v>
      </c>
      <c r="H8" s="107">
        <v>9</v>
      </c>
      <c r="I8" s="107">
        <v>12</v>
      </c>
      <c r="J8" s="107">
        <v>9</v>
      </c>
      <c r="K8" s="107">
        <v>5</v>
      </c>
      <c r="L8" s="107">
        <v>5</v>
      </c>
      <c r="M8" s="107">
        <v>3</v>
      </c>
      <c r="N8" s="107">
        <f>SUM(B8:M8)</f>
        <v>105</v>
      </c>
    </row>
    <row r="9" spans="1:15" ht="21.75" customHeight="1" x14ac:dyDescent="0.2">
      <c r="A9" s="88" t="s">
        <v>80</v>
      </c>
      <c r="B9" s="107">
        <v>8</v>
      </c>
      <c r="C9" s="107">
        <v>2</v>
      </c>
      <c r="D9" s="107">
        <v>4</v>
      </c>
      <c r="E9" s="107">
        <v>2</v>
      </c>
      <c r="F9" s="107">
        <v>2</v>
      </c>
      <c r="G9" s="107">
        <v>0</v>
      </c>
      <c r="H9" s="107">
        <v>2</v>
      </c>
      <c r="I9" s="107">
        <v>0</v>
      </c>
      <c r="J9" s="107">
        <v>1</v>
      </c>
      <c r="K9" s="107">
        <v>0</v>
      </c>
      <c r="L9" s="107">
        <v>0</v>
      </c>
      <c r="M9" s="107">
        <v>1</v>
      </c>
      <c r="N9" s="107">
        <f>SUM(B9:M9)</f>
        <v>22</v>
      </c>
    </row>
    <row r="10" spans="1:15" ht="24.75" customHeight="1" x14ac:dyDescent="0.2">
      <c r="A10" s="54" t="s">
        <v>2</v>
      </c>
      <c r="B10" s="108">
        <f t="shared" ref="B10:M10" si="0">SUM(B8:B9)</f>
        <v>33</v>
      </c>
      <c r="C10" s="108">
        <f t="shared" si="0"/>
        <v>10</v>
      </c>
      <c r="D10" s="108">
        <f t="shared" si="0"/>
        <v>12</v>
      </c>
      <c r="E10" s="108">
        <f t="shared" si="0"/>
        <v>9</v>
      </c>
      <c r="F10" s="108">
        <f t="shared" si="0"/>
        <v>10</v>
      </c>
      <c r="G10" s="108">
        <f t="shared" si="0"/>
        <v>6</v>
      </c>
      <c r="H10" s="108">
        <f t="shared" si="0"/>
        <v>11</v>
      </c>
      <c r="I10" s="108">
        <f t="shared" si="0"/>
        <v>12</v>
      </c>
      <c r="J10" s="108">
        <f t="shared" si="0"/>
        <v>10</v>
      </c>
      <c r="K10" s="108">
        <f t="shared" si="0"/>
        <v>5</v>
      </c>
      <c r="L10" s="108">
        <f t="shared" si="0"/>
        <v>5</v>
      </c>
      <c r="M10" s="108">
        <f t="shared" si="0"/>
        <v>4</v>
      </c>
      <c r="N10" s="108">
        <f>SUM(N8:N9)</f>
        <v>127</v>
      </c>
    </row>
    <row r="11" spans="1:15" ht="19.5" customHeight="1" x14ac:dyDescent="0.2">
      <c r="A11" s="48" t="s">
        <v>271</v>
      </c>
    </row>
    <row r="12" spans="1:15" x14ac:dyDescent="0.2">
      <c r="A12" s="48" t="s">
        <v>243</v>
      </c>
    </row>
    <row r="13" spans="1:15" ht="24.95" customHeight="1" x14ac:dyDescent="0.2"/>
    <row r="14" spans="1:15" ht="24.95" customHeight="1" x14ac:dyDescent="0.25">
      <c r="A14" s="174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5" ht="24.95" customHeight="1" x14ac:dyDescent="0.25">
      <c r="A15" s="174"/>
      <c r="B15"/>
      <c r="C15"/>
      <c r="D15"/>
      <c r="E15"/>
      <c r="F15"/>
      <c r="G15"/>
      <c r="H15"/>
      <c r="I15"/>
      <c r="J15"/>
      <c r="K15"/>
      <c r="L15"/>
      <c r="M15"/>
      <c r="N15" s="171"/>
      <c r="O15" s="172"/>
    </row>
    <row r="16" spans="1:15" ht="24.95" customHeight="1" x14ac:dyDescent="0.25">
      <c r="A16" s="174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5" ht="24.95" customHeight="1" x14ac:dyDescent="0.25">
      <c r="A17" s="173"/>
      <c r="B17" s="171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3"/>
  <sheetViews>
    <sheetView showGridLines="0" zoomScale="115" zoomScaleNormal="115" zoomScaleSheetLayoutView="130" workbookViewId="0">
      <selection activeCell="C16" sqref="C16"/>
    </sheetView>
  </sheetViews>
  <sheetFormatPr baseColWidth="10" defaultColWidth="11.42578125" defaultRowHeight="19.5" x14ac:dyDescent="0.2"/>
  <cols>
    <col min="1" max="1" width="49.140625" style="121" customWidth="1"/>
    <col min="2" max="2" width="17.85546875" style="112" customWidth="1"/>
    <col min="3" max="3" width="16.42578125" style="112" customWidth="1"/>
    <col min="4" max="4" width="12.5703125" style="112" customWidth="1"/>
    <col min="5" max="16384" width="11.42578125" style="112"/>
  </cols>
  <sheetData>
    <row r="1" spans="1:4" s="111" customFormat="1" ht="22.5" x14ac:dyDescent="0.2">
      <c r="A1" s="346" t="s">
        <v>146</v>
      </c>
      <c r="B1" s="346"/>
      <c r="C1" s="346"/>
      <c r="D1" s="346"/>
    </row>
    <row r="2" spans="1:4" ht="15" x14ac:dyDescent="0.2">
      <c r="A2" s="221" t="s">
        <v>82</v>
      </c>
      <c r="B2" s="222"/>
      <c r="C2" s="222"/>
      <c r="D2" s="222"/>
    </row>
    <row r="3" spans="1:4" s="113" customFormat="1" ht="30" customHeight="1" x14ac:dyDescent="0.2">
      <c r="A3" s="347" t="s">
        <v>230</v>
      </c>
      <c r="B3" s="347"/>
      <c r="C3" s="347"/>
      <c r="D3" s="347"/>
    </row>
    <row r="4" spans="1:4" s="113" customFormat="1" x14ac:dyDescent="0.2">
      <c r="A4" s="348" t="s">
        <v>331</v>
      </c>
      <c r="B4" s="348"/>
      <c r="C4" s="348"/>
      <c r="D4" s="348"/>
    </row>
    <row r="5" spans="1:4" s="113" customFormat="1" ht="13.5" customHeight="1" x14ac:dyDescent="0.2">
      <c r="A5" s="114"/>
      <c r="B5" s="114"/>
      <c r="C5" s="114"/>
      <c r="D5" s="114"/>
    </row>
    <row r="6" spans="1:4" s="113" customFormat="1" x14ac:dyDescent="0.2">
      <c r="A6" s="349" t="s">
        <v>231</v>
      </c>
      <c r="B6" s="350" t="s">
        <v>81</v>
      </c>
      <c r="C6" s="351"/>
      <c r="D6" s="352" t="s">
        <v>0</v>
      </c>
    </row>
    <row r="7" spans="1:4" s="113" customFormat="1" x14ac:dyDescent="0.2">
      <c r="A7" s="349"/>
      <c r="B7" s="158" t="s">
        <v>79</v>
      </c>
      <c r="C7" s="115" t="s">
        <v>80</v>
      </c>
      <c r="D7" s="352"/>
    </row>
    <row r="8" spans="1:4" ht="21.75" customHeight="1" x14ac:dyDescent="0.2">
      <c r="A8" s="122" t="s">
        <v>260</v>
      </c>
      <c r="B8" s="142">
        <v>3</v>
      </c>
      <c r="C8" s="142">
        <v>0</v>
      </c>
      <c r="D8" s="117">
        <f>SUM(B8:C8)</f>
        <v>3</v>
      </c>
    </row>
    <row r="9" spans="1:4" ht="21.75" customHeight="1" x14ac:dyDescent="0.2">
      <c r="A9" s="122" t="s">
        <v>337</v>
      </c>
      <c r="B9" s="142">
        <v>1</v>
      </c>
      <c r="C9" s="142">
        <v>0</v>
      </c>
      <c r="D9" s="117">
        <f>SUM(B9:C9)</f>
        <v>1</v>
      </c>
    </row>
    <row r="10" spans="1:4" ht="21.75" customHeight="1" x14ac:dyDescent="0.2">
      <c r="A10" s="122" t="s">
        <v>1</v>
      </c>
      <c r="B10" s="142">
        <v>0</v>
      </c>
      <c r="C10" s="142">
        <v>1</v>
      </c>
      <c r="D10" s="117">
        <f>SUM(B10:C10)</f>
        <v>1</v>
      </c>
    </row>
    <row r="11" spans="1:4" ht="23.25" customHeight="1" x14ac:dyDescent="0.2">
      <c r="A11" s="118" t="s">
        <v>0</v>
      </c>
      <c r="B11" s="119">
        <f>SUM(B8:B10)</f>
        <v>4</v>
      </c>
      <c r="C11" s="119">
        <f>SUM(C8:C10)</f>
        <v>1</v>
      </c>
      <c r="D11" s="120">
        <f>SUM(D8:D10)</f>
        <v>5</v>
      </c>
    </row>
    <row r="12" spans="1:4" ht="13.5" customHeight="1" x14ac:dyDescent="0.2">
      <c r="A12" s="48" t="s">
        <v>271</v>
      </c>
    </row>
    <row r="13" spans="1:4" ht="15" x14ac:dyDescent="0.2">
      <c r="A13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3"/>
  <sheetViews>
    <sheetView showGridLines="0" zoomScale="115" zoomScaleNormal="115" zoomScaleSheetLayoutView="120" workbookViewId="0">
      <selection activeCell="F14" sqref="F14"/>
    </sheetView>
  </sheetViews>
  <sheetFormatPr baseColWidth="10" defaultColWidth="11.42578125" defaultRowHeight="19.5" x14ac:dyDescent="0.2"/>
  <cols>
    <col min="1" max="1" width="51" style="121" customWidth="1"/>
    <col min="2" max="2" width="14.28515625" style="112" customWidth="1"/>
    <col min="3" max="3" width="15.7109375" style="112" customWidth="1"/>
    <col min="4" max="4" width="16.85546875" style="112" customWidth="1"/>
    <col min="5" max="16384" width="11.42578125" style="112"/>
  </cols>
  <sheetData>
    <row r="1" spans="1:4" s="111" customFormat="1" ht="22.5" x14ac:dyDescent="0.2">
      <c r="A1" s="346" t="s">
        <v>295</v>
      </c>
      <c r="B1" s="346"/>
      <c r="C1" s="346"/>
      <c r="D1" s="346"/>
    </row>
    <row r="2" spans="1:4" ht="15" x14ac:dyDescent="0.2">
      <c r="A2" s="221" t="s">
        <v>82</v>
      </c>
      <c r="B2" s="222"/>
      <c r="C2" s="222"/>
      <c r="D2" s="222"/>
    </row>
    <row r="3" spans="1:4" s="113" customFormat="1" ht="30" customHeight="1" x14ac:dyDescent="0.2">
      <c r="A3" s="347" t="s">
        <v>160</v>
      </c>
      <c r="B3" s="347"/>
      <c r="C3" s="347"/>
      <c r="D3" s="347"/>
    </row>
    <row r="4" spans="1:4" s="113" customFormat="1" x14ac:dyDescent="0.2">
      <c r="A4" s="348" t="s">
        <v>331</v>
      </c>
      <c r="B4" s="348"/>
      <c r="C4" s="348"/>
      <c r="D4" s="348"/>
    </row>
    <row r="5" spans="1:4" s="113" customFormat="1" ht="13.5" customHeight="1" x14ac:dyDescent="0.2">
      <c r="A5" s="114"/>
      <c r="B5" s="114"/>
      <c r="C5" s="114"/>
      <c r="D5" s="114"/>
    </row>
    <row r="6" spans="1:4" s="113" customFormat="1" x14ac:dyDescent="0.2">
      <c r="A6" s="353" t="s">
        <v>159</v>
      </c>
      <c r="B6" s="354" t="s">
        <v>81</v>
      </c>
      <c r="C6" s="354"/>
      <c r="D6" s="355" t="s">
        <v>0</v>
      </c>
    </row>
    <row r="7" spans="1:4" s="113" customFormat="1" x14ac:dyDescent="0.2">
      <c r="A7" s="353"/>
      <c r="B7" s="124" t="s">
        <v>79</v>
      </c>
      <c r="C7" s="124" t="s">
        <v>80</v>
      </c>
      <c r="D7" s="355"/>
    </row>
    <row r="8" spans="1:4" ht="19.5" customHeight="1" x14ac:dyDescent="0.2">
      <c r="A8" s="122" t="s">
        <v>338</v>
      </c>
      <c r="B8" s="116">
        <v>1</v>
      </c>
      <c r="C8" s="116">
        <v>0</v>
      </c>
      <c r="D8" s="117">
        <f>SUM(B8:C8)</f>
        <v>1</v>
      </c>
    </row>
    <row r="9" spans="1:4" ht="15" customHeight="1" x14ac:dyDescent="0.2">
      <c r="A9" s="122" t="s">
        <v>339</v>
      </c>
      <c r="B9" s="116">
        <v>0</v>
      </c>
      <c r="C9" s="116">
        <v>1</v>
      </c>
      <c r="D9" s="117">
        <f>SUM(B9:C9)</f>
        <v>1</v>
      </c>
    </row>
    <row r="10" spans="1:4" ht="18" customHeight="1" x14ac:dyDescent="0.2">
      <c r="A10" s="122" t="s">
        <v>249</v>
      </c>
      <c r="B10" s="116">
        <v>3</v>
      </c>
      <c r="C10" s="116">
        <v>0</v>
      </c>
      <c r="D10" s="117">
        <f>SUM(B10:C10)</f>
        <v>3</v>
      </c>
    </row>
    <row r="11" spans="1:4" ht="22.5" customHeight="1" x14ac:dyDescent="0.2">
      <c r="A11" s="118" t="s">
        <v>0</v>
      </c>
      <c r="B11" s="119">
        <f>SUM(B8:B10)</f>
        <v>4</v>
      </c>
      <c r="C11" s="119">
        <f>SUM(C8:C10)</f>
        <v>1</v>
      </c>
      <c r="D11" s="120">
        <f>SUM(D8:D10)</f>
        <v>5</v>
      </c>
    </row>
    <row r="12" spans="1:4" ht="13.5" customHeight="1" x14ac:dyDescent="0.2">
      <c r="A12" s="123" t="s">
        <v>269</v>
      </c>
    </row>
    <row r="13" spans="1:4" ht="15" x14ac:dyDescent="0.2">
      <c r="A13" s="123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2025-02-05T19:46:47Z</cp:lastPrinted>
  <dcterms:created xsi:type="dcterms:W3CDTF">2005-11-30T15:13:05Z</dcterms:created>
  <dcterms:modified xsi:type="dcterms:W3CDTF">2025-02-05T19:47:22Z</dcterms:modified>
</cp:coreProperties>
</file>