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Escritorio\SAT\Boletín\11_Octubre 2024\1_Insumos\"/>
    </mc:Choice>
  </mc:AlternateContent>
  <xr:revisionPtr revIDLastSave="0" documentId="13_ncr:1_{2C646010-76EA-4F95-AE8B-397AC8B58A25}" xr6:coauthVersionLast="47" xr6:coauthVersionMax="47" xr10:uidLastSave="{00000000-0000-0000-0000-000000000000}"/>
  <bookViews>
    <workbookView xWindow="-120" yWindow="-120" windowWidth="29040" windowHeight="15720" tabRatio="574" xr2:uid="{00000000-000D-0000-FFFF-FFFF00000000}"/>
  </bookViews>
  <sheets>
    <sheet name="C-1 A" sheetId="17" r:id="rId1"/>
    <sheet name="C-1 B" sheetId="44" r:id="rId2"/>
    <sheet name="C-2" sheetId="18" r:id="rId3"/>
    <sheet name="C-3" sheetId="8" r:id="rId4"/>
    <sheet name="C-4" sheetId="43" r:id="rId5"/>
    <sheet name="C-5" sheetId="19" r:id="rId6"/>
    <sheet name="C-6" sheetId="37" r:id="rId7"/>
    <sheet name="C-7" sheetId="6" state="hidden" r:id="rId8"/>
    <sheet name="C-71" sheetId="40" r:id="rId9"/>
    <sheet name="C-8" sheetId="3" r:id="rId10"/>
    <sheet name="C-9" sheetId="9" r:id="rId11"/>
    <sheet name="C-10" sheetId="26" r:id="rId12"/>
    <sheet name="C-11" sheetId="42" r:id="rId13"/>
    <sheet name="C-12" sheetId="27" r:id="rId14"/>
    <sheet name="C-13" sheetId="29" r:id="rId15"/>
    <sheet name="C-14" sheetId="38" r:id="rId16"/>
    <sheet name="C-15" sheetId="39" r:id="rId17"/>
    <sheet name="C-16" sheetId="41" r:id="rId18"/>
  </sheets>
  <definedNames>
    <definedName name="_xlnm._FilterDatabase" localSheetId="8" hidden="1">'C-71'!#REF!</definedName>
    <definedName name="_xlnm.Print_Area" localSheetId="0">'C-1 A'!$B$1:$G$36</definedName>
    <definedName name="_xlnm.Print_Area" localSheetId="1">'C-1 B'!$B$1:$G$37</definedName>
    <definedName name="_xlnm.Print_Area" localSheetId="11">'C-10'!$A$1:$I$38</definedName>
    <definedName name="_xlnm.Print_Area" localSheetId="12">'C-11'!$A$1:$D$13</definedName>
    <definedName name="_xlnm.Print_Area" localSheetId="13">'C-12'!$A$1:$I$36</definedName>
    <definedName name="_xlnm.Print_Area" localSheetId="14">'C-13'!$A$1:$D$35</definedName>
    <definedName name="_xlnm.Print_Area" localSheetId="15">'C-14'!$A$1:$N$12</definedName>
    <definedName name="_xlnm.Print_Area" localSheetId="2">'C-2'!$A$1:$F$46</definedName>
    <definedName name="_xlnm.Print_Area" localSheetId="3">'C-3'!$A$1:$E$37</definedName>
    <definedName name="_xlnm.Print_Area" localSheetId="4">'C-4'!$A$1:$D$14</definedName>
    <definedName name="_xlnm.Print_Area" localSheetId="5">'C-5'!$A$1:$Q$58</definedName>
    <definedName name="_xlnm.Print_Area" localSheetId="6">'C-6'!$A$1:$D$48</definedName>
    <definedName name="_xlnm.Print_Area" localSheetId="7">'C-7'!$A$1:$D$57</definedName>
    <definedName name="_xlnm.Print_Area" localSheetId="8">'C-71'!$A$1:$D$64</definedName>
    <definedName name="_xlnm.Print_Area" localSheetId="9">'C-8'!$A$1:$D$52</definedName>
    <definedName name="_xlnm.Print_Area" localSheetId="10">'C-9'!$A$1:$E$32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7" l="1"/>
  <c r="G28" i="17"/>
  <c r="B25" i="18"/>
  <c r="D10" i="39" l="1"/>
  <c r="D9" i="39"/>
  <c r="H12" i="9"/>
  <c r="H10" i="9"/>
  <c r="H9" i="9"/>
  <c r="H8" i="9"/>
  <c r="H7" i="9"/>
  <c r="H6" i="9"/>
  <c r="D23" i="3"/>
  <c r="D22" i="3"/>
  <c r="D21" i="3"/>
  <c r="D45" i="40"/>
  <c r="D44" i="40"/>
  <c r="D43" i="40"/>
  <c r="D42" i="40"/>
  <c r="B45" i="37"/>
  <c r="D38" i="37" l="1"/>
  <c r="D29" i="37"/>
  <c r="D17" i="37"/>
  <c r="Q35" i="19"/>
  <c r="Q30" i="19"/>
  <c r="B60" i="18"/>
  <c r="C50" i="18" s="1"/>
  <c r="D10" i="41"/>
  <c r="D9" i="41"/>
  <c r="G22" i="27"/>
  <c r="F22" i="27"/>
  <c r="E22" i="27"/>
  <c r="I8" i="27"/>
  <c r="B25" i="26"/>
  <c r="I16" i="26"/>
  <c r="I21" i="26"/>
  <c r="I22" i="26"/>
  <c r="I24" i="26"/>
  <c r="I8" i="26"/>
  <c r="I17" i="26"/>
  <c r="I13" i="26"/>
  <c r="G25" i="26"/>
  <c r="F25" i="26"/>
  <c r="H11" i="9"/>
  <c r="G27" i="44"/>
  <c r="G26" i="44"/>
  <c r="I10" i="27"/>
  <c r="I11" i="27"/>
  <c r="B52" i="40"/>
  <c r="D50" i="40"/>
  <c r="D40" i="37"/>
  <c r="D39" i="37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34" i="19"/>
  <c r="Q31" i="19"/>
  <c r="D25" i="26"/>
  <c r="C25" i="26"/>
  <c r="I12" i="26"/>
  <c r="E25" i="26"/>
  <c r="I14" i="26"/>
  <c r="I9" i="26"/>
  <c r="D35" i="40"/>
  <c r="D30" i="37"/>
  <c r="D28" i="37"/>
  <c r="D24" i="37"/>
  <c r="C12" i="41"/>
  <c r="B12" i="41"/>
  <c r="D11" i="41"/>
  <c r="D8" i="41"/>
  <c r="C12" i="39"/>
  <c r="B12" i="39"/>
  <c r="D11" i="39"/>
  <c r="I21" i="27"/>
  <c r="I15" i="27"/>
  <c r="I17" i="27"/>
  <c r="I10" i="26"/>
  <c r="I20" i="26"/>
  <c r="I19" i="26"/>
  <c r="I18" i="26"/>
  <c r="I15" i="26"/>
  <c r="D12" i="9"/>
  <c r="D10" i="9"/>
  <c r="D9" i="9"/>
  <c r="D25" i="3"/>
  <c r="D20" i="3"/>
  <c r="D18" i="3"/>
  <c r="F34" i="17"/>
  <c r="G10" i="17"/>
  <c r="D23" i="37"/>
  <c r="D8" i="43"/>
  <c r="G9" i="44"/>
  <c r="F35" i="44"/>
  <c r="E35" i="44"/>
  <c r="D35" i="44"/>
  <c r="C35" i="44"/>
  <c r="G33" i="44"/>
  <c r="G32" i="44"/>
  <c r="G31" i="44"/>
  <c r="G30" i="44"/>
  <c r="G29" i="44"/>
  <c r="G28" i="44"/>
  <c r="G25" i="44"/>
  <c r="G24" i="44"/>
  <c r="G23" i="44"/>
  <c r="G22" i="44"/>
  <c r="G21" i="44"/>
  <c r="G20" i="44"/>
  <c r="G19" i="44"/>
  <c r="G18" i="44"/>
  <c r="G35" i="44" s="1"/>
  <c r="G17" i="44"/>
  <c r="G16" i="44"/>
  <c r="G15" i="44"/>
  <c r="G14" i="44"/>
  <c r="G13" i="44"/>
  <c r="G12" i="44"/>
  <c r="G11" i="44"/>
  <c r="G10" i="44"/>
  <c r="C22" i="27"/>
  <c r="B22" i="27"/>
  <c r="H22" i="27"/>
  <c r="D22" i="27"/>
  <c r="I19" i="27"/>
  <c r="I18" i="27"/>
  <c r="D13" i="37"/>
  <c r="D16" i="37"/>
  <c r="D20" i="8"/>
  <c r="C20" i="8"/>
  <c r="B20" i="8"/>
  <c r="D12" i="41" l="1"/>
  <c r="E20" i="8"/>
  <c r="I13" i="27"/>
  <c r="I11" i="26"/>
  <c r="D26" i="3"/>
  <c r="D36" i="40"/>
  <c r="D31" i="37"/>
  <c r="D20" i="37"/>
  <c r="I20" i="27"/>
  <c r="D8" i="9"/>
  <c r="D19" i="3"/>
  <c r="D49" i="40"/>
  <c r="D48" i="40"/>
  <c r="D22" i="37"/>
  <c r="B31" i="3"/>
  <c r="C31" i="3"/>
  <c r="D14" i="29"/>
  <c r="C51" i="18" l="1"/>
  <c r="C52" i="18"/>
  <c r="C53" i="18"/>
  <c r="C54" i="18"/>
  <c r="C55" i="18"/>
  <c r="C56" i="18"/>
  <c r="C57" i="18"/>
  <c r="C58" i="18"/>
  <c r="C60" i="18"/>
  <c r="C59" i="18"/>
  <c r="D16" i="3"/>
  <c r="D17" i="3"/>
  <c r="D24" i="3"/>
  <c r="D27" i="3"/>
  <c r="D28" i="3"/>
  <c r="D29" i="3"/>
  <c r="E15" i="8"/>
  <c r="C45" i="37"/>
  <c r="E10" i="8"/>
  <c r="D8" i="37" l="1"/>
  <c r="D9" i="37"/>
  <c r="D10" i="37"/>
  <c r="D11" i="37"/>
  <c r="D12" i="37"/>
  <c r="D14" i="37"/>
  <c r="D15" i="37"/>
  <c r="D18" i="37"/>
  <c r="D19" i="37"/>
  <c r="D21" i="37"/>
  <c r="D25" i="37"/>
  <c r="D26" i="37"/>
  <c r="D27" i="37"/>
  <c r="D32" i="37"/>
  <c r="D33" i="37"/>
  <c r="D34" i="37"/>
  <c r="D35" i="37"/>
  <c r="D36" i="37"/>
  <c r="D37" i="37"/>
  <c r="D41" i="37"/>
  <c r="D42" i="37"/>
  <c r="D43" i="37"/>
  <c r="D44" i="37"/>
  <c r="E9" i="8"/>
  <c r="E17" i="8"/>
  <c r="G14" i="17"/>
  <c r="G15" i="17"/>
  <c r="G18" i="17"/>
  <c r="G22" i="17"/>
  <c r="G23" i="17"/>
  <c r="G26" i="17"/>
  <c r="G32" i="17"/>
  <c r="G11" i="17"/>
  <c r="G13" i="17"/>
  <c r="G19" i="17"/>
  <c r="G21" i="17"/>
  <c r="G27" i="17"/>
  <c r="G29" i="17"/>
  <c r="G30" i="17"/>
  <c r="C34" i="17"/>
  <c r="G12" i="17"/>
  <c r="G16" i="17"/>
  <c r="G20" i="17"/>
  <c r="G24" i="17"/>
  <c r="D45" i="37" l="1"/>
  <c r="G25" i="17"/>
  <c r="G17" i="17"/>
  <c r="E34" i="17"/>
  <c r="G31" i="17"/>
  <c r="D34" i="17"/>
  <c r="G9" i="17"/>
  <c r="M10" i="38"/>
  <c r="N9" i="38"/>
  <c r="N8" i="38"/>
  <c r="I9" i="27"/>
  <c r="I12" i="27"/>
  <c r="I14" i="27"/>
  <c r="I16" i="27"/>
  <c r="H25" i="26"/>
  <c r="I23" i="26"/>
  <c r="I25" i="26" l="1"/>
  <c r="I22" i="27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47" i="40" l="1"/>
  <c r="D46" i="40"/>
  <c r="D41" i="40"/>
  <c r="D40" i="40"/>
  <c r="D39" i="40"/>
  <c r="D38" i="40"/>
  <c r="D37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52" i="40"/>
  <c r="Q36" i="19" l="1"/>
  <c r="K10" i="38" l="1"/>
  <c r="D13" i="9" l="1"/>
  <c r="D11" i="9"/>
  <c r="D8" i="39" l="1"/>
  <c r="D12" i="39" s="1"/>
  <c r="I10" i="38"/>
  <c r="D10" i="42"/>
  <c r="C11" i="42"/>
  <c r="B11" i="42"/>
  <c r="J10" i="38" l="1"/>
  <c r="H10" i="38" l="1"/>
  <c r="D15" i="3" l="1"/>
  <c r="D14" i="3"/>
  <c r="D13" i="3"/>
  <c r="D12" i="3"/>
  <c r="D11" i="3"/>
  <c r="D10" i="3"/>
  <c r="H44" i="19" l="1"/>
  <c r="P44" i="19"/>
  <c r="I44" i="19"/>
  <c r="J44" i="19"/>
  <c r="O44" i="19"/>
  <c r="N44" i="19"/>
  <c r="G44" i="19"/>
  <c r="F44" i="19"/>
  <c r="M44" i="19"/>
  <c r="E44" i="19"/>
  <c r="L44" i="19"/>
  <c r="D44" i="19"/>
  <c r="K44" i="19"/>
  <c r="C44" i="19"/>
  <c r="B44" i="19"/>
  <c r="E11" i="8"/>
  <c r="E12" i="8"/>
  <c r="E13" i="8"/>
  <c r="E14" i="8"/>
  <c r="E18" i="8"/>
  <c r="E16" i="8"/>
  <c r="C25" i="18" l="1"/>
  <c r="D25" i="18"/>
  <c r="E25" i="18"/>
  <c r="F25" i="18" l="1"/>
  <c r="D9" i="42"/>
  <c r="B63" i="18" l="1"/>
  <c r="B64" i="18"/>
  <c r="B62" i="18"/>
  <c r="B65" i="18"/>
  <c r="Q33" i="19"/>
  <c r="C11" i="43" l="1"/>
  <c r="B11" i="43"/>
  <c r="D10" i="43"/>
  <c r="D9" i="43"/>
  <c r="D11" i="43" s="1"/>
  <c r="D8" i="42"/>
  <c r="D11" i="42" s="1"/>
  <c r="C14" i="29"/>
  <c r="D14" i="9"/>
  <c r="D9" i="40"/>
  <c r="D52" i="40" s="1"/>
  <c r="Q42" i="19"/>
  <c r="Q41" i="19"/>
  <c r="Q40" i="19"/>
  <c r="Q39" i="19"/>
  <c r="Q38" i="19"/>
  <c r="Q37" i="19"/>
  <c r="Q29" i="19"/>
  <c r="Q28" i="19"/>
  <c r="Q27" i="19"/>
  <c r="Q26" i="19"/>
  <c r="Q25" i="19"/>
  <c r="D15" i="9" l="1"/>
  <c r="E12" i="9"/>
  <c r="E8" i="9"/>
  <c r="E9" i="9"/>
  <c r="Q32" i="19"/>
  <c r="G10" i="38" l="1"/>
  <c r="F10" i="38"/>
  <c r="E10" i="38"/>
  <c r="D10" i="38"/>
  <c r="C10" i="38"/>
  <c r="B10" i="38"/>
  <c r="B14" i="29"/>
  <c r="C15" i="9"/>
  <c r="D9" i="3"/>
  <c r="D31" i="3" s="1"/>
  <c r="G55" i="6"/>
  <c r="H55" i="6" s="1"/>
  <c r="H51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3" i="19"/>
  <c r="F9" i="18"/>
  <c r="H52" i="6" l="1"/>
  <c r="H50" i="6"/>
  <c r="H54" i="6"/>
  <c r="Q44" i="19"/>
  <c r="H53" i="6"/>
  <c r="B15" i="9"/>
  <c r="E14" i="9" l="1"/>
  <c r="E15" i="9"/>
  <c r="E11" i="9"/>
  <c r="E10" i="9"/>
  <c r="E13" i="9"/>
</calcChain>
</file>

<file path=xl/sharedStrings.xml><?xml version="1.0" encoding="utf-8"?>
<sst xmlns="http://schemas.openxmlformats.org/spreadsheetml/2006/main" count="671" uniqueCount="348">
  <si>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</si>
  <si>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</si>
  <si>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</si>
  <si>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</si>
  <si>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</si>
  <si>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</si>
  <si>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</si>
  <si>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</si>
  <si>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</si>
  <si>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</si>
  <si>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</si>
  <si>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</si>
  <si>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</si>
  <si>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</si>
  <si>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</si>
  <si>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</si>
  <si>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</si>
  <si>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</si>
  <si>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</si>
  <si>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</si>
  <si>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</si>
  <si>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</si>
  <si>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</si>
  <si>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</si>
  <si>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</si>
  <si>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</si>
  <si>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</si>
  <si>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</si>
  <si>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</si>
  <si>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</si>
  <si>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</si>
  <si>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</si>
  <si>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</si>
  <si>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</si>
  <si>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</si>
  <si>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</si>
  <si>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</si>
  <si>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</si>
  <si>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</si>
  <si>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</si>
  <si>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</si>
  <si>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</si>
  <si>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</si>
  <si>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</si>
  <si>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</si>
  <si>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</si>
  <si>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</si>
  <si>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</si>
  <si>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</si>
  <si>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</si>
  <si>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</si>
  <si>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</si>
  <si>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</si>
  <si>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</si>
  <si>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</si>
  <si>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</si>
  <si>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</si>
  <si>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</si>
  <si>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</si>
  <si>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</si>
  <si>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</si>
  <si>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</si>
  <si>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</si>
  <si>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</si>
  <si>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</si>
  <si>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</si>
  <si>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</si>
  <si>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</si>
  <si>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</si>
  <si>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</si>
  <si>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</si>
  <si>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</si>
  <si>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</si>
  <si>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</si>
  <si>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</si>
  <si>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</si>
  <si>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</si>
  <si>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</si>
  <si>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</si>
  <si>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</si>
  <si>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</si>
  <si>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</si>
  <si>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</si>
  <si>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</si>
  <si>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</si>
  <si>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</si>
  <si>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</si>
  <si>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</si>
  <si>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</si>
  <si>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</si>
  <si>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</si>
  <si>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</si>
  <si>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</si>
  <si>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</si>
  <si>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</si>
  <si>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</si>
  <si>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</si>
  <si>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</si>
  <si>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</si>
  <si>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</si>
  <si>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</si>
  <si>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</si>
  <si>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</si>
  <si>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</si>
  <si>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</si>
  <si>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</si>
  <si>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</si>
  <si>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</si>
  <si>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</si>
  <si>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</si>
  <si>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</si>
  <si>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</si>
  <si>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</si>
  <si>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</si>
  <si>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</si>
  <si>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</si>
  <si>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</si>
  <si>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</si>
  <si>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</si>
  <si>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</si>
  <si>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</si>
  <si>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</si>
  <si>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</si>
  <si>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</si>
  <si>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</si>
  <si>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</si>
  <si>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</si>
  <si>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</si>
  <si>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</si>
  <si>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</si>
  <si>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</si>
  <si>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</si>
  <si>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</si>
  <si>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</si>
  <si>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</si>
  <si>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</si>
  <si>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</si>
  <si>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</si>
  <si>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</si>
  <si>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</si>
  <si>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</si>
  <si>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</si>
  <si>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</si>
  <si>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</si>
  <si>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</si>
  <si>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</si>
  <si>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</si>
  <si>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</si>
  <si>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</si>
  <si>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</si>
  <si>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</si>
  <si>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</si>
  <si>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</si>
  <si>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</si>
  <si>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</si>
  <si>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</si>
  <si>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</si>
  <si>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</si>
  <si>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</si>
  <si>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</si>
  <si>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</si>
  <si>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</si>
  <si>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</si>
  <si>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</si>
  <si>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</si>
  <si>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</si>
  <si>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</si>
  <si>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</si>
  <si>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</si>
  <si>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</si>
  <si>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</si>
  <si>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</si>
  <si>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</si>
  <si>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</si>
  <si>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</si>
  <si>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</si>
  <si>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</si>
  <si>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</si>
  <si>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</si>
  <si>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</si>
  <si>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</si>
  <si>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</si>
  <si>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</si>
  <si>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</si>
  <si>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</si>
  <si>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</si>
  <si>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</si>
  <si>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</si>
  <si>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</si>
  <si>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</si>
  <si>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</si>
  <si>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</si>
  <si>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</si>
  <si>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</si>
  <si>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</si>
  <si>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</si>
  <si>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</si>
  <si>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</si>
  <si>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</si>
  <si>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</si>
  <si>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</si>
  <si>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</si>
  <si>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</si>
  <si>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</si>
  <si>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</si>
  <si>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</si>
  <si>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</si>
  <si>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</si>
  <si>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</si>
  <si>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</si>
  <si>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</si>
  <si>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</si>
  <si>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</si>
  <si>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</si>
  <si>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</si>
  <si>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</si>
  <si>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</si>
  <si>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</si>
  <si>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</si>
  <si>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</si>
  <si>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</si>
  <si>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</si>
  <si>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</si>
  <si>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</si>
  <si>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</si>
  <si>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</si>
  <si>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</si>
  <si>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</si>
  <si>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</si>
  <si>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</si>
  <si>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</si>
  <si>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</si>
  <si>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</si>
  <si>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</si>
  <si>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</si>
  <si>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</si>
  <si>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</si>
  <si>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</si>
  <si>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</si>
  <si>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</si>
  <si>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</si>
  <si>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</si>
  <si>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NOTIFICACIONES DE ACCIDENTES MORTALES POR ACTIVIDAD ECONÓMICA, SEGÚN TIPO DE ACCIDENTE</t>
  </si>
  <si>
    <t>ELABORADO :   OGETIC / OFICINA DE ESTADÍSTICA</t>
  </si>
  <si>
    <t>ANEXO N° 15</t>
  </si>
  <si>
    <t>PARCIAL TEMPORAL</t>
  </si>
  <si>
    <t>HERIDAS CONTUSAS (POR GOLPES O DE BORDES IRREGULAR)</t>
  </si>
  <si>
    <t>TURNO</t>
  </si>
  <si>
    <t>HORNOS, FOGONES, ESTUFAS</t>
  </si>
  <si>
    <t>HIPOACUSIA NEUROSENSORIAL, BILATERAL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</si>
  <si>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</si>
  <si>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</si>
  <si>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</si>
  <si>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</si>
  <si>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</si>
  <si>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</si>
  <si>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</si>
  <si>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</si>
  <si>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</si>
  <si>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</si>
  <si>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</si>
  <si>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</si>
  <si>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</si>
  <si>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</si>
  <si>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</si>
  <si>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</si>
  <si>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</si>
  <si>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MÁQUINAS AGRÍCOLAS</t>
  </si>
  <si>
    <t>DICIEMBRE</t>
  </si>
  <si>
    <t>NOVIEMBRE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</si>
  <si>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</si>
  <si>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</si>
  <si>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</si>
  <si>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</si>
  <si>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</si>
  <si>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</si>
  <si>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</si>
  <si>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</si>
  <si>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</si>
  <si>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</si>
  <si>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HERIDA DE BALA</t>
  </si>
  <si>
    <t>2024</t>
  </si>
  <si>
    <t>PUNO</t>
  </si>
  <si>
    <t>TRABAJADOR INDEPENDIENTE</t>
  </si>
  <si>
    <t>APARATO DIGESTIVO EN GENERAL</t>
  </si>
  <si>
    <t>INCENDIOS</t>
  </si>
  <si>
    <t>MOQUEGUA</t>
  </si>
  <si>
    <t>PASCO</t>
  </si>
  <si>
    <t>PIURA</t>
  </si>
  <si>
    <t>TACNA</t>
  </si>
  <si>
    <t>UCAYALI</t>
  </si>
  <si>
    <t>TUMBES</t>
  </si>
  <si>
    <t>CONTACTO CON SUSTANCIAS U OBJETOS MUY FRÍOS</t>
  </si>
  <si>
    <t>OTRAS MÁQUINAS NO CLASIFICADAS BAJO OTROS EPÍGRAFES</t>
  </si>
  <si>
    <t>Total</t>
  </si>
  <si>
    <t>ANEXO N° 12</t>
  </si>
  <si>
    <t xml:space="preserve"> ANEXO N° 13</t>
  </si>
  <si>
    <t>ANEXO N° 17</t>
  </si>
  <si>
    <t>TIPO DE NOTIFICACIONES, SEGÚN REGIÓN (SEDE DE LA EMPRESA)</t>
  </si>
  <si>
    <t>TIPO DE NOTIFICACIONES, SEGÚN REGIÓN (LUGAR DE OCURRENCIA)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</si>
  <si>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</si>
  <si>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</si>
  <si>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</si>
  <si>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</si>
  <si>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</si>
  <si>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</si>
  <si>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</si>
  <si>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</si>
  <si>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</si>
  <si>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</si>
  <si>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</si>
  <si>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</si>
  <si>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</si>
  <si>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</si>
  <si>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</si>
  <si>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AMAZONAS</t>
  </si>
  <si>
    <t>MEDIOS DE TRANSPORTE POR VÍA FÉRREA</t>
  </si>
  <si>
    <t>ATRAPAMIENTO SIN DAÑO (DENTRO, FUERA, ENTRE, DEBAJO)</t>
  </si>
  <si>
    <t>MEDIOS DE TRANSPORTE ACUÁTICO</t>
  </si>
  <si>
    <t>INSTALACIONES ELÉCTRICAS,INCLUIDOS LOS MOTORES ELÉCTRICOS PERO CON EXCLUSIÓN DE LAS HERRAMIENTAS ELÉCTRICAS MANUALES</t>
  </si>
  <si>
    <t>RECIPIENTES DE PRESIÓN</t>
  </si>
  <si>
    <t>INTOXICACIONES POR PLAGUICIDAS</t>
  </si>
  <si>
    <t>MADRE DE DIOS</t>
  </si>
  <si>
    <t>SAN MARTIN</t>
  </si>
  <si>
    <t>SISTEMAS DE TRANSMISIÓN</t>
  </si>
  <si>
    <t>OCTUBRE  2024</t>
  </si>
  <si>
    <t>OCTUBRE 2024</t>
  </si>
  <si>
    <t>EXPOSICIÓN A RADIACIONES IONIZANTES</t>
  </si>
  <si>
    <t>GENERADORES DE ENERGÍA, EXCEPTO MOTORES ELÉCTRICOS</t>
  </si>
  <si>
    <t>EXPLOSIVOS</t>
  </si>
  <si>
    <t>MEDIOS DE TRANSPORTE POR AIRE</t>
  </si>
  <si>
    <t>PLANTAS REFRIGERADORAS</t>
  </si>
  <si>
    <t>APARATO URINARIO EN GENERAL</t>
  </si>
  <si>
    <t>ÓRGANO, APARATO O SISTEMA AFECTADO POR SUSTANCIAS QUÍMICAS</t>
  </si>
  <si>
    <t>SISTEMA HEMATOPOYÉTICO EN GENERAL</t>
  </si>
  <si>
    <t>UBICACIONES MÚLTIPLES</t>
  </si>
  <si>
    <t>ASFIXIA</t>
  </si>
  <si>
    <t>DISFUNCIONES ORGÁNICAS</t>
  </si>
  <si>
    <t>GANGRENAS</t>
  </si>
  <si>
    <t>CAÍDAS DE CABLES DE ALTA TENSIÓN - CONTACTO DE MAQUINARIAS O PARTE DE ELLAS CON CABLES DE ALTA TENSIÓN</t>
  </si>
  <si>
    <t>DERRAME, ESCAPES, FUGAS DE MATERIALES PELIGROSOS (Corrrosivos, Reactivos, Explosivos, Tóxicos, Inflamable, Biológicos patógenos)</t>
  </si>
  <si>
    <t>DESPRENDIMIENTO DE ROCAS</t>
  </si>
  <si>
    <t>EXPLOSIONES</t>
  </si>
  <si>
    <t>ENFERMEDADES PROFESIONALES CAUSADAS POR AGENTES FÍSICOS</t>
  </si>
  <si>
    <t>ENFERMEDADES PROFESIONALES CAUSADAS POR AGENTES QUÍMICOS</t>
  </si>
  <si>
    <t>EXPOSICIÓN OCUPACIONAL AL POLVO</t>
  </si>
  <si>
    <t>FRACTURA DE OTRO DEDO DE LA MANO</t>
  </si>
  <si>
    <t>SÍNDROME DE ABDUCCIÓN DOLOROSA DEL HOMBRO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</si>
</sst>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10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b/>
      <sz val="7"/>
      <name val="Omnes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sz val="10"/>
      <color theme="0"/>
      <name val="Helvetica Condensed"/>
      <family val="2"/>
    </font>
    <font>
      <b/>
      <sz val="12"/>
      <color theme="1"/>
      <name val="Helvetica Condensed"/>
      <family val="2"/>
    </font>
    <font>
      <sz val="10"/>
      <color theme="1"/>
      <name val="Helvetica Condensed"/>
      <family val="2"/>
    </font>
    <font>
      <sz val="7"/>
      <color indexed="8"/>
      <name val="Omnes Medium"/>
    </font>
    <font>
      <sz val="7"/>
      <name val="Omnes Medium"/>
    </font>
    <font>
      <b/>
      <sz val="8"/>
      <name val="Omnes Medium"/>
    </font>
    <font>
      <b/>
      <sz val="8"/>
      <color theme="0"/>
      <name val="Omnes"/>
    </font>
    <font>
      <sz val="8"/>
      <color theme="0"/>
      <name val="Omnes"/>
    </font>
    <font>
      <sz val="8"/>
      <color theme="0"/>
      <name val="Helvetica Condensed"/>
      <family val="2"/>
    </font>
    <font>
      <b/>
      <sz val="12"/>
      <color theme="0"/>
      <name val="Helvetica Condensed"/>
      <family val="2"/>
    </font>
    <font>
      <sz val="7"/>
      <color theme="0"/>
      <name val="Omnes Medium"/>
      <family val="3"/>
    </font>
    <font>
      <b/>
      <sz val="14"/>
      <color theme="0"/>
      <name val="Omnes Medium"/>
      <family val="3"/>
    </font>
    <font>
      <sz val="10"/>
      <color theme="0"/>
      <name val="Omnes Medium"/>
      <family val="3"/>
    </font>
    <font>
      <b/>
      <sz val="12"/>
      <color theme="0"/>
      <name val="Omnes Medium"/>
      <family val="3"/>
    </font>
    <font>
      <sz val="12"/>
      <color theme="0"/>
      <name val="Omnes Medium"/>
      <family val="3"/>
    </font>
    <font>
      <b/>
      <sz val="10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6" fillId="0" borderId="0"/>
  </cellStyleXfs>
  <cellXfs count="3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9" fontId="45" fillId="0" borderId="0" xfId="1" applyFont="1" applyBorder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164" fontId="75" fillId="0" borderId="0" xfId="2" applyNumberFormat="1" applyFont="1" applyAlignment="1">
      <alignment horizontal="right" vertical="center" wrapText="1" indent="2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164" fontId="31" fillId="0" borderId="0" xfId="2" applyNumberFormat="1" applyFont="1" applyAlignment="1">
      <alignment horizontal="right" vertical="center" wrapText="1" indent="1"/>
    </xf>
    <xf numFmtId="164" fontId="42" fillId="0" borderId="0" xfId="2" applyNumberFormat="1" applyFont="1" applyAlignment="1">
      <alignment horizontal="righ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7" fillId="0" borderId="0" xfId="10" applyFont="1"/>
    <xf numFmtId="0" fontId="77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8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4" fontId="82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1" fillId="0" borderId="0" xfId="0" applyFont="1"/>
    <xf numFmtId="164" fontId="81" fillId="0" borderId="0" xfId="0" applyNumberFormat="1" applyFont="1" applyAlignment="1">
      <alignment vertical="center"/>
    </xf>
    <xf numFmtId="164" fontId="84" fillId="0" borderId="0" xfId="0" applyNumberFormat="1" applyFont="1" applyAlignment="1">
      <alignment vertical="center"/>
    </xf>
    <xf numFmtId="0" fontId="84" fillId="0" borderId="0" xfId="0" applyFont="1" applyAlignment="1">
      <alignment vertical="center"/>
    </xf>
    <xf numFmtId="164" fontId="81" fillId="0" borderId="0" xfId="0" applyNumberFormat="1" applyFont="1" applyAlignment="1">
      <alignment horizontal="left"/>
    </xf>
    <xf numFmtId="0" fontId="84" fillId="0" borderId="0" xfId="0" applyFont="1" applyAlignment="1">
      <alignment horizontal="center" vertical="top"/>
    </xf>
    <xf numFmtId="0" fontId="81" fillId="0" borderId="0" xfId="0" applyFont="1" applyAlignment="1">
      <alignment horizontal="left" vertical="center"/>
    </xf>
    <xf numFmtId="164" fontId="81" fillId="0" borderId="0" xfId="0" applyNumberFormat="1" applyFont="1" applyAlignment="1">
      <alignment horizontal="left" vertical="center"/>
    </xf>
    <xf numFmtId="0" fontId="81" fillId="0" borderId="0" xfId="8" applyFont="1" applyAlignment="1">
      <alignment vertical="center"/>
    </xf>
    <xf numFmtId="0" fontId="84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2" fontId="22" fillId="0" borderId="0" xfId="0" quotePrefix="1" applyNumberFormat="1" applyFont="1" applyAlignment="1">
      <alignment horizontal="center" vertical="center" wrapText="1"/>
    </xf>
    <xf numFmtId="167" fontId="85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27" fillId="8" borderId="0" xfId="0" applyFont="1" applyFill="1" applyAlignment="1">
      <alignment vertical="center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3" fontId="86" fillId="7" borderId="0" xfId="0" applyNumberFormat="1" applyFont="1" applyFill="1" applyAlignment="1">
      <alignment horizontal="center" vertical="center"/>
    </xf>
    <xf numFmtId="164" fontId="86" fillId="7" borderId="0" xfId="8" applyNumberFormat="1" applyFont="1" applyFill="1" applyAlignment="1">
      <alignment horizontal="right" vertical="center" wrapText="1" indent="4"/>
    </xf>
    <xf numFmtId="168" fontId="86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7" fillId="0" borderId="0" xfId="2" applyNumberFormat="1" applyFont="1" applyAlignment="1">
      <alignment horizontal="right" vertical="center" wrapText="1" indent="1"/>
    </xf>
    <xf numFmtId="164" fontId="88" fillId="0" borderId="0" xfId="2" applyNumberFormat="1" applyFont="1" applyAlignment="1">
      <alignment horizontal="right" vertical="center" wrapText="1" indent="2"/>
    </xf>
    <xf numFmtId="164" fontId="89" fillId="0" borderId="0" xfId="2" applyNumberFormat="1" applyFont="1" applyAlignment="1">
      <alignment horizontal="right" vertical="center" wrapText="1" indent="1"/>
    </xf>
    <xf numFmtId="164" fontId="90" fillId="8" borderId="0" xfId="0" applyNumberFormat="1" applyFont="1" applyFill="1" applyAlignment="1">
      <alignment vertical="center"/>
    </xf>
    <xf numFmtId="166" fontId="45" fillId="0" borderId="0" xfId="0" applyNumberFormat="1" applyFont="1" applyAlignment="1">
      <alignment vertical="center"/>
    </xf>
    <xf numFmtId="0" fontId="91" fillId="8" borderId="0" xfId="0" applyFont="1" applyFill="1" applyAlignment="1">
      <alignment vertical="center"/>
    </xf>
    <xf numFmtId="0" fontId="92" fillId="8" borderId="0" xfId="0" applyFont="1" applyFill="1" applyAlignment="1">
      <alignment vertical="center"/>
    </xf>
    <xf numFmtId="167" fontId="93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1"/>
    </xf>
    <xf numFmtId="164" fontId="65" fillId="5" borderId="0" xfId="2" applyNumberFormat="1" applyFont="1" applyFill="1" applyAlignment="1">
      <alignment horizontal="right" vertical="center" wrapText="1" indent="2"/>
    </xf>
    <xf numFmtId="164" fontId="92" fillId="8" borderId="0" xfId="0" applyNumberFormat="1" applyFont="1" applyFill="1" applyAlignment="1">
      <alignment vertical="center"/>
    </xf>
    <xf numFmtId="0" fontId="94" fillId="4" borderId="0" xfId="0" applyFont="1" applyFill="1" applyAlignment="1">
      <alignment horizontal="left" vertical="center" wrapText="1" indent="1"/>
    </xf>
    <xf numFmtId="164" fontId="95" fillId="0" borderId="0" xfId="2" applyNumberFormat="1" applyFont="1" applyAlignment="1">
      <alignment horizontal="right" vertical="center" wrapText="1" indent="2"/>
    </xf>
    <xf numFmtId="164" fontId="96" fillId="8" borderId="0" xfId="0" applyNumberFormat="1" applyFont="1" applyFill="1" applyAlignment="1">
      <alignment vertical="center"/>
    </xf>
    <xf numFmtId="164" fontId="97" fillId="8" borderId="0" xfId="0" applyNumberFormat="1" applyFont="1" applyFill="1" applyAlignment="1">
      <alignment vertical="center"/>
    </xf>
    <xf numFmtId="164" fontId="97" fillId="8" borderId="0" xfId="2" applyNumberFormat="1" applyFont="1" applyFill="1" applyAlignment="1">
      <alignment vertical="center" wrapText="1"/>
    </xf>
    <xf numFmtId="0" fontId="97" fillId="8" borderId="0" xfId="6" applyFont="1" applyFill="1" applyAlignment="1">
      <alignment vertical="center"/>
    </xf>
    <xf numFmtId="10" fontId="97" fillId="8" borderId="0" xfId="1" applyNumberFormat="1" applyFont="1" applyFill="1" applyBorder="1" applyAlignment="1">
      <alignment vertical="center"/>
    </xf>
    <xf numFmtId="164" fontId="97" fillId="8" borderId="0" xfId="6" applyNumberFormat="1" applyFont="1" applyFill="1" applyAlignment="1">
      <alignment vertical="center"/>
    </xf>
    <xf numFmtId="0" fontId="96" fillId="8" borderId="0" xfId="0" applyFont="1" applyFill="1" applyAlignment="1">
      <alignment horizontal="center" vertical="center" wrapText="1"/>
    </xf>
    <xf numFmtId="164" fontId="90" fillId="0" borderId="0" xfId="0" applyNumberFormat="1" applyFont="1" applyAlignment="1">
      <alignment vertical="center"/>
    </xf>
    <xf numFmtId="0" fontId="98" fillId="8" borderId="0" xfId="0" applyFont="1" applyFill="1" applyAlignment="1">
      <alignment vertical="center"/>
    </xf>
    <xf numFmtId="0" fontId="9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100" fillId="8" borderId="0" xfId="0" applyFont="1" applyFill="1" applyAlignment="1">
      <alignment horizontal="left" vertical="center" indent="1"/>
    </xf>
    <xf numFmtId="164" fontId="101" fillId="0" borderId="0" xfId="0" applyNumberFormat="1" applyFont="1" applyAlignment="1">
      <alignment vertical="center"/>
    </xf>
    <xf numFmtId="164" fontId="102" fillId="0" borderId="0" xfId="0" applyNumberFormat="1" applyFont="1" applyAlignment="1">
      <alignment vertical="center"/>
    </xf>
    <xf numFmtId="164" fontId="103" fillId="0" borderId="0" xfId="0" applyNumberFormat="1" applyFont="1" applyAlignment="1">
      <alignment horizontal="left" vertical="center"/>
    </xf>
    <xf numFmtId="164" fontId="103" fillId="0" borderId="0" xfId="0" applyNumberFormat="1" applyFont="1" applyAlignment="1">
      <alignment vertical="center"/>
    </xf>
    <xf numFmtId="10" fontId="102" fillId="0" borderId="0" xfId="1" applyNumberFormat="1" applyFont="1" applyAlignment="1">
      <alignment vertical="center"/>
    </xf>
    <xf numFmtId="10" fontId="102" fillId="0" borderId="0" xfId="1" applyNumberFormat="1" applyFont="1" applyBorder="1" applyAlignment="1">
      <alignment vertical="center"/>
    </xf>
    <xf numFmtId="164" fontId="104" fillId="0" borderId="0" xfId="0" applyNumberFormat="1" applyFont="1" applyAlignment="1">
      <alignment horizontal="left" vertical="center"/>
    </xf>
    <xf numFmtId="164" fontId="104" fillId="0" borderId="0" xfId="0" applyNumberFormat="1" applyFont="1" applyAlignment="1">
      <alignment vertical="center"/>
    </xf>
    <xf numFmtId="164" fontId="105" fillId="0" borderId="0" xfId="0" applyNumberFormat="1" applyFont="1" applyAlignment="1">
      <alignment vertical="center"/>
    </xf>
    <xf numFmtId="164" fontId="37" fillId="0" borderId="0" xfId="0" applyNumberFormat="1" applyFont="1"/>
    <xf numFmtId="0" fontId="45" fillId="0" borderId="0" xfId="0" applyFont="1"/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1" fillId="0" borderId="0" xfId="0" quotePrefix="1" applyFont="1" applyAlignment="1">
      <alignment horizontal="center" vertical="center" wrapText="1"/>
    </xf>
    <xf numFmtId="164" fontId="82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2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2" fillId="0" borderId="0" xfId="0" quotePrefix="1" applyNumberFormat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81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1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80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49" fontId="81" fillId="0" borderId="0" xfId="0" quotePrefix="1" applyNumberFormat="1" applyFont="1" applyAlignment="1">
      <alignment horizontal="center" vertical="top" wrapText="1"/>
    </xf>
    <xf numFmtId="49" fontId="81" fillId="0" borderId="0" xfId="0" quotePrefix="1" applyNumberFormat="1" applyFont="1" applyAlignment="1">
      <alignment horizontal="center" vertical="top"/>
    </xf>
    <xf numFmtId="49" fontId="81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1" fillId="0" borderId="0" xfId="8" applyFont="1" applyAlignment="1">
      <alignment horizontal="center" vertical="center"/>
    </xf>
    <xf numFmtId="0" fontId="81" fillId="0" borderId="0" xfId="8" applyFont="1" applyAlignment="1">
      <alignment horizontal="center" vertical="center" wrapText="1"/>
    </xf>
    <xf numFmtId="49" fontId="81" fillId="0" borderId="0" xfId="8" quotePrefix="1" applyNumberFormat="1" applyFont="1" applyAlignment="1">
      <alignment horizontal="center" vertical="top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DA251D"/>
      <color rgb="FFF6383D"/>
      <color rgb="FFFF3B3B"/>
      <color rgb="FFFEDEE0"/>
      <color rgb="FFFF6D6D"/>
      <color rgb="FFFCB6BB"/>
      <color rgb="FFC7090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OCTUBRE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6627192671787808"/>
                  <c:y val="9.3359638188587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21773637271051"/>
                      <c:h val="0.182858078442400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31248603903250782"/>
                  <c:y val="4.1918638921589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8432352833113154"/>
                  <c:y val="-6.7786904104159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89721834124"/>
                      <c:h val="0.2044157630372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2703174955674429"/>
                  <c:y val="0.104954665985970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601037086507"/>
                      <c:h val="0.144803087986108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19</c:v>
                </c:pt>
                <c:pt idx="1">
                  <c:v>3719</c:v>
                </c:pt>
                <c:pt idx="2">
                  <c:v>54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OCTUBRE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7.8376900479289899E-2"/>
                  <c:y val="7.5302021274755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1884096591134"/>
                      <c:h val="0.1344770168874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1.3439661306245212E-2"/>
                  <c:y val="-6.48342414023145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61723867743989"/>
                      <c:h val="0.176715504733719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9.0100241650358515E-3"/>
                  <c:y val="-0.101192837564916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048648176"/>
                      <c:h val="0.1386239339027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-2.5814797893735135E-2"/>
                  <c:y val="-0.10705143362782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90758460279944"/>
                      <c:h val="9.5357815807187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6.8629794970246016E-2"/>
                  <c:y val="-0.145622534993108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86844907633638"/>
                      <c:h val="0.132886889191168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4.5545379104471394E-2"/>
                  <c:y val="-1.2372906839462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4.2846954245112499E-2"/>
                  <c:y val="3.22431346442686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56479679467909"/>
                      <c:h val="0.12035907225523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9.0942746935695026E-2"/>
                  <c:y val="0.16985608985720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48541079164839"/>
                      <c:h val="0.182022246957541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0.20225588509044301"/>
                  <c:y val="0.17247575914144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51517661154588"/>
                      <c:h val="0.1116125460251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3109571155087632"/>
                  <c:y val="0.15465516062349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COMERCIO AL POR MAYOR Y AL POR MENOR; REPARACIÓN DE VEHÍCULOS AUTOMOTORES </c:v>
                </c:pt>
                <c:pt idx="3">
                  <c:v> CONSTRUCCIÓN </c:v>
                </c:pt>
                <c:pt idx="4">
                  <c:v> TRANSPORTES, ALMACENAM. Y COMUN. </c:v>
                </c:pt>
                <c:pt idx="5">
                  <c:v> HOTELES Y RESTAURANTES </c:v>
                </c:pt>
                <c:pt idx="6">
                  <c:v> ADM.PÚBLICA, PLANES DE SEG.,SOC. </c:v>
                </c:pt>
                <c:pt idx="7">
                  <c:v> OTRAS ACT.,SERV.COM.,SOC.Y PER. </c:v>
                </c:pt>
                <c:pt idx="8">
                  <c:v> EXPLOTACIÓN DE MINAS Y CANTERAS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724</c:v>
                </c:pt>
                <c:pt idx="1">
                  <c:v>595</c:v>
                </c:pt>
                <c:pt idx="2">
                  <c:v>427</c:v>
                </c:pt>
                <c:pt idx="3">
                  <c:v>358</c:v>
                </c:pt>
                <c:pt idx="4">
                  <c:v>357</c:v>
                </c:pt>
                <c:pt idx="5">
                  <c:v>342</c:v>
                </c:pt>
                <c:pt idx="6">
                  <c:v>268</c:v>
                </c:pt>
                <c:pt idx="7">
                  <c:v>248</c:v>
                </c:pt>
                <c:pt idx="8">
                  <c:v>194</c:v>
                </c:pt>
                <c:pt idx="9" formatCode="_(* #,##0_);_(* \(#,##0\);_(* &quot;-&quot;_);_(@_)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OCTUBRE 2024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50952299023368"/>
          <c:y val="0.15098216929118466"/>
          <c:w val="0.76212054779944172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'C-3'!$A$9:$A$19</c:f>
              <c:strCache>
                <c:ptCount val="10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PEÓN </c:v>
                </c:pt>
                <c:pt idx="7">
                  <c:v> TÉCNICO </c:v>
                </c:pt>
                <c:pt idx="8">
                  <c:v> TRABAJADOR INDEPENDIENTE </c:v>
                </c:pt>
                <c:pt idx="9">
                  <c:v> OTROS </c:v>
                </c:pt>
              </c:strCache>
            </c:strRef>
          </c:cat>
          <c:val>
            <c:numRef>
              <c:f>'C-3'!$E$9:$E$19</c:f>
              <c:numCache>
                <c:formatCode>_(* #\ ##0_);_(* \(#\ ##0\);_(* "-"_);_(@_)</c:formatCode>
                <c:ptCount val="11"/>
                <c:pt idx="0">
                  <c:v>10</c:v>
                </c:pt>
                <c:pt idx="1">
                  <c:v>1812</c:v>
                </c:pt>
                <c:pt idx="2">
                  <c:v>12</c:v>
                </c:pt>
                <c:pt idx="3">
                  <c:v>19</c:v>
                </c:pt>
                <c:pt idx="4">
                  <c:v>41</c:v>
                </c:pt>
                <c:pt idx="5">
                  <c:v>1083</c:v>
                </c:pt>
                <c:pt idx="6">
                  <c:v>135</c:v>
                </c:pt>
                <c:pt idx="7">
                  <c:v>140</c:v>
                </c:pt>
                <c:pt idx="8">
                  <c:v>7</c:v>
                </c:pt>
                <c:pt idx="9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OCTUBRE 2024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0.19112252292020032"/>
                  <c:y val="2.4831251246653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9.3943417469934398E-2"/>
                  <c:y val="4.79758692904452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65433823371959"/>
                      <c:h val="0.165764588141582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8.6988421229794485E-2"/>
                  <c:y val="1.17550037965326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3143148832901486"/>
                  <c:y val="3.759321619116422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17472816748249176"/>
                  <c:y val="6.32587827293800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8430461366976"/>
                      <c:h val="0.153879419440593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0.10303709661001753"/>
                  <c:y val="7.02396272040160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41149935449541"/>
                      <c:h val="0.133510979773616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-5.973852780608057E-2"/>
                  <c:y val="0.1216642054854449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93354376480855"/>
                      <c:h val="9.46497384331466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0.10730770664965478"/>
                  <c:y val="9.71440939193457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47499664901984"/>
                      <c:h val="0.16532097881819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8.0697121595362298E-2"/>
                  <c:y val="-0.1352359718354416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41256461344806"/>
                      <c:h val="0.15751510547115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5.7290062075158792E-2"/>
                  <c:y val="-2.88757410088269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rnd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MANO (CON EXCEPCIÓN DE LOS DEDOS SOLOS)</c:v>
                </c:pt>
                <c:pt idx="3">
                  <c:v>RODILLA</c:v>
                </c:pt>
                <c:pt idx="4">
                  <c:v>REGIÓN LUMBOSACRA (COLUMNA VERTEBRAL Y MUSCULAR ADYACENTES)</c:v>
                </c:pt>
                <c:pt idx="5">
                  <c:v>UBICACIONES MÚLTIPLES</c:v>
                </c:pt>
                <c:pt idx="6">
                  <c:v>TOBILLO</c:v>
                </c:pt>
                <c:pt idx="7">
                  <c:v>CABEZA, UBICACIONES MÚLTIPLES</c:v>
                </c:pt>
                <c:pt idx="8">
                  <c:v>MUÑECA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601</c:v>
                </c:pt>
                <c:pt idx="1">
                  <c:v>390</c:v>
                </c:pt>
                <c:pt idx="2">
                  <c:v>242</c:v>
                </c:pt>
                <c:pt idx="3">
                  <c:v>224</c:v>
                </c:pt>
                <c:pt idx="4">
                  <c:v>216</c:v>
                </c:pt>
                <c:pt idx="5">
                  <c:v>207</c:v>
                </c:pt>
                <c:pt idx="6">
                  <c:v>197</c:v>
                </c:pt>
                <c:pt idx="7">
                  <c:v>173</c:v>
                </c:pt>
                <c:pt idx="8">
                  <c:v>155</c:v>
                </c:pt>
                <c:pt idx="9">
                  <c:v>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OCTUBRE 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'C-8'!$A$8:$A$29</c:f>
              <c:strCache>
                <c:ptCount val="22"/>
                <c:pt idx="1">
                  <c:v>CONTUSIONES</c:v>
                </c:pt>
                <c:pt idx="2">
                  <c:v>OTROS</c:v>
                </c:pt>
                <c:pt idx="3">
                  <c:v>TORCEDURAS Y ESGUINCES</c:v>
                </c:pt>
                <c:pt idx="4">
                  <c:v>TRAUMATISMOS INTERNOS</c:v>
                </c:pt>
                <c:pt idx="5">
                  <c:v>HERIDAS CORTANTES</c:v>
                </c:pt>
                <c:pt idx="6">
                  <c:v>CUERPO EXTRAÑO EN OJOS</c:v>
                </c:pt>
                <c:pt idx="7">
                  <c:v>FRACTURAS</c:v>
                </c:pt>
                <c:pt idx="8">
                  <c:v>QUEMADURAS</c:v>
                </c:pt>
                <c:pt idx="9">
                  <c:v>HERIDAS CONTUSAS (POR GOLPES O DE BORDES IRREGULAR)</c:v>
                </c:pt>
                <c:pt idx="10">
                  <c:v>HERIDAS PUNZANTES</c:v>
                </c:pt>
                <c:pt idx="11">
                  <c:v>HERIDA DE TEJIDOS</c:v>
                </c:pt>
                <c:pt idx="12">
                  <c:v>LUXACIONES</c:v>
                </c:pt>
                <c:pt idx="13">
                  <c:v>AMPUTACIONES</c:v>
                </c:pt>
                <c:pt idx="14">
                  <c:v>INTOXICACIONES</c:v>
                </c:pt>
                <c:pt idx="15">
                  <c:v>HERIDA DE BALA</c:v>
                </c:pt>
                <c:pt idx="16">
                  <c:v>EFECTOS DE ELECTRICIDAD</c:v>
                </c:pt>
                <c:pt idx="17">
                  <c:v>ESCORIACIONES</c:v>
                </c:pt>
                <c:pt idx="18">
                  <c:v>INTOXICACIONES POR PLAGUICIDAS</c:v>
                </c:pt>
                <c:pt idx="19">
                  <c:v>ASFIXIA</c:v>
                </c:pt>
                <c:pt idx="20">
                  <c:v>DISFUNCIONES ORGÁNICAS</c:v>
                </c:pt>
                <c:pt idx="21">
                  <c:v>GANGRENAS</c:v>
                </c:pt>
              </c:strCache>
            </c:strRef>
          </c:cat>
          <c:val>
            <c:numRef>
              <c:f>'C-8'!$D$8:$D$29</c:f>
              <c:numCache>
                <c:formatCode>_(* #\ ##0_);_(* \(#\ ##0\);_(* "-"_);_(@_)</c:formatCode>
                <c:ptCount val="22"/>
                <c:pt idx="1">
                  <c:v>981</c:v>
                </c:pt>
                <c:pt idx="2">
                  <c:v>635</c:v>
                </c:pt>
                <c:pt idx="3">
                  <c:v>430</c:v>
                </c:pt>
                <c:pt idx="4">
                  <c:v>359</c:v>
                </c:pt>
                <c:pt idx="5">
                  <c:v>319</c:v>
                </c:pt>
                <c:pt idx="6">
                  <c:v>290</c:v>
                </c:pt>
                <c:pt idx="7">
                  <c:v>209</c:v>
                </c:pt>
                <c:pt idx="8">
                  <c:v>157</c:v>
                </c:pt>
                <c:pt idx="9">
                  <c:v>103</c:v>
                </c:pt>
                <c:pt idx="10">
                  <c:v>85</c:v>
                </c:pt>
                <c:pt idx="11">
                  <c:v>54</c:v>
                </c:pt>
                <c:pt idx="12">
                  <c:v>46</c:v>
                </c:pt>
                <c:pt idx="13">
                  <c:v>21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ACCIDENTE, 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OCTUBRE 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2674134864223752"/>
          <c:y val="1.974116913702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1.1596251023418907E-3"/>
                  <c:y val="0.18922149015893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4.5621861693761388E-2"/>
                  <c:y val="-1.568302829571703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500" b="0" i="0" u="none" strike="noStrike" kern="120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7139709757890491E-2"/>
                      <c:h val="0.117385085887487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3.6022559739974674E-2"/>
                  <c:y val="3.420054950411845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3.1493930493619406E-2"/>
                  <c:y val="8.49063407154571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21845420792344"/>
                      <c:h val="9.82790313450099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3.2546112163716112E-2"/>
                  <c:y val="8.35326000318826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31035411043123"/>
                      <c:h val="0.146880373429662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8.4765620486096701E-3"/>
                  <c:y val="-7.78950936282635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3635663719476"/>
                      <c:h val="0.131322831973591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5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19</c:v>
                </c:pt>
                <c:pt idx="1">
                  <c:v>3043</c:v>
                </c:pt>
                <c:pt idx="2">
                  <c:v>2</c:v>
                </c:pt>
                <c:pt idx="3">
                  <c:v>183</c:v>
                </c:pt>
                <c:pt idx="4">
                  <c:v>17</c:v>
                </c:pt>
                <c:pt idx="5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OCTUBRE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4282637385276764"/>
          <c:y val="5.2923681526972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84719577314146"/>
          <c:y val="0.2373528987296202"/>
          <c:w val="0.51101312966928003"/>
          <c:h val="0.4879503964551375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0.12459582237187553"/>
                  <c:y val="-0.31350273492986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74868196875334"/>
                      <c:h val="0.14872710913657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9.8591415046444475E-2"/>
                  <c:y val="-0.134209407820413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54502341454343"/>
                      <c:h val="0.160359085428033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10318134782954774"/>
                  <c:y val="6.6262114494361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291520931953"/>
                      <c:h val="0.168506253042996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11844712179375269"/>
                  <c:y val="0.206734213029018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02403126130844"/>
                      <c:h val="0.110856511205362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1.1519982127220271E-3"/>
                  <c:y val="0.263244598995897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36328629020121"/>
                      <c:h val="0.10683883129920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20490426157399511"/>
                  <c:y val="0.17230679320948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86153680474587E-2"/>
                      <c:h val="9.9863663204237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10383945335519271"/>
                  <c:y val="-4.88199651201947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32642167850267"/>
                      <c:h val="8.96230729013305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14620879693089733"/>
                  <c:y val="-2.72355674431030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93603449322693"/>
                      <c:h val="0.102666323185806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6.1146143916012273E-2"/>
                  <c:y val="-8.6905482672569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'C-13'!$A$7:$A$13</c:f>
              <c:strCache>
                <c:ptCount val="7"/>
                <c:pt idx="0">
                  <c:v>ATRAPAMIENTO SIN DAÑO (DENTRO, FUERA, ENTRE, DEBAJO)</c:v>
                </c:pt>
                <c:pt idx="1">
                  <c:v>CAÍDAS DE CABLES DE ALTA TENSIÓN - CONTACTO DE MAQUINARIAS O PARTE DE ELLAS CON CABLES DE ALTA TENSIÓN</c:v>
                </c:pt>
                <c:pt idx="2">
                  <c:v>DERRAME, ESCAPES, FUGAS DE MATERIALES PELIGROSOS (Corrrosivos, Reactivos, Explosivos, Tóxicos, Inflamable, Biológicos patógenos)</c:v>
                </c:pt>
                <c:pt idx="3">
                  <c:v>DESPRENDIMIENTO DE ROCAS</c:v>
                </c:pt>
                <c:pt idx="4">
                  <c:v>EXPLOSIONES</c:v>
                </c:pt>
                <c:pt idx="5">
                  <c:v>INCENDIOS</c:v>
                </c:pt>
                <c:pt idx="6">
                  <c:v>OTROS</c:v>
                </c:pt>
              </c:strCache>
            </c:strRef>
          </c:cat>
          <c:val>
            <c:numRef>
              <c:f>'C-13'!$B$7:$B$13</c:f>
              <c:numCache>
                <c:formatCode>_(* #,##0_);_(* \(#,##0\);_(* "-"_);_(@_)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33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EF5236-664B-480E-A257-756F192CD784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533E4A-D251-4062-978C-C6F89449FB90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B7CD62-59DA-44FA-A75A-7629E14AA98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4AC7CCF-BC8D-4270-A2F4-086B1434677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63C3C92-63C0-4BC8-9E81-F6B4E9FEB528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7381822-4487-4883-ABAD-C13F69BF47F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F33DE77-C25A-49E9-B47D-F28C6CE2567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84BFAA0-3F28-4851-8402-4D6AFF59FCA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4332673-6552-4CB2-916E-AA244560CC45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BBA39E-9EB5-4CB9-9510-654E5435759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22C16A-ADDE-4AD0-B665-5F345F7F101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25B1CE2-8576-4C36-A6FB-0BDA886A010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053D43-3148-4D36-A86D-DC93D2D3B91A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633F93-01D7-47F5-8DDD-1F046A59142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B7D8B28-1A3E-41EA-8356-3F66E3294359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B5A1084-F3CB-4A1B-9B88-B0301C3A7346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A23C873-1D78-400C-8AF9-6408F13ECF62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204B35-CAFE-4F8F-AFF2-2A56267F928A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9AEB3F9-FF4F-4773-8285-7958259D7774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7C640C9-BC1D-496B-99F5-1311E04A8200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D5E6F7D-F11F-4210-9381-3FAFD42AE829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5A69CC2-0022-4479-ABEE-501C0DC3620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94D8F9-FB4D-43CE-991C-0B4CCBB286F5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E990C1E-E9F6-435D-BF7C-4F87004A155B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A6F98E0-3D69-4EAA-906E-3664256D5C2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22CDE71-417A-47C6-81D5-F2EF012AE09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F1A8D-F319-4071-AC0A-88AEADA1C3D3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A9CF336-590A-498C-AD53-E2051A8F79CC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E75A38-05F2-4435-AC1E-4CBB34519916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A13E1A5-BB5F-42A5-AB07-4F8FC0D4262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84077</xdr:colOff>
      <xdr:row>26</xdr:row>
      <xdr:rowOff>112700</xdr:rowOff>
    </xdr:from>
    <xdr:to>
      <xdr:col>5</xdr:col>
      <xdr:colOff>588838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20</xdr:row>
      <xdr:rowOff>155885</xdr:rowOff>
    </xdr:from>
    <xdr:to>
      <xdr:col>4</xdr:col>
      <xdr:colOff>838200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882136</xdr:colOff>
      <xdr:row>52</xdr:row>
      <xdr:rowOff>88205</xdr:rowOff>
    </xdr:from>
    <xdr:to>
      <xdr:col>2</xdr:col>
      <xdr:colOff>48519</xdr:colOff>
      <xdr:row>60</xdr:row>
      <xdr:rowOff>38198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32</xdr:row>
      <xdr:rowOff>76200</xdr:rowOff>
    </xdr:from>
    <xdr:to>
      <xdr:col>3</xdr:col>
      <xdr:colOff>379347</xdr:colOff>
      <xdr:row>48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281609</xdr:colOff>
      <xdr:row>16</xdr:row>
      <xdr:rowOff>126401</xdr:rowOff>
    </xdr:from>
    <xdr:to>
      <xdr:col>4</xdr:col>
      <xdr:colOff>372717</xdr:colOff>
      <xdr:row>28</xdr:row>
      <xdr:rowOff>243053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372717</xdr:colOff>
      <xdr:row>15</xdr:row>
      <xdr:rowOff>194960</xdr:rowOff>
    </xdr:from>
    <xdr:to>
      <xdr:col>3</xdr:col>
      <xdr:colOff>993913</xdr:colOff>
      <xdr:row>31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1"/>
  <sheetViews>
    <sheetView showGridLines="0" tabSelected="1" zoomScale="120" zoomScaleNormal="120" zoomScaleSheetLayoutView="110" workbookViewId="0">
      <selection activeCell="K28" sqref="K28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11"/>
      <c r="B1" s="283" t="s">
        <v>147</v>
      </c>
      <c r="C1" s="283"/>
      <c r="D1" s="283"/>
      <c r="E1" s="283"/>
      <c r="F1" s="283"/>
      <c r="G1" s="283"/>
      <c r="H1" s="211"/>
      <c r="I1" s="37"/>
    </row>
    <row r="2" spans="1:18" ht="13.5" customHeight="1" x14ac:dyDescent="0.2">
      <c r="A2" s="211"/>
      <c r="B2" s="211" t="s">
        <v>82</v>
      </c>
      <c r="C2" s="211"/>
      <c r="D2" s="211"/>
      <c r="E2" s="211"/>
      <c r="F2" s="211"/>
      <c r="G2" s="211"/>
      <c r="H2" s="211"/>
      <c r="J2" s="38" t="s">
        <v>150</v>
      </c>
    </row>
    <row r="3" spans="1:18" s="39" customFormat="1" ht="13.5" customHeight="1" x14ac:dyDescent="0.2">
      <c r="A3" s="284" t="s">
        <v>299</v>
      </c>
      <c r="B3" s="284"/>
      <c r="C3" s="284"/>
      <c r="D3" s="284"/>
      <c r="E3" s="284"/>
      <c r="F3" s="284"/>
      <c r="G3" s="284"/>
      <c r="H3" s="284"/>
      <c r="I3" s="38"/>
      <c r="J3" s="38"/>
      <c r="K3" s="38"/>
      <c r="L3" s="38"/>
    </row>
    <row r="4" spans="1:18" s="39" customFormat="1" ht="13.5" customHeight="1" x14ac:dyDescent="0.2">
      <c r="A4" s="211"/>
      <c r="B4" s="287" t="s">
        <v>325</v>
      </c>
      <c r="C4" s="287"/>
      <c r="D4" s="287"/>
      <c r="E4" s="287"/>
      <c r="F4" s="287"/>
      <c r="G4" s="287"/>
      <c r="H4" s="212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28"/>
      <c r="D5" s="228"/>
      <c r="E5" s="228"/>
      <c r="F5" s="228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86" t="s">
        <v>162</v>
      </c>
      <c r="C6" s="285" t="s">
        <v>34</v>
      </c>
      <c r="D6" s="285"/>
      <c r="E6" s="285"/>
      <c r="F6" s="285"/>
      <c r="G6" s="286" t="s">
        <v>0</v>
      </c>
      <c r="I6" s="38"/>
      <c r="J6" s="148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86"/>
      <c r="C7" s="53" t="s">
        <v>265</v>
      </c>
      <c r="D7" s="53" t="s">
        <v>29</v>
      </c>
      <c r="E7" s="53" t="s">
        <v>43</v>
      </c>
      <c r="F7" s="53" t="s">
        <v>31</v>
      </c>
      <c r="G7" s="286"/>
      <c r="I7" s="38"/>
      <c r="J7" s="148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39"/>
      <c r="H8" s="38"/>
      <c r="I8" s="38"/>
      <c r="J8" s="148"/>
      <c r="K8" s="153"/>
      <c r="L8" s="3"/>
      <c r="M8" s="2"/>
      <c r="N8" s="154"/>
      <c r="O8" s="154"/>
      <c r="P8" s="154"/>
      <c r="Q8" s="154"/>
      <c r="R8" s="2"/>
    </row>
    <row r="9" spans="1:18" s="39" customFormat="1" ht="12" customHeight="1" x14ac:dyDescent="0.2">
      <c r="B9" s="185" t="s">
        <v>315</v>
      </c>
      <c r="C9" s="198">
        <v>0</v>
      </c>
      <c r="D9" s="198">
        <v>1</v>
      </c>
      <c r="E9" s="198">
        <v>0</v>
      </c>
      <c r="F9" s="198">
        <v>0</v>
      </c>
      <c r="G9" s="201">
        <f t="shared" ref="G9:G32" si="0">SUM(C9:F9)</f>
        <v>1</v>
      </c>
      <c r="H9" s="38"/>
      <c r="J9" s="149"/>
      <c r="K9" s="3"/>
      <c r="L9" s="3"/>
      <c r="M9" s="2"/>
      <c r="N9" s="154"/>
      <c r="O9" s="154"/>
      <c r="P9" s="154"/>
      <c r="Q9" s="154"/>
      <c r="R9" s="2"/>
    </row>
    <row r="10" spans="1:18" s="39" customFormat="1" ht="12" customHeight="1" x14ac:dyDescent="0.2">
      <c r="B10" s="184" t="s">
        <v>300</v>
      </c>
      <c r="C10" s="198">
        <v>1</v>
      </c>
      <c r="D10" s="198">
        <v>163</v>
      </c>
      <c r="E10" s="198">
        <v>3</v>
      </c>
      <c r="F10" s="198">
        <v>0</v>
      </c>
      <c r="G10" s="201">
        <f t="shared" si="0"/>
        <v>167</v>
      </c>
      <c r="H10" s="38"/>
      <c r="I10" s="38"/>
      <c r="J10" s="149"/>
      <c r="K10" s="155"/>
      <c r="L10" s="3"/>
      <c r="M10" s="2"/>
      <c r="N10" s="154"/>
      <c r="O10" s="154"/>
      <c r="P10" s="154"/>
      <c r="Q10" s="154"/>
      <c r="R10" s="2"/>
    </row>
    <row r="11" spans="1:18" s="39" customFormat="1" ht="12" customHeight="1" x14ac:dyDescent="0.2">
      <c r="B11" s="184" t="s">
        <v>301</v>
      </c>
      <c r="C11" s="198">
        <v>0</v>
      </c>
      <c r="D11" s="198">
        <v>21</v>
      </c>
      <c r="E11" s="198">
        <v>1</v>
      </c>
      <c r="F11" s="198">
        <v>0</v>
      </c>
      <c r="G11" s="201">
        <f t="shared" si="0"/>
        <v>22</v>
      </c>
      <c r="H11" s="38"/>
      <c r="I11" s="38"/>
      <c r="J11" s="149"/>
      <c r="K11" s="3"/>
      <c r="L11" s="3"/>
      <c r="M11" s="2"/>
      <c r="N11" s="154"/>
      <c r="O11" s="154"/>
      <c r="P11" s="154"/>
      <c r="Q11" s="154"/>
      <c r="R11" s="2"/>
    </row>
    <row r="12" spans="1:18" s="39" customFormat="1" ht="12" customHeight="1" x14ac:dyDescent="0.2">
      <c r="B12" s="184" t="s">
        <v>302</v>
      </c>
      <c r="C12" s="198">
        <v>2</v>
      </c>
      <c r="D12" s="198">
        <v>270</v>
      </c>
      <c r="E12" s="198">
        <v>1</v>
      </c>
      <c r="F12" s="198">
        <v>0</v>
      </c>
      <c r="G12" s="201">
        <f t="shared" si="0"/>
        <v>273</v>
      </c>
      <c r="H12" s="38"/>
      <c r="I12" s="38"/>
      <c r="J12" s="149"/>
      <c r="K12" s="3"/>
      <c r="L12" s="3"/>
      <c r="M12" s="2"/>
      <c r="N12" s="154"/>
      <c r="O12" s="154"/>
      <c r="P12" s="154"/>
      <c r="Q12" s="154"/>
      <c r="R12" s="2"/>
    </row>
    <row r="13" spans="1:18" s="39" customFormat="1" ht="12" customHeight="1" x14ac:dyDescent="0.2">
      <c r="B13" s="184" t="s">
        <v>303</v>
      </c>
      <c r="C13" s="198">
        <v>0</v>
      </c>
      <c r="D13" s="198">
        <v>7</v>
      </c>
      <c r="E13" s="198">
        <v>0</v>
      </c>
      <c r="F13" s="198">
        <v>0</v>
      </c>
      <c r="G13" s="201">
        <f t="shared" si="0"/>
        <v>7</v>
      </c>
      <c r="H13" s="38"/>
      <c r="I13" s="38"/>
      <c r="J13" s="149"/>
      <c r="K13" s="3"/>
      <c r="L13" s="3"/>
      <c r="M13" s="2"/>
      <c r="N13" s="154"/>
      <c r="O13" s="154"/>
      <c r="P13" s="154"/>
      <c r="Q13" s="154"/>
      <c r="R13" s="2"/>
    </row>
    <row r="14" spans="1:18" s="39" customFormat="1" ht="12" customHeight="1" x14ac:dyDescent="0.2">
      <c r="B14" s="184" t="s">
        <v>304</v>
      </c>
      <c r="C14" s="198">
        <v>0</v>
      </c>
      <c r="D14" s="198">
        <v>76</v>
      </c>
      <c r="E14" s="198">
        <v>0</v>
      </c>
      <c r="F14" s="198">
        <v>0</v>
      </c>
      <c r="G14" s="201">
        <f t="shared" si="0"/>
        <v>76</v>
      </c>
      <c r="H14" s="38"/>
      <c r="I14" s="38"/>
      <c r="J14" s="149"/>
      <c r="K14" s="3"/>
      <c r="L14" s="3"/>
      <c r="M14" s="2"/>
      <c r="N14" s="154"/>
      <c r="O14" s="154"/>
      <c r="P14" s="154"/>
      <c r="Q14" s="154"/>
      <c r="R14" s="2"/>
    </row>
    <row r="15" spans="1:18" s="39" customFormat="1" ht="12" customHeight="1" x14ac:dyDescent="0.2">
      <c r="B15" s="184" t="s">
        <v>305</v>
      </c>
      <c r="C15" s="198">
        <v>1</v>
      </c>
      <c r="D15" s="198">
        <v>232</v>
      </c>
      <c r="E15" s="198">
        <v>16</v>
      </c>
      <c r="F15" s="198">
        <v>0</v>
      </c>
      <c r="G15" s="201">
        <f t="shared" si="0"/>
        <v>249</v>
      </c>
      <c r="H15" s="38"/>
      <c r="I15" s="38"/>
      <c r="J15" s="149"/>
      <c r="K15" s="3"/>
      <c r="L15" s="3"/>
      <c r="M15" s="2"/>
      <c r="N15" s="154"/>
      <c r="O15" s="154"/>
      <c r="P15" s="154"/>
      <c r="Q15" s="154"/>
      <c r="R15" s="2"/>
    </row>
    <row r="16" spans="1:18" s="39" customFormat="1" ht="12" customHeight="1" x14ac:dyDescent="0.2">
      <c r="B16" s="184" t="s">
        <v>306</v>
      </c>
      <c r="C16" s="198">
        <v>2</v>
      </c>
      <c r="D16" s="198">
        <v>15</v>
      </c>
      <c r="E16" s="198">
        <v>3</v>
      </c>
      <c r="F16" s="198">
        <v>0</v>
      </c>
      <c r="G16" s="201">
        <f t="shared" si="0"/>
        <v>20</v>
      </c>
      <c r="H16" s="38"/>
      <c r="I16" s="38"/>
      <c r="J16" s="149"/>
      <c r="K16" s="3"/>
      <c r="L16" s="3"/>
      <c r="M16" s="2"/>
      <c r="N16" s="154"/>
      <c r="O16" s="154"/>
      <c r="P16" s="154"/>
      <c r="Q16" s="154"/>
      <c r="R16" s="2"/>
    </row>
    <row r="17" spans="2:18" ht="12" customHeight="1" x14ac:dyDescent="0.2">
      <c r="B17" s="184" t="s">
        <v>307</v>
      </c>
      <c r="C17" s="198">
        <v>0</v>
      </c>
      <c r="D17" s="198">
        <v>27</v>
      </c>
      <c r="E17" s="198">
        <v>0</v>
      </c>
      <c r="F17" s="198">
        <v>0</v>
      </c>
      <c r="G17" s="201">
        <f t="shared" si="0"/>
        <v>27</v>
      </c>
      <c r="J17" s="149"/>
      <c r="K17" s="3"/>
      <c r="L17" s="3"/>
      <c r="M17" s="3"/>
      <c r="N17" s="154"/>
      <c r="O17" s="154"/>
      <c r="P17" s="154"/>
      <c r="Q17" s="154"/>
      <c r="R17" s="3"/>
    </row>
    <row r="18" spans="2:18" ht="12" customHeight="1" x14ac:dyDescent="0.2">
      <c r="B18" s="184" t="s">
        <v>308</v>
      </c>
      <c r="C18" s="198">
        <v>0</v>
      </c>
      <c r="D18" s="198">
        <v>14</v>
      </c>
      <c r="E18" s="198">
        <v>0</v>
      </c>
      <c r="F18" s="198">
        <v>0</v>
      </c>
      <c r="G18" s="201">
        <f t="shared" si="0"/>
        <v>14</v>
      </c>
      <c r="J18" s="149"/>
      <c r="K18" s="3"/>
      <c r="L18" s="3"/>
      <c r="M18" s="3"/>
      <c r="N18" s="154"/>
      <c r="O18" s="154"/>
      <c r="P18" s="154"/>
      <c r="Q18" s="154"/>
      <c r="R18" s="3"/>
    </row>
    <row r="19" spans="2:18" s="39" customFormat="1" ht="12" customHeight="1" x14ac:dyDescent="0.2">
      <c r="B19" s="184" t="s">
        <v>309</v>
      </c>
      <c r="C19" s="198">
        <v>5</v>
      </c>
      <c r="D19" s="198">
        <v>16</v>
      </c>
      <c r="E19" s="198">
        <v>1</v>
      </c>
      <c r="F19" s="198">
        <v>0</v>
      </c>
      <c r="G19" s="201">
        <f t="shared" si="0"/>
        <v>22</v>
      </c>
      <c r="H19" s="38"/>
      <c r="I19" s="38"/>
      <c r="J19" s="149"/>
      <c r="K19" s="3"/>
      <c r="L19" s="3"/>
      <c r="M19" s="2"/>
      <c r="N19" s="154"/>
      <c r="O19" s="154"/>
      <c r="P19" s="154"/>
      <c r="Q19" s="154"/>
      <c r="R19" s="2"/>
    </row>
    <row r="20" spans="2:18" s="39" customFormat="1" ht="12" customHeight="1" x14ac:dyDescent="0.2">
      <c r="B20" s="184" t="s">
        <v>310</v>
      </c>
      <c r="C20" s="198">
        <v>0</v>
      </c>
      <c r="D20" s="198">
        <v>41</v>
      </c>
      <c r="E20" s="198">
        <v>1</v>
      </c>
      <c r="F20" s="198">
        <v>0</v>
      </c>
      <c r="G20" s="201">
        <f t="shared" si="0"/>
        <v>42</v>
      </c>
      <c r="H20" s="38"/>
      <c r="I20" s="38"/>
      <c r="J20" s="149"/>
      <c r="K20" s="3"/>
      <c r="L20" s="3"/>
      <c r="M20" s="2"/>
      <c r="N20" s="154"/>
      <c r="O20" s="154"/>
      <c r="P20" s="154"/>
      <c r="Q20" s="154"/>
      <c r="R20" s="2"/>
    </row>
    <row r="21" spans="2:18" s="39" customFormat="1" ht="12" customHeight="1" x14ac:dyDescent="0.2">
      <c r="B21" s="184" t="s">
        <v>311</v>
      </c>
      <c r="C21" s="198">
        <v>1</v>
      </c>
      <c r="D21" s="198">
        <v>27</v>
      </c>
      <c r="E21" s="198">
        <v>3</v>
      </c>
      <c r="F21" s="198">
        <v>0</v>
      </c>
      <c r="G21" s="201">
        <f t="shared" si="0"/>
        <v>31</v>
      </c>
      <c r="H21" s="38"/>
      <c r="I21" s="38"/>
      <c r="J21" s="150"/>
      <c r="K21" s="3"/>
      <c r="L21" s="3"/>
      <c r="M21" s="2"/>
      <c r="N21" s="154"/>
      <c r="O21" s="154"/>
      <c r="P21" s="154"/>
      <c r="Q21" s="154"/>
      <c r="R21" s="2"/>
    </row>
    <row r="22" spans="2:18" s="39" customFormat="1" ht="12" customHeight="1" x14ac:dyDescent="0.2">
      <c r="B22" s="184" t="s">
        <v>312</v>
      </c>
      <c r="C22" s="198">
        <v>0</v>
      </c>
      <c r="D22" s="198">
        <v>52</v>
      </c>
      <c r="E22" s="198">
        <v>0</v>
      </c>
      <c r="F22" s="198">
        <v>0</v>
      </c>
      <c r="G22" s="201">
        <f t="shared" si="0"/>
        <v>52</v>
      </c>
      <c r="H22" s="38"/>
      <c r="I22" s="38"/>
      <c r="J22" s="149"/>
      <c r="K22" s="3"/>
      <c r="L22" s="3"/>
      <c r="M22" s="2"/>
      <c r="N22" s="154"/>
      <c r="O22" s="154"/>
      <c r="P22" s="154"/>
      <c r="Q22" s="154"/>
      <c r="R22" s="2"/>
    </row>
    <row r="23" spans="2:18" s="39" customFormat="1" ht="12" customHeight="1" x14ac:dyDescent="0.2">
      <c r="B23" s="184" t="s">
        <v>313</v>
      </c>
      <c r="C23" s="198">
        <v>3</v>
      </c>
      <c r="D23" s="198">
        <v>2574</v>
      </c>
      <c r="E23" s="198">
        <v>22</v>
      </c>
      <c r="F23" s="198">
        <v>6</v>
      </c>
      <c r="G23" s="201">
        <f t="shared" si="0"/>
        <v>2605</v>
      </c>
      <c r="H23" s="38"/>
      <c r="I23" s="38"/>
      <c r="J23" s="149"/>
      <c r="K23" s="3"/>
      <c r="L23" s="3"/>
      <c r="M23" s="2"/>
      <c r="N23" s="154"/>
      <c r="O23" s="154"/>
      <c r="P23" s="154"/>
      <c r="Q23" s="154"/>
      <c r="R23" s="2"/>
    </row>
    <row r="24" spans="2:18" s="39" customFormat="1" ht="12" customHeight="1" x14ac:dyDescent="0.2">
      <c r="B24" s="184" t="s">
        <v>314</v>
      </c>
      <c r="C24" s="198">
        <v>0</v>
      </c>
      <c r="D24" s="198">
        <v>30</v>
      </c>
      <c r="E24" s="198">
        <v>0</v>
      </c>
      <c r="F24" s="198">
        <v>0</v>
      </c>
      <c r="G24" s="201">
        <f t="shared" si="0"/>
        <v>30</v>
      </c>
      <c r="H24" s="38"/>
      <c r="I24" s="38"/>
      <c r="J24" s="149"/>
      <c r="K24" s="3"/>
      <c r="L24" s="3"/>
      <c r="M24" s="2"/>
      <c r="N24" s="154"/>
      <c r="O24" s="154"/>
      <c r="P24" s="154"/>
      <c r="Q24" s="154"/>
      <c r="R24" s="2"/>
    </row>
    <row r="25" spans="2:18" s="39" customFormat="1" ht="12" customHeight="1" x14ac:dyDescent="0.2">
      <c r="B25" s="184" t="s">
        <v>322</v>
      </c>
      <c r="C25" s="198">
        <v>0</v>
      </c>
      <c r="D25" s="198">
        <v>0</v>
      </c>
      <c r="E25" s="198">
        <v>0</v>
      </c>
      <c r="F25" s="198">
        <v>0</v>
      </c>
      <c r="G25" s="201">
        <f t="shared" si="0"/>
        <v>0</v>
      </c>
      <c r="H25" s="38"/>
      <c r="I25" s="38"/>
      <c r="J25" s="149"/>
      <c r="K25" s="3"/>
      <c r="L25" s="3"/>
      <c r="M25" s="2"/>
      <c r="N25" s="154"/>
      <c r="O25" s="154"/>
      <c r="P25" s="154"/>
      <c r="Q25" s="154"/>
      <c r="R25" s="2"/>
    </row>
    <row r="26" spans="2:18" s="39" customFormat="1" ht="12" customHeight="1" x14ac:dyDescent="0.2">
      <c r="B26" s="184" t="s">
        <v>286</v>
      </c>
      <c r="C26" s="198">
        <v>0</v>
      </c>
      <c r="D26" s="198">
        <v>26</v>
      </c>
      <c r="E26" s="198">
        <v>0</v>
      </c>
      <c r="F26" s="198">
        <v>0</v>
      </c>
      <c r="G26" s="201">
        <f t="shared" si="0"/>
        <v>26</v>
      </c>
      <c r="H26" s="38"/>
      <c r="I26" s="38"/>
      <c r="J26" s="149"/>
      <c r="K26" s="3"/>
      <c r="L26" s="3"/>
      <c r="M26" s="2"/>
      <c r="N26" s="154"/>
      <c r="O26" s="154"/>
      <c r="P26" s="154"/>
      <c r="Q26" s="154"/>
      <c r="R26" s="2"/>
    </row>
    <row r="27" spans="2:18" ht="12" customHeight="1" x14ac:dyDescent="0.2">
      <c r="B27" s="184" t="s">
        <v>287</v>
      </c>
      <c r="C27" s="198">
        <v>0</v>
      </c>
      <c r="D27" s="198">
        <v>34</v>
      </c>
      <c r="E27" s="198">
        <v>0</v>
      </c>
      <c r="F27" s="198">
        <v>0</v>
      </c>
      <c r="G27" s="201">
        <f t="shared" si="0"/>
        <v>34</v>
      </c>
      <c r="H27" s="37"/>
      <c r="J27" s="151"/>
      <c r="K27" s="3"/>
      <c r="L27" s="3"/>
      <c r="M27" s="3"/>
      <c r="N27" s="154"/>
      <c r="O27" s="154"/>
      <c r="P27" s="154"/>
      <c r="Q27" s="154"/>
      <c r="R27" s="3"/>
    </row>
    <row r="28" spans="2:18" ht="12" customHeight="1" x14ac:dyDescent="0.2">
      <c r="B28" s="184" t="s">
        <v>288</v>
      </c>
      <c r="C28" s="198">
        <v>1</v>
      </c>
      <c r="D28" s="198">
        <v>34</v>
      </c>
      <c r="E28" s="198">
        <v>0</v>
      </c>
      <c r="F28" s="198">
        <v>0</v>
      </c>
      <c r="G28" s="201">
        <f>SUM(C28:F28)</f>
        <v>35</v>
      </c>
      <c r="H28" s="37"/>
      <c r="J28" s="151"/>
      <c r="K28" s="3"/>
      <c r="L28" s="3"/>
      <c r="M28" s="3"/>
      <c r="N28" s="154"/>
      <c r="O28" s="154"/>
      <c r="P28" s="154"/>
      <c r="Q28" s="154"/>
      <c r="R28" s="3"/>
    </row>
    <row r="29" spans="2:18" ht="12" customHeight="1" x14ac:dyDescent="0.2">
      <c r="B29" s="184" t="s">
        <v>282</v>
      </c>
      <c r="C29" s="198">
        <v>1</v>
      </c>
      <c r="D29" s="198">
        <v>10</v>
      </c>
      <c r="E29" s="198">
        <v>0</v>
      </c>
      <c r="F29" s="198">
        <v>0</v>
      </c>
      <c r="G29" s="201">
        <f t="shared" si="0"/>
        <v>11</v>
      </c>
      <c r="J29" s="148"/>
      <c r="K29" s="3"/>
      <c r="L29" s="3"/>
      <c r="M29" s="3"/>
      <c r="N29" s="154"/>
      <c r="O29" s="154"/>
      <c r="P29" s="154"/>
      <c r="Q29" s="154"/>
      <c r="R29" s="3"/>
    </row>
    <row r="30" spans="2:18" ht="12" customHeight="1" x14ac:dyDescent="0.2">
      <c r="B30" s="184" t="s">
        <v>289</v>
      </c>
      <c r="C30" s="198">
        <v>1</v>
      </c>
      <c r="D30" s="198">
        <v>15</v>
      </c>
      <c r="E30" s="198">
        <v>2</v>
      </c>
      <c r="F30" s="198">
        <v>0</v>
      </c>
      <c r="G30" s="201">
        <f t="shared" si="0"/>
        <v>18</v>
      </c>
      <c r="J30" s="148"/>
      <c r="K30" s="3"/>
      <c r="L30" s="3"/>
      <c r="M30" s="3"/>
      <c r="N30" s="154"/>
      <c r="O30" s="154"/>
      <c r="P30" s="154"/>
      <c r="Q30" s="154"/>
      <c r="R30" s="3"/>
    </row>
    <row r="31" spans="2:18" ht="12" customHeight="1" x14ac:dyDescent="0.2">
      <c r="B31" s="184" t="s">
        <v>291</v>
      </c>
      <c r="C31" s="198">
        <v>0</v>
      </c>
      <c r="D31" s="198">
        <v>3</v>
      </c>
      <c r="E31" s="198">
        <v>0</v>
      </c>
      <c r="F31" s="198">
        <v>0</v>
      </c>
      <c r="G31" s="201">
        <f t="shared" si="0"/>
        <v>3</v>
      </c>
      <c r="J31" s="148"/>
      <c r="K31" s="3"/>
      <c r="L31" s="3"/>
      <c r="M31" s="3"/>
      <c r="N31" s="154"/>
      <c r="O31" s="154"/>
      <c r="P31" s="154"/>
      <c r="Q31" s="154"/>
      <c r="R31" s="3"/>
    </row>
    <row r="32" spans="2:18" ht="12" customHeight="1" x14ac:dyDescent="0.2">
      <c r="B32" s="184" t="s">
        <v>290</v>
      </c>
      <c r="C32" s="198">
        <v>1</v>
      </c>
      <c r="D32" s="198">
        <v>31</v>
      </c>
      <c r="E32" s="198">
        <v>1</v>
      </c>
      <c r="F32" s="198">
        <v>0</v>
      </c>
      <c r="G32" s="201">
        <f t="shared" si="0"/>
        <v>33</v>
      </c>
      <c r="J32" s="148"/>
      <c r="K32" s="3"/>
      <c r="L32" s="3"/>
      <c r="M32" s="3"/>
      <c r="N32" s="154"/>
      <c r="O32" s="154"/>
      <c r="P32" s="154"/>
      <c r="Q32" s="154"/>
      <c r="R32" s="3"/>
    </row>
    <row r="33" spans="2:18" ht="7.5" customHeight="1" x14ac:dyDescent="0.2">
      <c r="B33" s="161"/>
      <c r="C33" s="198"/>
      <c r="D33" s="198"/>
      <c r="E33" s="198"/>
      <c r="F33" s="198"/>
      <c r="G33" s="201"/>
      <c r="J33" s="152"/>
      <c r="K33" s="3"/>
      <c r="L33" s="3"/>
      <c r="M33" s="3"/>
      <c r="N33" s="154"/>
      <c r="O33" s="154"/>
      <c r="P33" s="154"/>
      <c r="Q33" s="154"/>
      <c r="R33" s="3"/>
    </row>
    <row r="34" spans="2:18" ht="18" customHeight="1" x14ac:dyDescent="0.2">
      <c r="B34" s="86" t="s">
        <v>0</v>
      </c>
      <c r="C34" s="199">
        <f>SUM(C9:C32)</f>
        <v>19</v>
      </c>
      <c r="D34" s="199">
        <f>SUM(D9:D32)</f>
        <v>3719</v>
      </c>
      <c r="E34" s="199">
        <f>SUM(E9:E32)</f>
        <v>54</v>
      </c>
      <c r="F34" s="199">
        <f>SUM(F9:F32)</f>
        <v>6</v>
      </c>
      <c r="G34" s="199">
        <f>SUM(G9:G32)</f>
        <v>3798</v>
      </c>
      <c r="J34" s="151"/>
      <c r="K34" s="3"/>
      <c r="L34" s="3"/>
      <c r="M34" s="3"/>
      <c r="N34" s="3"/>
      <c r="O34" s="3"/>
      <c r="P34" s="3"/>
      <c r="Q34" s="3"/>
      <c r="R34" s="3"/>
    </row>
    <row r="35" spans="2:18" ht="13.5" customHeight="1" x14ac:dyDescent="0.2">
      <c r="B35" s="50" t="s">
        <v>270</v>
      </c>
      <c r="C35" s="47"/>
      <c r="D35" s="47"/>
      <c r="E35" s="47"/>
      <c r="F35" s="47"/>
      <c r="G35" s="47"/>
      <c r="H35" s="47"/>
      <c r="J35" s="148"/>
      <c r="K35" s="3"/>
      <c r="L35" s="3"/>
      <c r="M35" s="3"/>
      <c r="N35" s="3"/>
      <c r="O35" s="3"/>
      <c r="P35" s="3"/>
      <c r="Q35" s="3"/>
      <c r="R35" s="3"/>
    </row>
    <row r="36" spans="2:18" ht="10.5" customHeight="1" x14ac:dyDescent="0.2">
      <c r="B36" s="50" t="s">
        <v>243</v>
      </c>
      <c r="J36" s="148"/>
      <c r="K36" s="148"/>
      <c r="L36" s="148"/>
      <c r="M36" s="148"/>
      <c r="N36" s="148"/>
    </row>
    <row r="37" spans="2:18" ht="15.75" x14ac:dyDescent="0.2">
      <c r="C37" s="42"/>
      <c r="D37" s="42"/>
      <c r="E37" s="174"/>
      <c r="K37" s="148"/>
    </row>
    <row r="38" spans="2:18" s="239" customFormat="1" ht="15.75" x14ac:dyDescent="0.2">
      <c r="D38" s="240"/>
      <c r="K38" s="241"/>
    </row>
    <row r="39" spans="2:18" s="239" customFormat="1" ht="15.75" x14ac:dyDescent="0.2">
      <c r="E39" s="241"/>
      <c r="K39" s="241"/>
    </row>
    <row r="40" spans="2:18" s="239" customFormat="1" ht="29.25" customHeight="1" x14ac:dyDescent="0.2">
      <c r="D40" s="242"/>
    </row>
    <row r="41" spans="2:18" s="239" customFormat="1" ht="29.25" customHeight="1" x14ac:dyDescent="0.2"/>
  </sheetData>
  <sortState xmlns:xlrd2="http://schemas.microsoft.com/office/spreadsheetml/2017/richdata2" ref="B9:G33">
    <sortCondition ref="B8:B33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DFCB-33DA-4F28-B956-AAD1332E232D}">
  <sheetPr>
    <tabColor rgb="FFFF0000"/>
  </sheetPr>
  <dimension ref="A1:R42"/>
  <sheetViews>
    <sheetView showGridLines="0" topLeftCell="A7" zoomScale="130" zoomScaleNormal="130" zoomScaleSheetLayoutView="110" workbookViewId="0">
      <selection activeCell="B9" sqref="B9:F33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11"/>
      <c r="B1" s="283" t="s">
        <v>139</v>
      </c>
      <c r="C1" s="283"/>
      <c r="D1" s="283"/>
      <c r="E1" s="283"/>
      <c r="F1" s="283"/>
      <c r="G1" s="283"/>
      <c r="H1" s="211"/>
      <c r="I1" s="37"/>
    </row>
    <row r="2" spans="1:18" ht="13.5" customHeight="1" x14ac:dyDescent="0.2">
      <c r="A2" s="211"/>
      <c r="B2" s="211" t="s">
        <v>82</v>
      </c>
      <c r="C2" s="211"/>
      <c r="D2" s="211"/>
      <c r="E2" s="211"/>
      <c r="F2" s="211"/>
      <c r="G2" s="211"/>
      <c r="H2" s="211"/>
      <c r="J2" s="38" t="s">
        <v>150</v>
      </c>
    </row>
    <row r="3" spans="1:18" s="39" customFormat="1" ht="13.5" customHeight="1" x14ac:dyDescent="0.2">
      <c r="A3" s="284" t="s">
        <v>298</v>
      </c>
      <c r="B3" s="284"/>
      <c r="C3" s="284"/>
      <c r="D3" s="284"/>
      <c r="E3" s="284"/>
      <c r="F3" s="284"/>
      <c r="G3" s="284"/>
      <c r="H3" s="284"/>
      <c r="I3" s="38"/>
      <c r="J3" s="38"/>
      <c r="K3" s="38"/>
      <c r="L3" s="38"/>
    </row>
    <row r="4" spans="1:18" s="39" customFormat="1" ht="13.5" customHeight="1" x14ac:dyDescent="0.2">
      <c r="A4" s="211"/>
      <c r="B4" s="287" t="s">
        <v>325</v>
      </c>
      <c r="C4" s="287"/>
      <c r="D4" s="287"/>
      <c r="E4" s="287"/>
      <c r="F4" s="287"/>
      <c r="G4" s="287"/>
      <c r="H4" s="212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28"/>
      <c r="D5" s="228"/>
      <c r="E5" s="228"/>
      <c r="F5" s="228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86" t="s">
        <v>162</v>
      </c>
      <c r="C6" s="285" t="s">
        <v>34</v>
      </c>
      <c r="D6" s="285"/>
      <c r="E6" s="285"/>
      <c r="F6" s="285"/>
      <c r="G6" s="286" t="s">
        <v>0</v>
      </c>
      <c r="I6" s="38"/>
      <c r="J6" s="148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86"/>
      <c r="C7" s="53" t="s">
        <v>265</v>
      </c>
      <c r="D7" s="53" t="s">
        <v>29</v>
      </c>
      <c r="E7" s="53" t="s">
        <v>43</v>
      </c>
      <c r="F7" s="53" t="s">
        <v>31</v>
      </c>
      <c r="G7" s="286"/>
      <c r="I7" s="38"/>
      <c r="J7" s="148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39"/>
      <c r="H8" s="38"/>
      <c r="I8" s="38"/>
      <c r="J8" s="148"/>
      <c r="K8" s="153"/>
      <c r="L8" s="3"/>
      <c r="M8" s="2"/>
      <c r="N8" s="154"/>
      <c r="O8" s="154"/>
      <c r="P8" s="154"/>
      <c r="Q8" s="154"/>
      <c r="R8" s="2"/>
    </row>
    <row r="9" spans="1:18" s="39" customFormat="1" ht="12" customHeight="1" x14ac:dyDescent="0.2">
      <c r="B9" s="185" t="s">
        <v>315</v>
      </c>
      <c r="C9" s="198">
        <v>0</v>
      </c>
      <c r="D9" s="198">
        <v>1</v>
      </c>
      <c r="E9" s="198">
        <v>0</v>
      </c>
      <c r="F9" s="198">
        <v>0</v>
      </c>
      <c r="G9" s="201">
        <f>SUM(C9:F9)</f>
        <v>1</v>
      </c>
      <c r="H9" s="38"/>
      <c r="J9" s="149"/>
      <c r="K9" s="3"/>
      <c r="L9" s="3"/>
      <c r="M9" s="2"/>
      <c r="N9" s="154"/>
      <c r="O9" s="154"/>
      <c r="P9" s="154"/>
      <c r="Q9" s="154"/>
      <c r="R9" s="2"/>
    </row>
    <row r="10" spans="1:18" s="39" customFormat="1" ht="12" customHeight="1" x14ac:dyDescent="0.2">
      <c r="B10" s="184" t="s">
        <v>300</v>
      </c>
      <c r="C10" s="198">
        <v>0</v>
      </c>
      <c r="D10" s="198">
        <v>50</v>
      </c>
      <c r="E10" s="198">
        <v>0</v>
      </c>
      <c r="F10" s="198">
        <v>0</v>
      </c>
      <c r="G10" s="201">
        <f t="shared" ref="G10:G33" si="0">SUM(C10:F10)</f>
        <v>50</v>
      </c>
      <c r="H10" s="38"/>
      <c r="I10" s="38"/>
      <c r="J10" s="149"/>
      <c r="K10" s="155"/>
      <c r="L10" s="3"/>
      <c r="M10" s="2"/>
      <c r="N10" s="154"/>
      <c r="O10" s="154"/>
      <c r="P10" s="154"/>
      <c r="Q10" s="154"/>
      <c r="R10" s="2"/>
    </row>
    <row r="11" spans="1:18" s="39" customFormat="1" ht="12" customHeight="1" x14ac:dyDescent="0.2">
      <c r="B11" s="184" t="s">
        <v>301</v>
      </c>
      <c r="C11" s="198">
        <v>0</v>
      </c>
      <c r="D11" s="198">
        <v>8</v>
      </c>
      <c r="E11" s="198">
        <v>1</v>
      </c>
      <c r="F11" s="198">
        <v>0</v>
      </c>
      <c r="G11" s="201">
        <f t="shared" si="0"/>
        <v>9</v>
      </c>
      <c r="H11" s="38"/>
      <c r="I11" s="38"/>
      <c r="J11" s="149"/>
      <c r="K11" s="3"/>
      <c r="L11" s="3"/>
      <c r="M11" s="2"/>
      <c r="N11" s="154"/>
      <c r="O11" s="154"/>
      <c r="P11" s="154"/>
      <c r="Q11" s="154"/>
      <c r="R11" s="2"/>
    </row>
    <row r="12" spans="1:18" s="39" customFormat="1" ht="12" customHeight="1" x14ac:dyDescent="0.2">
      <c r="B12" s="184" t="s">
        <v>302</v>
      </c>
      <c r="C12" s="198">
        <v>1</v>
      </c>
      <c r="D12" s="198">
        <v>196</v>
      </c>
      <c r="E12" s="198">
        <v>2</v>
      </c>
      <c r="F12" s="198">
        <v>0</v>
      </c>
      <c r="G12" s="201">
        <f t="shared" si="0"/>
        <v>199</v>
      </c>
      <c r="H12" s="38"/>
      <c r="I12" s="38"/>
      <c r="J12" s="149"/>
      <c r="K12" s="3"/>
      <c r="L12" s="3"/>
      <c r="M12" s="2"/>
      <c r="N12" s="154"/>
      <c r="O12" s="154"/>
      <c r="P12" s="154"/>
      <c r="Q12" s="154"/>
      <c r="R12" s="2"/>
    </row>
    <row r="13" spans="1:18" s="39" customFormat="1" ht="12" customHeight="1" x14ac:dyDescent="0.2">
      <c r="B13" s="184" t="s">
        <v>303</v>
      </c>
      <c r="C13" s="198">
        <v>0</v>
      </c>
      <c r="D13" s="198">
        <v>0</v>
      </c>
      <c r="E13" s="198">
        <v>0</v>
      </c>
      <c r="F13" s="198">
        <v>0</v>
      </c>
      <c r="G13" s="201">
        <f t="shared" si="0"/>
        <v>0</v>
      </c>
      <c r="H13" s="38"/>
      <c r="I13" s="38"/>
      <c r="J13" s="149"/>
      <c r="K13" s="3"/>
      <c r="L13" s="3"/>
      <c r="M13" s="2"/>
      <c r="N13" s="154"/>
      <c r="O13" s="154"/>
      <c r="P13" s="154"/>
      <c r="Q13" s="154"/>
      <c r="R13" s="2"/>
    </row>
    <row r="14" spans="1:18" s="39" customFormat="1" ht="12" customHeight="1" x14ac:dyDescent="0.2">
      <c r="B14" s="184" t="s">
        <v>304</v>
      </c>
      <c r="C14" s="198">
        <v>0</v>
      </c>
      <c r="D14" s="198">
        <v>33</v>
      </c>
      <c r="E14" s="198">
        <v>0</v>
      </c>
      <c r="F14" s="198">
        <v>0</v>
      </c>
      <c r="G14" s="201">
        <f t="shared" si="0"/>
        <v>33</v>
      </c>
      <c r="H14" s="38"/>
      <c r="I14" s="38"/>
      <c r="J14" s="149"/>
      <c r="K14" s="3"/>
      <c r="L14" s="3"/>
      <c r="M14" s="2"/>
      <c r="N14" s="154"/>
      <c r="O14" s="154"/>
      <c r="P14" s="154"/>
      <c r="Q14" s="154"/>
      <c r="R14" s="2"/>
    </row>
    <row r="15" spans="1:18" s="39" customFormat="1" ht="12" customHeight="1" x14ac:dyDescent="0.2">
      <c r="B15" s="184" t="s">
        <v>305</v>
      </c>
      <c r="C15" s="198">
        <v>1</v>
      </c>
      <c r="D15" s="198">
        <v>239</v>
      </c>
      <c r="E15" s="198">
        <v>15</v>
      </c>
      <c r="F15" s="198">
        <v>0</v>
      </c>
      <c r="G15" s="201">
        <f t="shared" si="0"/>
        <v>255</v>
      </c>
      <c r="H15" s="38"/>
      <c r="I15" s="38"/>
      <c r="J15" s="149"/>
      <c r="K15" s="3"/>
      <c r="L15" s="3"/>
      <c r="M15" s="2"/>
      <c r="N15" s="154"/>
      <c r="O15" s="154"/>
      <c r="P15" s="154"/>
      <c r="Q15" s="154"/>
      <c r="R15" s="2"/>
    </row>
    <row r="16" spans="1:18" s="39" customFormat="1" ht="12" customHeight="1" x14ac:dyDescent="0.2">
      <c r="B16" s="184" t="s">
        <v>306</v>
      </c>
      <c r="C16" s="198">
        <v>2</v>
      </c>
      <c r="D16" s="198">
        <v>4</v>
      </c>
      <c r="E16" s="198">
        <v>3</v>
      </c>
      <c r="F16" s="198">
        <v>0</v>
      </c>
      <c r="G16" s="201">
        <f t="shared" si="0"/>
        <v>9</v>
      </c>
      <c r="H16" s="38"/>
      <c r="I16" s="38"/>
      <c r="J16" s="149"/>
      <c r="K16" s="3"/>
      <c r="L16" s="3"/>
      <c r="M16" s="2"/>
      <c r="N16" s="154"/>
      <c r="O16" s="154"/>
      <c r="P16" s="154"/>
      <c r="Q16" s="154"/>
      <c r="R16" s="2"/>
    </row>
    <row r="17" spans="2:18" ht="12" customHeight="1" x14ac:dyDescent="0.2">
      <c r="B17" s="184" t="s">
        <v>307</v>
      </c>
      <c r="C17" s="198">
        <v>0</v>
      </c>
      <c r="D17" s="198">
        <v>19</v>
      </c>
      <c r="E17" s="198">
        <v>0</v>
      </c>
      <c r="F17" s="198">
        <v>0</v>
      </c>
      <c r="G17" s="201">
        <f t="shared" si="0"/>
        <v>19</v>
      </c>
      <c r="J17" s="149"/>
      <c r="K17" s="3"/>
      <c r="L17" s="3"/>
      <c r="M17" s="3"/>
      <c r="N17" s="154"/>
      <c r="O17" s="154"/>
      <c r="P17" s="154"/>
      <c r="Q17" s="154"/>
      <c r="R17" s="3"/>
    </row>
    <row r="18" spans="2:18" ht="12" customHeight="1" x14ac:dyDescent="0.2">
      <c r="B18" s="184" t="s">
        <v>308</v>
      </c>
      <c r="C18" s="198">
        <v>0</v>
      </c>
      <c r="D18" s="198">
        <v>8</v>
      </c>
      <c r="E18" s="198">
        <v>0</v>
      </c>
      <c r="F18" s="198">
        <v>0</v>
      </c>
      <c r="G18" s="201">
        <f t="shared" si="0"/>
        <v>8</v>
      </c>
      <c r="J18" s="149"/>
      <c r="K18" s="3"/>
      <c r="L18" s="3"/>
      <c r="M18" s="3"/>
      <c r="N18" s="154"/>
      <c r="O18" s="154"/>
      <c r="P18" s="154"/>
      <c r="Q18" s="154"/>
      <c r="R18" s="3"/>
    </row>
    <row r="19" spans="2:18" s="39" customFormat="1" ht="12" customHeight="1" x14ac:dyDescent="0.2">
      <c r="B19" s="184" t="s">
        <v>309</v>
      </c>
      <c r="C19" s="198">
        <v>0</v>
      </c>
      <c r="D19" s="198">
        <v>6</v>
      </c>
      <c r="E19" s="198">
        <v>0</v>
      </c>
      <c r="F19" s="198">
        <v>0</v>
      </c>
      <c r="G19" s="201">
        <f t="shared" si="0"/>
        <v>6</v>
      </c>
      <c r="H19" s="38"/>
      <c r="I19" s="38"/>
      <c r="J19" s="149"/>
      <c r="K19" s="3"/>
      <c r="L19" s="3"/>
      <c r="M19" s="2"/>
      <c r="N19" s="154"/>
      <c r="O19" s="154"/>
      <c r="P19" s="154"/>
      <c r="Q19" s="154"/>
      <c r="R19" s="2"/>
    </row>
    <row r="20" spans="2:18" s="39" customFormat="1" ht="12" customHeight="1" x14ac:dyDescent="0.2">
      <c r="B20" s="184" t="s">
        <v>310</v>
      </c>
      <c r="C20" s="198">
        <v>0</v>
      </c>
      <c r="D20" s="198">
        <v>17</v>
      </c>
      <c r="E20" s="198">
        <v>0</v>
      </c>
      <c r="F20" s="198">
        <v>0</v>
      </c>
      <c r="G20" s="201">
        <f t="shared" si="0"/>
        <v>17</v>
      </c>
      <c r="H20" s="38"/>
      <c r="I20" s="38"/>
      <c r="J20" s="149"/>
      <c r="K20" s="3"/>
      <c r="L20" s="3"/>
      <c r="M20" s="2"/>
      <c r="N20" s="154"/>
      <c r="O20" s="154"/>
      <c r="P20" s="154"/>
      <c r="Q20" s="154"/>
      <c r="R20" s="2"/>
    </row>
    <row r="21" spans="2:18" s="39" customFormat="1" ht="12" customHeight="1" x14ac:dyDescent="0.2">
      <c r="B21" s="184" t="s">
        <v>311</v>
      </c>
      <c r="C21" s="198">
        <v>1</v>
      </c>
      <c r="D21" s="198">
        <v>34</v>
      </c>
      <c r="E21" s="198">
        <v>0</v>
      </c>
      <c r="F21" s="198">
        <v>0</v>
      </c>
      <c r="G21" s="201">
        <f t="shared" si="0"/>
        <v>35</v>
      </c>
      <c r="H21" s="38"/>
      <c r="I21" s="38"/>
      <c r="J21" s="150"/>
      <c r="K21" s="3"/>
      <c r="L21" s="3"/>
      <c r="M21" s="2"/>
      <c r="N21" s="154"/>
      <c r="O21" s="154"/>
      <c r="P21" s="154"/>
      <c r="Q21" s="154"/>
      <c r="R21" s="2"/>
    </row>
    <row r="22" spans="2:18" s="39" customFormat="1" ht="12" customHeight="1" x14ac:dyDescent="0.2">
      <c r="B22" s="184" t="s">
        <v>312</v>
      </c>
      <c r="C22" s="198">
        <v>0</v>
      </c>
      <c r="D22" s="198">
        <v>26</v>
      </c>
      <c r="E22" s="198">
        <v>0</v>
      </c>
      <c r="F22" s="198">
        <v>0</v>
      </c>
      <c r="G22" s="201">
        <f t="shared" si="0"/>
        <v>26</v>
      </c>
      <c r="H22" s="38"/>
      <c r="I22" s="38"/>
      <c r="J22" s="149"/>
      <c r="K22" s="3"/>
      <c r="L22" s="3"/>
      <c r="M22" s="2"/>
      <c r="N22" s="154"/>
      <c r="O22" s="154"/>
      <c r="P22" s="154"/>
      <c r="Q22" s="154"/>
      <c r="R22" s="2"/>
    </row>
    <row r="23" spans="2:18" s="39" customFormat="1" ht="12" customHeight="1" x14ac:dyDescent="0.2">
      <c r="B23" s="184" t="s">
        <v>313</v>
      </c>
      <c r="C23" s="198">
        <v>10</v>
      </c>
      <c r="D23" s="198">
        <v>2971</v>
      </c>
      <c r="E23" s="198">
        <v>31</v>
      </c>
      <c r="F23" s="198">
        <v>6</v>
      </c>
      <c r="G23" s="201">
        <f t="shared" si="0"/>
        <v>3018</v>
      </c>
      <c r="H23" s="38"/>
      <c r="I23" s="38"/>
      <c r="J23" s="149"/>
      <c r="K23" s="3"/>
      <c r="L23" s="3"/>
      <c r="M23" s="2"/>
      <c r="N23" s="154"/>
      <c r="O23" s="154"/>
      <c r="P23" s="154"/>
      <c r="Q23" s="154"/>
      <c r="R23" s="2"/>
    </row>
    <row r="24" spans="2:18" s="39" customFormat="1" ht="12" customHeight="1" x14ac:dyDescent="0.2">
      <c r="B24" s="184" t="s">
        <v>314</v>
      </c>
      <c r="C24" s="198">
        <v>0</v>
      </c>
      <c r="D24" s="198">
        <v>25</v>
      </c>
      <c r="E24" s="198">
        <v>0</v>
      </c>
      <c r="F24" s="198">
        <v>0</v>
      </c>
      <c r="G24" s="201">
        <f t="shared" si="0"/>
        <v>25</v>
      </c>
      <c r="H24" s="38"/>
      <c r="I24" s="38"/>
      <c r="J24" s="149"/>
      <c r="K24" s="3"/>
      <c r="L24" s="3"/>
      <c r="M24" s="2"/>
      <c r="N24" s="154"/>
      <c r="O24" s="154"/>
      <c r="P24" s="154"/>
      <c r="Q24" s="154"/>
      <c r="R24" s="2"/>
    </row>
    <row r="25" spans="2:18" s="39" customFormat="1" ht="12" customHeight="1" x14ac:dyDescent="0.2">
      <c r="B25" s="184" t="s">
        <v>322</v>
      </c>
      <c r="C25" s="198">
        <v>0</v>
      </c>
      <c r="D25" s="198">
        <v>0</v>
      </c>
      <c r="E25" s="198">
        <v>0</v>
      </c>
      <c r="F25" s="198">
        <v>0</v>
      </c>
      <c r="G25" s="201">
        <f t="shared" si="0"/>
        <v>0</v>
      </c>
      <c r="H25" s="38"/>
      <c r="I25" s="38"/>
      <c r="J25" s="149"/>
      <c r="K25" s="3"/>
      <c r="L25" s="3"/>
      <c r="M25" s="2"/>
      <c r="N25" s="154"/>
      <c r="O25" s="154"/>
      <c r="P25" s="154"/>
      <c r="Q25" s="154"/>
      <c r="R25" s="2"/>
    </row>
    <row r="26" spans="2:18" s="39" customFormat="1" ht="12" customHeight="1" x14ac:dyDescent="0.2">
      <c r="B26" s="184" t="s">
        <v>286</v>
      </c>
      <c r="C26" s="198">
        <v>0</v>
      </c>
      <c r="D26" s="198">
        <v>5</v>
      </c>
      <c r="E26" s="198">
        <v>0</v>
      </c>
      <c r="F26" s="198">
        <v>0</v>
      </c>
      <c r="G26" s="201">
        <f t="shared" ref="G26:G27" si="1">SUM(C26:F26)</f>
        <v>5</v>
      </c>
      <c r="H26" s="38"/>
      <c r="I26" s="38"/>
      <c r="J26" s="149"/>
      <c r="K26" s="3"/>
      <c r="L26" s="3"/>
      <c r="M26" s="2"/>
      <c r="N26" s="154"/>
      <c r="O26" s="154"/>
      <c r="P26" s="154"/>
      <c r="Q26" s="154"/>
      <c r="R26" s="2"/>
    </row>
    <row r="27" spans="2:18" s="39" customFormat="1" ht="12" customHeight="1" x14ac:dyDescent="0.2">
      <c r="B27" s="184" t="s">
        <v>287</v>
      </c>
      <c r="C27" s="198">
        <v>0</v>
      </c>
      <c r="D27" s="198">
        <v>12</v>
      </c>
      <c r="E27" s="198">
        <v>0</v>
      </c>
      <c r="F27" s="198">
        <v>0</v>
      </c>
      <c r="G27" s="201">
        <f t="shared" si="1"/>
        <v>12</v>
      </c>
      <c r="H27" s="38"/>
      <c r="I27" s="38"/>
      <c r="J27" s="149"/>
      <c r="K27" s="3"/>
      <c r="L27" s="3"/>
      <c r="M27" s="2"/>
      <c r="N27" s="154"/>
      <c r="O27" s="154"/>
      <c r="P27" s="154"/>
      <c r="Q27" s="154"/>
      <c r="R27" s="2"/>
    </row>
    <row r="28" spans="2:18" ht="12" customHeight="1" x14ac:dyDescent="0.2">
      <c r="B28" s="184" t="s">
        <v>288</v>
      </c>
      <c r="C28" s="198">
        <v>1</v>
      </c>
      <c r="D28" s="198">
        <v>17</v>
      </c>
      <c r="E28" s="198">
        <v>0</v>
      </c>
      <c r="F28" s="198">
        <v>0</v>
      </c>
      <c r="G28" s="201">
        <f t="shared" si="0"/>
        <v>18</v>
      </c>
      <c r="H28" s="37"/>
      <c r="J28" s="151"/>
      <c r="K28" s="3"/>
      <c r="L28" s="3"/>
      <c r="M28" s="3"/>
      <c r="N28" s="154"/>
      <c r="O28" s="154"/>
      <c r="P28" s="154"/>
      <c r="Q28" s="154"/>
      <c r="R28" s="3"/>
    </row>
    <row r="29" spans="2:18" ht="12" customHeight="1" x14ac:dyDescent="0.2">
      <c r="B29" s="184" t="s">
        <v>282</v>
      </c>
      <c r="C29" s="198">
        <v>1</v>
      </c>
      <c r="D29" s="198">
        <v>4</v>
      </c>
      <c r="E29" s="198">
        <v>0</v>
      </c>
      <c r="F29" s="198">
        <v>0</v>
      </c>
      <c r="G29" s="201">
        <f t="shared" si="0"/>
        <v>5</v>
      </c>
      <c r="J29" s="148"/>
      <c r="K29" s="3"/>
      <c r="L29" s="3"/>
      <c r="M29" s="3"/>
      <c r="N29" s="154"/>
      <c r="O29" s="154"/>
      <c r="P29" s="154"/>
      <c r="Q29" s="154"/>
      <c r="R29" s="3"/>
    </row>
    <row r="30" spans="2:18" ht="12" customHeight="1" x14ac:dyDescent="0.2">
      <c r="B30" s="184" t="s">
        <v>323</v>
      </c>
      <c r="C30" s="198">
        <v>0</v>
      </c>
      <c r="D30" s="198">
        <v>1</v>
      </c>
      <c r="E30" s="198">
        <v>0</v>
      </c>
      <c r="F30" s="198">
        <v>0</v>
      </c>
      <c r="G30" s="201">
        <f t="shared" si="0"/>
        <v>1</v>
      </c>
      <c r="J30" s="148"/>
      <c r="K30" s="3"/>
      <c r="L30" s="3"/>
      <c r="M30" s="3"/>
      <c r="N30" s="154"/>
      <c r="O30" s="154"/>
      <c r="P30" s="154"/>
      <c r="Q30" s="154"/>
      <c r="R30" s="3"/>
    </row>
    <row r="31" spans="2:18" ht="12" customHeight="1" x14ac:dyDescent="0.2">
      <c r="B31" s="184" t="s">
        <v>289</v>
      </c>
      <c r="C31" s="198">
        <v>1</v>
      </c>
      <c r="D31" s="198">
        <v>8</v>
      </c>
      <c r="E31" s="198">
        <v>1</v>
      </c>
      <c r="F31" s="198">
        <v>0</v>
      </c>
      <c r="G31" s="201">
        <f t="shared" si="0"/>
        <v>10</v>
      </c>
      <c r="J31" s="148"/>
      <c r="K31" s="3"/>
      <c r="L31" s="3"/>
      <c r="M31" s="3"/>
      <c r="N31" s="154"/>
      <c r="O31" s="154"/>
      <c r="P31" s="154"/>
      <c r="Q31" s="154"/>
      <c r="R31" s="3"/>
    </row>
    <row r="32" spans="2:18" ht="12" customHeight="1" x14ac:dyDescent="0.2">
      <c r="B32" s="184" t="s">
        <v>291</v>
      </c>
      <c r="C32" s="198">
        <v>0</v>
      </c>
      <c r="D32" s="198">
        <v>2</v>
      </c>
      <c r="E32" s="198">
        <v>0</v>
      </c>
      <c r="F32" s="198">
        <v>0</v>
      </c>
      <c r="G32" s="201">
        <f t="shared" si="0"/>
        <v>2</v>
      </c>
      <c r="J32" s="148"/>
      <c r="K32" s="3"/>
      <c r="L32" s="3"/>
      <c r="M32" s="3"/>
      <c r="N32" s="154"/>
      <c r="O32" s="154"/>
      <c r="P32" s="154"/>
      <c r="Q32" s="154"/>
      <c r="R32" s="3"/>
    </row>
    <row r="33" spans="2:18" ht="12" customHeight="1" x14ac:dyDescent="0.2">
      <c r="B33" s="184" t="s">
        <v>290</v>
      </c>
      <c r="C33" s="198">
        <v>1</v>
      </c>
      <c r="D33" s="198">
        <v>33</v>
      </c>
      <c r="E33" s="198">
        <v>1</v>
      </c>
      <c r="F33" s="198">
        <v>0</v>
      </c>
      <c r="G33" s="201">
        <f t="shared" si="0"/>
        <v>35</v>
      </c>
      <c r="J33" s="148"/>
      <c r="K33" s="3"/>
      <c r="L33" s="3"/>
      <c r="M33" s="3"/>
      <c r="N33" s="154"/>
      <c r="O33" s="154"/>
      <c r="P33" s="154"/>
      <c r="Q33" s="154"/>
      <c r="R33" s="3"/>
    </row>
    <row r="34" spans="2:18" ht="7.5" customHeight="1" x14ac:dyDescent="0.2">
      <c r="B34" s="161"/>
      <c r="C34" s="198"/>
      <c r="D34" s="198"/>
      <c r="E34" s="198"/>
      <c r="F34" s="198"/>
      <c r="G34" s="201"/>
      <c r="J34" s="152"/>
      <c r="K34" s="3"/>
      <c r="L34" s="3"/>
      <c r="M34" s="3"/>
      <c r="N34" s="154"/>
      <c r="O34" s="154"/>
      <c r="P34" s="154"/>
      <c r="Q34" s="154"/>
      <c r="R34" s="3"/>
    </row>
    <row r="35" spans="2:18" ht="18" customHeight="1" x14ac:dyDescent="0.2">
      <c r="B35" s="86" t="s">
        <v>0</v>
      </c>
      <c r="C35" s="199">
        <f>SUM(C9:C33)</f>
        <v>19</v>
      </c>
      <c r="D35" s="199">
        <f>SUM(D9:D33)</f>
        <v>3719</v>
      </c>
      <c r="E35" s="199">
        <f>SUM(E9:E33)</f>
        <v>54</v>
      </c>
      <c r="F35" s="199">
        <f>SUM(F9:F33)</f>
        <v>6</v>
      </c>
      <c r="G35" s="199">
        <f>SUM(G9:G33)</f>
        <v>3798</v>
      </c>
      <c r="J35" s="151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">
      <c r="B36" s="50" t="s">
        <v>270</v>
      </c>
      <c r="C36" s="47"/>
      <c r="D36" s="47"/>
      <c r="E36" s="47"/>
      <c r="F36" s="47"/>
      <c r="G36" s="47"/>
      <c r="H36" s="47"/>
      <c r="J36" s="148"/>
      <c r="K36" s="3"/>
      <c r="L36" s="3"/>
      <c r="M36" s="3"/>
      <c r="N36" s="3"/>
      <c r="O36" s="3"/>
      <c r="P36" s="3"/>
      <c r="Q36" s="3"/>
      <c r="R36" s="3"/>
    </row>
    <row r="37" spans="2:18" ht="15.75" x14ac:dyDescent="0.2">
      <c r="B37" s="50" t="s">
        <v>243</v>
      </c>
      <c r="J37" s="148"/>
      <c r="K37" s="148"/>
      <c r="L37" s="148"/>
      <c r="M37" s="148"/>
      <c r="N37" s="148"/>
    </row>
    <row r="38" spans="2:18" ht="15.75" x14ac:dyDescent="0.2">
      <c r="C38" s="42"/>
      <c r="D38" s="42"/>
      <c r="E38" s="174"/>
      <c r="K38" s="148"/>
    </row>
    <row r="39" spans="2:18" s="239" customFormat="1" ht="15.75" x14ac:dyDescent="0.2">
      <c r="D39" s="240"/>
      <c r="K39" s="241"/>
    </row>
    <row r="40" spans="2:18" s="239" customFormat="1" ht="15.75" x14ac:dyDescent="0.2">
      <c r="E40" s="241"/>
      <c r="K40" s="241"/>
    </row>
    <row r="41" spans="2:18" s="239" customFormat="1" ht="29.25" customHeight="1" x14ac:dyDescent="0.2">
      <c r="D41" s="242"/>
    </row>
    <row r="42" spans="2:18" s="239" customFormat="1" ht="29.25" customHeight="1" x14ac:dyDescent="0.2"/>
  </sheetData>
  <mergeCells count="6">
    <mergeCell ref="B1:G1"/>
    <mergeCell ref="A3:H3"/>
    <mergeCell ref="B4:G4"/>
    <mergeCell ref="B6:B7"/>
    <mergeCell ref="C6:F6"/>
    <mergeCell ref="G6:G7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69"/>
  <sheetViews>
    <sheetView showGridLines="0" view="pageBreakPreview" topLeftCell="A40" zoomScale="110" zoomScaleNormal="130" zoomScaleSheetLayoutView="110" workbookViewId="0">
      <selection activeCell="C78" sqref="C78"/>
    </sheetView>
  </sheetViews>
  <sheetFormatPr baseColWidth="10" defaultColWidth="11.42578125" defaultRowHeight="12.75" x14ac:dyDescent="0.2"/>
  <cols>
    <col min="1" max="1" width="37.7109375" style="40" customWidth="1"/>
    <col min="2" max="2" width="11.42578125" style="40" customWidth="1"/>
    <col min="3" max="3" width="14" style="40" customWidth="1"/>
    <col min="4" max="4" width="11.42578125" style="40" customWidth="1"/>
    <col min="5" max="5" width="13.140625" style="40" customWidth="1"/>
    <col min="6" max="6" width="13.28515625" style="41" customWidth="1"/>
    <col min="7" max="7" width="5.140625" style="40" bestFit="1" customWidth="1"/>
    <col min="8" max="8" width="6.42578125" style="40" customWidth="1"/>
    <col min="9" max="16384" width="11.42578125" style="40"/>
  </cols>
  <sheetData>
    <row r="1" spans="1:6" ht="13.5" customHeight="1" x14ac:dyDescent="0.2">
      <c r="A1" s="288" t="s">
        <v>140</v>
      </c>
      <c r="B1" s="288"/>
      <c r="C1" s="288"/>
      <c r="D1" s="288"/>
      <c r="E1" s="288"/>
      <c r="F1" s="288"/>
    </row>
    <row r="2" spans="1:6" ht="13.5" customHeight="1" x14ac:dyDescent="0.2">
      <c r="A2" s="214" t="s">
        <v>82</v>
      </c>
      <c r="B2" s="215"/>
      <c r="C2" s="215"/>
      <c r="D2" s="215"/>
      <c r="E2" s="216"/>
      <c r="F2" s="215"/>
    </row>
    <row r="3" spans="1:6" ht="13.5" customHeight="1" x14ac:dyDescent="0.2">
      <c r="A3" s="290" t="s">
        <v>52</v>
      </c>
      <c r="B3" s="290"/>
      <c r="C3" s="290"/>
      <c r="D3" s="290"/>
      <c r="E3" s="290"/>
      <c r="F3" s="290"/>
    </row>
    <row r="4" spans="1:6" ht="13.5" customHeight="1" x14ac:dyDescent="0.2">
      <c r="A4" s="295" t="s">
        <v>326</v>
      </c>
      <c r="B4" s="290"/>
      <c r="C4" s="290"/>
      <c r="D4" s="290"/>
      <c r="E4" s="290"/>
      <c r="F4" s="290"/>
    </row>
    <row r="5" spans="1:6" ht="13.5" customHeight="1" x14ac:dyDescent="0.2">
      <c r="A5" s="291"/>
      <c r="B5" s="292"/>
      <c r="C5" s="292"/>
      <c r="D5" s="292"/>
      <c r="E5" s="292"/>
      <c r="F5" s="292"/>
    </row>
    <row r="6" spans="1:6" ht="24.75" customHeight="1" x14ac:dyDescent="0.2">
      <c r="A6" s="289" t="s">
        <v>51</v>
      </c>
      <c r="B6" s="293" t="s">
        <v>34</v>
      </c>
      <c r="C6" s="293"/>
      <c r="D6" s="293"/>
      <c r="E6" s="293"/>
      <c r="F6" s="294" t="s">
        <v>0</v>
      </c>
    </row>
    <row r="7" spans="1:6" ht="24.75" customHeight="1" x14ac:dyDescent="0.2">
      <c r="A7" s="289"/>
      <c r="B7" s="55" t="s">
        <v>30</v>
      </c>
      <c r="C7" s="55" t="s">
        <v>29</v>
      </c>
      <c r="D7" s="55" t="s">
        <v>43</v>
      </c>
      <c r="E7" s="55" t="s">
        <v>31</v>
      </c>
      <c r="F7" s="294"/>
    </row>
    <row r="8" spans="1:6" ht="6" customHeight="1" x14ac:dyDescent="0.2">
      <c r="A8" s="163"/>
      <c r="B8" s="162"/>
      <c r="C8" s="162"/>
      <c r="D8" s="162"/>
      <c r="E8" s="162"/>
      <c r="F8" s="162"/>
    </row>
    <row r="9" spans="1:6" x14ac:dyDescent="0.2">
      <c r="A9" s="189" t="s">
        <v>250</v>
      </c>
      <c r="B9" s="243">
        <v>4</v>
      </c>
      <c r="C9" s="243">
        <v>38</v>
      </c>
      <c r="D9" s="243">
        <v>1</v>
      </c>
      <c r="E9" s="243">
        <v>0</v>
      </c>
      <c r="F9" s="245">
        <f t="shared" ref="F9:F23" si="0">SUM(B9:E9)</f>
        <v>43</v>
      </c>
    </row>
    <row r="10" spans="1:6" x14ac:dyDescent="0.2">
      <c r="A10" s="189" t="s">
        <v>44</v>
      </c>
      <c r="B10" s="243">
        <v>0</v>
      </c>
      <c r="C10" s="243">
        <v>12</v>
      </c>
      <c r="D10" s="243">
        <v>0</v>
      </c>
      <c r="E10" s="243">
        <v>0</v>
      </c>
      <c r="F10" s="245">
        <f t="shared" si="0"/>
        <v>12</v>
      </c>
    </row>
    <row r="11" spans="1:6" x14ac:dyDescent="0.2">
      <c r="A11" s="189" t="s">
        <v>251</v>
      </c>
      <c r="B11" s="243">
        <v>0</v>
      </c>
      <c r="C11" s="243">
        <v>189</v>
      </c>
      <c r="D11" s="243">
        <v>5</v>
      </c>
      <c r="E11" s="243">
        <v>0</v>
      </c>
      <c r="F11" s="245">
        <f t="shared" si="0"/>
        <v>194</v>
      </c>
    </row>
    <row r="12" spans="1:6" x14ac:dyDescent="0.2">
      <c r="A12" s="189" t="s">
        <v>50</v>
      </c>
      <c r="B12" s="243">
        <v>2</v>
      </c>
      <c r="C12" s="243">
        <v>710</v>
      </c>
      <c r="D12" s="243">
        <v>12</v>
      </c>
      <c r="E12" s="243">
        <v>0</v>
      </c>
      <c r="F12" s="245">
        <f t="shared" si="0"/>
        <v>724</v>
      </c>
    </row>
    <row r="13" spans="1:6" x14ac:dyDescent="0.2">
      <c r="A13" s="189" t="s">
        <v>252</v>
      </c>
      <c r="B13" s="243">
        <v>0</v>
      </c>
      <c r="C13" s="243">
        <v>10</v>
      </c>
      <c r="D13" s="243">
        <v>1</v>
      </c>
      <c r="E13" s="243">
        <v>0</v>
      </c>
      <c r="F13" s="245">
        <f t="shared" si="0"/>
        <v>11</v>
      </c>
    </row>
    <row r="14" spans="1:6" x14ac:dyDescent="0.2">
      <c r="A14" s="189" t="s">
        <v>49</v>
      </c>
      <c r="B14" s="243">
        <v>5</v>
      </c>
      <c r="C14" s="243">
        <v>353</v>
      </c>
      <c r="D14" s="243">
        <v>0</v>
      </c>
      <c r="E14" s="243">
        <v>0</v>
      </c>
      <c r="F14" s="245">
        <f t="shared" si="0"/>
        <v>358</v>
      </c>
    </row>
    <row r="15" spans="1:6" ht="23.25" customHeight="1" x14ac:dyDescent="0.2">
      <c r="A15" s="189" t="s">
        <v>258</v>
      </c>
      <c r="B15" s="243">
        <v>2</v>
      </c>
      <c r="C15" s="243">
        <v>422</v>
      </c>
      <c r="D15" s="243">
        <v>3</v>
      </c>
      <c r="E15" s="243">
        <v>0</v>
      </c>
      <c r="F15" s="245">
        <f t="shared" si="0"/>
        <v>427</v>
      </c>
    </row>
    <row r="16" spans="1:6" x14ac:dyDescent="0.2">
      <c r="A16" s="189" t="s">
        <v>48</v>
      </c>
      <c r="B16" s="243">
        <v>0</v>
      </c>
      <c r="C16" s="243">
        <v>342</v>
      </c>
      <c r="D16" s="243">
        <v>0</v>
      </c>
      <c r="E16" s="243">
        <v>0</v>
      </c>
      <c r="F16" s="245">
        <f t="shared" si="0"/>
        <v>342</v>
      </c>
    </row>
    <row r="17" spans="1:6" x14ac:dyDescent="0.2">
      <c r="A17" s="189" t="s">
        <v>253</v>
      </c>
      <c r="B17" s="243">
        <v>3</v>
      </c>
      <c r="C17" s="243">
        <v>352</v>
      </c>
      <c r="D17" s="243">
        <v>2</v>
      </c>
      <c r="E17" s="243">
        <v>0</v>
      </c>
      <c r="F17" s="245">
        <f t="shared" si="0"/>
        <v>357</v>
      </c>
    </row>
    <row r="18" spans="1:6" x14ac:dyDescent="0.2">
      <c r="A18" s="189" t="s">
        <v>46</v>
      </c>
      <c r="B18" s="243">
        <v>0</v>
      </c>
      <c r="C18" s="243">
        <v>12</v>
      </c>
      <c r="D18" s="243">
        <v>0</v>
      </c>
      <c r="E18" s="243">
        <v>0</v>
      </c>
      <c r="F18" s="245">
        <f t="shared" si="0"/>
        <v>12</v>
      </c>
    </row>
    <row r="19" spans="1:6" x14ac:dyDescent="0.2">
      <c r="A19" s="189" t="s">
        <v>254</v>
      </c>
      <c r="B19" s="243">
        <v>0</v>
      </c>
      <c r="C19" s="243">
        <v>592</v>
      </c>
      <c r="D19" s="243">
        <v>3</v>
      </c>
      <c r="E19" s="243">
        <v>0</v>
      </c>
      <c r="F19" s="245">
        <f t="shared" si="0"/>
        <v>595</v>
      </c>
    </row>
    <row r="20" spans="1:6" x14ac:dyDescent="0.2">
      <c r="A20" s="189" t="s">
        <v>255</v>
      </c>
      <c r="B20" s="243">
        <v>2</v>
      </c>
      <c r="C20" s="243">
        <v>247</v>
      </c>
      <c r="D20" s="243">
        <v>19</v>
      </c>
      <c r="E20" s="243">
        <v>0</v>
      </c>
      <c r="F20" s="245">
        <f t="shared" si="0"/>
        <v>268</v>
      </c>
    </row>
    <row r="21" spans="1:6" x14ac:dyDescent="0.2">
      <c r="A21" s="189" t="s">
        <v>47</v>
      </c>
      <c r="B21" s="243">
        <v>0</v>
      </c>
      <c r="C21" s="243">
        <v>12</v>
      </c>
      <c r="D21" s="243">
        <v>5</v>
      </c>
      <c r="E21" s="243">
        <v>0</v>
      </c>
      <c r="F21" s="245">
        <f t="shared" si="0"/>
        <v>17</v>
      </c>
    </row>
    <row r="22" spans="1:6" x14ac:dyDescent="0.2">
      <c r="A22" s="189" t="s">
        <v>45</v>
      </c>
      <c r="B22" s="243">
        <v>1</v>
      </c>
      <c r="C22" s="243">
        <v>180</v>
      </c>
      <c r="D22" s="243">
        <v>3</v>
      </c>
      <c r="E22" s="243">
        <v>6</v>
      </c>
      <c r="F22" s="245">
        <f t="shared" si="0"/>
        <v>190</v>
      </c>
    </row>
    <row r="23" spans="1:6" x14ac:dyDescent="0.2">
      <c r="A23" s="189" t="s">
        <v>256</v>
      </c>
      <c r="B23" s="243">
        <v>0</v>
      </c>
      <c r="C23" s="243">
        <v>248</v>
      </c>
      <c r="D23" s="243">
        <v>0</v>
      </c>
      <c r="E23" s="243">
        <v>0</v>
      </c>
      <c r="F23" s="245">
        <f t="shared" si="0"/>
        <v>248</v>
      </c>
    </row>
    <row r="24" spans="1:6" ht="12" customHeight="1" x14ac:dyDescent="0.2">
      <c r="A24" s="161"/>
      <c r="B24" s="243"/>
      <c r="C24" s="243"/>
      <c r="D24" s="243"/>
      <c r="E24" s="243"/>
      <c r="F24" s="245"/>
    </row>
    <row r="25" spans="1:6" ht="23.25" customHeight="1" x14ac:dyDescent="0.2">
      <c r="A25" s="82" t="s">
        <v>0</v>
      </c>
      <c r="B25" s="244">
        <f>SUM(B9:B23)</f>
        <v>19</v>
      </c>
      <c r="C25" s="244">
        <f>SUM(C9:C23)</f>
        <v>3719</v>
      </c>
      <c r="D25" s="244">
        <f>SUM(D9:D23)</f>
        <v>54</v>
      </c>
      <c r="E25" s="244">
        <f>SUM(E9:E23)</f>
        <v>6</v>
      </c>
      <c r="F25" s="244">
        <f>SUM(B25:E25)</f>
        <v>3798</v>
      </c>
    </row>
    <row r="26" spans="1:6" ht="18" customHeight="1" x14ac:dyDescent="0.2"/>
    <row r="31" spans="1:6" ht="12.75" customHeight="1" x14ac:dyDescent="0.2"/>
    <row r="32" spans="1:6" ht="12.75" customHeight="1" x14ac:dyDescent="0.2"/>
    <row r="33" spans="1:6" ht="12.75" customHeight="1" x14ac:dyDescent="0.2"/>
    <row r="34" spans="1:6" ht="12.75" customHeight="1" x14ac:dyDescent="0.2"/>
    <row r="43" spans="1:6" ht="6.75" customHeight="1" x14ac:dyDescent="0.2"/>
    <row r="44" spans="1:6" ht="1.5" hidden="1" customHeight="1" x14ac:dyDescent="0.2"/>
    <row r="45" spans="1:6" ht="13.5" customHeight="1" x14ac:dyDescent="0.2">
      <c r="A45" s="48" t="s">
        <v>270</v>
      </c>
    </row>
    <row r="46" spans="1:6" x14ac:dyDescent="0.2">
      <c r="A46" s="48" t="s">
        <v>243</v>
      </c>
    </row>
    <row r="47" spans="1:6" x14ac:dyDescent="0.2">
      <c r="A47" s="48"/>
      <c r="F47" s="40"/>
    </row>
    <row r="48" spans="1:6" x14ac:dyDescent="0.2">
      <c r="F48" s="40"/>
    </row>
    <row r="49" spans="1:7" s="250" customFormat="1" x14ac:dyDescent="0.2">
      <c r="A49" s="260" t="s">
        <v>266</v>
      </c>
      <c r="B49" s="261"/>
      <c r="C49" s="261"/>
    </row>
    <row r="50" spans="1:7" s="250" customFormat="1" x14ac:dyDescent="0.2">
      <c r="A50" s="262" t="s">
        <v>50</v>
      </c>
      <c r="B50" s="263">
        <v>724</v>
      </c>
      <c r="C50" s="264">
        <f>+B50/$B$60</f>
        <v>0.19062664560294892</v>
      </c>
    </row>
    <row r="51" spans="1:7" s="250" customFormat="1" x14ac:dyDescent="0.2">
      <c r="A51" s="262" t="s">
        <v>254</v>
      </c>
      <c r="B51" s="263">
        <v>595</v>
      </c>
      <c r="C51" s="264">
        <f t="shared" ref="C51:C60" si="1">+B51/$B$60</f>
        <v>0.15666140073723012</v>
      </c>
    </row>
    <row r="52" spans="1:7" s="250" customFormat="1" ht="25.5" x14ac:dyDescent="0.2">
      <c r="A52" s="262" t="s">
        <v>258</v>
      </c>
      <c r="B52" s="263">
        <v>427</v>
      </c>
      <c r="C52" s="264">
        <f t="shared" si="1"/>
        <v>0.1124275934702475</v>
      </c>
    </row>
    <row r="53" spans="1:7" s="250" customFormat="1" x14ac:dyDescent="0.2">
      <c r="A53" s="262" t="s">
        <v>49</v>
      </c>
      <c r="B53" s="263">
        <v>358</v>
      </c>
      <c r="C53" s="264">
        <f t="shared" si="1"/>
        <v>9.4260136914165349E-2</v>
      </c>
    </row>
    <row r="54" spans="1:7" s="250" customFormat="1" x14ac:dyDescent="0.2">
      <c r="A54" s="262" t="s">
        <v>253</v>
      </c>
      <c r="B54" s="263">
        <v>357</v>
      </c>
      <c r="C54" s="264">
        <f t="shared" si="1"/>
        <v>9.3996840442338067E-2</v>
      </c>
    </row>
    <row r="55" spans="1:7" s="250" customFormat="1" x14ac:dyDescent="0.2">
      <c r="A55" s="262" t="s">
        <v>48</v>
      </c>
      <c r="B55" s="263">
        <v>342</v>
      </c>
      <c r="C55" s="264">
        <f t="shared" si="1"/>
        <v>9.004739336492891E-2</v>
      </c>
    </row>
    <row r="56" spans="1:7" s="250" customFormat="1" x14ac:dyDescent="0.2">
      <c r="A56" s="262" t="s">
        <v>255</v>
      </c>
      <c r="B56" s="263">
        <v>268</v>
      </c>
      <c r="C56" s="264">
        <f t="shared" si="1"/>
        <v>7.0563454449710378E-2</v>
      </c>
    </row>
    <row r="57" spans="1:7" s="250" customFormat="1" x14ac:dyDescent="0.2">
      <c r="A57" s="262" t="s">
        <v>256</v>
      </c>
      <c r="B57" s="263">
        <v>248</v>
      </c>
      <c r="C57" s="264">
        <f t="shared" si="1"/>
        <v>6.5297525013164825E-2</v>
      </c>
    </row>
    <row r="58" spans="1:7" s="250" customFormat="1" x14ac:dyDescent="0.2">
      <c r="A58" s="262" t="s">
        <v>251</v>
      </c>
      <c r="B58" s="263">
        <v>194</v>
      </c>
      <c r="C58" s="264">
        <f t="shared" si="1"/>
        <v>5.1079515534491839E-2</v>
      </c>
    </row>
    <row r="59" spans="1:7" s="250" customFormat="1" x14ac:dyDescent="0.2">
      <c r="A59" s="262" t="s">
        <v>1</v>
      </c>
      <c r="B59" s="265">
        <v>285</v>
      </c>
      <c r="C59" s="264">
        <f t="shared" si="1"/>
        <v>7.5039494470774099E-2</v>
      </c>
    </row>
    <row r="60" spans="1:7" s="250" customFormat="1" x14ac:dyDescent="0.2">
      <c r="A60" s="261" t="s">
        <v>0</v>
      </c>
      <c r="B60" s="263">
        <f>SUM(B50:B59)</f>
        <v>3798</v>
      </c>
      <c r="C60" s="264">
        <f t="shared" si="1"/>
        <v>1</v>
      </c>
    </row>
    <row r="61" spans="1:7" s="250" customFormat="1" x14ac:dyDescent="0.2"/>
    <row r="62" spans="1:7" s="250" customFormat="1" x14ac:dyDescent="0.2">
      <c r="A62" s="266" t="s">
        <v>30</v>
      </c>
      <c r="B62" s="264">
        <f>+B25/$F$25</f>
        <v>5.0026329647182731E-3</v>
      </c>
      <c r="D62" s="257"/>
      <c r="E62" s="257"/>
      <c r="F62" s="257"/>
      <c r="G62" s="257"/>
    </row>
    <row r="63" spans="1:7" s="250" customFormat="1" x14ac:dyDescent="0.2">
      <c r="A63" s="266" t="s">
        <v>29</v>
      </c>
      <c r="B63" s="264">
        <f>+C25/$F$25</f>
        <v>0.97919957872564511</v>
      </c>
    </row>
    <row r="64" spans="1:7" s="250" customFormat="1" x14ac:dyDescent="0.2">
      <c r="A64" s="266" t="s">
        <v>43</v>
      </c>
      <c r="B64" s="264">
        <f>+D25/$F$25</f>
        <v>1.4218009478672985E-2</v>
      </c>
    </row>
    <row r="65" spans="1:6" s="250" customFormat="1" x14ac:dyDescent="0.2">
      <c r="A65" s="266" t="s">
        <v>31</v>
      </c>
      <c r="B65" s="264">
        <f>+E25/$F$25</f>
        <v>1.5797788309636651E-3</v>
      </c>
    </row>
    <row r="66" spans="1:6" x14ac:dyDescent="0.2">
      <c r="A66" s="267"/>
      <c r="B66" s="267"/>
      <c r="C66" s="267"/>
      <c r="F66" s="40"/>
    </row>
    <row r="67" spans="1:6" x14ac:dyDescent="0.2">
      <c r="A67" s="267"/>
      <c r="B67" s="267"/>
      <c r="C67" s="267"/>
      <c r="F67" s="40"/>
    </row>
    <row r="68" spans="1:6" x14ac:dyDescent="0.2">
      <c r="A68" s="267"/>
      <c r="B68" s="267"/>
      <c r="C68" s="267"/>
    </row>
    <row r="69" spans="1:6" x14ac:dyDescent="0.2">
      <c r="A69" s="267"/>
      <c r="B69" s="267"/>
      <c r="C69" s="267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7"/>
  <sheetViews>
    <sheetView showGridLines="0" zoomScale="140" zoomScaleNormal="140" zoomScaleSheetLayoutView="160" workbookViewId="0">
      <selection activeCell="E18" sqref="E18"/>
    </sheetView>
  </sheetViews>
  <sheetFormatPr baseColWidth="10" defaultColWidth="11.42578125" defaultRowHeight="15" x14ac:dyDescent="0.2"/>
  <cols>
    <col min="1" max="1" width="22.85546875" style="57" customWidth="1"/>
    <col min="2" max="2" width="14.140625" style="57" customWidth="1"/>
    <col min="3" max="3" width="14.42578125" style="57" customWidth="1"/>
    <col min="4" max="4" width="16.140625" style="57" customWidth="1"/>
    <col min="5" max="5" width="17.140625" style="57" customWidth="1"/>
    <col min="6" max="7" width="11.42578125" style="57"/>
    <col min="8" max="8" width="9.140625" style="57" customWidth="1"/>
    <col min="9" max="16384" width="11.42578125" style="57"/>
  </cols>
  <sheetData>
    <row r="1" spans="1:11" s="56" customFormat="1" ht="15.75" customHeight="1" x14ac:dyDescent="0.2">
      <c r="A1" s="296" t="s">
        <v>141</v>
      </c>
      <c r="B1" s="296"/>
      <c r="C1" s="296"/>
      <c r="D1" s="296"/>
      <c r="E1" s="296"/>
      <c r="G1" s="57"/>
      <c r="H1" s="57"/>
      <c r="I1" s="57"/>
      <c r="J1" s="57"/>
    </row>
    <row r="2" spans="1:11" ht="15" customHeight="1" x14ac:dyDescent="0.3">
      <c r="A2" s="217" t="s">
        <v>82</v>
      </c>
      <c r="B2" s="217"/>
      <c r="C2" s="218"/>
      <c r="D2" s="218"/>
      <c r="E2" s="219"/>
      <c r="I2" s="58"/>
    </row>
    <row r="3" spans="1:11" ht="15.75" customHeight="1" x14ac:dyDescent="0.2">
      <c r="A3" s="297" t="s">
        <v>35</v>
      </c>
      <c r="B3" s="297"/>
      <c r="C3" s="297"/>
      <c r="D3" s="297"/>
      <c r="E3" s="297"/>
      <c r="F3" s="59"/>
      <c r="I3" s="60"/>
    </row>
    <row r="4" spans="1:11" ht="15" customHeight="1" x14ac:dyDescent="0.2">
      <c r="A4" s="300" t="s">
        <v>325</v>
      </c>
      <c r="B4" s="297"/>
      <c r="C4" s="297"/>
      <c r="D4" s="297"/>
      <c r="E4" s="297"/>
      <c r="F4" s="59"/>
      <c r="I4" s="60"/>
    </row>
    <row r="5" spans="1:11" ht="13.5" customHeight="1" x14ac:dyDescent="0.2">
      <c r="A5" s="298"/>
      <c r="B5" s="299"/>
      <c r="C5" s="299"/>
      <c r="D5" s="299"/>
      <c r="E5" s="299"/>
      <c r="F5" s="61"/>
      <c r="I5" s="60"/>
    </row>
    <row r="6" spans="1:11" ht="18" customHeight="1" x14ac:dyDescent="0.2">
      <c r="A6" s="289" t="s">
        <v>27</v>
      </c>
      <c r="B6" s="293" t="s">
        <v>34</v>
      </c>
      <c r="C6" s="293"/>
      <c r="D6" s="293"/>
      <c r="E6" s="294" t="s">
        <v>0</v>
      </c>
      <c r="I6" s="60"/>
    </row>
    <row r="7" spans="1:11" ht="27.75" customHeight="1" x14ac:dyDescent="0.2">
      <c r="A7" s="289"/>
      <c r="B7" s="77" t="s">
        <v>30</v>
      </c>
      <c r="C7" s="77" t="s">
        <v>29</v>
      </c>
      <c r="D7" s="77" t="s">
        <v>31</v>
      </c>
      <c r="E7" s="294"/>
      <c r="I7" s="60"/>
    </row>
    <row r="8" spans="1:11" ht="6" customHeight="1" x14ac:dyDescent="0.2">
      <c r="A8" s="64"/>
      <c r="B8" s="186"/>
      <c r="C8" s="186"/>
      <c r="D8" s="186"/>
      <c r="E8" s="187"/>
      <c r="K8" s="58"/>
    </row>
    <row r="9" spans="1:11" ht="11.25" customHeight="1" x14ac:dyDescent="0.2">
      <c r="A9" s="64" t="s">
        <v>99</v>
      </c>
      <c r="B9" s="186">
        <v>0</v>
      </c>
      <c r="C9" s="186">
        <v>10</v>
      </c>
      <c r="D9" s="186">
        <v>0</v>
      </c>
      <c r="E9" s="187">
        <f>SUM(B9:D9)</f>
        <v>10</v>
      </c>
      <c r="I9" s="60"/>
    </row>
    <row r="10" spans="1:11" ht="11.25" customHeight="1" x14ac:dyDescent="0.2">
      <c r="A10" s="64" t="s">
        <v>3</v>
      </c>
      <c r="B10" s="186">
        <v>6</v>
      </c>
      <c r="C10" s="186">
        <v>1806</v>
      </c>
      <c r="D10" s="186">
        <v>0</v>
      </c>
      <c r="E10" s="187">
        <f>SUM(B10:D10)</f>
        <v>1812</v>
      </c>
      <c r="I10" s="60"/>
    </row>
    <row r="11" spans="1:11" ht="11.25" customHeight="1" x14ac:dyDescent="0.2">
      <c r="A11" s="64" t="s">
        <v>83</v>
      </c>
      <c r="B11" s="186">
        <v>1</v>
      </c>
      <c r="C11" s="186">
        <v>11</v>
      </c>
      <c r="D11" s="186">
        <v>0</v>
      </c>
      <c r="E11" s="187">
        <f t="shared" ref="E11:E16" si="0">SUM(B11:D11)</f>
        <v>12</v>
      </c>
    </row>
    <row r="12" spans="1:11" ht="11.25" customHeight="1" x14ac:dyDescent="0.2">
      <c r="A12" s="64" t="s">
        <v>163</v>
      </c>
      <c r="B12" s="186">
        <v>0</v>
      </c>
      <c r="C12" s="186">
        <v>19</v>
      </c>
      <c r="D12" s="186">
        <v>0</v>
      </c>
      <c r="E12" s="187">
        <f t="shared" si="0"/>
        <v>19</v>
      </c>
    </row>
    <row r="13" spans="1:11" ht="11.25" customHeight="1" x14ac:dyDescent="0.2">
      <c r="A13" s="64" t="s">
        <v>84</v>
      </c>
      <c r="B13" s="186">
        <v>0</v>
      </c>
      <c r="C13" s="186">
        <v>41</v>
      </c>
      <c r="D13" s="186">
        <v>0</v>
      </c>
      <c r="E13" s="187">
        <f t="shared" si="0"/>
        <v>41</v>
      </c>
      <c r="I13" s="58"/>
      <c r="J13" s="58"/>
    </row>
    <row r="14" spans="1:11" ht="11.25" customHeight="1" x14ac:dyDescent="0.2">
      <c r="A14" s="64" t="s">
        <v>4</v>
      </c>
      <c r="B14" s="186">
        <v>6</v>
      </c>
      <c r="C14" s="186">
        <v>1072</v>
      </c>
      <c r="D14" s="186">
        <v>5</v>
      </c>
      <c r="E14" s="187">
        <f t="shared" si="0"/>
        <v>1083</v>
      </c>
    </row>
    <row r="15" spans="1:11" ht="11.25" customHeight="1" x14ac:dyDescent="0.2">
      <c r="A15" s="64" t="s">
        <v>85</v>
      </c>
      <c r="B15" s="186">
        <v>3</v>
      </c>
      <c r="C15" s="186">
        <v>132</v>
      </c>
      <c r="D15" s="186">
        <v>0</v>
      </c>
      <c r="E15" s="187">
        <f t="shared" si="0"/>
        <v>135</v>
      </c>
    </row>
    <row r="16" spans="1:11" ht="11.25" customHeight="1" x14ac:dyDescent="0.2">
      <c r="A16" s="64" t="s">
        <v>164</v>
      </c>
      <c r="B16" s="186">
        <v>1</v>
      </c>
      <c r="C16" s="186">
        <v>139</v>
      </c>
      <c r="D16" s="186">
        <v>0</v>
      </c>
      <c r="E16" s="187">
        <f t="shared" si="0"/>
        <v>140</v>
      </c>
    </row>
    <row r="17" spans="1:11" ht="11.25" customHeight="1" x14ac:dyDescent="0.2">
      <c r="A17" s="64" t="s">
        <v>283</v>
      </c>
      <c r="B17" s="186">
        <v>0</v>
      </c>
      <c r="C17" s="186">
        <v>7</v>
      </c>
      <c r="D17" s="186">
        <v>0</v>
      </c>
      <c r="E17" s="187">
        <f>SUM(B17:D17)</f>
        <v>7</v>
      </c>
      <c r="H17" s="58"/>
    </row>
    <row r="18" spans="1:11" ht="11.25" customHeight="1" x14ac:dyDescent="0.2">
      <c r="A18" s="64" t="s">
        <v>1</v>
      </c>
      <c r="B18" s="186">
        <v>2</v>
      </c>
      <c r="C18" s="186">
        <v>482</v>
      </c>
      <c r="D18" s="186">
        <v>1</v>
      </c>
      <c r="E18" s="187">
        <f>SUM(B18:D18)</f>
        <v>485</v>
      </c>
    </row>
    <row r="19" spans="1:11" ht="6" customHeight="1" x14ac:dyDescent="0.2">
      <c r="A19" s="64"/>
      <c r="B19" s="186"/>
      <c r="C19" s="186"/>
      <c r="D19" s="186"/>
      <c r="E19" s="187"/>
      <c r="K19" s="58"/>
    </row>
    <row r="20" spans="1:11" s="58" customFormat="1" ht="18" customHeight="1" x14ac:dyDescent="0.2">
      <c r="A20" s="54" t="s">
        <v>0</v>
      </c>
      <c r="B20" s="188">
        <f>SUM(B9:B18)</f>
        <v>19</v>
      </c>
      <c r="C20" s="188">
        <f>SUM(C9:C18)</f>
        <v>3719</v>
      </c>
      <c r="D20" s="188">
        <f>SUM(D9:D18)</f>
        <v>6</v>
      </c>
      <c r="E20" s="188">
        <f>SUM(B20:D20)</f>
        <v>3744</v>
      </c>
      <c r="G20" s="57"/>
      <c r="H20" s="57"/>
      <c r="I20" s="57"/>
      <c r="J20" s="57"/>
      <c r="K20" s="57"/>
    </row>
    <row r="21" spans="1:11" x14ac:dyDescent="0.2">
      <c r="B21" s="62"/>
      <c r="D21" s="62"/>
    </row>
    <row r="24" spans="1:11" x14ac:dyDescent="0.2">
      <c r="G24" s="58"/>
      <c r="H24" s="58"/>
    </row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20.100000000000001" customHeight="1" x14ac:dyDescent="0.2"/>
    <row r="34" spans="1:1" ht="20.100000000000001" customHeight="1" x14ac:dyDescent="0.2"/>
    <row r="35" spans="1:1" ht="10.5" customHeight="1" x14ac:dyDescent="0.2"/>
    <row r="36" spans="1:1" x14ac:dyDescent="0.2">
      <c r="A36" s="48" t="s">
        <v>272</v>
      </c>
    </row>
    <row r="37" spans="1:1" ht="24" customHeight="1" x14ac:dyDescent="0.2">
      <c r="A37" s="48" t="s">
        <v>243</v>
      </c>
    </row>
    <row r="38" spans="1:1" ht="11.25" customHeight="1" x14ac:dyDescent="0.2"/>
    <row r="67" spans="12:12" x14ac:dyDescent="0.2">
      <c r="L67" s="58"/>
    </row>
  </sheetData>
  <sortState xmlns:xlrd2="http://schemas.microsoft.com/office/spreadsheetml/2017/richdata2"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zoomScaleNormal="100" zoomScaleSheetLayoutView="130" workbookViewId="0">
      <selection activeCell="E8" sqref="E8"/>
    </sheetView>
  </sheetViews>
  <sheetFormatPr baseColWidth="10" defaultColWidth="11.42578125" defaultRowHeight="35.25" customHeight="1" x14ac:dyDescent="0.2"/>
  <cols>
    <col min="1" max="1" width="37.140625" style="70" customWidth="1"/>
    <col min="2" max="4" width="19.42578125" style="65" customWidth="1"/>
    <col min="5" max="16384" width="11.42578125" style="65"/>
  </cols>
  <sheetData>
    <row r="1" spans="1:4" ht="15" x14ac:dyDescent="0.2">
      <c r="A1" s="283" t="s">
        <v>135</v>
      </c>
      <c r="B1" s="283"/>
      <c r="C1" s="283"/>
      <c r="D1" s="283"/>
    </row>
    <row r="2" spans="1:4" ht="15" x14ac:dyDescent="0.2">
      <c r="A2" s="211" t="s">
        <v>82</v>
      </c>
      <c r="B2" s="220"/>
      <c r="C2" s="220"/>
      <c r="D2" s="220"/>
    </row>
    <row r="3" spans="1:4" s="68" customFormat="1" ht="32.25" customHeight="1" x14ac:dyDescent="0.2">
      <c r="A3" s="284" t="s">
        <v>236</v>
      </c>
      <c r="B3" s="284"/>
      <c r="C3" s="284"/>
      <c r="D3" s="284"/>
    </row>
    <row r="4" spans="1:4" s="68" customFormat="1" ht="19.5" x14ac:dyDescent="0.2">
      <c r="A4" s="287" t="s">
        <v>326</v>
      </c>
      <c r="B4" s="284"/>
      <c r="C4" s="284"/>
      <c r="D4" s="284"/>
    </row>
    <row r="5" spans="1:4" s="68" customFormat="1" ht="5.25" customHeight="1" x14ac:dyDescent="0.2">
      <c r="A5" s="298"/>
      <c r="B5" s="298"/>
      <c r="C5" s="298"/>
      <c r="D5" s="298"/>
    </row>
    <row r="6" spans="1:4" s="66" customFormat="1" ht="23.25" customHeight="1" x14ac:dyDescent="0.2">
      <c r="A6" s="301" t="s">
        <v>247</v>
      </c>
      <c r="B6" s="302" t="s">
        <v>81</v>
      </c>
      <c r="C6" s="303"/>
      <c r="D6" s="301" t="s">
        <v>0</v>
      </c>
    </row>
    <row r="7" spans="1:4" s="66" customFormat="1" ht="23.25" customHeight="1" x14ac:dyDescent="0.2">
      <c r="A7" s="301"/>
      <c r="B7" s="78" t="s">
        <v>79</v>
      </c>
      <c r="C7" s="227" t="s">
        <v>80</v>
      </c>
      <c r="D7" s="301"/>
    </row>
    <row r="8" spans="1:4" s="67" customFormat="1" ht="23.25" customHeight="1" x14ac:dyDescent="0.2">
      <c r="A8" s="71" t="s">
        <v>233</v>
      </c>
      <c r="B8" s="190">
        <v>2275</v>
      </c>
      <c r="C8" s="190">
        <v>631</v>
      </c>
      <c r="D8" s="191">
        <f>SUM(B8:C8)</f>
        <v>2906</v>
      </c>
    </row>
    <row r="9" spans="1:4" s="67" customFormat="1" ht="23.25" customHeight="1" x14ac:dyDescent="0.2">
      <c r="A9" s="71" t="s">
        <v>235</v>
      </c>
      <c r="B9" s="190">
        <v>336</v>
      </c>
      <c r="C9" s="190">
        <v>137</v>
      </c>
      <c r="D9" s="191">
        <f t="shared" ref="D9:D10" si="0">SUM(B9:C9)</f>
        <v>473</v>
      </c>
    </row>
    <row r="10" spans="1:4" s="67" customFormat="1" ht="23.25" customHeight="1" x14ac:dyDescent="0.2">
      <c r="A10" s="71" t="s">
        <v>234</v>
      </c>
      <c r="B10" s="190">
        <v>266</v>
      </c>
      <c r="C10" s="190">
        <v>74</v>
      </c>
      <c r="D10" s="191">
        <f t="shared" si="0"/>
        <v>340</v>
      </c>
    </row>
    <row r="11" spans="1:4" s="67" customFormat="1" ht="23.25" customHeight="1" x14ac:dyDescent="0.2">
      <c r="A11" s="140" t="s">
        <v>0</v>
      </c>
      <c r="B11" s="192">
        <f>SUM(B8:B10)</f>
        <v>2877</v>
      </c>
      <c r="C11" s="192">
        <f>SUM(C8:C10)</f>
        <v>842</v>
      </c>
      <c r="D11" s="193">
        <f>SUM(D8:D10)</f>
        <v>3719</v>
      </c>
    </row>
    <row r="12" spans="1:4" ht="13.5" customHeight="1" x14ac:dyDescent="0.2">
      <c r="A12" s="48" t="s">
        <v>272</v>
      </c>
    </row>
    <row r="13" spans="1:4" ht="15" x14ac:dyDescent="0.2">
      <c r="A13" s="48" t="s">
        <v>243</v>
      </c>
    </row>
    <row r="14" spans="1:4" ht="15" x14ac:dyDescent="0.2">
      <c r="A14" s="48" t="s">
        <v>275</v>
      </c>
    </row>
    <row r="15" spans="1:4" ht="18.75" customHeight="1" x14ac:dyDescent="0.2"/>
    <row r="16" spans="1:4" ht="32.25" customHeight="1" x14ac:dyDescent="0.2">
      <c r="A16" s="69"/>
      <c r="B16" s="70"/>
    </row>
    <row r="17" spans="6:6" ht="19.5" x14ac:dyDescent="0.2"/>
    <row r="18" spans="6:6" ht="13.5" customHeight="1" x14ac:dyDescent="0.2"/>
    <row r="32" spans="6:6" ht="35.25" customHeight="1" x14ac:dyDescent="0.2">
      <c r="F32" s="68"/>
    </row>
    <row r="33" spans="6:6" ht="35.25" customHeight="1" x14ac:dyDescent="0.2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60"/>
  <sheetViews>
    <sheetView showGridLines="0" view="pageBreakPreview" zoomScale="90" zoomScaleNormal="85" zoomScaleSheetLayoutView="90" workbookViewId="0">
      <selection activeCell="G18" sqref="G18"/>
    </sheetView>
  </sheetViews>
  <sheetFormatPr baseColWidth="10" defaultColWidth="11.42578125" defaultRowHeight="15" x14ac:dyDescent="0.3"/>
  <cols>
    <col min="1" max="1" width="23.140625" style="74" customWidth="1"/>
    <col min="2" max="3" width="7.7109375" style="57" bestFit="1" customWidth="1"/>
    <col min="4" max="5" width="8.7109375" style="57" bestFit="1" customWidth="1"/>
    <col min="6" max="6" width="6.7109375" style="57" bestFit="1" customWidth="1"/>
    <col min="7" max="10" width="8.7109375" style="57" bestFit="1" customWidth="1"/>
    <col min="11" max="11" width="6.7109375" style="57" bestFit="1" customWidth="1"/>
    <col min="12" max="12" width="8.7109375" style="57" bestFit="1" customWidth="1"/>
    <col min="13" max="13" width="7.7109375" style="57" bestFit="1" customWidth="1"/>
    <col min="14" max="14" width="6.7109375" style="57" bestFit="1" customWidth="1"/>
    <col min="15" max="16" width="8.7109375" style="57" bestFit="1" customWidth="1"/>
    <col min="17" max="17" width="9.7109375" style="57" bestFit="1" customWidth="1"/>
    <col min="18" max="18" width="3" style="57" customWidth="1"/>
    <col min="19" max="19" width="5.7109375" style="57" customWidth="1"/>
    <col min="20" max="16384" width="11.42578125" style="57"/>
  </cols>
  <sheetData>
    <row r="1" spans="1:17" x14ac:dyDescent="0.2">
      <c r="A1" s="296" t="s">
        <v>136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17" x14ac:dyDescent="0.3">
      <c r="A2" s="221" t="s">
        <v>82</v>
      </c>
      <c r="B2" s="218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7" x14ac:dyDescent="0.3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19"/>
    </row>
    <row r="4" spans="1:17" x14ac:dyDescent="0.2">
      <c r="A4" s="297" t="s">
        <v>199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</row>
    <row r="5" spans="1:17" x14ac:dyDescent="0.2">
      <c r="A5" s="300" t="s">
        <v>326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</row>
    <row r="6" spans="1:17" ht="15.75" customHeight="1" x14ac:dyDescent="0.2">
      <c r="A6" s="305" t="s">
        <v>198</v>
      </c>
      <c r="B6" s="306" t="s">
        <v>51</v>
      </c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8"/>
      <c r="Q6" s="309" t="s">
        <v>0</v>
      </c>
    </row>
    <row r="7" spans="1:17" ht="12.75" customHeight="1" x14ac:dyDescent="0.2">
      <c r="A7" s="305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148</v>
      </c>
      <c r="L7" s="79" t="s">
        <v>73</v>
      </c>
      <c r="M7" s="79" t="s">
        <v>130</v>
      </c>
      <c r="N7" s="79" t="s">
        <v>161</v>
      </c>
      <c r="O7" s="79" t="s">
        <v>72</v>
      </c>
      <c r="P7" s="79" t="s">
        <v>71</v>
      </c>
      <c r="Q7" s="309"/>
    </row>
    <row r="8" spans="1:17" ht="25.5" customHeight="1" x14ac:dyDescent="0.2">
      <c r="A8" s="80" t="s">
        <v>165</v>
      </c>
      <c r="B8" s="194">
        <v>1</v>
      </c>
      <c r="C8" s="194">
        <v>1</v>
      </c>
      <c r="D8" s="194">
        <v>14</v>
      </c>
      <c r="E8" s="194">
        <v>31</v>
      </c>
      <c r="F8" s="194">
        <v>0</v>
      </c>
      <c r="G8" s="194">
        <v>12</v>
      </c>
      <c r="H8" s="194">
        <v>15</v>
      </c>
      <c r="I8" s="194">
        <v>1</v>
      </c>
      <c r="J8" s="194">
        <v>11</v>
      </c>
      <c r="K8" s="194">
        <v>3</v>
      </c>
      <c r="L8" s="194">
        <v>15</v>
      </c>
      <c r="M8" s="194">
        <v>3</v>
      </c>
      <c r="N8" s="194">
        <v>0</v>
      </c>
      <c r="O8" s="194">
        <v>4</v>
      </c>
      <c r="P8" s="194">
        <v>4</v>
      </c>
      <c r="Q8" s="194">
        <f t="shared" ref="Q8:Q24" si="0">SUM(B8:P8)</f>
        <v>115</v>
      </c>
    </row>
    <row r="9" spans="1:17" ht="36" x14ac:dyDescent="0.2">
      <c r="A9" s="81" t="s">
        <v>166</v>
      </c>
      <c r="B9" s="195">
        <v>0</v>
      </c>
      <c r="C9" s="195">
        <v>0</v>
      </c>
      <c r="D9" s="195">
        <v>2</v>
      </c>
      <c r="E9" s="195">
        <v>3</v>
      </c>
      <c r="F9" s="195">
        <v>0</v>
      </c>
      <c r="G9" s="195">
        <v>0</v>
      </c>
      <c r="H9" s="195">
        <v>1</v>
      </c>
      <c r="I9" s="195">
        <v>0</v>
      </c>
      <c r="J9" s="195">
        <v>0</v>
      </c>
      <c r="K9" s="195">
        <v>0</v>
      </c>
      <c r="L9" s="195">
        <v>0</v>
      </c>
      <c r="M9" s="195">
        <v>1</v>
      </c>
      <c r="N9" s="195">
        <v>0</v>
      </c>
      <c r="O9" s="195">
        <v>0</v>
      </c>
      <c r="P9" s="195">
        <v>0</v>
      </c>
      <c r="Q9" s="195">
        <f t="shared" si="0"/>
        <v>7</v>
      </c>
    </row>
    <row r="10" spans="1:17" ht="21" customHeight="1" x14ac:dyDescent="0.2">
      <c r="A10" s="81" t="s">
        <v>167</v>
      </c>
      <c r="B10" s="195">
        <v>0</v>
      </c>
      <c r="C10" s="195">
        <v>0</v>
      </c>
      <c r="D10" s="195">
        <v>6</v>
      </c>
      <c r="E10" s="195">
        <v>8</v>
      </c>
      <c r="F10" s="195">
        <v>0</v>
      </c>
      <c r="G10" s="195">
        <v>4</v>
      </c>
      <c r="H10" s="195">
        <v>3</v>
      </c>
      <c r="I10" s="195">
        <v>0</v>
      </c>
      <c r="J10" s="195">
        <v>6</v>
      </c>
      <c r="K10" s="195">
        <v>1</v>
      </c>
      <c r="L10" s="195">
        <v>5</v>
      </c>
      <c r="M10" s="195">
        <v>1</v>
      </c>
      <c r="N10" s="195">
        <v>0</v>
      </c>
      <c r="O10" s="195">
        <v>2</v>
      </c>
      <c r="P10" s="195">
        <v>3</v>
      </c>
      <c r="Q10" s="195">
        <f t="shared" si="0"/>
        <v>39</v>
      </c>
    </row>
    <row r="11" spans="1:17" x14ac:dyDescent="0.2">
      <c r="A11" s="81" t="s">
        <v>168</v>
      </c>
      <c r="B11" s="195">
        <v>1</v>
      </c>
      <c r="C11" s="195">
        <v>1</v>
      </c>
      <c r="D11" s="195">
        <v>6</v>
      </c>
      <c r="E11" s="195">
        <v>20</v>
      </c>
      <c r="F11" s="195">
        <v>0</v>
      </c>
      <c r="G11" s="195">
        <v>8</v>
      </c>
      <c r="H11" s="195">
        <v>11</v>
      </c>
      <c r="I11" s="195">
        <v>1</v>
      </c>
      <c r="J11" s="195">
        <v>5</v>
      </c>
      <c r="K11" s="195">
        <v>2</v>
      </c>
      <c r="L11" s="195">
        <v>10</v>
      </c>
      <c r="M11" s="195">
        <v>1</v>
      </c>
      <c r="N11" s="195">
        <v>0</v>
      </c>
      <c r="O11" s="195">
        <v>2</v>
      </c>
      <c r="P11" s="195">
        <v>1</v>
      </c>
      <c r="Q11" s="195">
        <f t="shared" si="0"/>
        <v>69</v>
      </c>
    </row>
    <row r="12" spans="1:17" x14ac:dyDescent="0.2">
      <c r="A12" s="80" t="s">
        <v>169</v>
      </c>
      <c r="B12" s="194">
        <v>3</v>
      </c>
      <c r="C12" s="194">
        <v>2</v>
      </c>
      <c r="D12" s="194">
        <v>20</v>
      </c>
      <c r="E12" s="194">
        <v>53</v>
      </c>
      <c r="F12" s="194">
        <v>1</v>
      </c>
      <c r="G12" s="194">
        <v>46</v>
      </c>
      <c r="H12" s="194">
        <v>41</v>
      </c>
      <c r="I12" s="194">
        <v>22</v>
      </c>
      <c r="J12" s="194">
        <v>24</v>
      </c>
      <c r="K12" s="194">
        <v>0</v>
      </c>
      <c r="L12" s="194">
        <v>62</v>
      </c>
      <c r="M12" s="194">
        <v>11</v>
      </c>
      <c r="N12" s="194">
        <v>2</v>
      </c>
      <c r="O12" s="194">
        <v>4</v>
      </c>
      <c r="P12" s="194">
        <v>15</v>
      </c>
      <c r="Q12" s="194">
        <f t="shared" si="0"/>
        <v>306</v>
      </c>
    </row>
    <row r="13" spans="1:17" ht="21.75" customHeight="1" x14ac:dyDescent="0.2">
      <c r="A13" s="81" t="s">
        <v>170</v>
      </c>
      <c r="B13" s="195">
        <v>1</v>
      </c>
      <c r="C13" s="195">
        <v>1</v>
      </c>
      <c r="D13" s="195">
        <v>5</v>
      </c>
      <c r="E13" s="195">
        <v>21</v>
      </c>
      <c r="F13" s="195">
        <v>0</v>
      </c>
      <c r="G13" s="195">
        <v>18</v>
      </c>
      <c r="H13" s="195">
        <v>17</v>
      </c>
      <c r="I13" s="195">
        <v>11</v>
      </c>
      <c r="J13" s="195">
        <v>11</v>
      </c>
      <c r="K13" s="195">
        <v>0</v>
      </c>
      <c r="L13" s="195">
        <v>28</v>
      </c>
      <c r="M13" s="195">
        <v>1</v>
      </c>
      <c r="N13" s="195">
        <v>2</v>
      </c>
      <c r="O13" s="195">
        <v>2</v>
      </c>
      <c r="P13" s="195">
        <v>6</v>
      </c>
      <c r="Q13" s="195">
        <f t="shared" si="0"/>
        <v>124</v>
      </c>
    </row>
    <row r="14" spans="1:17" ht="32.25" customHeight="1" x14ac:dyDescent="0.2">
      <c r="A14" s="81" t="s">
        <v>171</v>
      </c>
      <c r="B14" s="195">
        <v>0</v>
      </c>
      <c r="C14" s="195">
        <v>0</v>
      </c>
      <c r="D14" s="195">
        <v>6</v>
      </c>
      <c r="E14" s="195">
        <v>1</v>
      </c>
      <c r="F14" s="195">
        <v>0</v>
      </c>
      <c r="G14" s="195">
        <v>2</v>
      </c>
      <c r="H14" s="195">
        <v>0</v>
      </c>
      <c r="I14" s="195">
        <v>0</v>
      </c>
      <c r="J14" s="195">
        <v>1</v>
      </c>
      <c r="K14" s="195">
        <v>0</v>
      </c>
      <c r="L14" s="195">
        <v>3</v>
      </c>
      <c r="M14" s="195">
        <v>0</v>
      </c>
      <c r="N14" s="195">
        <v>0</v>
      </c>
      <c r="O14" s="195">
        <v>0</v>
      </c>
      <c r="P14" s="195">
        <v>1</v>
      </c>
      <c r="Q14" s="195">
        <f t="shared" si="0"/>
        <v>14</v>
      </c>
    </row>
    <row r="15" spans="1:17" ht="36" x14ac:dyDescent="0.2">
      <c r="A15" s="81" t="s">
        <v>172</v>
      </c>
      <c r="B15" s="195">
        <v>1</v>
      </c>
      <c r="C15" s="195">
        <v>0</v>
      </c>
      <c r="D15" s="195">
        <v>0</v>
      </c>
      <c r="E15" s="195">
        <v>2</v>
      </c>
      <c r="F15" s="195">
        <v>0</v>
      </c>
      <c r="G15" s="195">
        <v>2</v>
      </c>
      <c r="H15" s="195">
        <v>1</v>
      </c>
      <c r="I15" s="195">
        <v>0</v>
      </c>
      <c r="J15" s="195">
        <v>2</v>
      </c>
      <c r="K15" s="195">
        <v>0</v>
      </c>
      <c r="L15" s="195">
        <v>7</v>
      </c>
      <c r="M15" s="195">
        <v>1</v>
      </c>
      <c r="N15" s="195">
        <v>0</v>
      </c>
      <c r="O15" s="195">
        <v>0</v>
      </c>
      <c r="P15" s="195">
        <v>0</v>
      </c>
      <c r="Q15" s="195">
        <f t="shared" si="0"/>
        <v>16</v>
      </c>
    </row>
    <row r="16" spans="1:17" x14ac:dyDescent="0.2">
      <c r="A16" s="81" t="s">
        <v>173</v>
      </c>
      <c r="B16" s="195">
        <v>1</v>
      </c>
      <c r="C16" s="195">
        <v>1</v>
      </c>
      <c r="D16" s="195">
        <v>9</v>
      </c>
      <c r="E16" s="195">
        <v>29</v>
      </c>
      <c r="F16" s="195">
        <v>1</v>
      </c>
      <c r="G16" s="195">
        <v>24</v>
      </c>
      <c r="H16" s="195">
        <v>23</v>
      </c>
      <c r="I16" s="195">
        <v>11</v>
      </c>
      <c r="J16" s="195">
        <v>10</v>
      </c>
      <c r="K16" s="195">
        <v>0</v>
      </c>
      <c r="L16" s="195">
        <v>24</v>
      </c>
      <c r="M16" s="195">
        <v>9</v>
      </c>
      <c r="N16" s="195">
        <v>0</v>
      </c>
      <c r="O16" s="195">
        <v>2</v>
      </c>
      <c r="P16" s="195">
        <v>8</v>
      </c>
      <c r="Q16" s="195">
        <f t="shared" si="0"/>
        <v>152</v>
      </c>
    </row>
    <row r="17" spans="1:17" x14ac:dyDescent="0.2">
      <c r="A17" s="80" t="s">
        <v>174</v>
      </c>
      <c r="B17" s="194">
        <v>4</v>
      </c>
      <c r="C17" s="194">
        <v>1</v>
      </c>
      <c r="D17" s="194">
        <v>27</v>
      </c>
      <c r="E17" s="194">
        <v>64</v>
      </c>
      <c r="F17" s="194">
        <v>3</v>
      </c>
      <c r="G17" s="194">
        <v>61</v>
      </c>
      <c r="H17" s="194">
        <v>63</v>
      </c>
      <c r="I17" s="194">
        <v>57</v>
      </c>
      <c r="J17" s="194">
        <v>68</v>
      </c>
      <c r="K17" s="194">
        <v>3</v>
      </c>
      <c r="L17" s="194">
        <v>116</v>
      </c>
      <c r="M17" s="194">
        <v>67</v>
      </c>
      <c r="N17" s="194">
        <v>2</v>
      </c>
      <c r="O17" s="194">
        <v>32</v>
      </c>
      <c r="P17" s="194">
        <v>41</v>
      </c>
      <c r="Q17" s="194">
        <f t="shared" si="0"/>
        <v>609</v>
      </c>
    </row>
    <row r="18" spans="1:17" ht="90" x14ac:dyDescent="0.2">
      <c r="A18" s="81" t="s">
        <v>175</v>
      </c>
      <c r="B18" s="195">
        <v>2</v>
      </c>
      <c r="C18" s="195">
        <v>1</v>
      </c>
      <c r="D18" s="195">
        <v>10</v>
      </c>
      <c r="E18" s="195">
        <v>24</v>
      </c>
      <c r="F18" s="195">
        <v>2</v>
      </c>
      <c r="G18" s="195">
        <v>25</v>
      </c>
      <c r="H18" s="195">
        <v>19</v>
      </c>
      <c r="I18" s="195">
        <v>18</v>
      </c>
      <c r="J18" s="195">
        <v>32</v>
      </c>
      <c r="K18" s="195">
        <v>1</v>
      </c>
      <c r="L18" s="195">
        <v>50</v>
      </c>
      <c r="M18" s="195">
        <v>17</v>
      </c>
      <c r="N18" s="195">
        <v>1</v>
      </c>
      <c r="O18" s="195">
        <v>9</v>
      </c>
      <c r="P18" s="195">
        <v>17</v>
      </c>
      <c r="Q18" s="195">
        <f t="shared" si="0"/>
        <v>228</v>
      </c>
    </row>
    <row r="19" spans="1:17" ht="21" customHeight="1" x14ac:dyDescent="0.2">
      <c r="A19" s="81" t="s">
        <v>176</v>
      </c>
      <c r="B19" s="195">
        <v>2</v>
      </c>
      <c r="C19" s="195">
        <v>0</v>
      </c>
      <c r="D19" s="195">
        <v>17</v>
      </c>
      <c r="E19" s="195">
        <v>40</v>
      </c>
      <c r="F19" s="195">
        <v>1</v>
      </c>
      <c r="G19" s="195">
        <v>36</v>
      </c>
      <c r="H19" s="195">
        <v>44</v>
      </c>
      <c r="I19" s="195">
        <v>39</v>
      </c>
      <c r="J19" s="195">
        <v>36</v>
      </c>
      <c r="K19" s="195">
        <v>2</v>
      </c>
      <c r="L19" s="195">
        <v>66</v>
      </c>
      <c r="M19" s="195">
        <v>50</v>
      </c>
      <c r="N19" s="195">
        <v>1</v>
      </c>
      <c r="O19" s="195">
        <v>23</v>
      </c>
      <c r="P19" s="195">
        <v>24</v>
      </c>
      <c r="Q19" s="195">
        <f t="shared" si="0"/>
        <v>381</v>
      </c>
    </row>
    <row r="20" spans="1:17" ht="20.25" customHeight="1" x14ac:dyDescent="0.2">
      <c r="A20" s="80" t="s">
        <v>177</v>
      </c>
      <c r="B20" s="194">
        <v>0</v>
      </c>
      <c r="C20" s="194">
        <v>0</v>
      </c>
      <c r="D20" s="194">
        <v>0</v>
      </c>
      <c r="E20" s="194">
        <v>3</v>
      </c>
      <c r="F20" s="194">
        <v>0</v>
      </c>
      <c r="G20" s="194">
        <v>0</v>
      </c>
      <c r="H20" s="194">
        <v>0</v>
      </c>
      <c r="I20" s="194">
        <v>6</v>
      </c>
      <c r="J20" s="194">
        <v>1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4">
        <v>1</v>
      </c>
      <c r="Q20" s="194">
        <f t="shared" si="0"/>
        <v>11</v>
      </c>
    </row>
    <row r="21" spans="1:17" ht="20.25" customHeight="1" x14ac:dyDescent="0.2">
      <c r="A21" s="81" t="s">
        <v>178</v>
      </c>
      <c r="B21" s="195">
        <v>0</v>
      </c>
      <c r="C21" s="195">
        <v>0</v>
      </c>
      <c r="D21" s="195">
        <v>0</v>
      </c>
      <c r="E21" s="195">
        <v>2</v>
      </c>
      <c r="F21" s="195">
        <v>0</v>
      </c>
      <c r="G21" s="195">
        <v>0</v>
      </c>
      <c r="H21" s="195">
        <v>0</v>
      </c>
      <c r="I21" s="195">
        <v>4</v>
      </c>
      <c r="J21" s="195">
        <v>1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5">
        <v>0</v>
      </c>
      <c r="Q21" s="195">
        <f t="shared" si="0"/>
        <v>7</v>
      </c>
    </row>
    <row r="22" spans="1:17" ht="20.25" customHeight="1" x14ac:dyDescent="0.2">
      <c r="A22" s="81" t="s">
        <v>179</v>
      </c>
      <c r="B22" s="195">
        <v>0</v>
      </c>
      <c r="C22" s="195">
        <v>0</v>
      </c>
      <c r="D22" s="195">
        <v>0</v>
      </c>
      <c r="E22" s="195">
        <v>1</v>
      </c>
      <c r="F22" s="195">
        <v>0</v>
      </c>
      <c r="G22" s="195">
        <v>0</v>
      </c>
      <c r="H22" s="195">
        <v>0</v>
      </c>
      <c r="I22" s="195">
        <v>2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195">
        <v>1</v>
      </c>
      <c r="Q22" s="195">
        <f t="shared" si="0"/>
        <v>4</v>
      </c>
    </row>
    <row r="23" spans="1:17" ht="20.25" customHeight="1" x14ac:dyDescent="0.2">
      <c r="A23" s="80" t="s">
        <v>180</v>
      </c>
      <c r="B23" s="194">
        <v>1</v>
      </c>
      <c r="C23" s="194">
        <v>0</v>
      </c>
      <c r="D23" s="194">
        <v>11</v>
      </c>
      <c r="E23" s="194">
        <v>54</v>
      </c>
      <c r="F23" s="194">
        <v>3</v>
      </c>
      <c r="G23" s="194">
        <v>41</v>
      </c>
      <c r="H23" s="194">
        <v>54</v>
      </c>
      <c r="I23" s="194">
        <v>20</v>
      </c>
      <c r="J23" s="194">
        <v>25</v>
      </c>
      <c r="K23" s="194">
        <v>0</v>
      </c>
      <c r="L23" s="194">
        <v>69</v>
      </c>
      <c r="M23" s="194">
        <v>22</v>
      </c>
      <c r="N23" s="194">
        <v>1</v>
      </c>
      <c r="O23" s="194">
        <v>15</v>
      </c>
      <c r="P23" s="194">
        <v>22</v>
      </c>
      <c r="Q23" s="194">
        <f t="shared" si="0"/>
        <v>338</v>
      </c>
    </row>
    <row r="24" spans="1:17" ht="28.5" customHeight="1" x14ac:dyDescent="0.2">
      <c r="A24" s="81" t="s">
        <v>181</v>
      </c>
      <c r="B24" s="195">
        <v>0</v>
      </c>
      <c r="C24" s="195">
        <v>0</v>
      </c>
      <c r="D24" s="195">
        <v>2</v>
      </c>
      <c r="E24" s="195">
        <v>5</v>
      </c>
      <c r="F24" s="195">
        <v>0</v>
      </c>
      <c r="G24" s="195">
        <v>2</v>
      </c>
      <c r="H24" s="195">
        <v>3</v>
      </c>
      <c r="I24" s="195">
        <v>1</v>
      </c>
      <c r="J24" s="195">
        <v>3</v>
      </c>
      <c r="K24" s="195">
        <v>0</v>
      </c>
      <c r="L24" s="195">
        <v>10</v>
      </c>
      <c r="M24" s="195">
        <v>1</v>
      </c>
      <c r="N24" s="195">
        <v>0</v>
      </c>
      <c r="O24" s="195">
        <v>1</v>
      </c>
      <c r="P24" s="195">
        <v>2</v>
      </c>
      <c r="Q24" s="195">
        <f t="shared" si="0"/>
        <v>30</v>
      </c>
    </row>
    <row r="25" spans="1:17" ht="18" x14ac:dyDescent="0.2">
      <c r="A25" s="81" t="s">
        <v>182</v>
      </c>
      <c r="B25" s="195">
        <v>1</v>
      </c>
      <c r="C25" s="195">
        <v>0</v>
      </c>
      <c r="D25" s="195">
        <v>3</v>
      </c>
      <c r="E25" s="195">
        <v>26</v>
      </c>
      <c r="F25" s="195">
        <v>2</v>
      </c>
      <c r="G25" s="195">
        <v>18</v>
      </c>
      <c r="H25" s="195">
        <v>30</v>
      </c>
      <c r="I25" s="195">
        <v>7</v>
      </c>
      <c r="J25" s="195">
        <v>12</v>
      </c>
      <c r="K25" s="195">
        <v>0</v>
      </c>
      <c r="L25" s="195">
        <v>25</v>
      </c>
      <c r="M25" s="195">
        <v>12</v>
      </c>
      <c r="N25" s="195">
        <v>1</v>
      </c>
      <c r="O25" s="195">
        <v>2</v>
      </c>
      <c r="P25" s="195">
        <v>7</v>
      </c>
      <c r="Q25" s="195">
        <f t="shared" ref="Q25:Q43" si="1">SUM(B25:P25)</f>
        <v>146</v>
      </c>
    </row>
    <row r="26" spans="1:17" ht="27" x14ac:dyDescent="0.2">
      <c r="A26" s="81" t="s">
        <v>183</v>
      </c>
      <c r="B26" s="195">
        <v>0</v>
      </c>
      <c r="C26" s="195">
        <v>0</v>
      </c>
      <c r="D26" s="195">
        <v>1</v>
      </c>
      <c r="E26" s="195">
        <v>3</v>
      </c>
      <c r="F26" s="195">
        <v>0</v>
      </c>
      <c r="G26" s="195">
        <v>1</v>
      </c>
      <c r="H26" s="195">
        <v>1</v>
      </c>
      <c r="I26" s="195">
        <v>0</v>
      </c>
      <c r="J26" s="195">
        <v>1</v>
      </c>
      <c r="K26" s="195">
        <v>0</v>
      </c>
      <c r="L26" s="195">
        <v>4</v>
      </c>
      <c r="M26" s="195">
        <v>2</v>
      </c>
      <c r="N26" s="195">
        <v>0</v>
      </c>
      <c r="O26" s="195">
        <v>1</v>
      </c>
      <c r="P26" s="195">
        <v>0</v>
      </c>
      <c r="Q26" s="195">
        <f t="shared" si="1"/>
        <v>14</v>
      </c>
    </row>
    <row r="27" spans="1:17" ht="18.75" customHeight="1" x14ac:dyDescent="0.2">
      <c r="A27" s="81" t="s">
        <v>184</v>
      </c>
      <c r="B27" s="195">
        <v>0</v>
      </c>
      <c r="C27" s="195">
        <v>0</v>
      </c>
      <c r="D27" s="195">
        <v>5</v>
      </c>
      <c r="E27" s="195">
        <v>20</v>
      </c>
      <c r="F27" s="195">
        <v>1</v>
      </c>
      <c r="G27" s="195">
        <v>20</v>
      </c>
      <c r="H27" s="195">
        <v>20</v>
      </c>
      <c r="I27" s="195">
        <v>12</v>
      </c>
      <c r="J27" s="195">
        <v>9</v>
      </c>
      <c r="K27" s="195">
        <v>0</v>
      </c>
      <c r="L27" s="195">
        <v>30</v>
      </c>
      <c r="M27" s="195">
        <v>7</v>
      </c>
      <c r="N27" s="195">
        <v>0</v>
      </c>
      <c r="O27" s="195">
        <v>11</v>
      </c>
      <c r="P27" s="195">
        <v>13</v>
      </c>
      <c r="Q27" s="195">
        <f t="shared" si="1"/>
        <v>148</v>
      </c>
    </row>
    <row r="28" spans="1:17" ht="36" x14ac:dyDescent="0.2">
      <c r="A28" s="80" t="s">
        <v>185</v>
      </c>
      <c r="B28" s="194">
        <v>2</v>
      </c>
      <c r="C28" s="194">
        <v>0</v>
      </c>
      <c r="D28" s="194">
        <v>4</v>
      </c>
      <c r="E28" s="194">
        <v>16</v>
      </c>
      <c r="F28" s="194">
        <v>0</v>
      </c>
      <c r="G28" s="194">
        <v>4</v>
      </c>
      <c r="H28" s="194">
        <v>8</v>
      </c>
      <c r="I28" s="194">
        <v>8</v>
      </c>
      <c r="J28" s="194">
        <v>3</v>
      </c>
      <c r="K28" s="194">
        <v>0</v>
      </c>
      <c r="L28" s="194">
        <v>10</v>
      </c>
      <c r="M28" s="194">
        <v>3</v>
      </c>
      <c r="N28" s="194">
        <v>0</v>
      </c>
      <c r="O28" s="194">
        <v>1</v>
      </c>
      <c r="P28" s="194">
        <v>0</v>
      </c>
      <c r="Q28" s="194">
        <f t="shared" si="1"/>
        <v>59</v>
      </c>
    </row>
    <row r="29" spans="1:17" ht="40.5" customHeight="1" x14ac:dyDescent="0.2">
      <c r="A29" s="81" t="s">
        <v>186</v>
      </c>
      <c r="B29" s="195">
        <v>2</v>
      </c>
      <c r="C29" s="195">
        <v>0</v>
      </c>
      <c r="D29" s="195">
        <v>4</v>
      </c>
      <c r="E29" s="195">
        <v>8</v>
      </c>
      <c r="F29" s="195">
        <v>0</v>
      </c>
      <c r="G29" s="195">
        <v>3</v>
      </c>
      <c r="H29" s="195">
        <v>4</v>
      </c>
      <c r="I29" s="195">
        <v>5</v>
      </c>
      <c r="J29" s="195">
        <v>1</v>
      </c>
      <c r="K29" s="195">
        <v>0</v>
      </c>
      <c r="L29" s="195">
        <v>7</v>
      </c>
      <c r="M29" s="195">
        <v>2</v>
      </c>
      <c r="N29" s="195">
        <v>0</v>
      </c>
      <c r="O29" s="195">
        <v>0</v>
      </c>
      <c r="P29" s="195">
        <v>0</v>
      </c>
      <c r="Q29" s="195">
        <f t="shared" si="1"/>
        <v>36</v>
      </c>
    </row>
    <row r="30" spans="1:17" ht="18" x14ac:dyDescent="0.2">
      <c r="A30" s="81" t="s">
        <v>187</v>
      </c>
      <c r="B30" s="195">
        <v>0</v>
      </c>
      <c r="C30" s="195">
        <v>0</v>
      </c>
      <c r="D30" s="195">
        <v>0</v>
      </c>
      <c r="E30" s="195">
        <v>1</v>
      </c>
      <c r="F30" s="195">
        <v>0</v>
      </c>
      <c r="G30" s="195">
        <v>1</v>
      </c>
      <c r="H30" s="195">
        <v>0</v>
      </c>
      <c r="I30" s="195">
        <v>3</v>
      </c>
      <c r="J30" s="195">
        <v>2</v>
      </c>
      <c r="K30" s="195">
        <v>0</v>
      </c>
      <c r="L30" s="195">
        <v>1</v>
      </c>
      <c r="M30" s="195">
        <v>1</v>
      </c>
      <c r="N30" s="195">
        <v>0</v>
      </c>
      <c r="O30" s="195">
        <v>1</v>
      </c>
      <c r="P30" s="195">
        <v>0</v>
      </c>
      <c r="Q30" s="195">
        <f t="shared" ref="Q30" si="2">SUM(B30:P30)</f>
        <v>10</v>
      </c>
    </row>
    <row r="31" spans="1:17" ht="23.25" customHeight="1" x14ac:dyDescent="0.2">
      <c r="A31" s="81" t="s">
        <v>327</v>
      </c>
      <c r="B31" s="195">
        <v>0</v>
      </c>
      <c r="C31" s="195">
        <v>0</v>
      </c>
      <c r="D31" s="195">
        <v>0</v>
      </c>
      <c r="E31" s="195">
        <v>7</v>
      </c>
      <c r="F31" s="195">
        <v>0</v>
      </c>
      <c r="G31" s="195">
        <v>0</v>
      </c>
      <c r="H31" s="195">
        <v>4</v>
      </c>
      <c r="I31" s="195">
        <v>0</v>
      </c>
      <c r="J31" s="195">
        <v>0</v>
      </c>
      <c r="K31" s="195">
        <v>0</v>
      </c>
      <c r="L31" s="195">
        <v>2</v>
      </c>
      <c r="M31" s="195">
        <v>0</v>
      </c>
      <c r="N31" s="195">
        <v>0</v>
      </c>
      <c r="O31" s="195">
        <v>0</v>
      </c>
      <c r="P31" s="195">
        <v>0</v>
      </c>
      <c r="Q31" s="195">
        <f t="shared" ref="Q31" si="3">SUM(B31:P31)</f>
        <v>13</v>
      </c>
    </row>
    <row r="32" spans="1:17" ht="36" x14ac:dyDescent="0.2">
      <c r="A32" s="80" t="s">
        <v>188</v>
      </c>
      <c r="B32" s="194">
        <v>2</v>
      </c>
      <c r="C32" s="194">
        <v>0</v>
      </c>
      <c r="D32" s="194">
        <v>3</v>
      </c>
      <c r="E32" s="194">
        <v>16</v>
      </c>
      <c r="F32" s="194">
        <v>0</v>
      </c>
      <c r="G32" s="194">
        <v>1</v>
      </c>
      <c r="H32" s="194">
        <v>5</v>
      </c>
      <c r="I32" s="194">
        <v>40</v>
      </c>
      <c r="J32" s="194">
        <v>0</v>
      </c>
      <c r="K32" s="194">
        <v>0</v>
      </c>
      <c r="L32" s="194">
        <v>5</v>
      </c>
      <c r="M32" s="194">
        <v>0</v>
      </c>
      <c r="N32" s="194">
        <v>1</v>
      </c>
      <c r="O32" s="194">
        <v>1</v>
      </c>
      <c r="P32" s="194">
        <v>12</v>
      </c>
      <c r="Q32" s="194">
        <f t="shared" si="1"/>
        <v>86</v>
      </c>
    </row>
    <row r="33" spans="1:17" ht="23.25" customHeight="1" x14ac:dyDescent="0.2">
      <c r="A33" s="81" t="s">
        <v>189</v>
      </c>
      <c r="B33" s="195">
        <v>1</v>
      </c>
      <c r="C33" s="195">
        <v>0</v>
      </c>
      <c r="D33" s="195">
        <v>1</v>
      </c>
      <c r="E33" s="195">
        <v>15</v>
      </c>
      <c r="F33" s="195">
        <v>0</v>
      </c>
      <c r="G33" s="195">
        <v>1</v>
      </c>
      <c r="H33" s="195">
        <v>4</v>
      </c>
      <c r="I33" s="195">
        <v>36</v>
      </c>
      <c r="J33" s="195">
        <v>0</v>
      </c>
      <c r="K33" s="195">
        <v>0</v>
      </c>
      <c r="L33" s="195">
        <v>4</v>
      </c>
      <c r="M33" s="195">
        <v>0</v>
      </c>
      <c r="N33" s="195">
        <v>1</v>
      </c>
      <c r="O33" s="195">
        <v>1</v>
      </c>
      <c r="P33" s="195">
        <v>8</v>
      </c>
      <c r="Q33" s="195">
        <f t="shared" si="1"/>
        <v>72</v>
      </c>
    </row>
    <row r="34" spans="1:17" ht="23.25" customHeight="1" x14ac:dyDescent="0.2">
      <c r="A34" s="81" t="s">
        <v>292</v>
      </c>
      <c r="B34" s="195">
        <v>0</v>
      </c>
      <c r="C34" s="195">
        <v>0</v>
      </c>
      <c r="D34" s="195">
        <v>1</v>
      </c>
      <c r="E34" s="195">
        <v>0</v>
      </c>
      <c r="F34" s="195">
        <v>0</v>
      </c>
      <c r="G34" s="195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v>0</v>
      </c>
      <c r="M34" s="195">
        <v>0</v>
      </c>
      <c r="N34" s="195">
        <v>0</v>
      </c>
      <c r="O34" s="195">
        <v>0</v>
      </c>
      <c r="P34" s="195">
        <v>1</v>
      </c>
      <c r="Q34" s="195">
        <f t="shared" ref="Q34" si="4">SUM(B34:P34)</f>
        <v>2</v>
      </c>
    </row>
    <row r="35" spans="1:17" ht="23.25" customHeight="1" x14ac:dyDescent="0.2">
      <c r="A35" s="81" t="s">
        <v>292</v>
      </c>
      <c r="B35" s="195">
        <v>0</v>
      </c>
      <c r="C35" s="195">
        <v>0</v>
      </c>
      <c r="D35" s="195">
        <v>1</v>
      </c>
      <c r="E35" s="195">
        <v>1</v>
      </c>
      <c r="F35" s="195">
        <v>0</v>
      </c>
      <c r="G35" s="195">
        <v>0</v>
      </c>
      <c r="H35" s="195">
        <v>1</v>
      </c>
      <c r="I35" s="195">
        <v>4</v>
      </c>
      <c r="J35" s="195">
        <v>0</v>
      </c>
      <c r="K35" s="195">
        <v>0</v>
      </c>
      <c r="L35" s="195">
        <v>1</v>
      </c>
      <c r="M35" s="195">
        <v>0</v>
      </c>
      <c r="N35" s="195">
        <v>0</v>
      </c>
      <c r="O35" s="195">
        <v>0</v>
      </c>
      <c r="P35" s="195">
        <v>3</v>
      </c>
      <c r="Q35" s="195">
        <f t="shared" ref="Q35" si="5">SUM(B35:P35)</f>
        <v>11</v>
      </c>
    </row>
    <row r="36" spans="1:17" ht="31.5" customHeight="1" x14ac:dyDescent="0.2">
      <c r="A36" s="81" t="s">
        <v>190</v>
      </c>
      <c r="B36" s="195">
        <v>1</v>
      </c>
      <c r="C36" s="195">
        <v>0</v>
      </c>
      <c r="D36" s="195">
        <v>0</v>
      </c>
      <c r="E36" s="195">
        <v>0</v>
      </c>
      <c r="F36" s="195">
        <v>0</v>
      </c>
      <c r="G36" s="195">
        <v>0</v>
      </c>
      <c r="H36" s="195">
        <v>0</v>
      </c>
      <c r="I36" s="195">
        <v>0</v>
      </c>
      <c r="J36" s="195">
        <v>0</v>
      </c>
      <c r="K36" s="195">
        <v>0</v>
      </c>
      <c r="L36" s="195">
        <v>0</v>
      </c>
      <c r="M36" s="195">
        <v>0</v>
      </c>
      <c r="N36" s="195">
        <v>0</v>
      </c>
      <c r="O36" s="195">
        <v>0</v>
      </c>
      <c r="P36" s="195">
        <v>0</v>
      </c>
      <c r="Q36" s="195">
        <f t="shared" si="1"/>
        <v>1</v>
      </c>
    </row>
    <row r="37" spans="1:17" ht="44.25" customHeight="1" x14ac:dyDescent="0.2">
      <c r="A37" s="80" t="s">
        <v>192</v>
      </c>
      <c r="B37" s="194">
        <v>3</v>
      </c>
      <c r="C37" s="194">
        <v>1</v>
      </c>
      <c r="D37" s="194">
        <v>41</v>
      </c>
      <c r="E37" s="194">
        <v>41</v>
      </c>
      <c r="F37" s="194">
        <v>0</v>
      </c>
      <c r="G37" s="194">
        <v>35</v>
      </c>
      <c r="H37" s="194">
        <v>45</v>
      </c>
      <c r="I37" s="194">
        <v>18</v>
      </c>
      <c r="J37" s="194">
        <v>26</v>
      </c>
      <c r="K37" s="194">
        <v>1</v>
      </c>
      <c r="L37" s="194">
        <v>47</v>
      </c>
      <c r="M37" s="194">
        <v>32</v>
      </c>
      <c r="N37" s="194">
        <v>0</v>
      </c>
      <c r="O37" s="194">
        <v>9</v>
      </c>
      <c r="P37" s="194">
        <v>21</v>
      </c>
      <c r="Q37" s="194">
        <f t="shared" si="1"/>
        <v>320</v>
      </c>
    </row>
    <row r="38" spans="1:17" ht="18" x14ac:dyDescent="0.2">
      <c r="A38" s="81" t="s">
        <v>193</v>
      </c>
      <c r="B38" s="195">
        <v>0</v>
      </c>
      <c r="C38" s="195">
        <v>1</v>
      </c>
      <c r="D38" s="195">
        <v>9</v>
      </c>
      <c r="E38" s="195">
        <v>11</v>
      </c>
      <c r="F38" s="195">
        <v>0</v>
      </c>
      <c r="G38" s="195">
        <v>5</v>
      </c>
      <c r="H38" s="195">
        <v>14</v>
      </c>
      <c r="I38" s="195">
        <v>4</v>
      </c>
      <c r="J38" s="195">
        <v>7</v>
      </c>
      <c r="K38" s="195">
        <v>0</v>
      </c>
      <c r="L38" s="195">
        <v>11</v>
      </c>
      <c r="M38" s="195">
        <v>4</v>
      </c>
      <c r="N38" s="195">
        <v>0</v>
      </c>
      <c r="O38" s="195">
        <v>3</v>
      </c>
      <c r="P38" s="195">
        <v>5</v>
      </c>
      <c r="Q38" s="195">
        <f t="shared" si="1"/>
        <v>74</v>
      </c>
    </row>
    <row r="39" spans="1:17" ht="43.5" customHeight="1" x14ac:dyDescent="0.2">
      <c r="A39" s="81" t="s">
        <v>194</v>
      </c>
      <c r="B39" s="195">
        <v>1</v>
      </c>
      <c r="C39" s="195">
        <v>0</v>
      </c>
      <c r="D39" s="195">
        <v>15</v>
      </c>
      <c r="E39" s="195">
        <v>8</v>
      </c>
      <c r="F39" s="195">
        <v>0</v>
      </c>
      <c r="G39" s="195">
        <v>12</v>
      </c>
      <c r="H39" s="195">
        <v>9</v>
      </c>
      <c r="I39" s="195">
        <v>8</v>
      </c>
      <c r="J39" s="195">
        <v>4</v>
      </c>
      <c r="K39" s="195">
        <v>0</v>
      </c>
      <c r="L39" s="195">
        <v>10</v>
      </c>
      <c r="M39" s="195">
        <v>10</v>
      </c>
      <c r="N39" s="195">
        <v>0</v>
      </c>
      <c r="O39" s="195">
        <v>2</v>
      </c>
      <c r="P39" s="195">
        <v>9</v>
      </c>
      <c r="Q39" s="195">
        <f t="shared" si="1"/>
        <v>88</v>
      </c>
    </row>
    <row r="40" spans="1:17" ht="54" x14ac:dyDescent="0.2">
      <c r="A40" s="81" t="s">
        <v>195</v>
      </c>
      <c r="B40" s="195">
        <v>2</v>
      </c>
      <c r="C40" s="195">
        <v>0</v>
      </c>
      <c r="D40" s="195">
        <v>11</v>
      </c>
      <c r="E40" s="195">
        <v>18</v>
      </c>
      <c r="F40" s="195">
        <v>0</v>
      </c>
      <c r="G40" s="195">
        <v>11</v>
      </c>
      <c r="H40" s="195">
        <v>18</v>
      </c>
      <c r="I40" s="195">
        <v>3</v>
      </c>
      <c r="J40" s="195">
        <v>6</v>
      </c>
      <c r="K40" s="195">
        <v>0</v>
      </c>
      <c r="L40" s="195">
        <v>18</v>
      </c>
      <c r="M40" s="195">
        <v>10</v>
      </c>
      <c r="N40" s="195">
        <v>0</v>
      </c>
      <c r="O40" s="195">
        <v>2</v>
      </c>
      <c r="P40" s="195">
        <v>4</v>
      </c>
      <c r="Q40" s="195">
        <f t="shared" si="1"/>
        <v>103</v>
      </c>
    </row>
    <row r="41" spans="1:17" x14ac:dyDescent="0.2">
      <c r="A41" s="81" t="s">
        <v>196</v>
      </c>
      <c r="B41" s="195">
        <v>0</v>
      </c>
      <c r="C41" s="195">
        <v>0</v>
      </c>
      <c r="D41" s="195">
        <v>6</v>
      </c>
      <c r="E41" s="195">
        <v>4</v>
      </c>
      <c r="F41" s="195">
        <v>0</v>
      </c>
      <c r="G41" s="195">
        <v>7</v>
      </c>
      <c r="H41" s="195">
        <v>4</v>
      </c>
      <c r="I41" s="195">
        <v>3</v>
      </c>
      <c r="J41" s="195">
        <v>9</v>
      </c>
      <c r="K41" s="195">
        <v>1</v>
      </c>
      <c r="L41" s="195">
        <v>8</v>
      </c>
      <c r="M41" s="195">
        <v>8</v>
      </c>
      <c r="N41" s="195">
        <v>0</v>
      </c>
      <c r="O41" s="195">
        <v>2</v>
      </c>
      <c r="P41" s="195">
        <v>3</v>
      </c>
      <c r="Q41" s="195">
        <f t="shared" si="1"/>
        <v>55</v>
      </c>
    </row>
    <row r="42" spans="1:17" ht="12" customHeight="1" x14ac:dyDescent="0.2">
      <c r="A42" s="80" t="s">
        <v>197</v>
      </c>
      <c r="B42" s="194">
        <v>1</v>
      </c>
      <c r="C42" s="194">
        <v>1</v>
      </c>
      <c r="D42" s="194">
        <v>9</v>
      </c>
      <c r="E42" s="194">
        <v>51</v>
      </c>
      <c r="F42" s="194">
        <v>0</v>
      </c>
      <c r="G42" s="194">
        <v>14</v>
      </c>
      <c r="H42" s="194">
        <v>27</v>
      </c>
      <c r="I42" s="194">
        <v>63</v>
      </c>
      <c r="J42" s="194">
        <v>15</v>
      </c>
      <c r="K42" s="194">
        <v>1</v>
      </c>
      <c r="L42" s="194">
        <v>29</v>
      </c>
      <c r="M42" s="194">
        <v>18</v>
      </c>
      <c r="N42" s="194">
        <v>1</v>
      </c>
      <c r="O42" s="194">
        <v>48</v>
      </c>
      <c r="P42" s="194">
        <v>24</v>
      </c>
      <c r="Q42" s="194">
        <f t="shared" si="1"/>
        <v>302</v>
      </c>
    </row>
    <row r="43" spans="1:17" ht="42" customHeight="1" x14ac:dyDescent="0.2">
      <c r="A43" s="80" t="s">
        <v>191</v>
      </c>
      <c r="B43" s="194">
        <v>21</v>
      </c>
      <c r="C43" s="194">
        <v>6</v>
      </c>
      <c r="D43" s="194">
        <v>60</v>
      </c>
      <c r="E43" s="194">
        <v>381</v>
      </c>
      <c r="F43" s="194">
        <v>3</v>
      </c>
      <c r="G43" s="194">
        <v>139</v>
      </c>
      <c r="H43" s="194">
        <v>164</v>
      </c>
      <c r="I43" s="194">
        <v>107</v>
      </c>
      <c r="J43" s="194">
        <v>179</v>
      </c>
      <c r="K43" s="194">
        <v>4</v>
      </c>
      <c r="L43" s="194">
        <v>239</v>
      </c>
      <c r="M43" s="194">
        <v>91</v>
      </c>
      <c r="N43" s="194">
        <v>5</v>
      </c>
      <c r="O43" s="194">
        <v>66</v>
      </c>
      <c r="P43" s="194">
        <v>108</v>
      </c>
      <c r="Q43" s="194">
        <f t="shared" si="1"/>
        <v>1573</v>
      </c>
    </row>
    <row r="44" spans="1:17" x14ac:dyDescent="0.2">
      <c r="A44" s="208" t="s">
        <v>0</v>
      </c>
      <c r="B44" s="209">
        <f t="shared" ref="B44:Q44" si="6">B43+B42+B37+B32+B28+B23+B20+B17+B12+B8</f>
        <v>38</v>
      </c>
      <c r="C44" s="209">
        <f t="shared" si="6"/>
        <v>12</v>
      </c>
      <c r="D44" s="209">
        <f t="shared" si="6"/>
        <v>189</v>
      </c>
      <c r="E44" s="209">
        <f t="shared" si="6"/>
        <v>710</v>
      </c>
      <c r="F44" s="209">
        <f t="shared" si="6"/>
        <v>10</v>
      </c>
      <c r="G44" s="209">
        <f t="shared" si="6"/>
        <v>353</v>
      </c>
      <c r="H44" s="209">
        <f t="shared" si="6"/>
        <v>422</v>
      </c>
      <c r="I44" s="209">
        <f t="shared" si="6"/>
        <v>342</v>
      </c>
      <c r="J44" s="209">
        <f t="shared" si="6"/>
        <v>352</v>
      </c>
      <c r="K44" s="209">
        <f t="shared" si="6"/>
        <v>12</v>
      </c>
      <c r="L44" s="209">
        <f t="shared" si="6"/>
        <v>592</v>
      </c>
      <c r="M44" s="209">
        <f t="shared" si="6"/>
        <v>247</v>
      </c>
      <c r="N44" s="209">
        <f t="shared" si="6"/>
        <v>12</v>
      </c>
      <c r="O44" s="209">
        <f t="shared" si="6"/>
        <v>180</v>
      </c>
      <c r="P44" s="209">
        <f t="shared" si="6"/>
        <v>248</v>
      </c>
      <c r="Q44" s="209">
        <f t="shared" si="6"/>
        <v>3719</v>
      </c>
    </row>
    <row r="45" spans="1:17" x14ac:dyDescent="0.2">
      <c r="A45" s="48" t="s">
        <v>272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7"/>
    </row>
    <row r="46" spans="1:17" x14ac:dyDescent="0.2">
      <c r="A46" s="48" t="s">
        <v>243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7"/>
    </row>
    <row r="47" spans="1:17" x14ac:dyDescent="0.2">
      <c r="A47" s="48" t="s">
        <v>275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ht="29.25" customHeight="1" x14ac:dyDescent="0.2">
      <c r="A48" s="310" t="s">
        <v>277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</row>
    <row r="49" spans="1:18" ht="6" customHeight="1" x14ac:dyDescent="0.3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8" ht="15.75" customHeight="1" x14ac:dyDescent="0.3">
      <c r="A50" s="311" t="s">
        <v>68</v>
      </c>
      <c r="B50" s="311"/>
      <c r="C50" s="311"/>
      <c r="D50" s="311"/>
      <c r="E50" s="311"/>
      <c r="F50" s="311"/>
      <c r="G50" s="304" t="s">
        <v>60</v>
      </c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210"/>
    </row>
    <row r="51" spans="1:18" ht="11.25" customHeight="1" x14ac:dyDescent="0.2">
      <c r="A51" s="312" t="s">
        <v>67</v>
      </c>
      <c r="B51" s="312"/>
      <c r="C51" s="312"/>
      <c r="D51" s="312"/>
      <c r="E51" s="312"/>
      <c r="F51" s="312"/>
      <c r="G51" s="304" t="s">
        <v>59</v>
      </c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210"/>
    </row>
    <row r="52" spans="1:18" ht="11.25" customHeight="1" x14ac:dyDescent="0.2">
      <c r="A52" s="312" t="s">
        <v>66</v>
      </c>
      <c r="B52" s="312"/>
      <c r="C52" s="312"/>
      <c r="D52" s="312"/>
      <c r="E52" s="312"/>
      <c r="F52" s="312"/>
      <c r="G52" s="304" t="s">
        <v>58</v>
      </c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210"/>
    </row>
    <row r="53" spans="1:18" ht="11.25" customHeight="1" x14ac:dyDescent="0.2">
      <c r="A53" s="312" t="s">
        <v>65</v>
      </c>
      <c r="B53" s="312"/>
      <c r="C53" s="312"/>
      <c r="D53" s="312"/>
      <c r="E53" s="312"/>
      <c r="F53" s="312"/>
      <c r="G53" s="304" t="s">
        <v>57</v>
      </c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210"/>
    </row>
    <row r="54" spans="1:18" ht="11.25" customHeight="1" x14ac:dyDescent="0.2">
      <c r="A54" s="312" t="s">
        <v>64</v>
      </c>
      <c r="B54" s="312"/>
      <c r="C54" s="312"/>
      <c r="D54" s="312"/>
      <c r="E54" s="312"/>
      <c r="F54" s="312"/>
      <c r="G54" s="304" t="s">
        <v>56</v>
      </c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210"/>
    </row>
    <row r="55" spans="1:18" ht="11.25" customHeight="1" x14ac:dyDescent="0.2">
      <c r="A55" s="312" t="s">
        <v>63</v>
      </c>
      <c r="B55" s="312"/>
      <c r="C55" s="312"/>
      <c r="D55" s="312"/>
      <c r="E55" s="312"/>
      <c r="F55" s="312"/>
      <c r="G55" s="304" t="s">
        <v>55</v>
      </c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210"/>
    </row>
    <row r="56" spans="1:18" ht="11.25" customHeight="1" x14ac:dyDescent="0.2">
      <c r="A56" s="313" t="s">
        <v>62</v>
      </c>
      <c r="B56" s="313"/>
      <c r="C56" s="313"/>
      <c r="D56" s="313"/>
      <c r="E56" s="313"/>
      <c r="F56" s="313"/>
      <c r="G56" s="304" t="s">
        <v>54</v>
      </c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210"/>
    </row>
    <row r="57" spans="1:18" ht="11.25" customHeight="1" x14ac:dyDescent="0.2">
      <c r="A57" s="312" t="s">
        <v>61</v>
      </c>
      <c r="B57" s="312"/>
      <c r="C57" s="312"/>
      <c r="D57" s="312"/>
      <c r="E57" s="312"/>
      <c r="F57" s="312"/>
      <c r="G57" s="304" t="s">
        <v>53</v>
      </c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210"/>
    </row>
    <row r="58" spans="1:18" ht="11.25" customHeight="1" x14ac:dyDescent="0.3">
      <c r="G58" s="304" t="s">
        <v>133</v>
      </c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210"/>
    </row>
    <row r="59" spans="1:18" x14ac:dyDescent="0.2">
      <c r="A59" s="48"/>
      <c r="B59" s="75"/>
      <c r="C59" s="75"/>
      <c r="D59" s="75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1:18" x14ac:dyDescent="0.2">
      <c r="A60" s="48"/>
    </row>
  </sheetData>
  <mergeCells count="24">
    <mergeCell ref="A54:F54"/>
    <mergeCell ref="A55:F55"/>
    <mergeCell ref="A56:F56"/>
    <mergeCell ref="A57:F57"/>
    <mergeCell ref="G58:Q58"/>
    <mergeCell ref="G57:Q57"/>
    <mergeCell ref="G56:Q56"/>
    <mergeCell ref="G55:Q55"/>
    <mergeCell ref="G54:Q54"/>
    <mergeCell ref="G53:Q53"/>
    <mergeCell ref="A1:Q1"/>
    <mergeCell ref="A4:Q4"/>
    <mergeCell ref="A6:A7"/>
    <mergeCell ref="B6:P6"/>
    <mergeCell ref="Q6:Q7"/>
    <mergeCell ref="A5:Q5"/>
    <mergeCell ref="A48:Q48"/>
    <mergeCell ref="G52:Q52"/>
    <mergeCell ref="G51:Q51"/>
    <mergeCell ref="G50:Q50"/>
    <mergeCell ref="A50:F50"/>
    <mergeCell ref="A51:F51"/>
    <mergeCell ref="A52:F52"/>
    <mergeCell ref="A53:F53"/>
  </mergeCells>
  <printOptions horizontalCentered="1" verticalCentered="1"/>
  <pageMargins left="0" right="0" top="1.0236220472440944" bottom="0" header="0" footer="0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7"/>
  <sheetViews>
    <sheetView showGridLines="0" topLeftCell="A19" zoomScale="120" zoomScaleNormal="120" zoomScaleSheetLayoutView="130" workbookViewId="0">
      <selection activeCell="E53" sqref="E53"/>
    </sheetView>
  </sheetViews>
  <sheetFormatPr baseColWidth="10" defaultColWidth="11.42578125" defaultRowHeight="35.25" customHeight="1" x14ac:dyDescent="0.2"/>
  <cols>
    <col min="1" max="1" width="61.42578125" style="70" customWidth="1"/>
    <col min="2" max="2" width="12.28515625" style="65" customWidth="1"/>
    <col min="3" max="3" width="10.5703125" style="65" customWidth="1"/>
    <col min="4" max="4" width="11.140625" style="65" customWidth="1"/>
    <col min="5" max="16384" width="11.42578125" style="65"/>
  </cols>
  <sheetData>
    <row r="1" spans="1:4" ht="15" x14ac:dyDescent="0.2">
      <c r="A1" s="283" t="s">
        <v>142</v>
      </c>
      <c r="B1" s="283"/>
      <c r="C1" s="283"/>
      <c r="D1" s="283"/>
    </row>
    <row r="2" spans="1:4" ht="15" x14ac:dyDescent="0.2">
      <c r="A2" s="211" t="s">
        <v>82</v>
      </c>
      <c r="B2" s="220"/>
      <c r="C2" s="220"/>
      <c r="D2" s="220"/>
    </row>
    <row r="3" spans="1:4" s="68" customFormat="1" ht="32.25" customHeight="1" x14ac:dyDescent="0.2">
      <c r="A3" s="284" t="s">
        <v>221</v>
      </c>
      <c r="B3" s="284"/>
      <c r="C3" s="284"/>
      <c r="D3" s="284"/>
    </row>
    <row r="4" spans="1:4" s="68" customFormat="1" ht="19.5" x14ac:dyDescent="0.2">
      <c r="A4" s="287" t="s">
        <v>326</v>
      </c>
      <c r="B4" s="284"/>
      <c r="C4" s="284"/>
      <c r="D4" s="284"/>
    </row>
    <row r="5" spans="1:4" s="68" customFormat="1" ht="5.25" customHeight="1" x14ac:dyDescent="0.2">
      <c r="A5" s="298"/>
      <c r="B5" s="298"/>
      <c r="C5" s="298"/>
      <c r="D5" s="298"/>
    </row>
    <row r="6" spans="1:4" s="68" customFormat="1" ht="19.5" x14ac:dyDescent="0.2">
      <c r="A6" s="294" t="s">
        <v>77</v>
      </c>
      <c r="B6" s="293" t="s">
        <v>81</v>
      </c>
      <c r="C6" s="293"/>
      <c r="D6" s="294" t="s">
        <v>0</v>
      </c>
    </row>
    <row r="7" spans="1:4" s="68" customFormat="1" ht="19.5" x14ac:dyDescent="0.2">
      <c r="A7" s="294"/>
      <c r="B7" s="55" t="s">
        <v>79</v>
      </c>
      <c r="C7" s="55" t="s">
        <v>80</v>
      </c>
      <c r="D7" s="294"/>
    </row>
    <row r="8" spans="1:4" ht="9.75" customHeight="1" x14ac:dyDescent="0.2">
      <c r="A8" s="80" t="s">
        <v>200</v>
      </c>
      <c r="B8" s="197">
        <v>1553</v>
      </c>
      <c r="C8" s="197">
        <v>462</v>
      </c>
      <c r="D8" s="194">
        <f t="shared" ref="D8:D18" si="0">SUM(B8:C8)</f>
        <v>2015</v>
      </c>
    </row>
    <row r="9" spans="1:4" ht="9" customHeight="1" x14ac:dyDescent="0.2">
      <c r="A9" s="80" t="s">
        <v>201</v>
      </c>
      <c r="B9" s="229">
        <v>562</v>
      </c>
      <c r="C9" s="229">
        <v>212</v>
      </c>
      <c r="D9" s="194">
        <f t="shared" si="0"/>
        <v>774</v>
      </c>
    </row>
    <row r="10" spans="1:4" ht="9" customHeight="1" x14ac:dyDescent="0.2">
      <c r="A10" s="111" t="s">
        <v>202</v>
      </c>
      <c r="B10" s="198">
        <v>195</v>
      </c>
      <c r="C10" s="198">
        <v>40</v>
      </c>
      <c r="D10" s="195">
        <f t="shared" si="0"/>
        <v>235</v>
      </c>
    </row>
    <row r="11" spans="1:4" ht="9" customHeight="1" x14ac:dyDescent="0.2">
      <c r="A11" s="111" t="s">
        <v>203</v>
      </c>
      <c r="B11" s="198">
        <v>354</v>
      </c>
      <c r="C11" s="198">
        <v>172</v>
      </c>
      <c r="D11" s="195">
        <f t="shared" ref="D11" si="1">SUM(B11:C11)</f>
        <v>526</v>
      </c>
    </row>
    <row r="12" spans="1:4" ht="9" customHeight="1" x14ac:dyDescent="0.2">
      <c r="A12" s="111" t="s">
        <v>240</v>
      </c>
      <c r="B12" s="198">
        <v>13</v>
      </c>
      <c r="C12" s="198">
        <v>0</v>
      </c>
      <c r="D12" s="195">
        <f t="shared" si="0"/>
        <v>13</v>
      </c>
    </row>
    <row r="13" spans="1:4" ht="9" customHeight="1" x14ac:dyDescent="0.2">
      <c r="A13" s="80" t="s">
        <v>204</v>
      </c>
      <c r="B13" s="197">
        <v>179</v>
      </c>
      <c r="C13" s="197">
        <v>26</v>
      </c>
      <c r="D13" s="194">
        <f>SUM(B13:C13)</f>
        <v>205</v>
      </c>
    </row>
    <row r="14" spans="1:4" ht="9" customHeight="1" x14ac:dyDescent="0.2">
      <c r="A14" s="111" t="s">
        <v>328</v>
      </c>
      <c r="B14" s="198">
        <v>4</v>
      </c>
      <c r="C14" s="198">
        <v>3</v>
      </c>
      <c r="D14" s="195">
        <f t="shared" ref="D14:D15" si="2">SUM(B14:C14)</f>
        <v>7</v>
      </c>
    </row>
    <row r="15" spans="1:4" ht="9" customHeight="1" x14ac:dyDescent="0.2">
      <c r="A15" s="111" t="s">
        <v>267</v>
      </c>
      <c r="B15" s="198">
        <v>4</v>
      </c>
      <c r="C15" s="198">
        <v>0</v>
      </c>
      <c r="D15" s="195">
        <f t="shared" si="2"/>
        <v>4</v>
      </c>
    </row>
    <row r="16" spans="1:4" ht="9" customHeight="1" x14ac:dyDescent="0.2">
      <c r="A16" s="111" t="s">
        <v>205</v>
      </c>
      <c r="B16" s="198">
        <v>31</v>
      </c>
      <c r="C16" s="198">
        <v>3</v>
      </c>
      <c r="D16" s="195">
        <f>SUM(B16:C16)</f>
        <v>34</v>
      </c>
    </row>
    <row r="17" spans="1:4" ht="9" customHeight="1" x14ac:dyDescent="0.2">
      <c r="A17" s="111" t="s">
        <v>206</v>
      </c>
      <c r="B17" s="198">
        <v>17</v>
      </c>
      <c r="C17" s="198">
        <v>2</v>
      </c>
      <c r="D17" s="195">
        <f>SUM(B17:C17)</f>
        <v>19</v>
      </c>
    </row>
    <row r="18" spans="1:4" ht="9" customHeight="1" x14ac:dyDescent="0.2">
      <c r="A18" s="111" t="s">
        <v>207</v>
      </c>
      <c r="B18" s="198">
        <v>17</v>
      </c>
      <c r="C18" s="198">
        <v>2</v>
      </c>
      <c r="D18" s="195">
        <f t="shared" si="0"/>
        <v>19</v>
      </c>
    </row>
    <row r="19" spans="1:4" ht="9" customHeight="1" x14ac:dyDescent="0.2">
      <c r="A19" s="111" t="s">
        <v>293</v>
      </c>
      <c r="B19" s="198">
        <v>104</v>
      </c>
      <c r="C19" s="198">
        <v>15</v>
      </c>
      <c r="D19" s="195">
        <f t="shared" ref="D19" si="3">SUM(B19:C19)</f>
        <v>119</v>
      </c>
    </row>
    <row r="20" spans="1:4" ht="9" customHeight="1" x14ac:dyDescent="0.2">
      <c r="A20" s="111" t="s">
        <v>324</v>
      </c>
      <c r="B20" s="198">
        <v>2</v>
      </c>
      <c r="C20" s="198">
        <v>1</v>
      </c>
      <c r="D20" s="195">
        <f>SUM(B20:C20)</f>
        <v>3</v>
      </c>
    </row>
    <row r="21" spans="1:4" ht="10.5" customHeight="1" x14ac:dyDescent="0.2">
      <c r="A21" s="80" t="s">
        <v>208</v>
      </c>
      <c r="B21" s="197">
        <v>179</v>
      </c>
      <c r="C21" s="197">
        <v>31</v>
      </c>
      <c r="D21" s="194">
        <f t="shared" ref="D21:D26" si="4">SUM(B21:C21)</f>
        <v>210</v>
      </c>
    </row>
    <row r="22" spans="1:4" ht="10.5" customHeight="1" x14ac:dyDescent="0.2">
      <c r="A22" s="111" t="s">
        <v>329</v>
      </c>
      <c r="B22" s="254">
        <v>2</v>
      </c>
      <c r="C22" s="254">
        <v>0</v>
      </c>
      <c r="D22" s="195">
        <f t="shared" si="4"/>
        <v>2</v>
      </c>
    </row>
    <row r="23" spans="1:4" ht="10.5" customHeight="1" x14ac:dyDescent="0.2">
      <c r="A23" s="111" t="s">
        <v>209</v>
      </c>
      <c r="B23" s="254">
        <v>23</v>
      </c>
      <c r="C23" s="254">
        <v>2</v>
      </c>
      <c r="D23" s="195">
        <f t="shared" si="4"/>
        <v>25</v>
      </c>
    </row>
    <row r="24" spans="1:4" ht="10.5" customHeight="1" x14ac:dyDescent="0.2">
      <c r="A24" s="111" t="s">
        <v>210</v>
      </c>
      <c r="B24" s="254">
        <v>116</v>
      </c>
      <c r="C24" s="254">
        <v>22</v>
      </c>
      <c r="D24" s="195">
        <f t="shared" si="4"/>
        <v>138</v>
      </c>
    </row>
    <row r="25" spans="1:4" ht="10.5" customHeight="1" x14ac:dyDescent="0.2">
      <c r="A25" s="111" t="s">
        <v>211</v>
      </c>
      <c r="B25" s="198">
        <v>38</v>
      </c>
      <c r="C25" s="198">
        <v>7</v>
      </c>
      <c r="D25" s="195">
        <f t="shared" si="4"/>
        <v>45</v>
      </c>
    </row>
    <row r="26" spans="1:4" ht="10.5" customHeight="1" x14ac:dyDescent="0.2">
      <c r="A26" s="80" t="s">
        <v>212</v>
      </c>
      <c r="B26" s="197">
        <v>48</v>
      </c>
      <c r="C26" s="197">
        <v>12</v>
      </c>
      <c r="D26" s="194">
        <f t="shared" si="4"/>
        <v>60</v>
      </c>
    </row>
    <row r="27" spans="1:4" ht="10.5" customHeight="1" x14ac:dyDescent="0.2">
      <c r="A27" s="111" t="s">
        <v>241</v>
      </c>
      <c r="B27" s="198">
        <v>3</v>
      </c>
      <c r="C27" s="198">
        <v>0</v>
      </c>
      <c r="D27" s="195">
        <f t="shared" ref="D27:D31" si="5">SUM(B27:C27)</f>
        <v>3</v>
      </c>
    </row>
    <row r="28" spans="1:4" ht="10.5" customHeight="1" x14ac:dyDescent="0.2">
      <c r="A28" s="111" t="s">
        <v>318</v>
      </c>
      <c r="B28" s="198">
        <v>1</v>
      </c>
      <c r="C28" s="198">
        <v>0</v>
      </c>
      <c r="D28" s="195">
        <f t="shared" si="5"/>
        <v>1</v>
      </c>
    </row>
    <row r="29" spans="1:4" ht="10.5" customHeight="1" x14ac:dyDescent="0.2">
      <c r="A29" s="111" t="s">
        <v>330</v>
      </c>
      <c r="B29" s="198">
        <v>2</v>
      </c>
      <c r="C29" s="198">
        <v>0</v>
      </c>
      <c r="D29" s="195">
        <f t="shared" ref="D29" si="6">SUM(B29:C29)</f>
        <v>2</v>
      </c>
    </row>
    <row r="30" spans="1:4" ht="10.5" customHeight="1" x14ac:dyDescent="0.2">
      <c r="A30" s="111" t="s">
        <v>316</v>
      </c>
      <c r="B30" s="198">
        <v>4</v>
      </c>
      <c r="C30" s="198">
        <v>0</v>
      </c>
      <c r="D30" s="195">
        <f t="shared" si="5"/>
        <v>4</v>
      </c>
    </row>
    <row r="31" spans="1:4" ht="10.5" customHeight="1" x14ac:dyDescent="0.2">
      <c r="A31" s="111" t="s">
        <v>213</v>
      </c>
      <c r="B31" s="198">
        <v>25</v>
      </c>
      <c r="C31" s="198">
        <v>4</v>
      </c>
      <c r="D31" s="195">
        <f t="shared" si="5"/>
        <v>29</v>
      </c>
    </row>
    <row r="32" spans="1:4" ht="9" customHeight="1" x14ac:dyDescent="0.2">
      <c r="A32" s="111" t="s">
        <v>214</v>
      </c>
      <c r="B32" s="198">
        <v>13</v>
      </c>
      <c r="C32" s="198">
        <v>8</v>
      </c>
      <c r="D32" s="195">
        <f t="shared" ref="D32" si="7">SUM(B32:C32)</f>
        <v>21</v>
      </c>
    </row>
    <row r="33" spans="1:4" ht="9" customHeight="1" x14ac:dyDescent="0.2">
      <c r="A33" s="80" t="s">
        <v>215</v>
      </c>
      <c r="B33" s="197">
        <v>340</v>
      </c>
      <c r="C33" s="197">
        <v>92</v>
      </c>
      <c r="D33" s="194">
        <f t="shared" ref="D33:D36" si="8">SUM(B33:C33)</f>
        <v>432</v>
      </c>
    </row>
    <row r="34" spans="1:4" ht="9" customHeight="1" x14ac:dyDescent="0.2">
      <c r="A34" s="111" t="s">
        <v>86</v>
      </c>
      <c r="B34" s="198">
        <v>14</v>
      </c>
      <c r="C34" s="198">
        <v>3</v>
      </c>
      <c r="D34" s="195">
        <f t="shared" si="8"/>
        <v>17</v>
      </c>
    </row>
    <row r="35" spans="1:4" ht="9" customHeight="1" x14ac:dyDescent="0.2">
      <c r="A35" s="111" t="s">
        <v>216</v>
      </c>
      <c r="B35" s="198">
        <v>16</v>
      </c>
      <c r="C35" s="198">
        <v>3</v>
      </c>
      <c r="D35" s="195">
        <f t="shared" si="8"/>
        <v>19</v>
      </c>
    </row>
    <row r="36" spans="1:4" ht="9" customHeight="1" x14ac:dyDescent="0.2">
      <c r="A36" s="111" t="s">
        <v>217</v>
      </c>
      <c r="B36" s="198">
        <v>8</v>
      </c>
      <c r="C36" s="198">
        <v>2</v>
      </c>
      <c r="D36" s="195">
        <f t="shared" si="8"/>
        <v>10</v>
      </c>
    </row>
    <row r="37" spans="1:4" ht="18" x14ac:dyDescent="0.2">
      <c r="A37" s="111" t="s">
        <v>218</v>
      </c>
      <c r="B37" s="198">
        <v>23</v>
      </c>
      <c r="C37" s="198">
        <v>2</v>
      </c>
      <c r="D37" s="195">
        <f t="shared" ref="D37:D42" si="9">SUM(B37:C37)</f>
        <v>25</v>
      </c>
    </row>
    <row r="38" spans="1:4" ht="10.5" customHeight="1" x14ac:dyDescent="0.2">
      <c r="A38" s="111" t="s">
        <v>248</v>
      </c>
      <c r="B38" s="198">
        <v>3</v>
      </c>
      <c r="C38" s="198">
        <v>0</v>
      </c>
      <c r="D38" s="195">
        <f t="shared" ref="D38" si="10">SUM(B38:C38)</f>
        <v>3</v>
      </c>
    </row>
    <row r="39" spans="1:4" ht="9" customHeight="1" x14ac:dyDescent="0.2">
      <c r="A39" s="111" t="s">
        <v>319</v>
      </c>
      <c r="B39" s="198">
        <v>3</v>
      </c>
      <c r="C39" s="198">
        <v>0</v>
      </c>
      <c r="D39" s="195">
        <f t="shared" ref="D39:D40" si="11">SUM(B39:C39)</f>
        <v>3</v>
      </c>
    </row>
    <row r="40" spans="1:4" ht="15" x14ac:dyDescent="0.2">
      <c r="A40" s="111" t="s">
        <v>219</v>
      </c>
      <c r="B40" s="198">
        <v>268</v>
      </c>
      <c r="C40" s="198">
        <v>82</v>
      </c>
      <c r="D40" s="195">
        <f t="shared" si="11"/>
        <v>350</v>
      </c>
    </row>
    <row r="41" spans="1:4" ht="9.75" customHeight="1" x14ac:dyDescent="0.2">
      <c r="A41" s="111" t="s">
        <v>331</v>
      </c>
      <c r="B41" s="198">
        <v>1</v>
      </c>
      <c r="C41" s="198">
        <v>0</v>
      </c>
      <c r="D41" s="195">
        <f t="shared" si="9"/>
        <v>1</v>
      </c>
    </row>
    <row r="42" spans="1:4" ht="9" customHeight="1" x14ac:dyDescent="0.2">
      <c r="A42" s="111" t="s">
        <v>320</v>
      </c>
      <c r="B42" s="198">
        <v>4</v>
      </c>
      <c r="C42" s="198">
        <v>0</v>
      </c>
      <c r="D42" s="195">
        <f t="shared" si="9"/>
        <v>4</v>
      </c>
    </row>
    <row r="43" spans="1:4" ht="9" customHeight="1" x14ac:dyDescent="0.2">
      <c r="A43" s="80" t="s">
        <v>220</v>
      </c>
      <c r="B43" s="197">
        <v>16</v>
      </c>
      <c r="C43" s="197">
        <v>7</v>
      </c>
      <c r="D43" s="194">
        <f>SUM(B43:C43)</f>
        <v>23</v>
      </c>
    </row>
    <row r="44" spans="1:4" ht="9" customHeight="1" x14ac:dyDescent="0.2">
      <c r="A44" s="111" t="s">
        <v>112</v>
      </c>
      <c r="B44" s="198">
        <v>16</v>
      </c>
      <c r="C44" s="198">
        <v>7</v>
      </c>
      <c r="D44" s="195">
        <f t="shared" ref="D44" si="12">SUM(B44:C44)</f>
        <v>23</v>
      </c>
    </row>
    <row r="45" spans="1:4" ht="15" x14ac:dyDescent="0.2">
      <c r="A45" s="86" t="s">
        <v>0</v>
      </c>
      <c r="B45" s="199">
        <f>+B43+B33+B26+B21+B13+B9+B8</f>
        <v>2877</v>
      </c>
      <c r="C45" s="199">
        <f>+C43+C33+C26+C21+C13+C9+C8</f>
        <v>842</v>
      </c>
      <c r="D45" s="196">
        <f>+D43+D33+D26+D21+D13+D9+D8</f>
        <v>3719</v>
      </c>
    </row>
    <row r="46" spans="1:4" s="282" customFormat="1" ht="24.75" customHeight="1" x14ac:dyDescent="0.3">
      <c r="A46" s="281" t="s">
        <v>271</v>
      </c>
    </row>
    <row r="47" spans="1:4" ht="15" x14ac:dyDescent="0.2">
      <c r="A47" s="48" t="s">
        <v>243</v>
      </c>
    </row>
    <row r="48" spans="1:4" ht="12" customHeight="1" x14ac:dyDescent="0.2">
      <c r="A48" s="48" t="s">
        <v>276</v>
      </c>
    </row>
    <row r="50" spans="1:1" ht="32.25" customHeight="1" x14ac:dyDescent="0.2">
      <c r="A50" s="69"/>
    </row>
    <row r="51" spans="1:1" ht="19.5" x14ac:dyDescent="0.2"/>
    <row r="52" spans="1:1" ht="13.5" customHeight="1" x14ac:dyDescent="0.2"/>
    <row r="66" spans="6:6" ht="35.25" customHeight="1" x14ac:dyDescent="0.2">
      <c r="F66" s="68"/>
    </row>
    <row r="67" spans="6:6" ht="35.25" customHeight="1" x14ac:dyDescent="0.2">
      <c r="F67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3836220472440943" bottom="0" header="0" footer="0"/>
  <pageSetup scale="88" orientation="landscape" r:id="rId1"/>
  <headerFooter alignWithMargins="0"/>
  <ignoredErrors>
    <ignoredError sqref="D11:D12 D18:D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315" t="s">
        <v>32</v>
      </c>
      <c r="B1" s="315"/>
      <c r="C1" s="315"/>
      <c r="D1" s="315"/>
    </row>
    <row r="2" spans="1:7" ht="15" x14ac:dyDescent="0.2">
      <c r="A2" s="17" t="s">
        <v>82</v>
      </c>
      <c r="B2" s="18"/>
      <c r="C2" s="18"/>
      <c r="D2" s="18"/>
    </row>
    <row r="3" spans="1:7" s="2" customFormat="1" ht="24" customHeight="1" x14ac:dyDescent="0.2">
      <c r="A3" s="316" t="s">
        <v>109</v>
      </c>
      <c r="B3" s="316"/>
      <c r="C3" s="316"/>
      <c r="D3" s="316"/>
      <c r="G3" s="6"/>
    </row>
    <row r="4" spans="1:7" s="2" customFormat="1" ht="15.75" x14ac:dyDescent="0.2">
      <c r="A4" s="324" t="s">
        <v>123</v>
      </c>
      <c r="B4" s="316"/>
      <c r="C4" s="316"/>
      <c r="D4" s="316"/>
      <c r="F4" s="1"/>
    </row>
    <row r="5" spans="1:7" s="2" customFormat="1" ht="13.5" customHeight="1" thickBot="1" x14ac:dyDescent="0.25">
      <c r="A5" s="317"/>
      <c r="B5" s="318"/>
      <c r="C5" s="318"/>
      <c r="D5" s="318"/>
      <c r="F5" s="1"/>
    </row>
    <row r="6" spans="1:7" s="2" customFormat="1" ht="16.5" thickBot="1" x14ac:dyDescent="0.25">
      <c r="A6" s="319" t="s">
        <v>108</v>
      </c>
      <c r="B6" s="321" t="s">
        <v>81</v>
      </c>
      <c r="C6" s="322"/>
      <c r="D6" s="319" t="s">
        <v>0</v>
      </c>
      <c r="F6" s="1"/>
    </row>
    <row r="7" spans="1:7" s="2" customFormat="1" ht="16.5" thickBot="1" x14ac:dyDescent="0.25">
      <c r="A7" s="320"/>
      <c r="B7" s="26" t="s">
        <v>79</v>
      </c>
      <c r="C7" s="26" t="s">
        <v>80</v>
      </c>
      <c r="D7" s="323"/>
      <c r="F7" s="1"/>
    </row>
    <row r="8" spans="1:7" ht="9.75" customHeight="1" x14ac:dyDescent="0.2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25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25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5" thickBot="1" x14ac:dyDescent="0.25">
      <c r="A47" s="19" t="s">
        <v>113</v>
      </c>
    </row>
    <row r="48" spans="1:8" ht="11.25" customHeight="1" x14ac:dyDescent="0.2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">
      <c r="A49" s="314" t="s">
        <v>128</v>
      </c>
      <c r="B49" s="314"/>
      <c r="C49" s="314"/>
      <c r="D49" s="314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">
      <c r="A57" s="7" t="s">
        <v>28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H215"/>
  <sheetViews>
    <sheetView showGridLines="0" zoomScale="130" zoomScaleNormal="130" zoomScaleSheetLayoutView="130" workbookViewId="0">
      <selection activeCell="F3" sqref="F3:H23"/>
    </sheetView>
  </sheetViews>
  <sheetFormatPr baseColWidth="10" defaultColWidth="11.42578125" defaultRowHeight="35.25" customHeight="1" x14ac:dyDescent="0.2"/>
  <cols>
    <col min="1" max="1" width="61.42578125" style="45" customWidth="1"/>
    <col min="2" max="2" width="10.5703125" style="43" bestFit="1" customWidth="1"/>
    <col min="3" max="3" width="9.5703125" style="43" customWidth="1"/>
    <col min="4" max="4" width="10.85546875" style="43" customWidth="1"/>
    <col min="5" max="5" width="11.42578125" style="230"/>
    <col min="6" max="6" width="19.42578125" style="234" customWidth="1"/>
    <col min="7" max="7" width="11.42578125" style="230"/>
    <col min="8" max="16384" width="11.42578125" style="43"/>
  </cols>
  <sheetData>
    <row r="1" spans="1:8" ht="15" x14ac:dyDescent="0.2">
      <c r="A1" s="283" t="s">
        <v>143</v>
      </c>
      <c r="B1" s="283"/>
      <c r="C1" s="283"/>
      <c r="D1" s="283"/>
    </row>
    <row r="2" spans="1:8" ht="15" x14ac:dyDescent="0.2">
      <c r="A2" s="211" t="s">
        <v>82</v>
      </c>
      <c r="B2" s="220"/>
      <c r="C2" s="220"/>
      <c r="D2" s="220"/>
      <c r="F2" s="235"/>
      <c r="G2" s="235"/>
    </row>
    <row r="3" spans="1:8" s="44" customFormat="1" ht="32.25" customHeight="1" x14ac:dyDescent="0.2">
      <c r="A3" s="284" t="s">
        <v>238</v>
      </c>
      <c r="B3" s="284"/>
      <c r="C3" s="284"/>
      <c r="D3" s="284"/>
      <c r="E3" s="252"/>
      <c r="F3" s="268"/>
      <c r="G3" s="268"/>
      <c r="H3" s="269"/>
    </row>
    <row r="4" spans="1:8" s="44" customFormat="1" ht="15.75" x14ac:dyDescent="0.2">
      <c r="A4" s="287" t="s">
        <v>326</v>
      </c>
      <c r="B4" s="284"/>
      <c r="C4" s="284"/>
      <c r="D4" s="284"/>
      <c r="E4" s="252"/>
      <c r="F4" s="268"/>
      <c r="G4" s="268"/>
      <c r="H4" s="269"/>
    </row>
    <row r="5" spans="1:8" s="44" customFormat="1" ht="5.25" customHeight="1" x14ac:dyDescent="0.2">
      <c r="A5" s="298"/>
      <c r="B5" s="298"/>
      <c r="C5" s="298"/>
      <c r="D5" s="298"/>
      <c r="E5" s="252"/>
      <c r="F5" s="268"/>
      <c r="G5" s="268"/>
      <c r="H5" s="269"/>
    </row>
    <row r="6" spans="1:8" s="44" customFormat="1" ht="15.75" x14ac:dyDescent="0.2">
      <c r="A6" s="294" t="s">
        <v>239</v>
      </c>
      <c r="B6" s="293" t="s">
        <v>81</v>
      </c>
      <c r="C6" s="293"/>
      <c r="D6" s="294" t="s">
        <v>0</v>
      </c>
      <c r="E6" s="252"/>
      <c r="F6" s="268"/>
      <c r="G6" s="268"/>
      <c r="H6" s="269"/>
    </row>
    <row r="7" spans="1:8" s="44" customFormat="1" ht="15.75" x14ac:dyDescent="0.2">
      <c r="A7" s="294"/>
      <c r="B7" s="55" t="s">
        <v>79</v>
      </c>
      <c r="C7" s="55" t="s">
        <v>80</v>
      </c>
      <c r="D7" s="294"/>
      <c r="E7" s="252"/>
      <c r="F7" s="268"/>
      <c r="G7" s="268"/>
      <c r="H7" s="269"/>
    </row>
    <row r="8" spans="1:8" ht="4.5" customHeight="1" x14ac:dyDescent="0.2">
      <c r="A8" s="88"/>
      <c r="B8" s="84"/>
      <c r="C8" s="84"/>
      <c r="D8" s="83"/>
      <c r="E8" s="253"/>
      <c r="F8" s="268"/>
      <c r="G8" s="268"/>
      <c r="H8" s="270"/>
    </row>
    <row r="9" spans="1:8" ht="9.9499999999999993" customHeight="1" x14ac:dyDescent="0.2">
      <c r="A9" s="141" t="s">
        <v>87</v>
      </c>
      <c r="B9" s="198">
        <v>15</v>
      </c>
      <c r="C9" s="198">
        <v>2</v>
      </c>
      <c r="D9" s="197">
        <f t="shared" ref="D9:D49" si="0">SUM(B9:C9)</f>
        <v>17</v>
      </c>
      <c r="E9" s="253"/>
      <c r="F9" s="271" t="s">
        <v>7</v>
      </c>
      <c r="G9" s="240">
        <v>601</v>
      </c>
      <c r="H9" s="270"/>
    </row>
    <row r="10" spans="1:8" ht="9.9499999999999993" customHeight="1" x14ac:dyDescent="0.2">
      <c r="A10" s="141" t="s">
        <v>6</v>
      </c>
      <c r="B10" s="198">
        <v>54</v>
      </c>
      <c r="C10" s="198">
        <v>14</v>
      </c>
      <c r="D10" s="197">
        <f t="shared" si="0"/>
        <v>68</v>
      </c>
      <c r="E10" s="253"/>
      <c r="F10" s="271" t="s">
        <v>121</v>
      </c>
      <c r="G10" s="240">
        <v>390</v>
      </c>
      <c r="H10" s="270"/>
    </row>
    <row r="11" spans="1:8" ht="9.9499999999999993" customHeight="1" x14ac:dyDescent="0.2">
      <c r="A11" s="141" t="s">
        <v>88</v>
      </c>
      <c r="B11" s="198">
        <v>4</v>
      </c>
      <c r="C11" s="198">
        <v>0</v>
      </c>
      <c r="D11" s="197">
        <f t="shared" si="0"/>
        <v>4</v>
      </c>
      <c r="E11" s="253"/>
      <c r="F11" s="271" t="s">
        <v>39</v>
      </c>
      <c r="G11" s="240">
        <v>242</v>
      </c>
      <c r="H11" s="270"/>
    </row>
    <row r="12" spans="1:8" ht="9.9499999999999993" customHeight="1" x14ac:dyDescent="0.2">
      <c r="A12" s="141" t="s">
        <v>124</v>
      </c>
      <c r="B12" s="198">
        <v>2</v>
      </c>
      <c r="C12" s="198">
        <v>0</v>
      </c>
      <c r="D12" s="197">
        <f t="shared" si="0"/>
        <v>2</v>
      </c>
      <c r="E12" s="253"/>
      <c r="F12" s="271" t="s">
        <v>8</v>
      </c>
      <c r="G12" s="240">
        <v>224</v>
      </c>
      <c r="H12" s="270"/>
    </row>
    <row r="13" spans="1:8" ht="9.9499999999999993" customHeight="1" x14ac:dyDescent="0.2">
      <c r="A13" s="141" t="s">
        <v>284</v>
      </c>
      <c r="B13" s="198">
        <v>2</v>
      </c>
      <c r="C13" s="198">
        <v>3</v>
      </c>
      <c r="D13" s="197">
        <f t="shared" si="0"/>
        <v>5</v>
      </c>
      <c r="E13" s="253"/>
      <c r="F13" s="271" t="s">
        <v>103</v>
      </c>
      <c r="G13" s="240">
        <v>216</v>
      </c>
      <c r="H13" s="270"/>
    </row>
    <row r="14" spans="1:8" ht="9.9499999999999993" customHeight="1" x14ac:dyDescent="0.2">
      <c r="A14" s="141" t="s">
        <v>114</v>
      </c>
      <c r="B14" s="198">
        <v>4</v>
      </c>
      <c r="C14" s="198">
        <v>0</v>
      </c>
      <c r="D14" s="197">
        <f t="shared" si="0"/>
        <v>4</v>
      </c>
      <c r="E14" s="253"/>
      <c r="F14" s="271" t="s">
        <v>335</v>
      </c>
      <c r="G14" s="240">
        <v>207</v>
      </c>
      <c r="H14" s="270"/>
    </row>
    <row r="15" spans="1:8" ht="9.9499999999999993" customHeight="1" x14ac:dyDescent="0.2">
      <c r="A15" s="141" t="s">
        <v>222</v>
      </c>
      <c r="B15" s="198">
        <v>5</v>
      </c>
      <c r="C15" s="198">
        <v>4</v>
      </c>
      <c r="D15" s="197">
        <f t="shared" si="0"/>
        <v>9</v>
      </c>
      <c r="E15" s="253"/>
      <c r="F15" s="271" t="s">
        <v>10</v>
      </c>
      <c r="G15" s="240">
        <v>197</v>
      </c>
      <c r="H15" s="270"/>
    </row>
    <row r="16" spans="1:8" ht="9.9499999999999993" customHeight="1" x14ac:dyDescent="0.2">
      <c r="A16" s="141" t="s">
        <v>332</v>
      </c>
      <c r="B16" s="198">
        <v>1</v>
      </c>
      <c r="C16" s="198">
        <v>0</v>
      </c>
      <c r="D16" s="197">
        <f t="shared" si="0"/>
        <v>1</v>
      </c>
      <c r="E16" s="253"/>
      <c r="F16" s="271" t="s">
        <v>40</v>
      </c>
      <c r="G16" s="240">
        <v>173</v>
      </c>
      <c r="H16" s="270"/>
    </row>
    <row r="17" spans="1:8" ht="9.9499999999999993" customHeight="1" x14ac:dyDescent="0.2">
      <c r="A17" s="141" t="s">
        <v>95</v>
      </c>
      <c r="B17" s="198">
        <v>10</v>
      </c>
      <c r="C17" s="198">
        <v>1</v>
      </c>
      <c r="D17" s="197">
        <f t="shared" si="0"/>
        <v>11</v>
      </c>
      <c r="E17" s="253"/>
      <c r="F17" s="271" t="s">
        <v>92</v>
      </c>
      <c r="G17" s="240">
        <v>155</v>
      </c>
      <c r="H17" s="270"/>
    </row>
    <row r="18" spans="1:8" ht="9.9499999999999993" customHeight="1" x14ac:dyDescent="0.2">
      <c r="A18" s="141" t="s">
        <v>5</v>
      </c>
      <c r="B18" s="198">
        <v>47</v>
      </c>
      <c r="C18" s="198">
        <v>21</v>
      </c>
      <c r="D18" s="197">
        <f t="shared" si="0"/>
        <v>68</v>
      </c>
      <c r="E18" s="253"/>
      <c r="F18" s="271" t="s">
        <v>1</v>
      </c>
      <c r="G18" s="240">
        <v>1314</v>
      </c>
      <c r="H18" s="270"/>
    </row>
    <row r="19" spans="1:8" ht="9.9499999999999993" customHeight="1" x14ac:dyDescent="0.2">
      <c r="A19" s="141" t="s">
        <v>40</v>
      </c>
      <c r="B19" s="198">
        <v>125</v>
      </c>
      <c r="C19" s="198">
        <v>48</v>
      </c>
      <c r="D19" s="197">
        <f t="shared" si="0"/>
        <v>173</v>
      </c>
      <c r="E19" s="253"/>
      <c r="F19" s="271" t="s">
        <v>294</v>
      </c>
      <c r="G19" s="240">
        <v>3719</v>
      </c>
      <c r="H19" s="270"/>
    </row>
    <row r="20" spans="1:8" ht="9.9499999999999993" customHeight="1" x14ac:dyDescent="0.2">
      <c r="A20" s="141" t="s">
        <v>110</v>
      </c>
      <c r="B20" s="198">
        <v>25</v>
      </c>
      <c r="C20" s="198">
        <v>18</v>
      </c>
      <c r="D20" s="197">
        <f t="shared" si="0"/>
        <v>43</v>
      </c>
      <c r="E20" s="253"/>
      <c r="F20" s="270"/>
      <c r="G20" s="270"/>
      <c r="H20" s="270"/>
    </row>
    <row r="21" spans="1:8" ht="9.9499999999999993" customHeight="1" x14ac:dyDescent="0.2">
      <c r="A21" s="141" t="s">
        <v>223</v>
      </c>
      <c r="B21" s="198">
        <v>29</v>
      </c>
      <c r="C21" s="198">
        <v>12</v>
      </c>
      <c r="D21" s="197">
        <f t="shared" si="0"/>
        <v>41</v>
      </c>
      <c r="E21" s="253"/>
      <c r="F21" s="270"/>
      <c r="G21" s="270"/>
      <c r="H21" s="270"/>
    </row>
    <row r="22" spans="1:8" ht="9.9499999999999993" customHeight="1" x14ac:dyDescent="0.2">
      <c r="A22" s="141" t="s">
        <v>89</v>
      </c>
      <c r="B22" s="198">
        <v>35</v>
      </c>
      <c r="C22" s="198">
        <v>14</v>
      </c>
      <c r="D22" s="197">
        <f t="shared" si="0"/>
        <v>49</v>
      </c>
      <c r="E22" s="253"/>
      <c r="F22" s="270"/>
      <c r="G22" s="270"/>
      <c r="H22" s="270"/>
    </row>
    <row r="23" spans="1:8" ht="9.9499999999999993" customHeight="1" x14ac:dyDescent="0.2">
      <c r="A23" s="141" t="s">
        <v>90</v>
      </c>
      <c r="B23" s="198">
        <v>8</v>
      </c>
      <c r="C23" s="198">
        <v>2</v>
      </c>
      <c r="D23" s="197">
        <f t="shared" si="0"/>
        <v>10</v>
      </c>
      <c r="E23" s="253"/>
      <c r="F23" s="270"/>
      <c r="G23" s="270"/>
      <c r="H23" s="270"/>
    </row>
    <row r="24" spans="1:8" ht="9.9499999999999993" customHeight="1" x14ac:dyDescent="0.2">
      <c r="A24" s="141" t="s">
        <v>7</v>
      </c>
      <c r="B24" s="198">
        <v>482</v>
      </c>
      <c r="C24" s="198">
        <v>119</v>
      </c>
      <c r="D24" s="197">
        <f t="shared" si="0"/>
        <v>601</v>
      </c>
      <c r="E24" s="253"/>
      <c r="F24" s="43"/>
      <c r="G24" s="43"/>
    </row>
    <row r="25" spans="1:8" ht="9.9499999999999993" customHeight="1" x14ac:dyDescent="0.2">
      <c r="A25" s="141" t="s">
        <v>91</v>
      </c>
      <c r="B25" s="198">
        <v>27</v>
      </c>
      <c r="C25" s="198">
        <v>10</v>
      </c>
      <c r="D25" s="197">
        <f t="shared" si="0"/>
        <v>37</v>
      </c>
      <c r="E25" s="253"/>
      <c r="F25" s="43"/>
      <c r="G25" s="43"/>
    </row>
    <row r="26" spans="1:8" ht="9.9499999999999993" customHeight="1" x14ac:dyDescent="0.2">
      <c r="A26" s="141" t="s">
        <v>224</v>
      </c>
      <c r="B26" s="198">
        <v>90</v>
      </c>
      <c r="C26" s="198">
        <v>29</v>
      </c>
      <c r="D26" s="197">
        <f t="shared" si="0"/>
        <v>119</v>
      </c>
      <c r="E26" s="253"/>
      <c r="F26" s="43"/>
      <c r="G26" s="43"/>
    </row>
    <row r="27" spans="1:8" ht="9.9499999999999993" customHeight="1" x14ac:dyDescent="0.2">
      <c r="A27" s="141" t="s">
        <v>115</v>
      </c>
      <c r="B27" s="198">
        <v>0</v>
      </c>
      <c r="C27" s="198">
        <v>2</v>
      </c>
      <c r="D27" s="197">
        <f t="shared" si="0"/>
        <v>2</v>
      </c>
      <c r="F27" s="43"/>
      <c r="G27" s="43"/>
    </row>
    <row r="28" spans="1:8" ht="9.9499999999999993" customHeight="1" x14ac:dyDescent="0.2">
      <c r="A28" s="141" t="s">
        <v>39</v>
      </c>
      <c r="B28" s="198">
        <v>187</v>
      </c>
      <c r="C28" s="198">
        <v>55</v>
      </c>
      <c r="D28" s="197">
        <f t="shared" si="0"/>
        <v>242</v>
      </c>
      <c r="F28" s="43"/>
      <c r="G28" s="43"/>
    </row>
    <row r="29" spans="1:8" ht="9.9499999999999993" customHeight="1" x14ac:dyDescent="0.2">
      <c r="A29" s="141" t="s">
        <v>96</v>
      </c>
      <c r="B29" s="198">
        <v>14</v>
      </c>
      <c r="C29" s="198">
        <v>2</v>
      </c>
      <c r="D29" s="197">
        <f t="shared" si="0"/>
        <v>16</v>
      </c>
      <c r="F29" s="43"/>
      <c r="G29" s="43"/>
    </row>
    <row r="30" spans="1:8" ht="9.9499999999999993" customHeight="1" x14ac:dyDescent="0.2">
      <c r="A30" s="141" t="s">
        <v>97</v>
      </c>
      <c r="B30" s="198">
        <v>18</v>
      </c>
      <c r="C30" s="198">
        <v>9</v>
      </c>
      <c r="D30" s="197">
        <f t="shared" si="0"/>
        <v>27</v>
      </c>
      <c r="F30" s="43"/>
      <c r="G30" s="43"/>
    </row>
    <row r="31" spans="1:8" ht="9.9499999999999993" customHeight="1" x14ac:dyDescent="0.2">
      <c r="A31" s="141" t="s">
        <v>92</v>
      </c>
      <c r="B31" s="198">
        <v>109</v>
      </c>
      <c r="C31" s="198">
        <v>46</v>
      </c>
      <c r="D31" s="197">
        <f t="shared" si="0"/>
        <v>155</v>
      </c>
      <c r="F31" s="43"/>
      <c r="G31" s="43"/>
    </row>
    <row r="32" spans="1:8" ht="9.9499999999999993" customHeight="1" x14ac:dyDescent="0.2">
      <c r="A32" s="141" t="s">
        <v>93</v>
      </c>
      <c r="B32" s="198">
        <v>26</v>
      </c>
      <c r="C32" s="198">
        <v>6</v>
      </c>
      <c r="D32" s="197">
        <f t="shared" si="0"/>
        <v>32</v>
      </c>
      <c r="F32" s="43"/>
      <c r="G32" s="43"/>
    </row>
    <row r="33" spans="1:7" ht="9.9499999999999993" customHeight="1" x14ac:dyDescent="0.2">
      <c r="A33" s="141" t="s">
        <v>94</v>
      </c>
      <c r="B33" s="198">
        <v>24</v>
      </c>
      <c r="C33" s="198">
        <v>6</v>
      </c>
      <c r="D33" s="197">
        <f t="shared" si="0"/>
        <v>30</v>
      </c>
      <c r="F33" s="43"/>
      <c r="G33" s="43"/>
    </row>
    <row r="34" spans="1:7" ht="9.9499999999999993" customHeight="1" x14ac:dyDescent="0.2">
      <c r="A34" s="141" t="s">
        <v>121</v>
      </c>
      <c r="B34" s="198">
        <v>346</v>
      </c>
      <c r="C34" s="198">
        <v>44</v>
      </c>
      <c r="D34" s="197">
        <f t="shared" si="0"/>
        <v>390</v>
      </c>
      <c r="F34" s="43"/>
      <c r="G34" s="43"/>
    </row>
    <row r="35" spans="1:7" ht="9.9499999999999993" customHeight="1" x14ac:dyDescent="0.2">
      <c r="A35" s="141" t="s">
        <v>333</v>
      </c>
      <c r="B35" s="198">
        <v>4</v>
      </c>
      <c r="C35" s="198">
        <v>0</v>
      </c>
      <c r="D35" s="197">
        <f t="shared" si="0"/>
        <v>4</v>
      </c>
      <c r="F35" s="43"/>
      <c r="G35" s="43"/>
    </row>
    <row r="36" spans="1:7" ht="9.9499999999999993" customHeight="1" x14ac:dyDescent="0.2">
      <c r="A36" s="141" t="s">
        <v>1</v>
      </c>
      <c r="B36" s="198">
        <v>225</v>
      </c>
      <c r="C36" s="198">
        <v>57</v>
      </c>
      <c r="D36" s="197">
        <f t="shared" si="0"/>
        <v>282</v>
      </c>
      <c r="F36" s="43"/>
      <c r="G36" s="43"/>
    </row>
    <row r="37" spans="1:7" ht="9.9499999999999993" customHeight="1" x14ac:dyDescent="0.2">
      <c r="A37" s="141" t="s">
        <v>125</v>
      </c>
      <c r="B37" s="198">
        <v>9</v>
      </c>
      <c r="C37" s="198">
        <v>7</v>
      </c>
      <c r="D37" s="197">
        <f t="shared" si="0"/>
        <v>16</v>
      </c>
      <c r="F37" s="43"/>
      <c r="G37" s="43"/>
    </row>
    <row r="38" spans="1:7" ht="9.9499999999999993" customHeight="1" x14ac:dyDescent="0.2">
      <c r="A38" s="141" t="s">
        <v>38</v>
      </c>
      <c r="B38" s="198">
        <v>118</v>
      </c>
      <c r="C38" s="198">
        <v>33</v>
      </c>
      <c r="D38" s="197">
        <f t="shared" si="0"/>
        <v>151</v>
      </c>
      <c r="F38" s="43"/>
      <c r="G38" s="43"/>
    </row>
    <row r="39" spans="1:7" ht="9.9499999999999993" customHeight="1" x14ac:dyDescent="0.2">
      <c r="A39" s="141" t="s">
        <v>122</v>
      </c>
      <c r="B39" s="198">
        <v>9</v>
      </c>
      <c r="C39" s="198">
        <v>5</v>
      </c>
      <c r="D39" s="197">
        <f t="shared" si="0"/>
        <v>14</v>
      </c>
      <c r="F39" s="43"/>
      <c r="G39" s="43"/>
    </row>
    <row r="40" spans="1:7" ht="9.9499999999999993" customHeight="1" x14ac:dyDescent="0.2">
      <c r="A40" s="141" t="s">
        <v>9</v>
      </c>
      <c r="B40" s="198">
        <v>121</v>
      </c>
      <c r="C40" s="198">
        <v>20</v>
      </c>
      <c r="D40" s="197">
        <f t="shared" si="0"/>
        <v>141</v>
      </c>
      <c r="F40" s="43"/>
      <c r="G40" s="43"/>
    </row>
    <row r="41" spans="1:7" ht="9.9499999999999993" customHeight="1" x14ac:dyDescent="0.2">
      <c r="A41" s="141" t="s">
        <v>101</v>
      </c>
      <c r="B41" s="198">
        <v>13</v>
      </c>
      <c r="C41" s="198">
        <v>1</v>
      </c>
      <c r="D41" s="197">
        <f t="shared" si="0"/>
        <v>14</v>
      </c>
      <c r="F41" s="43"/>
      <c r="G41" s="43"/>
    </row>
    <row r="42" spans="1:7" ht="9.9499999999999993" customHeight="1" x14ac:dyDescent="0.2">
      <c r="A42" s="141" t="s">
        <v>118</v>
      </c>
      <c r="B42" s="198">
        <v>1</v>
      </c>
      <c r="C42" s="198">
        <v>0</v>
      </c>
      <c r="D42" s="197">
        <f t="shared" ref="D42:D45" si="1">SUM(B42:C42)</f>
        <v>1</v>
      </c>
      <c r="F42" s="43"/>
      <c r="G42" s="43"/>
    </row>
    <row r="43" spans="1:7" ht="9.9499999999999993" customHeight="1" x14ac:dyDescent="0.2">
      <c r="A43" s="141" t="s">
        <v>102</v>
      </c>
      <c r="B43" s="198">
        <v>13</v>
      </c>
      <c r="C43" s="198">
        <v>5</v>
      </c>
      <c r="D43" s="197">
        <f t="shared" si="1"/>
        <v>18</v>
      </c>
      <c r="F43" s="43"/>
      <c r="G43" s="43"/>
    </row>
    <row r="44" spans="1:7" ht="9.9499999999999993" customHeight="1" x14ac:dyDescent="0.2">
      <c r="A44" s="141" t="s">
        <v>103</v>
      </c>
      <c r="B44" s="198">
        <v>183</v>
      </c>
      <c r="C44" s="198">
        <v>33</v>
      </c>
      <c r="D44" s="197">
        <f t="shared" si="1"/>
        <v>216</v>
      </c>
      <c r="F44" s="43"/>
      <c r="G44" s="43"/>
    </row>
    <row r="45" spans="1:7" ht="9.9499999999999993" customHeight="1" x14ac:dyDescent="0.2">
      <c r="A45" s="141" t="s">
        <v>8</v>
      </c>
      <c r="B45" s="198">
        <v>173</v>
      </c>
      <c r="C45" s="198">
        <v>51</v>
      </c>
      <c r="D45" s="197">
        <f t="shared" si="1"/>
        <v>224</v>
      </c>
      <c r="F45" s="43"/>
      <c r="G45" s="43"/>
    </row>
    <row r="46" spans="1:7" ht="9.9499999999999993" customHeight="1" x14ac:dyDescent="0.2">
      <c r="A46" s="141" t="s">
        <v>334</v>
      </c>
      <c r="B46" s="198">
        <v>1</v>
      </c>
      <c r="C46" s="198">
        <v>0</v>
      </c>
      <c r="D46" s="197">
        <f t="shared" si="0"/>
        <v>1</v>
      </c>
      <c r="F46" s="43"/>
      <c r="G46" s="43"/>
    </row>
    <row r="47" spans="1:7" ht="9.9499999999999993" customHeight="1" x14ac:dyDescent="0.2">
      <c r="A47" s="141" t="s">
        <v>10</v>
      </c>
      <c r="B47" s="198">
        <v>128</v>
      </c>
      <c r="C47" s="198">
        <v>69</v>
      </c>
      <c r="D47" s="197">
        <f t="shared" si="0"/>
        <v>197</v>
      </c>
      <c r="F47" s="43"/>
      <c r="G47" s="43"/>
    </row>
    <row r="48" spans="1:7" ht="9.9499999999999993" customHeight="1" x14ac:dyDescent="0.2">
      <c r="A48" s="141" t="s">
        <v>117</v>
      </c>
      <c r="B48" s="198">
        <v>46</v>
      </c>
      <c r="C48" s="198">
        <v>11</v>
      </c>
      <c r="D48" s="197">
        <f t="shared" si="0"/>
        <v>57</v>
      </c>
      <c r="F48" s="43"/>
      <c r="G48" s="43"/>
    </row>
    <row r="49" spans="1:7" ht="9.9499999999999993" customHeight="1" x14ac:dyDescent="0.2">
      <c r="A49" s="141" t="s">
        <v>225</v>
      </c>
      <c r="B49" s="198">
        <v>16</v>
      </c>
      <c r="C49" s="198">
        <v>4</v>
      </c>
      <c r="D49" s="197">
        <f t="shared" si="0"/>
        <v>20</v>
      </c>
      <c r="F49" s="43"/>
      <c r="G49" s="43"/>
    </row>
    <row r="50" spans="1:7" ht="9.9499999999999993" customHeight="1" x14ac:dyDescent="0.2">
      <c r="A50" s="141" t="s">
        <v>335</v>
      </c>
      <c r="B50" s="198">
        <v>128</v>
      </c>
      <c r="C50" s="198">
        <v>79</v>
      </c>
      <c r="D50" s="197">
        <f t="shared" ref="D50" si="2">SUM(B50:C50)</f>
        <v>207</v>
      </c>
      <c r="F50" s="43"/>
      <c r="G50" s="43"/>
    </row>
    <row r="51" spans="1:7" ht="6" customHeight="1" x14ac:dyDescent="0.2">
      <c r="A51" s="179"/>
      <c r="B51" s="200"/>
      <c r="C51" s="200"/>
      <c r="D51" s="197"/>
      <c r="F51" s="43"/>
      <c r="G51" s="43"/>
    </row>
    <row r="52" spans="1:7" ht="18.75" customHeight="1" x14ac:dyDescent="0.2">
      <c r="A52" s="86" t="s">
        <v>0</v>
      </c>
      <c r="B52" s="199">
        <f>SUM(B9:B50)</f>
        <v>2877</v>
      </c>
      <c r="C52" s="199">
        <f>SUM(C9:C50)</f>
        <v>842</v>
      </c>
      <c r="D52" s="199">
        <f>SUM(D9:D50)</f>
        <v>3719</v>
      </c>
      <c r="F52" s="43"/>
      <c r="G52" s="43"/>
    </row>
    <row r="53" spans="1:7" ht="18.75" customHeight="1" x14ac:dyDescent="0.2">
      <c r="F53" s="43"/>
      <c r="G53" s="43"/>
    </row>
    <row r="54" spans="1:7" ht="15.75" x14ac:dyDescent="0.2">
      <c r="F54" s="43"/>
      <c r="G54" s="43"/>
    </row>
    <row r="55" spans="1:7" ht="16.5" customHeight="1" x14ac:dyDescent="0.2">
      <c r="F55" s="43"/>
      <c r="G55" s="43"/>
    </row>
    <row r="56" spans="1:7" ht="18" customHeight="1" x14ac:dyDescent="0.2">
      <c r="F56" s="43"/>
      <c r="G56" s="43"/>
    </row>
    <row r="57" spans="1:7" ht="15.75" x14ac:dyDescent="0.2">
      <c r="F57" s="43"/>
      <c r="G57" s="43"/>
    </row>
    <row r="58" spans="1:7" ht="45" customHeight="1" x14ac:dyDescent="0.2">
      <c r="F58" s="43"/>
      <c r="G58" s="43"/>
    </row>
    <row r="59" spans="1:7" ht="31.5" customHeight="1" x14ac:dyDescent="0.2">
      <c r="F59" s="43"/>
      <c r="G59" s="43"/>
    </row>
    <row r="60" spans="1:7" ht="30" customHeight="1" x14ac:dyDescent="0.2">
      <c r="F60" s="43"/>
      <c r="G60" s="43"/>
    </row>
    <row r="61" spans="1:7" ht="15.75" x14ac:dyDescent="0.2">
      <c r="F61" s="43"/>
      <c r="G61" s="43"/>
    </row>
    <row r="62" spans="1:7" ht="15" customHeight="1" x14ac:dyDescent="0.2">
      <c r="A62" s="48" t="s">
        <v>270</v>
      </c>
      <c r="F62" s="43"/>
      <c r="G62" s="43"/>
    </row>
    <row r="63" spans="1:7" ht="12.75" x14ac:dyDescent="0.2">
      <c r="A63" s="48" t="s">
        <v>243</v>
      </c>
      <c r="F63" s="43"/>
      <c r="G63" s="43"/>
    </row>
    <row r="64" spans="1:7" ht="12.75" x14ac:dyDescent="0.2">
      <c r="A64" s="48" t="s">
        <v>274</v>
      </c>
      <c r="F64" s="43"/>
      <c r="G64" s="43"/>
    </row>
    <row r="65" spans="1:6" s="230" customFormat="1" ht="15" customHeight="1" x14ac:dyDescent="0.2">
      <c r="A65" s="231"/>
      <c r="B65" s="232"/>
    </row>
    <row r="66" spans="1:6" s="230" customFormat="1" ht="15" customHeight="1" x14ac:dyDescent="0.2">
      <c r="A66" s="231"/>
      <c r="B66" s="232"/>
    </row>
    <row r="67" spans="1:6" s="230" customFormat="1" ht="12.75" x14ac:dyDescent="0.2">
      <c r="A67" s="231"/>
      <c r="B67" s="232"/>
    </row>
    <row r="68" spans="1:6" s="230" customFormat="1" ht="12.75" x14ac:dyDescent="0.2">
      <c r="A68" s="231"/>
      <c r="B68" s="232"/>
    </row>
    <row r="69" spans="1:6" s="230" customFormat="1" ht="12.75" x14ac:dyDescent="0.2">
      <c r="A69" s="231"/>
      <c r="B69" s="232"/>
    </row>
    <row r="70" spans="1:6" s="230" customFormat="1" ht="15.75" x14ac:dyDescent="0.2">
      <c r="A70" s="233"/>
    </row>
    <row r="71" spans="1:6" s="230" customFormat="1" ht="15.75" x14ac:dyDescent="0.2">
      <c r="A71" s="233"/>
    </row>
    <row r="72" spans="1:6" s="230" customFormat="1" ht="15.75" x14ac:dyDescent="0.2">
      <c r="A72" s="233"/>
    </row>
    <row r="73" spans="1:6" s="230" customFormat="1" ht="15.75" x14ac:dyDescent="0.2">
      <c r="A73" s="233"/>
      <c r="F73" s="234"/>
    </row>
    <row r="74" spans="1:6" s="230" customFormat="1" ht="15.75" x14ac:dyDescent="0.2">
      <c r="A74" s="233"/>
      <c r="F74" s="234"/>
    </row>
    <row r="75" spans="1:6" s="230" customFormat="1" ht="15.75" x14ac:dyDescent="0.2">
      <c r="A75" s="233"/>
      <c r="F75" s="234"/>
    </row>
    <row r="76" spans="1:6" s="230" customFormat="1" ht="15.75" x14ac:dyDescent="0.2">
      <c r="A76" s="233"/>
      <c r="F76" s="234"/>
    </row>
    <row r="77" spans="1:6" s="230" customFormat="1" ht="15.75" x14ac:dyDescent="0.2">
      <c r="A77" s="233"/>
      <c r="F77" s="234"/>
    </row>
    <row r="78" spans="1:6" s="230" customFormat="1" ht="15.75" x14ac:dyDescent="0.2">
      <c r="A78" s="233"/>
      <c r="F78" s="234"/>
    </row>
    <row r="79" spans="1:6" s="230" customFormat="1" ht="15.75" x14ac:dyDescent="0.2">
      <c r="A79" s="233"/>
      <c r="F79" s="234"/>
    </row>
    <row r="80" spans="1:6" s="230" customFormat="1" ht="15.75" x14ac:dyDescent="0.2">
      <c r="A80" s="233"/>
      <c r="F80" s="234"/>
    </row>
    <row r="81" spans="1:6" s="230" customFormat="1" ht="15.75" x14ac:dyDescent="0.2">
      <c r="A81" s="233"/>
      <c r="F81" s="234"/>
    </row>
    <row r="82" spans="1:6" s="230" customFormat="1" ht="15.75" x14ac:dyDescent="0.2">
      <c r="A82" s="233"/>
      <c r="F82" s="234"/>
    </row>
    <row r="83" spans="1:6" ht="15.75" x14ac:dyDescent="0.2"/>
    <row r="84" spans="1:6" ht="15.75" x14ac:dyDescent="0.2"/>
    <row r="85" spans="1:6" ht="15.75" x14ac:dyDescent="0.2"/>
    <row r="86" spans="1:6" ht="15.75" x14ac:dyDescent="0.2"/>
    <row r="87" spans="1:6" ht="15.75" x14ac:dyDescent="0.2"/>
    <row r="88" spans="1:6" ht="15.75" x14ac:dyDescent="0.2"/>
    <row r="89" spans="1:6" ht="15.75" x14ac:dyDescent="0.2"/>
    <row r="90" spans="1:6" ht="15.75" x14ac:dyDescent="0.2"/>
    <row r="91" spans="1:6" ht="15.75" x14ac:dyDescent="0.2"/>
    <row r="92" spans="1:6" ht="15.75" x14ac:dyDescent="0.2"/>
    <row r="93" spans="1:6" ht="15.75" x14ac:dyDescent="0.2"/>
    <row r="94" spans="1:6" ht="15.75" x14ac:dyDescent="0.2"/>
    <row r="95" spans="1:6" ht="15.75" x14ac:dyDescent="0.2"/>
    <row r="96" spans="1:6" ht="15.75" x14ac:dyDescent="0.2"/>
    <row r="97" ht="15.75" x14ac:dyDescent="0.2"/>
    <row r="98" ht="15.75" x14ac:dyDescent="0.2"/>
    <row r="99" ht="15.75" x14ac:dyDescent="0.2"/>
    <row r="100" ht="15.75" x14ac:dyDescent="0.2"/>
    <row r="101" ht="15.75" x14ac:dyDescent="0.2"/>
    <row r="102" ht="15.75" x14ac:dyDescent="0.2"/>
    <row r="103" ht="15.75" x14ac:dyDescent="0.2"/>
    <row r="104" ht="15.75" x14ac:dyDescent="0.2"/>
    <row r="105" ht="15.75" x14ac:dyDescent="0.2"/>
    <row r="106" ht="15.75" x14ac:dyDescent="0.2"/>
    <row r="107" ht="15.75" x14ac:dyDescent="0.2"/>
    <row r="108" ht="15.75" x14ac:dyDescent="0.2"/>
    <row r="109" ht="15.75" x14ac:dyDescent="0.2"/>
    <row r="110" ht="15.75" x14ac:dyDescent="0.2"/>
    <row r="111" ht="15.75" x14ac:dyDescent="0.2"/>
    <row r="112" ht="15.75" x14ac:dyDescent="0.2"/>
    <row r="113" ht="15.75" x14ac:dyDescent="0.2"/>
    <row r="114" ht="15.75" x14ac:dyDescent="0.2"/>
    <row r="115" ht="15.75" x14ac:dyDescent="0.2"/>
    <row r="116" ht="15.75" x14ac:dyDescent="0.2"/>
    <row r="117" ht="15.75" x14ac:dyDescent="0.2"/>
    <row r="118" ht="15.75" x14ac:dyDescent="0.2"/>
    <row r="119" ht="15.75" x14ac:dyDescent="0.2"/>
    <row r="120" ht="15.75" x14ac:dyDescent="0.2"/>
    <row r="121" ht="15.75" x14ac:dyDescent="0.2"/>
    <row r="122" ht="15.75" x14ac:dyDescent="0.2"/>
    <row r="123" ht="15.75" x14ac:dyDescent="0.2"/>
    <row r="124" ht="15.75" x14ac:dyDescent="0.2"/>
    <row r="125" ht="15.75" x14ac:dyDescent="0.2"/>
    <row r="126" ht="15.75" x14ac:dyDescent="0.2"/>
    <row r="127" ht="15.75" x14ac:dyDescent="0.2"/>
    <row r="128" ht="15.75" x14ac:dyDescent="0.2"/>
    <row r="129" ht="15.75" x14ac:dyDescent="0.2"/>
    <row r="130" ht="15.75" x14ac:dyDescent="0.2"/>
    <row r="131" ht="15.75" x14ac:dyDescent="0.2"/>
    <row r="132" ht="15.75" x14ac:dyDescent="0.2"/>
    <row r="133" ht="15.75" x14ac:dyDescent="0.2"/>
    <row r="134" ht="15.75" x14ac:dyDescent="0.2"/>
    <row r="135" ht="15.75" x14ac:dyDescent="0.2"/>
    <row r="136" ht="15.75" x14ac:dyDescent="0.2"/>
    <row r="137" ht="15.75" x14ac:dyDescent="0.2"/>
    <row r="138" ht="15.75" x14ac:dyDescent="0.2"/>
    <row r="139" ht="15.75" x14ac:dyDescent="0.2"/>
    <row r="140" ht="15.75" x14ac:dyDescent="0.2"/>
    <row r="141" ht="15.75" x14ac:dyDescent="0.2"/>
    <row r="142" ht="15.75" x14ac:dyDescent="0.2"/>
    <row r="143" ht="15.75" x14ac:dyDescent="0.2"/>
    <row r="144" ht="15.75" x14ac:dyDescent="0.2"/>
    <row r="145" ht="15.75" x14ac:dyDescent="0.2"/>
    <row r="146" ht="15.75" x14ac:dyDescent="0.2"/>
    <row r="147" ht="15.75" x14ac:dyDescent="0.2"/>
    <row r="148" ht="15.75" x14ac:dyDescent="0.2"/>
    <row r="149" ht="15.75" x14ac:dyDescent="0.2"/>
    <row r="150" ht="15.75" x14ac:dyDescent="0.2"/>
    <row r="151" ht="15.75" x14ac:dyDescent="0.2"/>
    <row r="152" ht="15.75" x14ac:dyDescent="0.2"/>
    <row r="153" ht="15.75" x14ac:dyDescent="0.2"/>
    <row r="154" ht="15.75" x14ac:dyDescent="0.2"/>
    <row r="155" ht="15.75" x14ac:dyDescent="0.2"/>
    <row r="156" ht="15.75" x14ac:dyDescent="0.2"/>
    <row r="157" ht="15.75" x14ac:dyDescent="0.2"/>
    <row r="158" ht="15.75" x14ac:dyDescent="0.2"/>
    <row r="159" ht="15.75" x14ac:dyDescent="0.2"/>
    <row r="160" ht="15.75" x14ac:dyDescent="0.2"/>
    <row r="161" ht="15.75" x14ac:dyDescent="0.2"/>
    <row r="162" ht="15.75" x14ac:dyDescent="0.2"/>
    <row r="163" ht="15.75" x14ac:dyDescent="0.2"/>
    <row r="164" ht="15.75" x14ac:dyDescent="0.2"/>
    <row r="165" ht="15.75" x14ac:dyDescent="0.2"/>
    <row r="166" ht="15.75" x14ac:dyDescent="0.2"/>
    <row r="167" ht="15.75" x14ac:dyDescent="0.2"/>
    <row r="168" ht="15.75" x14ac:dyDescent="0.2"/>
    <row r="169" ht="15.75" x14ac:dyDescent="0.2"/>
    <row r="170" ht="15.75" x14ac:dyDescent="0.2"/>
    <row r="171" ht="15.75" x14ac:dyDescent="0.2"/>
    <row r="172" ht="15.75" x14ac:dyDescent="0.2"/>
    <row r="173" ht="15.75" x14ac:dyDescent="0.2"/>
    <row r="174" ht="15.75" x14ac:dyDescent="0.2"/>
    <row r="175" ht="15.75" x14ac:dyDescent="0.2"/>
    <row r="176" ht="15.75" x14ac:dyDescent="0.2"/>
    <row r="177" ht="15.75" x14ac:dyDescent="0.2"/>
    <row r="178" ht="15.75" x14ac:dyDescent="0.2"/>
    <row r="179" ht="15.75" x14ac:dyDescent="0.2"/>
    <row r="180" ht="15.75" x14ac:dyDescent="0.2"/>
    <row r="181" ht="15.75" x14ac:dyDescent="0.2"/>
    <row r="182" ht="15.75" x14ac:dyDescent="0.2"/>
    <row r="183" ht="15.75" x14ac:dyDescent="0.2"/>
    <row r="184" ht="15.75" x14ac:dyDescent="0.2"/>
    <row r="185" ht="15.75" x14ac:dyDescent="0.2"/>
    <row r="186" ht="15.75" x14ac:dyDescent="0.2"/>
    <row r="187" ht="15.75" x14ac:dyDescent="0.2"/>
    <row r="188" ht="15.75" x14ac:dyDescent="0.2"/>
    <row r="189" ht="15.75" x14ac:dyDescent="0.2"/>
    <row r="190" ht="15.75" x14ac:dyDescent="0.2"/>
    <row r="191" ht="15.75" x14ac:dyDescent="0.2"/>
    <row r="192" ht="15.75" x14ac:dyDescent="0.2"/>
    <row r="193" ht="15.75" x14ac:dyDescent="0.2"/>
    <row r="194" ht="15.75" x14ac:dyDescent="0.2"/>
    <row r="195" ht="15.75" x14ac:dyDescent="0.2"/>
    <row r="196" ht="15.75" x14ac:dyDescent="0.2"/>
    <row r="197" ht="15.75" x14ac:dyDescent="0.2"/>
    <row r="198" ht="15.75" x14ac:dyDescent="0.2"/>
    <row r="199" ht="15.75" x14ac:dyDescent="0.2"/>
    <row r="200" ht="15.75" x14ac:dyDescent="0.2"/>
    <row r="201" ht="15.75" x14ac:dyDescent="0.2"/>
    <row r="202" ht="15.75" x14ac:dyDescent="0.2"/>
    <row r="203" ht="15.75" x14ac:dyDescent="0.2"/>
    <row r="204" ht="15.75" x14ac:dyDescent="0.2"/>
    <row r="205" ht="15.75" x14ac:dyDescent="0.2"/>
    <row r="206" ht="15.75" x14ac:dyDescent="0.2"/>
    <row r="207" ht="15.75" x14ac:dyDescent="0.2"/>
    <row r="208" ht="15.75" x14ac:dyDescent="0.2"/>
    <row r="209" ht="15.75" x14ac:dyDescent="0.2"/>
    <row r="210" ht="15.75" x14ac:dyDescent="0.2"/>
    <row r="211" ht="15.75" x14ac:dyDescent="0.2"/>
    <row r="212" ht="15.75" x14ac:dyDescent="0.2"/>
    <row r="213" ht="15.75" x14ac:dyDescent="0.2"/>
    <row r="214" ht="15.75" x14ac:dyDescent="0.2"/>
    <row r="215" ht="15.75" x14ac:dyDescent="0.2"/>
  </sheetData>
  <sortState xmlns:xlrd2="http://schemas.microsoft.com/office/spreadsheetml/2017/richdata2" ref="F9:G50">
    <sortCondition descending="1" ref="G9:G50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02"/>
  <sheetViews>
    <sheetView showGridLines="0" zoomScale="115" zoomScaleNormal="115" zoomScaleSheetLayoutView="115" workbookViewId="0">
      <selection activeCell="F47" sqref="F47"/>
    </sheetView>
  </sheetViews>
  <sheetFormatPr baseColWidth="10" defaultColWidth="11.42578125" defaultRowHeight="19.5" x14ac:dyDescent="0.2"/>
  <cols>
    <col min="1" max="1" width="48.5703125" style="70" customWidth="1"/>
    <col min="2" max="3" width="16.140625" style="65" customWidth="1"/>
    <col min="4" max="4" width="10.5703125" style="65" customWidth="1"/>
    <col min="5" max="5" width="11" style="65" customWidth="1"/>
    <col min="6" max="6" width="17.85546875" style="65" customWidth="1"/>
    <col min="7" max="7" width="32.5703125" style="65" customWidth="1"/>
    <col min="8" max="16384" width="11.42578125" style="65"/>
  </cols>
  <sheetData>
    <row r="1" spans="1:4" s="68" customFormat="1" x14ac:dyDescent="0.2">
      <c r="A1" s="283" t="s">
        <v>144</v>
      </c>
      <c r="B1" s="283"/>
      <c r="C1" s="283"/>
      <c r="D1" s="283"/>
    </row>
    <row r="2" spans="1:4" ht="15" x14ac:dyDescent="0.2">
      <c r="A2" s="223" t="s">
        <v>82</v>
      </c>
      <c r="B2" s="220"/>
      <c r="C2" s="220"/>
      <c r="D2" s="220"/>
    </row>
    <row r="3" spans="1:4" s="68" customFormat="1" ht="31.5" customHeight="1" x14ac:dyDescent="0.2">
      <c r="A3" s="284" t="s">
        <v>262</v>
      </c>
      <c r="B3" s="284"/>
      <c r="C3" s="284"/>
      <c r="D3" s="284"/>
    </row>
    <row r="4" spans="1:4" s="68" customFormat="1" x14ac:dyDescent="0.2">
      <c r="A4" s="287" t="s">
        <v>326</v>
      </c>
      <c r="B4" s="284"/>
      <c r="C4" s="284"/>
      <c r="D4" s="284"/>
    </row>
    <row r="5" spans="1:4" s="68" customFormat="1" ht="7.5" customHeight="1" x14ac:dyDescent="0.2">
      <c r="A5" s="325"/>
      <c r="B5" s="326"/>
      <c r="C5" s="326"/>
      <c r="D5" s="326"/>
    </row>
    <row r="6" spans="1:4" s="68" customFormat="1" ht="18.75" customHeight="1" x14ac:dyDescent="0.2">
      <c r="A6" s="294" t="s">
        <v>33</v>
      </c>
      <c r="B6" s="293" t="s">
        <v>81</v>
      </c>
      <c r="C6" s="293"/>
      <c r="D6" s="294" t="s">
        <v>0</v>
      </c>
    </row>
    <row r="7" spans="1:4" s="68" customFormat="1" ht="18.75" customHeight="1" x14ac:dyDescent="0.2">
      <c r="A7" s="294"/>
      <c r="B7" s="55" t="s">
        <v>79</v>
      </c>
      <c r="C7" s="55" t="s">
        <v>80</v>
      </c>
      <c r="D7" s="294"/>
    </row>
    <row r="8" spans="1:4" ht="6" customHeight="1" x14ac:dyDescent="0.2">
      <c r="A8" s="88"/>
      <c r="B8" s="84"/>
      <c r="C8" s="84"/>
      <c r="D8" s="142"/>
    </row>
    <row r="9" spans="1:4" ht="10.5" customHeight="1" x14ac:dyDescent="0.2">
      <c r="A9" s="88" t="s">
        <v>24</v>
      </c>
      <c r="B9" s="186">
        <v>712</v>
      </c>
      <c r="C9" s="186">
        <v>269</v>
      </c>
      <c r="D9" s="201">
        <f t="shared" ref="D9:D29" si="0">SUM(B9:C9)</f>
        <v>981</v>
      </c>
    </row>
    <row r="10" spans="1:4" ht="10.5" customHeight="1" x14ac:dyDescent="0.2">
      <c r="A10" s="88" t="s">
        <v>1</v>
      </c>
      <c r="B10" s="186">
        <v>476</v>
      </c>
      <c r="C10" s="186">
        <v>159</v>
      </c>
      <c r="D10" s="201">
        <f t="shared" si="0"/>
        <v>635</v>
      </c>
    </row>
    <row r="11" spans="1:4" ht="10.5" customHeight="1" x14ac:dyDescent="0.2">
      <c r="A11" s="88" t="s">
        <v>227</v>
      </c>
      <c r="B11" s="186">
        <v>304</v>
      </c>
      <c r="C11" s="186">
        <v>126</v>
      </c>
      <c r="D11" s="201">
        <f t="shared" si="0"/>
        <v>430</v>
      </c>
    </row>
    <row r="12" spans="1:4" ht="10.5" customHeight="1" x14ac:dyDescent="0.2">
      <c r="A12" s="88" t="s">
        <v>12</v>
      </c>
      <c r="B12" s="186">
        <v>281</v>
      </c>
      <c r="C12" s="186">
        <v>78</v>
      </c>
      <c r="D12" s="201">
        <f t="shared" si="0"/>
        <v>359</v>
      </c>
    </row>
    <row r="13" spans="1:4" ht="10.5" customHeight="1" x14ac:dyDescent="0.2">
      <c r="A13" s="88" t="s">
        <v>11</v>
      </c>
      <c r="B13" s="186">
        <v>263</v>
      </c>
      <c r="C13" s="186">
        <v>56</v>
      </c>
      <c r="D13" s="201">
        <f t="shared" si="0"/>
        <v>319</v>
      </c>
    </row>
    <row r="14" spans="1:4" ht="10.5" customHeight="1" x14ac:dyDescent="0.2">
      <c r="A14" s="88" t="s">
        <v>26</v>
      </c>
      <c r="B14" s="186">
        <v>266</v>
      </c>
      <c r="C14" s="186">
        <v>24</v>
      </c>
      <c r="D14" s="201">
        <f t="shared" si="0"/>
        <v>290</v>
      </c>
    </row>
    <row r="15" spans="1:4" ht="10.5" customHeight="1" x14ac:dyDescent="0.2">
      <c r="A15" s="88" t="s">
        <v>25</v>
      </c>
      <c r="B15" s="186">
        <v>187</v>
      </c>
      <c r="C15" s="186">
        <v>22</v>
      </c>
      <c r="D15" s="201">
        <f t="shared" si="0"/>
        <v>209</v>
      </c>
    </row>
    <row r="16" spans="1:4" ht="10.5" customHeight="1" x14ac:dyDescent="0.2">
      <c r="A16" s="88" t="s">
        <v>13</v>
      </c>
      <c r="B16" s="186">
        <v>116</v>
      </c>
      <c r="C16" s="186">
        <v>41</v>
      </c>
      <c r="D16" s="201">
        <f t="shared" si="0"/>
        <v>157</v>
      </c>
    </row>
    <row r="17" spans="1:4" ht="10.5" customHeight="1" x14ac:dyDescent="0.2">
      <c r="A17" s="88" t="s">
        <v>246</v>
      </c>
      <c r="B17" s="186">
        <v>89</v>
      </c>
      <c r="C17" s="186">
        <v>14</v>
      </c>
      <c r="D17" s="201">
        <f t="shared" si="0"/>
        <v>103</v>
      </c>
    </row>
    <row r="18" spans="1:4" ht="10.5" customHeight="1" x14ac:dyDescent="0.2">
      <c r="A18" s="88" t="s">
        <v>14</v>
      </c>
      <c r="B18" s="186">
        <v>49</v>
      </c>
      <c r="C18" s="186">
        <v>36</v>
      </c>
      <c r="D18" s="201">
        <f t="shared" si="0"/>
        <v>85</v>
      </c>
    </row>
    <row r="19" spans="1:4" ht="10.5" customHeight="1" x14ac:dyDescent="0.2">
      <c r="A19" s="88" t="s">
        <v>36</v>
      </c>
      <c r="B19" s="186">
        <v>49</v>
      </c>
      <c r="C19" s="186">
        <v>5</v>
      </c>
      <c r="D19" s="201">
        <f t="shared" si="0"/>
        <v>54</v>
      </c>
    </row>
    <row r="20" spans="1:4" ht="10.5" customHeight="1" x14ac:dyDescent="0.2">
      <c r="A20" s="88" t="s">
        <v>98</v>
      </c>
      <c r="B20" s="186">
        <v>44</v>
      </c>
      <c r="C20" s="186">
        <v>2</v>
      </c>
      <c r="D20" s="201">
        <f t="shared" si="0"/>
        <v>46</v>
      </c>
    </row>
    <row r="21" spans="1:4" ht="10.5" customHeight="1" x14ac:dyDescent="0.2">
      <c r="A21" s="88" t="s">
        <v>37</v>
      </c>
      <c r="B21" s="186">
        <v>21</v>
      </c>
      <c r="C21" s="186">
        <v>0</v>
      </c>
      <c r="D21" s="201">
        <f t="shared" ref="D21:D23" si="1">SUM(B21:C21)</f>
        <v>21</v>
      </c>
    </row>
    <row r="22" spans="1:4" ht="10.5" customHeight="1" x14ac:dyDescent="0.2">
      <c r="A22" s="88" t="s">
        <v>226</v>
      </c>
      <c r="B22" s="186">
        <v>6</v>
      </c>
      <c r="C22" s="186">
        <v>3</v>
      </c>
      <c r="D22" s="201">
        <f t="shared" si="1"/>
        <v>9</v>
      </c>
    </row>
    <row r="23" spans="1:4" ht="10.5" customHeight="1" x14ac:dyDescent="0.2">
      <c r="A23" s="88" t="s">
        <v>280</v>
      </c>
      <c r="B23" s="186">
        <v>6</v>
      </c>
      <c r="C23" s="186">
        <v>0</v>
      </c>
      <c r="D23" s="201">
        <f t="shared" si="1"/>
        <v>6</v>
      </c>
    </row>
    <row r="24" spans="1:4" ht="10.5" customHeight="1" x14ac:dyDescent="0.2">
      <c r="A24" s="88" t="s">
        <v>158</v>
      </c>
      <c r="B24" s="186">
        <v>2</v>
      </c>
      <c r="C24" s="186">
        <v>2</v>
      </c>
      <c r="D24" s="201">
        <f t="shared" si="0"/>
        <v>4</v>
      </c>
    </row>
    <row r="25" spans="1:4" ht="10.5" customHeight="1" x14ac:dyDescent="0.2">
      <c r="A25" s="88" t="s">
        <v>259</v>
      </c>
      <c r="B25" s="186">
        <v>1</v>
      </c>
      <c r="C25" s="186">
        <v>2</v>
      </c>
      <c r="D25" s="201">
        <f t="shared" si="0"/>
        <v>3</v>
      </c>
    </row>
    <row r="26" spans="1:4" ht="10.5" customHeight="1" x14ac:dyDescent="0.2">
      <c r="A26" s="88" t="s">
        <v>321</v>
      </c>
      <c r="B26" s="186">
        <v>1</v>
      </c>
      <c r="C26" s="186">
        <v>2</v>
      </c>
      <c r="D26" s="201">
        <f t="shared" si="0"/>
        <v>3</v>
      </c>
    </row>
    <row r="27" spans="1:4" ht="10.5" customHeight="1" x14ac:dyDescent="0.2">
      <c r="A27" s="88" t="s">
        <v>336</v>
      </c>
      <c r="B27" s="186">
        <v>1</v>
      </c>
      <c r="C27" s="186">
        <v>1</v>
      </c>
      <c r="D27" s="201">
        <f t="shared" si="0"/>
        <v>2</v>
      </c>
    </row>
    <row r="28" spans="1:4" ht="10.5" customHeight="1" x14ac:dyDescent="0.2">
      <c r="A28" s="88" t="s">
        <v>337</v>
      </c>
      <c r="B28" s="186">
        <v>2</v>
      </c>
      <c r="C28" s="186">
        <v>0</v>
      </c>
      <c r="D28" s="201">
        <f t="shared" si="0"/>
        <v>2</v>
      </c>
    </row>
    <row r="29" spans="1:4" ht="10.5" customHeight="1" x14ac:dyDescent="0.2">
      <c r="A29" s="88" t="s">
        <v>338</v>
      </c>
      <c r="B29" s="186">
        <v>1</v>
      </c>
      <c r="C29" s="186">
        <v>0</v>
      </c>
      <c r="D29" s="201">
        <f t="shared" si="0"/>
        <v>1</v>
      </c>
    </row>
    <row r="30" spans="1:4" ht="6" customHeight="1" x14ac:dyDescent="0.2">
      <c r="A30" s="88"/>
      <c r="B30" s="84"/>
      <c r="C30" s="84"/>
      <c r="D30" s="142"/>
    </row>
    <row r="31" spans="1:4" ht="18" customHeight="1" x14ac:dyDescent="0.2">
      <c r="A31" s="86" t="s">
        <v>0</v>
      </c>
      <c r="B31" s="188">
        <f>SUM(B9:B29)</f>
        <v>2877</v>
      </c>
      <c r="C31" s="188">
        <f>SUM(C9:C29)</f>
        <v>842</v>
      </c>
      <c r="D31" s="199">
        <f>SUM(D8:D29)</f>
        <v>3719</v>
      </c>
    </row>
    <row r="32" spans="1:4" ht="18" customHeight="1" x14ac:dyDescent="0.25">
      <c r="B32" s="89"/>
      <c r="C32" s="89"/>
      <c r="D32" s="89"/>
    </row>
    <row r="33" spans="6:9" ht="34.5" customHeight="1" x14ac:dyDescent="0.2">
      <c r="G33" s="68"/>
      <c r="H33" s="68"/>
      <c r="I33" s="68"/>
    </row>
    <row r="34" spans="6:9" ht="33" customHeight="1" x14ac:dyDescent="0.2">
      <c r="F34" s="68"/>
      <c r="G34" s="167"/>
      <c r="H34" s="57"/>
      <c r="I34" s="68"/>
    </row>
    <row r="35" spans="6:9" ht="16.5" customHeight="1" x14ac:dyDescent="0.2">
      <c r="G35" s="167"/>
      <c r="H35" s="168"/>
    </row>
    <row r="36" spans="6:9" ht="18" customHeight="1" x14ac:dyDescent="0.2">
      <c r="F36" s="68"/>
      <c r="H36" s="57"/>
      <c r="I36" s="68"/>
    </row>
    <row r="37" spans="6:9" ht="18" customHeight="1" x14ac:dyDescent="0.2">
      <c r="F37" s="68"/>
      <c r="G37" s="167"/>
      <c r="H37" s="57"/>
      <c r="I37" s="68"/>
    </row>
    <row r="38" spans="6:9" ht="18" customHeight="1" x14ac:dyDescent="0.2">
      <c r="F38" s="68"/>
      <c r="G38" s="167"/>
      <c r="H38" s="168"/>
      <c r="I38" s="68"/>
    </row>
    <row r="39" spans="6:9" ht="18" customHeight="1" x14ac:dyDescent="0.2">
      <c r="F39" s="68"/>
      <c r="G39" s="167"/>
      <c r="H39" s="168"/>
      <c r="I39" s="68"/>
    </row>
    <row r="40" spans="6:9" ht="18" customHeight="1" x14ac:dyDescent="0.2">
      <c r="F40" s="68"/>
      <c r="H40" s="57"/>
      <c r="I40" s="68"/>
    </row>
    <row r="41" spans="6:9" ht="18" customHeight="1" x14ac:dyDescent="0.2"/>
    <row r="42" spans="6:9" ht="18" customHeight="1" x14ac:dyDescent="0.2">
      <c r="H42" s="57"/>
    </row>
    <row r="43" spans="6:9" ht="18" customHeight="1" x14ac:dyDescent="0.2">
      <c r="G43" s="167"/>
      <c r="H43" s="168"/>
    </row>
    <row r="44" spans="6:9" ht="18" customHeight="1" x14ac:dyDescent="0.2"/>
    <row r="45" spans="6:9" ht="18" customHeight="1" x14ac:dyDescent="0.2"/>
    <row r="46" spans="6:9" ht="18" customHeight="1" x14ac:dyDescent="0.2">
      <c r="G46" s="167"/>
      <c r="H46" s="168"/>
    </row>
    <row r="47" spans="6:9" ht="18" customHeight="1" x14ac:dyDescent="0.2">
      <c r="G47" s="167"/>
      <c r="H47" s="168"/>
    </row>
    <row r="48" spans="6:9" x14ac:dyDescent="0.2">
      <c r="H48" s="57"/>
    </row>
    <row r="49" spans="1:8" x14ac:dyDescent="0.2">
      <c r="G49" s="167"/>
      <c r="H49" s="57"/>
    </row>
    <row r="50" spans="1:8" ht="15" x14ac:dyDescent="0.2">
      <c r="A50" s="48" t="s">
        <v>273</v>
      </c>
      <c r="B50" s="48"/>
      <c r="C50" s="48"/>
      <c r="D50" s="48"/>
    </row>
    <row r="51" spans="1:8" ht="15" x14ac:dyDescent="0.2">
      <c r="A51" s="48" t="s">
        <v>243</v>
      </c>
      <c r="B51" s="48"/>
      <c r="C51" s="48"/>
      <c r="D51" s="48"/>
      <c r="H51" s="57"/>
    </row>
    <row r="52" spans="1:8" ht="15" x14ac:dyDescent="0.2">
      <c r="A52" s="48" t="s">
        <v>278</v>
      </c>
      <c r="H52" s="57"/>
    </row>
    <row r="58" spans="1:8" ht="12" customHeight="1" x14ac:dyDescent="0.2"/>
    <row r="59" spans="1:8" ht="12" customHeight="1" x14ac:dyDescent="0.2"/>
    <row r="81" spans="8:12" x14ac:dyDescent="0.2">
      <c r="I81" s="68"/>
      <c r="J81" s="68"/>
      <c r="K81" s="68"/>
      <c r="L81" s="68"/>
    </row>
    <row r="82" spans="8:12" x14ac:dyDescent="0.2">
      <c r="I82" s="68"/>
      <c r="J82" s="68"/>
      <c r="K82" s="68"/>
      <c r="L82" s="68"/>
    </row>
    <row r="83" spans="8:12" x14ac:dyDescent="0.2">
      <c r="L83" s="68"/>
    </row>
    <row r="87" spans="8:12" x14ac:dyDescent="0.2">
      <c r="H87" s="87"/>
    </row>
    <row r="95" spans="8:12" x14ac:dyDescent="0.2">
      <c r="L95" s="87"/>
    </row>
    <row r="102" spans="11:11" x14ac:dyDescent="0.2">
      <c r="K102" s="87"/>
    </row>
  </sheetData>
  <sortState xmlns:xlrd2="http://schemas.microsoft.com/office/spreadsheetml/2017/richdata2" ref="G34:H49">
    <sortCondition descending="1" ref="H34:H49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6"/>
  <sheetViews>
    <sheetView showGridLines="0" zoomScale="115" zoomScaleNormal="115" zoomScaleSheetLayoutView="110" workbookViewId="0">
      <selection activeCell="G1" sqref="G1:I1048576"/>
    </sheetView>
  </sheetViews>
  <sheetFormatPr baseColWidth="10" defaultColWidth="11.42578125" defaultRowHeight="15" x14ac:dyDescent="0.2"/>
  <cols>
    <col min="1" max="1" width="37" style="57" customWidth="1"/>
    <col min="2" max="5" width="12.85546875" style="57" customWidth="1"/>
    <col min="6" max="6" width="11.42578125" style="57" customWidth="1"/>
    <col min="7" max="7" width="34.7109375" style="273" customWidth="1"/>
    <col min="8" max="8" width="13.140625" style="273" customWidth="1"/>
    <col min="9" max="9" width="9.85546875" style="273" customWidth="1"/>
    <col min="10" max="10" width="19.140625" style="57" customWidth="1"/>
    <col min="11" max="11" width="11.42578125" style="57"/>
    <col min="12" max="12" width="2.140625" style="57" customWidth="1"/>
    <col min="13" max="13" width="8.140625" style="57" customWidth="1"/>
    <col min="14" max="16384" width="11.42578125" style="57"/>
  </cols>
  <sheetData>
    <row r="1" spans="1:10" s="56" customFormat="1" ht="22.5" x14ac:dyDescent="0.2">
      <c r="A1" s="296" t="s">
        <v>137</v>
      </c>
      <c r="B1" s="296"/>
      <c r="C1" s="296"/>
      <c r="D1" s="296"/>
      <c r="E1" s="296"/>
      <c r="G1" s="272"/>
      <c r="H1" s="272"/>
      <c r="I1" s="272"/>
    </row>
    <row r="2" spans="1:10" x14ac:dyDescent="0.2">
      <c r="A2" s="224" t="s">
        <v>82</v>
      </c>
      <c r="B2" s="218"/>
      <c r="C2" s="218"/>
      <c r="D2" s="218"/>
      <c r="E2" s="218"/>
    </row>
    <row r="3" spans="1:10" ht="27" customHeight="1" x14ac:dyDescent="0.2">
      <c r="A3" s="297" t="s">
        <v>105</v>
      </c>
      <c r="B3" s="297"/>
      <c r="C3" s="297"/>
      <c r="D3" s="297"/>
      <c r="E3" s="297"/>
      <c r="F3" s="59"/>
    </row>
    <row r="4" spans="1:10" ht="22.5" x14ac:dyDescent="0.2">
      <c r="A4" s="300" t="s">
        <v>325</v>
      </c>
      <c r="B4" s="297"/>
      <c r="C4" s="297"/>
      <c r="D4" s="297"/>
      <c r="E4" s="297"/>
      <c r="F4" s="59"/>
    </row>
    <row r="5" spans="1:10" ht="13.5" customHeight="1" x14ac:dyDescent="0.2">
      <c r="A5" s="298"/>
      <c r="B5" s="298"/>
      <c r="C5" s="298"/>
      <c r="D5" s="299"/>
      <c r="E5" s="299"/>
      <c r="F5" s="61"/>
    </row>
    <row r="6" spans="1:10" ht="18" customHeight="1" x14ac:dyDescent="0.2">
      <c r="A6" s="289" t="s">
        <v>15</v>
      </c>
      <c r="B6" s="293" t="s">
        <v>81</v>
      </c>
      <c r="C6" s="293"/>
      <c r="D6" s="293" t="s">
        <v>0</v>
      </c>
      <c r="E6" s="327"/>
      <c r="F6" s="90"/>
      <c r="G6" s="274" t="s">
        <v>17</v>
      </c>
      <c r="H6" s="275">
        <f>+D9</f>
        <v>676</v>
      </c>
      <c r="I6" s="276"/>
      <c r="J6" s="251"/>
    </row>
    <row r="7" spans="1:10" ht="18" customHeight="1" x14ac:dyDescent="0.2">
      <c r="A7" s="289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274" t="s">
        <v>18</v>
      </c>
      <c r="H7" s="275">
        <f>+D14</f>
        <v>19</v>
      </c>
      <c r="I7" s="277"/>
      <c r="J7" s="91"/>
    </row>
    <row r="8" spans="1:10" s="58" customFormat="1" ht="19.5" x14ac:dyDescent="0.2">
      <c r="A8" s="92" t="s">
        <v>21</v>
      </c>
      <c r="B8" s="202">
        <v>2327</v>
      </c>
      <c r="C8" s="202">
        <v>716</v>
      </c>
      <c r="D8" s="202">
        <f t="shared" ref="D8:D14" si="0">SUM(B8:C8)</f>
        <v>3043</v>
      </c>
      <c r="E8" s="93">
        <f>+D8/$D$15*100</f>
        <v>81.407169609416798</v>
      </c>
      <c r="F8" s="49"/>
      <c r="G8" s="274" t="s">
        <v>16</v>
      </c>
      <c r="H8" s="275">
        <f>+D8</f>
        <v>3043</v>
      </c>
      <c r="I8" s="277"/>
      <c r="J8" s="91"/>
    </row>
    <row r="9" spans="1:10" s="58" customFormat="1" ht="19.5" x14ac:dyDescent="0.2">
      <c r="A9" s="92" t="s">
        <v>22</v>
      </c>
      <c r="B9" s="202">
        <v>550</v>
      </c>
      <c r="C9" s="202">
        <v>126</v>
      </c>
      <c r="D9" s="202">
        <f>SUM(B9:C9)</f>
        <v>676</v>
      </c>
      <c r="E9" s="93">
        <f>+D9/$D$15*100</f>
        <v>18.084537185660782</v>
      </c>
      <c r="F9" s="49"/>
      <c r="G9" s="278" t="s">
        <v>132</v>
      </c>
      <c r="H9" s="279">
        <f>+D12</f>
        <v>2</v>
      </c>
      <c r="I9" s="277"/>
    </row>
    <row r="10" spans="1:10" ht="19.5" x14ac:dyDescent="0.2">
      <c r="A10" s="64" t="s">
        <v>19</v>
      </c>
      <c r="B10" s="203">
        <v>14</v>
      </c>
      <c r="C10" s="203">
        <v>3</v>
      </c>
      <c r="D10" s="203">
        <f>SUM(B10:C10)</f>
        <v>17</v>
      </c>
      <c r="E10" s="94">
        <f t="shared" ref="E10:E15" si="1">+D10/$D$15*100</f>
        <v>0.45478865703584803</v>
      </c>
      <c r="F10" s="90"/>
      <c r="G10" s="278" t="s">
        <v>20</v>
      </c>
      <c r="H10" s="279">
        <f>+D13</f>
        <v>183</v>
      </c>
      <c r="I10" s="277"/>
    </row>
    <row r="11" spans="1:10" ht="19.5" x14ac:dyDescent="0.2">
      <c r="A11" s="64" t="s">
        <v>245</v>
      </c>
      <c r="B11" s="203">
        <v>392</v>
      </c>
      <c r="C11" s="203">
        <v>82</v>
      </c>
      <c r="D11" s="203">
        <f t="shared" si="0"/>
        <v>474</v>
      </c>
      <c r="E11" s="94">
        <f t="shared" si="1"/>
        <v>12.680577849117174</v>
      </c>
      <c r="F11" s="90"/>
      <c r="G11" s="278" t="s">
        <v>19</v>
      </c>
      <c r="H11" s="279">
        <f>+D10</f>
        <v>17</v>
      </c>
      <c r="I11" s="277"/>
    </row>
    <row r="12" spans="1:10" ht="19.5" x14ac:dyDescent="0.2">
      <c r="A12" s="64" t="s">
        <v>132</v>
      </c>
      <c r="B12" s="203">
        <v>2</v>
      </c>
      <c r="C12" s="203">
        <v>0</v>
      </c>
      <c r="D12" s="203">
        <f>SUM(B12:C12)</f>
        <v>2</v>
      </c>
      <c r="E12" s="94">
        <f>+D12/$D$15*100</f>
        <v>5.3504547886570351E-2</v>
      </c>
      <c r="F12" s="90"/>
      <c r="G12" s="278" t="s">
        <v>245</v>
      </c>
      <c r="H12" s="279">
        <f>+D11</f>
        <v>474</v>
      </c>
      <c r="I12" s="277"/>
    </row>
    <row r="13" spans="1:10" x14ac:dyDescent="0.2">
      <c r="A13" s="64" t="s">
        <v>20</v>
      </c>
      <c r="B13" s="203">
        <v>142</v>
      </c>
      <c r="C13" s="203">
        <v>41</v>
      </c>
      <c r="D13" s="203">
        <f t="shared" si="0"/>
        <v>183</v>
      </c>
      <c r="E13" s="94">
        <f t="shared" si="1"/>
        <v>4.8956661316211871</v>
      </c>
      <c r="F13" s="95"/>
      <c r="I13" s="277"/>
    </row>
    <row r="14" spans="1:10" x14ac:dyDescent="0.2">
      <c r="A14" s="92" t="s">
        <v>23</v>
      </c>
      <c r="B14" s="202">
        <v>16</v>
      </c>
      <c r="C14" s="202">
        <v>3</v>
      </c>
      <c r="D14" s="202">
        <f t="shared" si="0"/>
        <v>19</v>
      </c>
      <c r="E14" s="93">
        <f>+D14/$D$15*100</f>
        <v>0.50829320492241836</v>
      </c>
      <c r="F14" s="90"/>
    </row>
    <row r="15" spans="1:10" s="58" customFormat="1" ht="18" customHeight="1" x14ac:dyDescent="0.2">
      <c r="A15" s="54" t="s">
        <v>0</v>
      </c>
      <c r="B15" s="204">
        <f>SUM(B8+B9+B14)</f>
        <v>2893</v>
      </c>
      <c r="C15" s="204">
        <f>SUM(C8+C9+C14)</f>
        <v>845</v>
      </c>
      <c r="D15" s="204">
        <f>SUM(D8+D9+D14)</f>
        <v>3738</v>
      </c>
      <c r="E15" s="96">
        <f t="shared" si="1"/>
        <v>100</v>
      </c>
      <c r="F15" s="49"/>
      <c r="G15" s="273"/>
      <c r="H15" s="273"/>
      <c r="I15" s="280"/>
    </row>
    <row r="16" spans="1:10" s="58" customFormat="1" x14ac:dyDescent="0.2">
      <c r="A16" s="57"/>
      <c r="B16" s="62"/>
      <c r="C16" s="62"/>
      <c r="D16" s="62"/>
      <c r="E16" s="62"/>
      <c r="G16" s="273"/>
      <c r="H16" s="273"/>
      <c r="I16" s="280"/>
    </row>
    <row r="17" spans="1:5" ht="36" customHeight="1" x14ac:dyDescent="0.2">
      <c r="B17" s="62"/>
      <c r="C17" s="62"/>
      <c r="D17" s="62"/>
      <c r="E17" s="62"/>
    </row>
    <row r="18" spans="1:5" x14ac:dyDescent="0.2">
      <c r="B18" s="62"/>
      <c r="C18" s="62"/>
      <c r="D18" s="62"/>
      <c r="E18" s="62"/>
    </row>
    <row r="19" spans="1:5" ht="18" customHeight="1" x14ac:dyDescent="0.2">
      <c r="B19" s="62"/>
      <c r="C19" s="62"/>
      <c r="D19" s="62"/>
      <c r="E19" s="62"/>
    </row>
    <row r="20" spans="1:5" ht="19.5" customHeight="1" x14ac:dyDescent="0.2">
      <c r="B20" s="62"/>
      <c r="C20" s="62"/>
      <c r="D20" s="62"/>
      <c r="E20" s="62"/>
    </row>
    <row r="21" spans="1:5" ht="19.5" customHeight="1" x14ac:dyDescent="0.2">
      <c r="B21" s="62"/>
      <c r="C21" s="62"/>
      <c r="D21" s="62"/>
      <c r="E21" s="62"/>
    </row>
    <row r="22" spans="1:5" ht="19.5" customHeight="1" x14ac:dyDescent="0.2">
      <c r="B22" s="62"/>
      <c r="C22" s="62"/>
      <c r="D22" s="62"/>
      <c r="E22" s="62"/>
    </row>
    <row r="23" spans="1:5" ht="19.5" customHeight="1" x14ac:dyDescent="0.2">
      <c r="B23" s="62"/>
      <c r="C23" s="62"/>
      <c r="D23" s="62"/>
      <c r="E23" s="62"/>
    </row>
    <row r="24" spans="1:5" ht="19.5" customHeight="1" x14ac:dyDescent="0.2">
      <c r="B24" s="62"/>
      <c r="C24" s="62"/>
      <c r="D24" s="62"/>
      <c r="E24" s="62"/>
    </row>
    <row r="25" spans="1:5" ht="19.5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  <row r="30" spans="1:5" ht="12" customHeight="1" x14ac:dyDescent="0.2"/>
    <row r="31" spans="1:5" ht="14.25" customHeight="1" x14ac:dyDescent="0.2">
      <c r="A31" s="48" t="s">
        <v>270</v>
      </c>
      <c r="B31" s="48"/>
      <c r="C31" s="48"/>
      <c r="D31" s="48"/>
      <c r="E31" s="48"/>
    </row>
    <row r="32" spans="1:5" ht="13.5" customHeight="1" x14ac:dyDescent="0.2">
      <c r="A32" s="48" t="s">
        <v>243</v>
      </c>
      <c r="B32" s="48"/>
      <c r="C32" s="48"/>
      <c r="D32" s="48"/>
      <c r="E32" s="48"/>
    </row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87"/>
    </row>
    <row r="45" spans="1:1" ht="20.100000000000001" customHeight="1" x14ac:dyDescent="0.2">
      <c r="A45" s="87"/>
    </row>
    <row r="46" spans="1:1" ht="20.100000000000001" customHeight="1" x14ac:dyDescent="0.2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51"/>
  <sheetViews>
    <sheetView showGridLines="0" zoomScale="90" zoomScaleNormal="90" zoomScaleSheetLayoutView="85" workbookViewId="0">
      <selection activeCell="A6" sqref="A6:A7"/>
    </sheetView>
  </sheetViews>
  <sheetFormatPr baseColWidth="10" defaultColWidth="11.42578125" defaultRowHeight="15" x14ac:dyDescent="0.2"/>
  <cols>
    <col min="1" max="1" width="74.7109375" style="57" customWidth="1"/>
    <col min="2" max="8" width="7.140625" style="57" customWidth="1"/>
    <col min="9" max="9" width="9.7109375" style="57" customWidth="1"/>
    <col min="10" max="10" width="11.7109375" style="57" customWidth="1"/>
    <col min="11" max="16384" width="11.42578125" style="57"/>
  </cols>
  <sheetData>
    <row r="1" spans="1:10" x14ac:dyDescent="0.2">
      <c r="A1" s="296" t="s">
        <v>145</v>
      </c>
      <c r="B1" s="296"/>
      <c r="C1" s="296"/>
      <c r="D1" s="296"/>
      <c r="E1" s="296"/>
      <c r="F1" s="296"/>
      <c r="G1" s="296"/>
      <c r="H1" s="296"/>
      <c r="I1" s="97"/>
      <c r="J1" s="97"/>
    </row>
    <row r="2" spans="1:10" x14ac:dyDescent="0.2">
      <c r="A2" s="224" t="s">
        <v>82</v>
      </c>
      <c r="B2" s="219"/>
      <c r="C2" s="219"/>
      <c r="D2" s="219"/>
      <c r="E2" s="219"/>
      <c r="F2" s="219"/>
      <c r="G2" s="219"/>
      <c r="H2" s="219"/>
    </row>
    <row r="3" spans="1:10" x14ac:dyDescent="0.2">
      <c r="A3" s="297" t="s">
        <v>242</v>
      </c>
      <c r="B3" s="297"/>
      <c r="C3" s="297"/>
      <c r="D3" s="297"/>
      <c r="E3" s="297"/>
      <c r="F3" s="297"/>
      <c r="G3" s="297"/>
      <c r="H3" s="297"/>
    </row>
    <row r="4" spans="1:10" x14ac:dyDescent="0.2">
      <c r="A4" s="300" t="s">
        <v>325</v>
      </c>
      <c r="B4" s="297"/>
      <c r="C4" s="297"/>
      <c r="D4" s="297"/>
      <c r="E4" s="297"/>
      <c r="F4" s="297"/>
      <c r="G4" s="297"/>
      <c r="H4" s="297"/>
    </row>
    <row r="5" spans="1:10" x14ac:dyDescent="0.2">
      <c r="A5" s="166"/>
      <c r="B5" s="5"/>
      <c r="C5" s="5"/>
      <c r="D5" s="5"/>
      <c r="E5" s="5"/>
      <c r="F5" s="5"/>
      <c r="G5" s="5"/>
      <c r="H5" s="5"/>
    </row>
    <row r="6" spans="1:10" ht="17.25" customHeight="1" x14ac:dyDescent="0.2">
      <c r="A6" s="309" t="s">
        <v>198</v>
      </c>
      <c r="B6" s="332" t="s">
        <v>51</v>
      </c>
      <c r="C6" s="332"/>
      <c r="D6" s="332"/>
      <c r="E6" s="332"/>
      <c r="F6" s="332"/>
      <c r="G6" s="332"/>
      <c r="H6" s="332"/>
      <c r="I6" s="330" t="s">
        <v>0</v>
      </c>
    </row>
    <row r="7" spans="1:10" ht="18.75" customHeight="1" x14ac:dyDescent="0.2">
      <c r="A7" s="309"/>
      <c r="B7" s="164" t="s">
        <v>120</v>
      </c>
      <c r="C7" s="164" t="s">
        <v>75</v>
      </c>
      <c r="D7" s="164" t="s">
        <v>74</v>
      </c>
      <c r="E7" s="164" t="s">
        <v>70</v>
      </c>
      <c r="F7" s="164" t="s">
        <v>69</v>
      </c>
      <c r="G7" s="164" t="s">
        <v>130</v>
      </c>
      <c r="H7" s="164" t="s">
        <v>72</v>
      </c>
      <c r="I7" s="330"/>
      <c r="J7" s="98"/>
    </row>
    <row r="8" spans="1:10" ht="17.25" customHeight="1" x14ac:dyDescent="0.2">
      <c r="A8" s="80" t="s">
        <v>165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144">
        <f t="shared" ref="I8:I16" si="0">SUM(B8:H8)</f>
        <v>0</v>
      </c>
      <c r="J8" s="98"/>
    </row>
    <row r="9" spans="1:10" ht="17.25" customHeight="1" x14ac:dyDescent="0.2">
      <c r="A9" s="111" t="s">
        <v>168</v>
      </c>
      <c r="B9" s="99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207">
        <f t="shared" si="0"/>
        <v>0</v>
      </c>
      <c r="J9" s="98"/>
    </row>
    <row r="10" spans="1:10" ht="17.25" customHeight="1" x14ac:dyDescent="0.2">
      <c r="A10" s="80" t="s">
        <v>177</v>
      </c>
      <c r="B10" s="249">
        <v>0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49">
        <v>0</v>
      </c>
      <c r="I10" s="144">
        <f t="shared" si="0"/>
        <v>0</v>
      </c>
      <c r="J10" s="98"/>
    </row>
    <row r="11" spans="1:10" ht="17.25" customHeight="1" x14ac:dyDescent="0.2">
      <c r="A11" s="80" t="s">
        <v>169</v>
      </c>
      <c r="B11" s="249">
        <v>1</v>
      </c>
      <c r="C11" s="249">
        <v>0</v>
      </c>
      <c r="D11" s="249">
        <v>2</v>
      </c>
      <c r="E11" s="249">
        <v>0</v>
      </c>
      <c r="F11" s="249">
        <v>0</v>
      </c>
      <c r="G11" s="249">
        <v>0</v>
      </c>
      <c r="H11" s="249">
        <v>0</v>
      </c>
      <c r="I11" s="144">
        <f t="shared" si="0"/>
        <v>3</v>
      </c>
      <c r="J11" s="98"/>
    </row>
    <row r="12" spans="1:10" ht="17.25" customHeight="1" x14ac:dyDescent="0.2">
      <c r="A12" s="258" t="s">
        <v>173</v>
      </c>
      <c r="B12" s="247">
        <v>1</v>
      </c>
      <c r="C12" s="247">
        <v>0</v>
      </c>
      <c r="D12" s="247">
        <v>1</v>
      </c>
      <c r="E12" s="247">
        <v>0</v>
      </c>
      <c r="F12" s="247">
        <v>0</v>
      </c>
      <c r="G12" s="247">
        <v>0</v>
      </c>
      <c r="H12" s="247">
        <v>0</v>
      </c>
      <c r="I12" s="248">
        <f t="shared" si="0"/>
        <v>2</v>
      </c>
      <c r="J12" s="98"/>
    </row>
    <row r="13" spans="1:10" ht="17.25" customHeight="1" x14ac:dyDescent="0.2">
      <c r="A13" s="258" t="s">
        <v>170</v>
      </c>
      <c r="B13" s="247">
        <v>0</v>
      </c>
      <c r="C13" s="247">
        <v>0</v>
      </c>
      <c r="D13" s="247">
        <v>1</v>
      </c>
      <c r="E13" s="247">
        <v>0</v>
      </c>
      <c r="F13" s="247">
        <v>0</v>
      </c>
      <c r="G13" s="247">
        <v>0</v>
      </c>
      <c r="H13" s="247">
        <v>0</v>
      </c>
      <c r="I13" s="248">
        <f t="shared" si="0"/>
        <v>1</v>
      </c>
      <c r="J13" s="98"/>
    </row>
    <row r="14" spans="1:10" ht="17.25" customHeight="1" x14ac:dyDescent="0.2">
      <c r="A14" s="80" t="s">
        <v>174</v>
      </c>
      <c r="B14" s="99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1</v>
      </c>
      <c r="I14" s="144">
        <f t="shared" si="0"/>
        <v>1</v>
      </c>
      <c r="J14" s="98"/>
    </row>
    <row r="15" spans="1:10" ht="33.75" customHeight="1" x14ac:dyDescent="0.2">
      <c r="A15" s="111" t="s">
        <v>175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247">
        <v>1</v>
      </c>
      <c r="I15" s="248">
        <f t="shared" si="0"/>
        <v>1</v>
      </c>
      <c r="J15" s="98"/>
    </row>
    <row r="16" spans="1:10" ht="17.25" customHeight="1" x14ac:dyDescent="0.2">
      <c r="A16" s="80" t="s">
        <v>188</v>
      </c>
      <c r="B16" s="249">
        <v>0</v>
      </c>
      <c r="C16" s="249">
        <v>0</v>
      </c>
      <c r="D16" s="249">
        <v>0</v>
      </c>
      <c r="E16" s="249">
        <v>0</v>
      </c>
      <c r="F16" s="99">
        <v>0</v>
      </c>
      <c r="G16" s="99">
        <v>0</v>
      </c>
      <c r="H16" s="249">
        <v>0</v>
      </c>
      <c r="I16" s="144">
        <f t="shared" si="0"/>
        <v>0</v>
      </c>
      <c r="J16" s="98"/>
    </row>
    <row r="17" spans="1:10" x14ac:dyDescent="0.2">
      <c r="A17" s="258" t="s">
        <v>189</v>
      </c>
      <c r="B17" s="247">
        <v>0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  <c r="H17" s="247">
        <v>0</v>
      </c>
      <c r="I17" s="248">
        <f t="shared" ref="I17" si="1">SUM(B17:H17)</f>
        <v>0</v>
      </c>
      <c r="J17" s="98"/>
    </row>
    <row r="18" spans="1:10" x14ac:dyDescent="0.2">
      <c r="A18" s="80" t="s">
        <v>185</v>
      </c>
      <c r="B18" s="249">
        <v>0</v>
      </c>
      <c r="C18" s="249">
        <v>0</v>
      </c>
      <c r="D18" s="249">
        <v>0</v>
      </c>
      <c r="E18" s="249">
        <v>0</v>
      </c>
      <c r="F18" s="99">
        <v>0</v>
      </c>
      <c r="G18" s="99">
        <v>0</v>
      </c>
      <c r="H18" s="249">
        <v>0</v>
      </c>
      <c r="I18" s="144">
        <f t="shared" ref="I18:I24" si="2">SUM(B18:H18)</f>
        <v>0</v>
      </c>
      <c r="J18" s="98"/>
    </row>
    <row r="19" spans="1:10" ht="17.25" customHeight="1" x14ac:dyDescent="0.2">
      <c r="A19" s="80" t="s">
        <v>180</v>
      </c>
      <c r="B19" s="249">
        <v>0</v>
      </c>
      <c r="C19" s="249">
        <v>0</v>
      </c>
      <c r="D19" s="249">
        <v>0</v>
      </c>
      <c r="E19" s="249">
        <v>0</v>
      </c>
      <c r="F19" s="249">
        <v>0</v>
      </c>
      <c r="G19" s="249">
        <v>0</v>
      </c>
      <c r="H19" s="249">
        <v>0</v>
      </c>
      <c r="I19" s="144">
        <f t="shared" si="2"/>
        <v>0</v>
      </c>
      <c r="J19" s="180"/>
    </row>
    <row r="20" spans="1:10" x14ac:dyDescent="0.2">
      <c r="A20" s="258" t="s">
        <v>184</v>
      </c>
      <c r="B20" s="247">
        <v>0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  <c r="H20" s="247">
        <v>0</v>
      </c>
      <c r="I20" s="248">
        <f t="shared" si="2"/>
        <v>0</v>
      </c>
      <c r="J20" s="98"/>
    </row>
    <row r="21" spans="1:10" ht="17.25" customHeight="1" x14ac:dyDescent="0.2">
      <c r="A21" s="80" t="s">
        <v>192</v>
      </c>
      <c r="B21" s="249">
        <v>0</v>
      </c>
      <c r="C21" s="249">
        <v>0</v>
      </c>
      <c r="D21" s="249">
        <v>0</v>
      </c>
      <c r="E21" s="249">
        <v>2</v>
      </c>
      <c r="F21" s="249">
        <v>0</v>
      </c>
      <c r="G21" s="249">
        <v>0</v>
      </c>
      <c r="H21" s="249">
        <v>0</v>
      </c>
      <c r="I21" s="259">
        <f t="shared" si="2"/>
        <v>2</v>
      </c>
      <c r="J21" s="98"/>
    </row>
    <row r="22" spans="1:10" ht="21" customHeight="1" x14ac:dyDescent="0.2">
      <c r="A22" s="111" t="s">
        <v>193</v>
      </c>
      <c r="B22" s="247">
        <v>0</v>
      </c>
      <c r="C22" s="247">
        <v>0</v>
      </c>
      <c r="D22" s="247">
        <v>0</v>
      </c>
      <c r="E22" s="247">
        <v>2</v>
      </c>
      <c r="F22" s="247">
        <v>0</v>
      </c>
      <c r="G22" s="247">
        <v>0</v>
      </c>
      <c r="H22" s="247">
        <v>0</v>
      </c>
      <c r="I22" s="248">
        <f t="shared" si="2"/>
        <v>2</v>
      </c>
      <c r="J22" s="98"/>
    </row>
    <row r="23" spans="1:10" ht="17.25" customHeight="1" x14ac:dyDescent="0.2">
      <c r="A23" s="80" t="s">
        <v>197</v>
      </c>
      <c r="B23" s="249">
        <v>0</v>
      </c>
      <c r="C23" s="249">
        <v>0</v>
      </c>
      <c r="D23" s="249">
        <v>0</v>
      </c>
      <c r="E23" s="249">
        <v>0</v>
      </c>
      <c r="F23" s="249">
        <v>0</v>
      </c>
      <c r="G23" s="249">
        <v>0</v>
      </c>
      <c r="H23" s="249">
        <v>0</v>
      </c>
      <c r="I23" s="259">
        <f t="shared" si="2"/>
        <v>0</v>
      </c>
      <c r="J23" s="98"/>
    </row>
    <row r="24" spans="1:10" ht="17.25" customHeight="1" x14ac:dyDescent="0.2">
      <c r="A24" s="80" t="s">
        <v>191</v>
      </c>
      <c r="B24" s="99">
        <v>3</v>
      </c>
      <c r="C24" s="99">
        <v>2</v>
      </c>
      <c r="D24" s="99">
        <v>3</v>
      </c>
      <c r="E24" s="99">
        <v>0</v>
      </c>
      <c r="F24" s="99">
        <v>3</v>
      </c>
      <c r="G24" s="99">
        <v>2</v>
      </c>
      <c r="H24" s="99">
        <v>0</v>
      </c>
      <c r="I24" s="144">
        <f t="shared" si="2"/>
        <v>13</v>
      </c>
      <c r="J24" s="98"/>
    </row>
    <row r="25" spans="1:10" ht="24" customHeight="1" x14ac:dyDescent="0.2">
      <c r="A25" s="54" t="s">
        <v>0</v>
      </c>
      <c r="B25" s="109">
        <f t="shared" ref="B25:H25" si="3">SUM(B8,B10,B11,B14,B16,B18,B19,B21,B23,B24)</f>
        <v>4</v>
      </c>
      <c r="C25" s="109">
        <f t="shared" si="3"/>
        <v>2</v>
      </c>
      <c r="D25" s="109">
        <f t="shared" si="3"/>
        <v>5</v>
      </c>
      <c r="E25" s="109">
        <f t="shared" si="3"/>
        <v>2</v>
      </c>
      <c r="F25" s="109">
        <f t="shared" si="3"/>
        <v>3</v>
      </c>
      <c r="G25" s="109">
        <f t="shared" si="3"/>
        <v>2</v>
      </c>
      <c r="H25" s="109">
        <f t="shared" si="3"/>
        <v>1</v>
      </c>
      <c r="I25" s="110">
        <f>+SUM(B25:H25)</f>
        <v>19</v>
      </c>
    </row>
    <row r="26" spans="1:10" x14ac:dyDescent="0.2">
      <c r="A26" s="48" t="s">
        <v>273</v>
      </c>
    </row>
    <row r="27" spans="1:10" x14ac:dyDescent="0.2">
      <c r="A27" s="48" t="s">
        <v>243</v>
      </c>
    </row>
    <row r="28" spans="1:10" x14ac:dyDescent="0.2">
      <c r="A28" s="331" t="s">
        <v>51</v>
      </c>
      <c r="B28" s="331"/>
      <c r="C28" s="331"/>
      <c r="D28" s="331"/>
      <c r="E28" s="331"/>
      <c r="F28" s="331"/>
      <c r="G28" s="331"/>
      <c r="H28" s="331"/>
    </row>
    <row r="29" spans="1:10" ht="15" customHeight="1" x14ac:dyDescent="0.2">
      <c r="A29" s="100"/>
      <c r="B29" s="100"/>
      <c r="C29" s="100"/>
      <c r="D29" s="100"/>
      <c r="E29" s="100"/>
      <c r="F29" s="100"/>
      <c r="G29" s="100"/>
      <c r="H29" s="100"/>
    </row>
    <row r="30" spans="1:10" ht="12.75" customHeight="1" x14ac:dyDescent="0.2">
      <c r="A30" s="101" t="s">
        <v>68</v>
      </c>
      <c r="B30" s="329" t="s">
        <v>60</v>
      </c>
      <c r="C30" s="329"/>
      <c r="D30" s="329"/>
      <c r="E30" s="329"/>
      <c r="F30" s="329"/>
      <c r="G30" s="102"/>
      <c r="J30" s="103"/>
    </row>
    <row r="31" spans="1:10" ht="13.5" customHeight="1" x14ac:dyDescent="0.2">
      <c r="A31" s="101" t="s">
        <v>67</v>
      </c>
      <c r="B31" s="329" t="s">
        <v>59</v>
      </c>
      <c r="C31" s="329"/>
      <c r="D31" s="329"/>
      <c r="E31" s="329"/>
      <c r="F31" s="329"/>
      <c r="G31" s="102"/>
      <c r="J31" s="103"/>
    </row>
    <row r="32" spans="1:10" ht="13.5" customHeight="1" x14ac:dyDescent="0.2">
      <c r="A32" s="101" t="s">
        <v>66</v>
      </c>
      <c r="B32" s="329" t="s">
        <v>58</v>
      </c>
      <c r="C32" s="329"/>
      <c r="D32" s="329"/>
      <c r="E32" s="329"/>
      <c r="F32" s="329"/>
      <c r="G32" s="102"/>
      <c r="J32" s="103"/>
    </row>
    <row r="33" spans="1:12" ht="13.5" customHeight="1" x14ac:dyDescent="0.2">
      <c r="A33" s="101" t="s">
        <v>65</v>
      </c>
      <c r="B33" s="329" t="s">
        <v>57</v>
      </c>
      <c r="C33" s="329"/>
      <c r="D33" s="329"/>
      <c r="E33" s="329"/>
      <c r="F33" s="329"/>
      <c r="G33" s="102"/>
      <c r="J33" s="103"/>
    </row>
    <row r="34" spans="1:12" ht="13.5" customHeight="1" x14ac:dyDescent="0.2">
      <c r="A34" s="101" t="s">
        <v>64</v>
      </c>
      <c r="B34" s="329" t="s">
        <v>56</v>
      </c>
      <c r="C34" s="329"/>
      <c r="D34" s="329"/>
      <c r="E34" s="329"/>
      <c r="F34" s="329"/>
      <c r="G34" s="102"/>
      <c r="J34" s="103"/>
    </row>
    <row r="35" spans="1:12" ht="13.5" customHeight="1" x14ac:dyDescent="0.2">
      <c r="A35" s="101" t="s">
        <v>63</v>
      </c>
      <c r="B35" s="329" t="s">
        <v>55</v>
      </c>
      <c r="C35" s="329"/>
      <c r="D35" s="329"/>
      <c r="E35" s="329"/>
      <c r="F35" s="329"/>
      <c r="G35" s="102"/>
      <c r="J35" s="103"/>
    </row>
    <row r="36" spans="1:12" ht="13.5" customHeight="1" x14ac:dyDescent="0.2">
      <c r="A36" s="101" t="s">
        <v>62</v>
      </c>
      <c r="B36" s="329" t="s">
        <v>54</v>
      </c>
      <c r="C36" s="329"/>
      <c r="D36" s="329"/>
      <c r="E36" s="329"/>
      <c r="F36" s="329"/>
      <c r="G36" s="102"/>
      <c r="J36" s="103"/>
    </row>
    <row r="37" spans="1:12" ht="13.5" customHeight="1" x14ac:dyDescent="0.2">
      <c r="A37" s="101" t="s">
        <v>61</v>
      </c>
      <c r="B37" s="329" t="s">
        <v>53</v>
      </c>
      <c r="C37" s="329"/>
      <c r="D37" s="329"/>
      <c r="E37" s="329"/>
      <c r="F37" s="329"/>
      <c r="G37" s="102"/>
      <c r="J37" s="103"/>
    </row>
    <row r="38" spans="1:12" ht="13.5" customHeight="1" x14ac:dyDescent="0.2">
      <c r="A38" s="102"/>
      <c r="B38" s="329" t="s">
        <v>133</v>
      </c>
      <c r="C38" s="329"/>
      <c r="D38" s="329"/>
      <c r="E38" s="329"/>
      <c r="F38" s="329"/>
      <c r="G38" s="102"/>
      <c r="J38" s="103"/>
    </row>
    <row r="41" spans="1:12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1:12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2" x14ac:dyDescent="0.15">
      <c r="A43" s="104"/>
      <c r="B43" s="105"/>
      <c r="C43" s="105"/>
      <c r="D43" s="105"/>
      <c r="E43" s="105"/>
      <c r="F43" s="105"/>
      <c r="G43" s="105"/>
      <c r="H43" s="105"/>
      <c r="I43" s="328"/>
      <c r="J43" s="328"/>
      <c r="K43" s="328"/>
      <c r="L43" s="328"/>
    </row>
    <row r="44" spans="1:12" x14ac:dyDescent="0.2">
      <c r="A44" s="106"/>
      <c r="B44" s="107"/>
      <c r="C44" s="107"/>
      <c r="D44" s="107"/>
      <c r="E44" s="107"/>
      <c r="F44" s="107"/>
      <c r="G44" s="107"/>
      <c r="H44" s="107"/>
      <c r="I44" s="328"/>
      <c r="J44" s="328"/>
      <c r="K44" s="328"/>
      <c r="L44" s="328"/>
    </row>
    <row r="45" spans="1:12" x14ac:dyDescent="0.2">
      <c r="A45" s="106"/>
      <c r="B45" s="107"/>
      <c r="C45" s="107"/>
      <c r="D45" s="107"/>
      <c r="E45" s="107"/>
      <c r="F45" s="107"/>
      <c r="G45" s="107"/>
      <c r="H45" s="107"/>
      <c r="I45" s="328"/>
      <c r="J45" s="328"/>
      <c r="K45" s="328"/>
      <c r="L45" s="328"/>
    </row>
    <row r="46" spans="1:12" x14ac:dyDescent="0.2">
      <c r="A46" s="106"/>
      <c r="B46" s="107"/>
      <c r="C46" s="107"/>
      <c r="D46" s="107"/>
      <c r="E46" s="107"/>
      <c r="F46" s="107"/>
      <c r="G46" s="107"/>
      <c r="H46" s="107"/>
      <c r="I46" s="328"/>
      <c r="J46" s="328"/>
      <c r="K46" s="328"/>
      <c r="L46" s="328"/>
    </row>
    <row r="47" spans="1:12" x14ac:dyDescent="0.2">
      <c r="A47" s="106"/>
      <c r="B47" s="107"/>
      <c r="C47" s="107"/>
      <c r="D47" s="107"/>
      <c r="E47" s="107"/>
      <c r="F47" s="107"/>
      <c r="G47" s="107"/>
      <c r="H47" s="107"/>
      <c r="I47" s="328"/>
      <c r="J47" s="328"/>
      <c r="K47" s="328"/>
      <c r="L47" s="328"/>
    </row>
    <row r="48" spans="1:12" x14ac:dyDescent="0.2">
      <c r="A48" s="106"/>
      <c r="B48" s="107"/>
      <c r="C48" s="107"/>
      <c r="D48" s="107"/>
      <c r="E48" s="107"/>
      <c r="F48" s="107"/>
      <c r="G48" s="107"/>
      <c r="H48" s="107"/>
      <c r="I48" s="328"/>
      <c r="J48" s="328"/>
      <c r="K48" s="328"/>
      <c r="L48" s="328"/>
    </row>
    <row r="49" spans="1:12" x14ac:dyDescent="0.2">
      <c r="A49" s="106"/>
      <c r="B49" s="107"/>
      <c r="C49" s="107"/>
      <c r="D49" s="107"/>
      <c r="E49" s="107"/>
      <c r="F49" s="107"/>
      <c r="G49" s="107"/>
      <c r="H49" s="107"/>
      <c r="I49" s="328"/>
      <c r="J49" s="328"/>
      <c r="K49" s="328"/>
      <c r="L49" s="328"/>
    </row>
    <row r="50" spans="1:12" x14ac:dyDescent="0.2">
      <c r="A50" s="106"/>
      <c r="B50" s="107"/>
      <c r="C50" s="107"/>
      <c r="D50" s="107"/>
      <c r="E50" s="107"/>
      <c r="F50" s="107"/>
      <c r="G50" s="107"/>
      <c r="H50" s="107"/>
      <c r="I50" s="328"/>
      <c r="J50" s="328"/>
      <c r="K50" s="328"/>
      <c r="L50" s="328"/>
    </row>
    <row r="51" spans="1:12" x14ac:dyDescent="0.2">
      <c r="A51" s="107"/>
      <c r="B51" s="107"/>
      <c r="C51" s="107"/>
      <c r="D51" s="107"/>
      <c r="E51" s="107"/>
      <c r="F51" s="107"/>
      <c r="G51" s="107"/>
      <c r="H51" s="107"/>
      <c r="I51" s="328"/>
      <c r="J51" s="328"/>
      <c r="K51" s="328"/>
      <c r="L51" s="328"/>
    </row>
  </sheetData>
  <mergeCells count="25">
    <mergeCell ref="I6:I7"/>
    <mergeCell ref="A28:H28"/>
    <mergeCell ref="A1:H1"/>
    <mergeCell ref="A3:H3"/>
    <mergeCell ref="A6:A7"/>
    <mergeCell ref="A4:H4"/>
    <mergeCell ref="B6:H6"/>
    <mergeCell ref="I51:L51"/>
    <mergeCell ref="I48:L48"/>
    <mergeCell ref="I49:L49"/>
    <mergeCell ref="I50:L50"/>
    <mergeCell ref="I47:L47"/>
    <mergeCell ref="I43:L43"/>
    <mergeCell ref="I44:L44"/>
    <mergeCell ref="I45:L45"/>
    <mergeCell ref="I46:L46"/>
    <mergeCell ref="B30:F30"/>
    <mergeCell ref="B31:F31"/>
    <mergeCell ref="B33:F33"/>
    <mergeCell ref="B32:F32"/>
    <mergeCell ref="B38:F38"/>
    <mergeCell ref="B37:F37"/>
    <mergeCell ref="B36:F36"/>
    <mergeCell ref="B35:F35"/>
    <mergeCell ref="B34:F34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zoomScale="120" zoomScaleNormal="120" zoomScaleSheetLayoutView="130" workbookViewId="0">
      <selection activeCell="B8" sqref="B8:C10"/>
    </sheetView>
  </sheetViews>
  <sheetFormatPr baseColWidth="10" defaultColWidth="11.42578125" defaultRowHeight="35.25" customHeight="1" x14ac:dyDescent="0.2"/>
  <cols>
    <col min="1" max="1" width="32.140625" style="70" customWidth="1"/>
    <col min="2" max="2" width="19.42578125" style="65" customWidth="1"/>
    <col min="3" max="3" width="20" style="65" customWidth="1"/>
    <col min="4" max="4" width="21.140625" style="65" customWidth="1"/>
    <col min="5" max="16384" width="11.42578125" style="65"/>
  </cols>
  <sheetData>
    <row r="1" spans="1:4" ht="15" x14ac:dyDescent="0.2">
      <c r="A1" s="283" t="s">
        <v>295</v>
      </c>
      <c r="B1" s="283"/>
      <c r="C1" s="283"/>
      <c r="D1" s="283"/>
    </row>
    <row r="2" spans="1:4" ht="15" x14ac:dyDescent="0.2">
      <c r="A2" s="211" t="s">
        <v>82</v>
      </c>
      <c r="B2" s="220"/>
      <c r="C2" s="220"/>
      <c r="D2" s="220"/>
    </row>
    <row r="3" spans="1:4" s="68" customFormat="1" ht="32.25" customHeight="1" x14ac:dyDescent="0.2">
      <c r="A3" s="284" t="s">
        <v>232</v>
      </c>
      <c r="B3" s="284"/>
      <c r="C3" s="284"/>
      <c r="D3" s="284"/>
    </row>
    <row r="4" spans="1:4" s="68" customFormat="1" ht="19.5" x14ac:dyDescent="0.2">
      <c r="A4" s="287" t="s">
        <v>325</v>
      </c>
      <c r="B4" s="284"/>
      <c r="C4" s="284"/>
      <c r="D4" s="284"/>
    </row>
    <row r="5" spans="1:4" s="68" customFormat="1" ht="5.25" customHeight="1" x14ac:dyDescent="0.2">
      <c r="A5" s="298"/>
      <c r="B5" s="298"/>
      <c r="C5" s="298"/>
      <c r="D5" s="298"/>
    </row>
    <row r="6" spans="1:4" s="68" customFormat="1" ht="20.25" customHeight="1" x14ac:dyDescent="0.2">
      <c r="A6" s="333" t="s">
        <v>247</v>
      </c>
      <c r="B6" s="334" t="s">
        <v>81</v>
      </c>
      <c r="C6" s="334"/>
      <c r="D6" s="333" t="s">
        <v>0</v>
      </c>
    </row>
    <row r="7" spans="1:4" s="68" customFormat="1" ht="18.75" customHeight="1" x14ac:dyDescent="0.2">
      <c r="A7" s="333"/>
      <c r="B7" s="145" t="s">
        <v>79</v>
      </c>
      <c r="C7" s="145" t="s">
        <v>80</v>
      </c>
      <c r="D7" s="333"/>
    </row>
    <row r="8" spans="1:4" ht="20.100000000000001" customHeight="1" x14ac:dyDescent="0.2">
      <c r="A8" s="169" t="s">
        <v>233</v>
      </c>
      <c r="B8" s="143">
        <v>13</v>
      </c>
      <c r="C8" s="143">
        <v>1</v>
      </c>
      <c r="D8" s="144">
        <f t="shared" ref="D8:D10" si="0">SUM(B8:C8)</f>
        <v>14</v>
      </c>
    </row>
    <row r="9" spans="1:4" ht="20.100000000000001" customHeight="1" x14ac:dyDescent="0.2">
      <c r="A9" s="169" t="s">
        <v>235</v>
      </c>
      <c r="B9" s="143">
        <v>1</v>
      </c>
      <c r="C9" s="143">
        <v>1</v>
      </c>
      <c r="D9" s="144">
        <f t="shared" si="0"/>
        <v>2</v>
      </c>
    </row>
    <row r="10" spans="1:4" ht="20.100000000000001" customHeight="1" x14ac:dyDescent="0.2">
      <c r="A10" s="169" t="s">
        <v>234</v>
      </c>
      <c r="B10" s="143">
        <v>2</v>
      </c>
      <c r="C10" s="143">
        <v>1</v>
      </c>
      <c r="D10" s="144">
        <f t="shared" si="0"/>
        <v>3</v>
      </c>
    </row>
    <row r="11" spans="1:4" ht="22.5" customHeight="1" x14ac:dyDescent="0.2">
      <c r="A11" s="205" t="s">
        <v>0</v>
      </c>
      <c r="B11" s="206">
        <f>SUM(B8:B10)</f>
        <v>16</v>
      </c>
      <c r="C11" s="206">
        <f>SUM(C8:C10)</f>
        <v>3</v>
      </c>
      <c r="D11" s="110">
        <f>SUM(D8:D10)</f>
        <v>19</v>
      </c>
    </row>
    <row r="12" spans="1:4" ht="15" x14ac:dyDescent="0.2">
      <c r="A12" s="48" t="s">
        <v>270</v>
      </c>
    </row>
    <row r="13" spans="1:4" ht="15" x14ac:dyDescent="0.2">
      <c r="A13" s="48" t="s">
        <v>243</v>
      </c>
    </row>
    <row r="15" spans="1:4" ht="32.25" customHeight="1" x14ac:dyDescent="0.2">
      <c r="A15" s="69"/>
    </row>
    <row r="16" spans="1:4" ht="19.5" x14ac:dyDescent="0.2"/>
    <row r="17" spans="6:6" ht="13.5" customHeight="1" x14ac:dyDescent="0.2"/>
    <row r="31" spans="6:6" ht="35.25" customHeight="1" x14ac:dyDescent="0.2">
      <c r="F31" s="68"/>
    </row>
    <row r="32" spans="6:6" ht="35.25" customHeight="1" x14ac:dyDescent="0.2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P39"/>
  <sheetViews>
    <sheetView showGridLines="0" zoomScale="90" zoomScaleNormal="90" zoomScaleSheetLayoutView="115" workbookViewId="0">
      <selection activeCell="L25" sqref="L25"/>
    </sheetView>
  </sheetViews>
  <sheetFormatPr baseColWidth="10" defaultColWidth="11.42578125" defaultRowHeight="15" x14ac:dyDescent="0.2"/>
  <cols>
    <col min="1" max="1" width="47" style="129" customWidth="1"/>
    <col min="2" max="8" width="7.7109375" style="129" customWidth="1"/>
    <col min="9" max="9" width="9.85546875" style="129" customWidth="1"/>
    <col min="10" max="11" width="11.42578125" style="129"/>
    <col min="12" max="19" width="5.85546875" style="129" customWidth="1"/>
    <col min="20" max="23" width="5" style="129" customWidth="1"/>
    <col min="24" max="24" width="5.28515625" style="129" customWidth="1"/>
    <col min="25" max="16384" width="11.42578125" style="129"/>
  </cols>
  <sheetData>
    <row r="1" spans="1:10" x14ac:dyDescent="0.2">
      <c r="A1" s="296" t="s">
        <v>296</v>
      </c>
      <c r="B1" s="296"/>
      <c r="C1" s="296"/>
      <c r="D1" s="296"/>
      <c r="E1" s="296"/>
      <c r="F1" s="296"/>
      <c r="G1" s="296"/>
      <c r="H1" s="296"/>
      <c r="I1" s="296"/>
    </row>
    <row r="2" spans="1:10" x14ac:dyDescent="0.2">
      <c r="A2" s="224" t="s">
        <v>82</v>
      </c>
      <c r="B2" s="219"/>
      <c r="C2" s="219"/>
      <c r="D2" s="219"/>
      <c r="E2" s="219"/>
      <c r="F2" s="219"/>
      <c r="G2" s="219"/>
      <c r="H2" s="219"/>
      <c r="I2" s="219"/>
    </row>
    <row r="3" spans="1:10" ht="31.5" customHeight="1" x14ac:dyDescent="0.2">
      <c r="A3" s="297" t="s">
        <v>100</v>
      </c>
      <c r="B3" s="297"/>
      <c r="C3" s="297"/>
      <c r="D3" s="297"/>
      <c r="E3" s="297"/>
      <c r="F3" s="297"/>
      <c r="G3" s="297"/>
      <c r="H3" s="297"/>
      <c r="I3" s="297"/>
    </row>
    <row r="4" spans="1:10" x14ac:dyDescent="0.2">
      <c r="A4" s="300" t="s">
        <v>326</v>
      </c>
      <c r="B4" s="297"/>
      <c r="C4" s="297"/>
      <c r="D4" s="297"/>
      <c r="E4" s="297"/>
      <c r="F4" s="297"/>
      <c r="G4" s="297"/>
      <c r="H4" s="297"/>
      <c r="I4" s="297"/>
    </row>
    <row r="5" spans="1:10" ht="13.5" customHeight="1" x14ac:dyDescent="0.2">
      <c r="A5" s="172"/>
      <c r="B5" s="173"/>
      <c r="C5" s="173"/>
      <c r="D5" s="173"/>
      <c r="E5" s="173"/>
      <c r="F5" s="173"/>
      <c r="G5" s="173"/>
      <c r="H5" s="173"/>
      <c r="I5" s="173"/>
      <c r="J5" s="173"/>
    </row>
    <row r="6" spans="1:10" ht="19.5" customHeight="1" x14ac:dyDescent="0.2">
      <c r="A6" s="335" t="s">
        <v>77</v>
      </c>
      <c r="B6" s="336" t="s">
        <v>51</v>
      </c>
      <c r="C6" s="336"/>
      <c r="D6" s="336"/>
      <c r="E6" s="336"/>
      <c r="F6" s="336"/>
      <c r="G6" s="336"/>
      <c r="H6" s="336"/>
      <c r="I6" s="335" t="s">
        <v>0</v>
      </c>
    </row>
    <row r="7" spans="1:10" ht="18" customHeight="1" x14ac:dyDescent="0.2">
      <c r="A7" s="335"/>
      <c r="B7" s="164" t="s">
        <v>120</v>
      </c>
      <c r="C7" s="164" t="s">
        <v>75</v>
      </c>
      <c r="D7" s="164" t="s">
        <v>74</v>
      </c>
      <c r="E7" s="164" t="s">
        <v>70</v>
      </c>
      <c r="F7" s="164" t="s">
        <v>69</v>
      </c>
      <c r="G7" s="164" t="s">
        <v>130</v>
      </c>
      <c r="H7" s="164" t="s">
        <v>72</v>
      </c>
      <c r="I7" s="335"/>
    </row>
    <row r="8" spans="1:10" ht="19.5" customHeight="1" x14ac:dyDescent="0.2">
      <c r="A8" s="136" t="s">
        <v>200</v>
      </c>
      <c r="B8" s="170">
        <v>0</v>
      </c>
      <c r="C8" s="170">
        <v>2</v>
      </c>
      <c r="D8" s="170">
        <v>2</v>
      </c>
      <c r="E8" s="170">
        <v>0</v>
      </c>
      <c r="F8" s="170">
        <v>0</v>
      </c>
      <c r="G8" s="170">
        <v>0</v>
      </c>
      <c r="H8" s="170">
        <v>0</v>
      </c>
      <c r="I8" s="146">
        <f t="shared" ref="I8:I21" si="0">SUM(B8:H8)</f>
        <v>4</v>
      </c>
    </row>
    <row r="9" spans="1:10" ht="15" customHeight="1" x14ac:dyDescent="0.2">
      <c r="A9" s="136" t="s">
        <v>201</v>
      </c>
      <c r="B9" s="170">
        <v>2</v>
      </c>
      <c r="C9" s="170">
        <v>0</v>
      </c>
      <c r="D9" s="170">
        <v>0</v>
      </c>
      <c r="E9" s="170">
        <v>0</v>
      </c>
      <c r="F9" s="170">
        <v>1</v>
      </c>
      <c r="G9" s="170">
        <v>0</v>
      </c>
      <c r="H9" s="170">
        <v>1</v>
      </c>
      <c r="I9" s="146">
        <f t="shared" si="0"/>
        <v>4</v>
      </c>
    </row>
    <row r="10" spans="1:10" ht="15" customHeight="1" x14ac:dyDescent="0.2">
      <c r="A10" s="165" t="s">
        <v>202</v>
      </c>
      <c r="B10" s="255">
        <v>2</v>
      </c>
      <c r="C10" s="170">
        <v>0</v>
      </c>
      <c r="D10" s="170">
        <v>0</v>
      </c>
      <c r="E10" s="170">
        <v>0</v>
      </c>
      <c r="F10" s="170">
        <v>1</v>
      </c>
      <c r="G10" s="170">
        <v>0</v>
      </c>
      <c r="H10" s="170">
        <v>0</v>
      </c>
      <c r="I10" s="84">
        <f t="shared" si="0"/>
        <v>3</v>
      </c>
    </row>
    <row r="11" spans="1:10" ht="15" customHeight="1" x14ac:dyDescent="0.2">
      <c r="A11" s="165" t="s">
        <v>203</v>
      </c>
      <c r="B11" s="255">
        <v>0</v>
      </c>
      <c r="C11" s="170">
        <v>0</v>
      </c>
      <c r="D11" s="170">
        <v>0</v>
      </c>
      <c r="E11" s="170">
        <v>0</v>
      </c>
      <c r="F11" s="170">
        <v>0</v>
      </c>
      <c r="G11" s="170">
        <v>0</v>
      </c>
      <c r="H11" s="170">
        <v>1</v>
      </c>
      <c r="I11" s="84">
        <f t="shared" si="0"/>
        <v>1</v>
      </c>
    </row>
    <row r="12" spans="1:10" s="181" customFormat="1" ht="12.75" customHeight="1" x14ac:dyDescent="0.2">
      <c r="A12" s="136" t="s">
        <v>204</v>
      </c>
      <c r="B12" s="170">
        <v>0</v>
      </c>
      <c r="C12" s="170">
        <v>0</v>
      </c>
      <c r="D12" s="170">
        <v>1</v>
      </c>
      <c r="E12" s="170">
        <v>0</v>
      </c>
      <c r="F12" s="170">
        <v>1</v>
      </c>
      <c r="G12" s="170">
        <v>0</v>
      </c>
      <c r="H12" s="170">
        <v>0</v>
      </c>
      <c r="I12" s="146">
        <f t="shared" si="0"/>
        <v>2</v>
      </c>
    </row>
    <row r="13" spans="1:10" ht="12.75" customHeight="1" x14ac:dyDescent="0.2">
      <c r="A13" s="165" t="s">
        <v>293</v>
      </c>
      <c r="B13" s="170">
        <v>0</v>
      </c>
      <c r="C13" s="170">
        <v>0</v>
      </c>
      <c r="D13" s="171">
        <v>1</v>
      </c>
      <c r="E13" s="171">
        <v>0</v>
      </c>
      <c r="F13" s="171">
        <v>1</v>
      </c>
      <c r="G13" s="171">
        <v>0</v>
      </c>
      <c r="H13" s="171">
        <v>0</v>
      </c>
      <c r="I13" s="84">
        <f t="shared" si="0"/>
        <v>2</v>
      </c>
    </row>
    <row r="14" spans="1:10" x14ac:dyDescent="0.2">
      <c r="A14" s="136" t="s">
        <v>208</v>
      </c>
      <c r="B14" s="170">
        <v>0</v>
      </c>
      <c r="C14" s="170">
        <v>0</v>
      </c>
      <c r="D14" s="170">
        <v>1</v>
      </c>
      <c r="E14" s="170">
        <v>0</v>
      </c>
      <c r="F14" s="170">
        <v>0</v>
      </c>
      <c r="G14" s="170">
        <v>0</v>
      </c>
      <c r="H14" s="170">
        <v>0</v>
      </c>
      <c r="I14" s="146">
        <f t="shared" si="0"/>
        <v>1</v>
      </c>
    </row>
    <row r="15" spans="1:10" ht="21" customHeight="1" x14ac:dyDescent="0.2">
      <c r="A15" s="165" t="s">
        <v>210</v>
      </c>
      <c r="B15" s="170">
        <v>0</v>
      </c>
      <c r="C15" s="170">
        <v>0</v>
      </c>
      <c r="D15" s="170">
        <v>1</v>
      </c>
      <c r="E15" s="170">
        <v>0</v>
      </c>
      <c r="F15" s="170">
        <v>0</v>
      </c>
      <c r="G15" s="170">
        <v>0</v>
      </c>
      <c r="H15" s="170">
        <v>0</v>
      </c>
      <c r="I15" s="146">
        <f t="shared" si="0"/>
        <v>1</v>
      </c>
    </row>
    <row r="16" spans="1:10" ht="17.25" customHeight="1" x14ac:dyDescent="0.2">
      <c r="A16" s="136" t="s">
        <v>212</v>
      </c>
      <c r="B16" s="170">
        <v>2</v>
      </c>
      <c r="C16" s="170">
        <v>0</v>
      </c>
      <c r="D16" s="170">
        <v>1</v>
      </c>
      <c r="E16" s="170">
        <v>2</v>
      </c>
      <c r="F16" s="170">
        <v>1</v>
      </c>
      <c r="G16" s="170">
        <v>2</v>
      </c>
      <c r="H16" s="170">
        <v>0</v>
      </c>
      <c r="I16" s="146">
        <f t="shared" si="0"/>
        <v>8</v>
      </c>
    </row>
    <row r="17" spans="1:16" ht="21.75" customHeight="1" x14ac:dyDescent="0.2">
      <c r="A17" s="165" t="s">
        <v>213</v>
      </c>
      <c r="B17" s="255">
        <v>2</v>
      </c>
      <c r="C17" s="255">
        <v>0</v>
      </c>
      <c r="D17" s="255">
        <v>1</v>
      </c>
      <c r="E17" s="255">
        <v>2</v>
      </c>
      <c r="F17" s="255">
        <v>1</v>
      </c>
      <c r="G17" s="255">
        <v>2</v>
      </c>
      <c r="H17" s="255">
        <v>0</v>
      </c>
      <c r="I17" s="84">
        <f t="shared" si="0"/>
        <v>8</v>
      </c>
    </row>
    <row r="18" spans="1:16" ht="18.75" customHeight="1" x14ac:dyDescent="0.2">
      <c r="A18" s="136" t="s">
        <v>215</v>
      </c>
      <c r="B18" s="170">
        <v>0</v>
      </c>
      <c r="C18" s="170">
        <v>0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46">
        <f t="shared" si="0"/>
        <v>0</v>
      </c>
    </row>
    <row r="19" spans="1:16" x14ac:dyDescent="0.2">
      <c r="A19" s="165" t="s">
        <v>219</v>
      </c>
      <c r="B19" s="170">
        <v>0</v>
      </c>
      <c r="C19" s="170">
        <v>0</v>
      </c>
      <c r="D19" s="170">
        <v>0</v>
      </c>
      <c r="E19" s="170">
        <v>0</v>
      </c>
      <c r="F19" s="170">
        <v>0</v>
      </c>
      <c r="G19" s="170">
        <v>0</v>
      </c>
      <c r="H19" s="170">
        <v>0</v>
      </c>
      <c r="I19" s="84">
        <f t="shared" si="0"/>
        <v>0</v>
      </c>
    </row>
    <row r="20" spans="1:16" ht="18.75" customHeight="1" x14ac:dyDescent="0.2">
      <c r="A20" s="136" t="s">
        <v>220</v>
      </c>
      <c r="B20" s="170">
        <v>0</v>
      </c>
      <c r="C20" s="170">
        <v>0</v>
      </c>
      <c r="D20" s="170">
        <v>0</v>
      </c>
      <c r="E20" s="170">
        <v>0</v>
      </c>
      <c r="F20" s="170">
        <v>0</v>
      </c>
      <c r="G20" s="170">
        <v>0</v>
      </c>
      <c r="H20" s="170">
        <v>0</v>
      </c>
      <c r="I20" s="146">
        <f t="shared" si="0"/>
        <v>0</v>
      </c>
    </row>
    <row r="21" spans="1:16" ht="22.5" customHeight="1" x14ac:dyDescent="0.2">
      <c r="A21" s="165" t="s">
        <v>112</v>
      </c>
      <c r="B21" s="170">
        <v>0</v>
      </c>
      <c r="C21" s="170">
        <v>0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46">
        <f t="shared" si="0"/>
        <v>0</v>
      </c>
    </row>
    <row r="22" spans="1:16" ht="18" customHeight="1" x14ac:dyDescent="0.2">
      <c r="A22" s="137" t="s">
        <v>0</v>
      </c>
      <c r="B22" s="138">
        <f t="shared" ref="B22:I22" si="1">SUM(B8,B9,B12,B14,B16, B20,B18)</f>
        <v>4</v>
      </c>
      <c r="C22" s="138">
        <f t="shared" si="1"/>
        <v>2</v>
      </c>
      <c r="D22" s="138">
        <f t="shared" si="1"/>
        <v>5</v>
      </c>
      <c r="E22" s="138">
        <f t="shared" si="1"/>
        <v>2</v>
      </c>
      <c r="F22" s="138">
        <f t="shared" si="1"/>
        <v>3</v>
      </c>
      <c r="G22" s="138">
        <f t="shared" si="1"/>
        <v>2</v>
      </c>
      <c r="H22" s="138">
        <f t="shared" si="1"/>
        <v>1</v>
      </c>
      <c r="I22" s="256">
        <f t="shared" si="1"/>
        <v>19</v>
      </c>
    </row>
    <row r="23" spans="1:16" ht="20.25" customHeight="1" x14ac:dyDescent="0.2">
      <c r="A23" s="134" t="s">
        <v>279</v>
      </c>
      <c r="B23" s="158"/>
      <c r="C23" s="158"/>
      <c r="D23" s="158"/>
      <c r="E23" s="158"/>
      <c r="F23" s="158"/>
      <c r="G23" s="158"/>
      <c r="H23" s="158"/>
      <c r="I23" s="159"/>
    </row>
    <row r="24" spans="1:16" ht="10.5" customHeight="1" x14ac:dyDescent="0.2">
      <c r="A24" s="134" t="s">
        <v>243</v>
      </c>
      <c r="B24" s="158"/>
      <c r="C24" s="158"/>
      <c r="D24" s="158"/>
      <c r="E24" s="158"/>
      <c r="F24" s="158"/>
      <c r="G24" s="158"/>
      <c r="H24" s="158"/>
      <c r="I24" s="159"/>
    </row>
    <row r="25" spans="1:16" ht="10.5" customHeight="1" x14ac:dyDescent="0.2">
      <c r="A25" s="338" t="s">
        <v>51</v>
      </c>
      <c r="B25" s="338"/>
      <c r="C25" s="338"/>
      <c r="D25" s="338"/>
      <c r="E25" s="338"/>
      <c r="F25" s="338"/>
      <c r="G25" s="338"/>
      <c r="H25" s="338"/>
      <c r="I25" s="338"/>
    </row>
    <row r="26" spans="1:16" ht="9" customHeight="1" x14ac:dyDescent="0.2">
      <c r="A26" s="130"/>
      <c r="B26" s="130"/>
      <c r="C26" s="130"/>
      <c r="D26" s="130"/>
      <c r="E26" s="130"/>
      <c r="F26" s="130"/>
      <c r="G26" s="130"/>
      <c r="H26" s="130"/>
    </row>
    <row r="27" spans="1:16" ht="12" customHeight="1" x14ac:dyDescent="0.2">
      <c r="A27" s="131" t="s">
        <v>68</v>
      </c>
      <c r="D27" s="337" t="s">
        <v>60</v>
      </c>
      <c r="E27" s="337"/>
      <c r="F27" s="337"/>
      <c r="G27" s="337"/>
      <c r="H27" s="337"/>
      <c r="I27" s="337"/>
      <c r="J27" s="337"/>
      <c r="K27" s="337"/>
      <c r="L27" s="337"/>
    </row>
    <row r="28" spans="1:16" ht="12" customHeight="1" x14ac:dyDescent="0.2">
      <c r="A28" s="131" t="s">
        <v>67</v>
      </c>
      <c r="D28" s="337" t="s">
        <v>59</v>
      </c>
      <c r="E28" s="337"/>
      <c r="F28" s="337"/>
      <c r="G28" s="337"/>
      <c r="H28" s="337"/>
      <c r="I28" s="337"/>
      <c r="J28" s="337"/>
      <c r="K28" s="337"/>
      <c r="L28" s="337"/>
    </row>
    <row r="29" spans="1:16" ht="12" customHeight="1" x14ac:dyDescent="0.2">
      <c r="A29" s="131" t="s">
        <v>66</v>
      </c>
      <c r="D29" s="337" t="s">
        <v>58</v>
      </c>
      <c r="E29" s="337"/>
      <c r="F29" s="337"/>
      <c r="G29" s="337"/>
      <c r="H29" s="337"/>
      <c r="I29" s="337"/>
      <c r="J29" s="337"/>
      <c r="K29" s="337"/>
      <c r="L29" s="337"/>
    </row>
    <row r="30" spans="1:16" ht="12" customHeight="1" x14ac:dyDescent="0.2">
      <c r="A30" s="131" t="s">
        <v>65</v>
      </c>
      <c r="D30" s="337" t="s">
        <v>57</v>
      </c>
      <c r="E30" s="337"/>
      <c r="F30" s="337"/>
      <c r="G30" s="337"/>
      <c r="H30" s="337"/>
      <c r="I30" s="337"/>
      <c r="J30" s="337"/>
      <c r="K30" s="337"/>
      <c r="L30" s="337"/>
    </row>
    <row r="31" spans="1:16" ht="12" customHeight="1" x14ac:dyDescent="0.2">
      <c r="A31" s="131" t="s">
        <v>64</v>
      </c>
      <c r="D31" s="337" t="s">
        <v>56</v>
      </c>
      <c r="E31" s="337"/>
      <c r="F31" s="337"/>
      <c r="G31" s="337"/>
      <c r="H31" s="337"/>
      <c r="I31" s="337"/>
      <c r="J31" s="337"/>
      <c r="K31" s="337"/>
      <c r="L31" s="337"/>
      <c r="M31" s="132"/>
      <c r="N31" s="132"/>
      <c r="O31" s="132"/>
      <c r="P31" s="132"/>
    </row>
    <row r="32" spans="1:16" ht="12" customHeight="1" x14ac:dyDescent="0.2">
      <c r="A32" s="131" t="s">
        <v>63</v>
      </c>
      <c r="D32" s="337" t="s">
        <v>55</v>
      </c>
      <c r="E32" s="337"/>
      <c r="F32" s="337"/>
      <c r="G32" s="337"/>
      <c r="H32" s="337"/>
      <c r="I32" s="337"/>
      <c r="J32" s="337"/>
      <c r="K32" s="337"/>
      <c r="L32" s="337"/>
      <c r="M32" s="132"/>
      <c r="N32" s="132"/>
      <c r="O32" s="132"/>
      <c r="P32" s="132"/>
    </row>
    <row r="33" spans="1:16" ht="12" customHeight="1" x14ac:dyDescent="0.2">
      <c r="A33" s="131" t="s">
        <v>62</v>
      </c>
      <c r="D33" s="337" t="s">
        <v>54</v>
      </c>
      <c r="E33" s="337"/>
      <c r="F33" s="337"/>
      <c r="G33" s="337"/>
      <c r="H33" s="337"/>
      <c r="I33" s="337"/>
      <c r="J33" s="337"/>
      <c r="K33" s="337"/>
      <c r="L33" s="337"/>
      <c r="M33" s="132"/>
      <c r="N33" s="132"/>
      <c r="O33" s="132"/>
      <c r="P33" s="132"/>
    </row>
    <row r="34" spans="1:16" ht="12" customHeight="1" x14ac:dyDescent="0.2">
      <c r="A34" s="131" t="s">
        <v>61</v>
      </c>
      <c r="D34" s="337" t="s">
        <v>53</v>
      </c>
      <c r="E34" s="337"/>
      <c r="F34" s="337"/>
      <c r="G34" s="337"/>
      <c r="H34" s="337"/>
      <c r="I34" s="337"/>
      <c r="J34" s="337"/>
      <c r="K34" s="337"/>
      <c r="L34" s="337"/>
      <c r="M34" s="132"/>
      <c r="N34" s="132"/>
      <c r="O34" s="132"/>
      <c r="P34" s="132"/>
    </row>
    <row r="35" spans="1:16" ht="8.25" customHeight="1" x14ac:dyDescent="0.2">
      <c r="A35" s="133"/>
      <c r="D35" s="337" t="s">
        <v>133</v>
      </c>
      <c r="E35" s="337"/>
      <c r="F35" s="337"/>
      <c r="G35" s="337"/>
      <c r="H35" s="337"/>
      <c r="I35" s="337"/>
      <c r="J35" s="337"/>
      <c r="K35" s="337"/>
      <c r="L35" s="337"/>
      <c r="M35" s="132"/>
      <c r="N35" s="132"/>
      <c r="O35" s="132"/>
      <c r="P35" s="132"/>
    </row>
    <row r="36" spans="1:16" ht="5.25" customHeight="1" x14ac:dyDescent="0.2">
      <c r="A36" s="133"/>
      <c r="B36" s="133"/>
      <c r="C36" s="133"/>
      <c r="D36" s="133"/>
      <c r="E36" s="133"/>
      <c r="F36" s="133"/>
      <c r="G36" s="133"/>
      <c r="H36" s="133"/>
    </row>
    <row r="37" spans="1:16" ht="9.75" customHeight="1" x14ac:dyDescent="0.2"/>
    <row r="38" spans="1:16" x14ac:dyDescent="0.2">
      <c r="B38" s="135"/>
      <c r="C38" s="135"/>
      <c r="D38" s="135"/>
      <c r="E38" s="135"/>
      <c r="F38" s="135"/>
      <c r="G38" s="135"/>
      <c r="H38" s="135"/>
    </row>
    <row r="39" spans="1:16" x14ac:dyDescent="0.2">
      <c r="B39" s="135"/>
      <c r="C39" s="135"/>
      <c r="D39" s="135"/>
      <c r="E39" s="135"/>
      <c r="F39" s="135"/>
      <c r="G39" s="135"/>
      <c r="H39" s="135"/>
    </row>
  </sheetData>
  <mergeCells count="16">
    <mergeCell ref="D32:L32"/>
    <mergeCell ref="D33:L33"/>
    <mergeCell ref="D34:L34"/>
    <mergeCell ref="D35:L35"/>
    <mergeCell ref="A25:I25"/>
    <mergeCell ref="D27:L27"/>
    <mergeCell ref="D28:L28"/>
    <mergeCell ref="D29:L29"/>
    <mergeCell ref="D30:L30"/>
    <mergeCell ref="D31:L31"/>
    <mergeCell ref="A1:I1"/>
    <mergeCell ref="A3:I3"/>
    <mergeCell ref="A6:A7"/>
    <mergeCell ref="B6:H6"/>
    <mergeCell ref="I6:I7"/>
    <mergeCell ref="A4:I4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5"/>
  <sheetViews>
    <sheetView showGridLines="0" topLeftCell="A16" zoomScale="115" zoomScaleNormal="115" zoomScaleSheetLayoutView="100" workbookViewId="0">
      <selection activeCell="E23" sqref="E23"/>
    </sheetView>
  </sheetViews>
  <sheetFormatPr baseColWidth="10" defaultColWidth="11.42578125" defaultRowHeight="19.5" x14ac:dyDescent="0.2"/>
  <cols>
    <col min="1" max="1" width="49" style="70" customWidth="1"/>
    <col min="2" max="2" width="16.140625" style="65" customWidth="1"/>
    <col min="3" max="3" width="15.28515625" style="65" customWidth="1"/>
    <col min="4" max="4" width="17" style="65" customWidth="1"/>
    <col min="5" max="16384" width="11.42578125" style="65"/>
  </cols>
  <sheetData>
    <row r="1" spans="1:4" s="126" customFormat="1" ht="22.5" x14ac:dyDescent="0.2">
      <c r="A1" s="283" t="s">
        <v>138</v>
      </c>
      <c r="B1" s="283"/>
      <c r="C1" s="283"/>
      <c r="D1" s="283"/>
    </row>
    <row r="2" spans="1:4" ht="15" x14ac:dyDescent="0.2">
      <c r="A2" s="211" t="s">
        <v>82</v>
      </c>
      <c r="B2" s="220"/>
      <c r="C2" s="220"/>
      <c r="D2" s="220"/>
    </row>
    <row r="3" spans="1:4" s="68" customFormat="1" ht="30.75" customHeight="1" x14ac:dyDescent="0.2">
      <c r="A3" s="339" t="s">
        <v>261</v>
      </c>
      <c r="B3" s="339"/>
      <c r="C3" s="339"/>
      <c r="D3" s="339"/>
    </row>
    <row r="4" spans="1:4" s="68" customFormat="1" x14ac:dyDescent="0.2">
      <c r="A4" s="340" t="s">
        <v>325</v>
      </c>
      <c r="B4" s="340"/>
      <c r="C4" s="340"/>
      <c r="D4" s="340"/>
    </row>
    <row r="5" spans="1:4" s="68" customFormat="1" ht="13.5" customHeight="1" x14ac:dyDescent="0.2"/>
    <row r="6" spans="1:4" s="68" customFormat="1" ht="37.5" customHeight="1" x14ac:dyDescent="0.2">
      <c r="A6" s="52" t="s">
        <v>228</v>
      </c>
      <c r="B6" s="128" t="s">
        <v>119</v>
      </c>
      <c r="C6" s="128" t="s">
        <v>229</v>
      </c>
      <c r="D6" s="127" t="s">
        <v>237</v>
      </c>
    </row>
    <row r="7" spans="1:4" ht="15" x14ac:dyDescent="0.2">
      <c r="A7" s="88" t="s">
        <v>317</v>
      </c>
      <c r="B7" s="117">
        <v>1</v>
      </c>
      <c r="C7" s="117">
        <v>1</v>
      </c>
      <c r="D7" s="246">
        <v>0</v>
      </c>
    </row>
    <row r="8" spans="1:4" ht="18" x14ac:dyDescent="0.2">
      <c r="A8" s="88" t="s">
        <v>339</v>
      </c>
      <c r="B8" s="117">
        <v>1</v>
      </c>
      <c r="C8" s="117">
        <v>0</v>
      </c>
      <c r="D8" s="246">
        <v>0</v>
      </c>
    </row>
    <row r="9" spans="1:4" ht="27" x14ac:dyDescent="0.2">
      <c r="A9" s="88" t="s">
        <v>340</v>
      </c>
      <c r="B9" s="117">
        <v>1</v>
      </c>
      <c r="C9" s="117">
        <v>0</v>
      </c>
      <c r="D9" s="246">
        <v>10000</v>
      </c>
    </row>
    <row r="10" spans="1:4" ht="15" x14ac:dyDescent="0.2">
      <c r="A10" s="88" t="s">
        <v>341</v>
      </c>
      <c r="B10" s="117">
        <v>1</v>
      </c>
      <c r="C10" s="117">
        <v>1</v>
      </c>
      <c r="D10" s="246">
        <v>0</v>
      </c>
    </row>
    <row r="11" spans="1:4" ht="15" x14ac:dyDescent="0.2">
      <c r="A11" s="88" t="s">
        <v>342</v>
      </c>
      <c r="B11" s="117">
        <v>1</v>
      </c>
      <c r="C11" s="117">
        <v>5</v>
      </c>
      <c r="D11" s="246">
        <v>5000</v>
      </c>
    </row>
    <row r="12" spans="1:4" ht="15" x14ac:dyDescent="0.2">
      <c r="A12" s="88" t="s">
        <v>285</v>
      </c>
      <c r="B12" s="117">
        <v>4</v>
      </c>
      <c r="C12" s="117">
        <v>2</v>
      </c>
      <c r="D12" s="246">
        <v>3224887</v>
      </c>
    </row>
    <row r="13" spans="1:4" ht="15" x14ac:dyDescent="0.2">
      <c r="A13" s="88" t="s">
        <v>1</v>
      </c>
      <c r="B13" s="117">
        <v>45</v>
      </c>
      <c r="C13" s="117">
        <v>48</v>
      </c>
      <c r="D13" s="246">
        <v>261825</v>
      </c>
    </row>
    <row r="14" spans="1:4" ht="18" customHeight="1" x14ac:dyDescent="0.2">
      <c r="A14" s="236" t="s">
        <v>0</v>
      </c>
      <c r="B14" s="237">
        <f>SUM(B7:B13)</f>
        <v>54</v>
      </c>
      <c r="C14" s="237">
        <f>SUM(C7:C13)</f>
        <v>57</v>
      </c>
      <c r="D14" s="238">
        <f>SUM(D7:D13)</f>
        <v>3501712</v>
      </c>
    </row>
    <row r="15" spans="1:4" ht="7.5" customHeight="1" x14ac:dyDescent="0.2">
      <c r="A15" s="65"/>
    </row>
    <row r="16" spans="1:4" x14ac:dyDescent="0.2">
      <c r="D16" s="70"/>
    </row>
    <row r="34" spans="1:1" ht="13.5" customHeight="1" x14ac:dyDescent="0.2">
      <c r="A34" s="48" t="s">
        <v>273</v>
      </c>
    </row>
    <row r="35" spans="1:1" ht="15" x14ac:dyDescent="0.2">
      <c r="A35" s="48" t="s">
        <v>243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zoomScale="115" zoomScaleNormal="115" zoomScaleSheetLayoutView="160" workbookViewId="0">
      <selection activeCell="B8" sqref="B8:K9"/>
    </sheetView>
  </sheetViews>
  <sheetFormatPr baseColWidth="10" defaultColWidth="11.42578125" defaultRowHeight="15" x14ac:dyDescent="0.2"/>
  <cols>
    <col min="1" max="1" width="12" style="57" customWidth="1"/>
    <col min="2" max="9" width="7.5703125" style="57" customWidth="1"/>
    <col min="10" max="10" width="8.7109375" style="57" customWidth="1"/>
    <col min="11" max="11" width="7.5703125" style="57" customWidth="1"/>
    <col min="12" max="12" width="9.7109375" style="57" customWidth="1"/>
    <col min="13" max="13" width="9" style="57" customWidth="1"/>
    <col min="14" max="14" width="9.140625" style="57" customWidth="1"/>
    <col min="15" max="16384" width="11.42578125" style="57"/>
  </cols>
  <sheetData>
    <row r="1" spans="1:15" x14ac:dyDescent="0.2">
      <c r="A1" s="296" t="s">
        <v>244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5" x14ac:dyDescent="0.2">
      <c r="A2" s="211" t="s">
        <v>82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5" ht="29.25" customHeight="1" x14ac:dyDescent="0.2">
      <c r="A3" s="297" t="s">
        <v>152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15" x14ac:dyDescent="0.2">
      <c r="A4" s="341" t="s">
        <v>281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</row>
    <row r="5" spans="1:15" ht="13.5" customHeight="1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5" ht="24.75" customHeight="1" x14ac:dyDescent="0.2">
      <c r="A6" s="289" t="s">
        <v>81</v>
      </c>
      <c r="B6" s="344" t="s">
        <v>153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6"/>
      <c r="N6" s="343" t="s">
        <v>0</v>
      </c>
    </row>
    <row r="7" spans="1:15" ht="24.75" customHeight="1" x14ac:dyDescent="0.2">
      <c r="A7" s="289"/>
      <c r="B7" s="183" t="s">
        <v>134</v>
      </c>
      <c r="C7" s="183" t="s">
        <v>151</v>
      </c>
      <c r="D7" s="183" t="s">
        <v>154</v>
      </c>
      <c r="E7" s="183" t="s">
        <v>155</v>
      </c>
      <c r="F7" s="183" t="s">
        <v>156</v>
      </c>
      <c r="G7" s="183" t="s">
        <v>157</v>
      </c>
      <c r="H7" s="183" t="s">
        <v>257</v>
      </c>
      <c r="I7" s="183" t="s">
        <v>263</v>
      </c>
      <c r="J7" s="183" t="s">
        <v>264</v>
      </c>
      <c r="K7" s="183" t="s">
        <v>266</v>
      </c>
      <c r="L7" s="183" t="s">
        <v>269</v>
      </c>
      <c r="M7" s="182" t="s">
        <v>268</v>
      </c>
      <c r="N7" s="343"/>
    </row>
    <row r="8" spans="1:15" ht="21" customHeight="1" x14ac:dyDescent="0.2">
      <c r="A8" s="88" t="s">
        <v>79</v>
      </c>
      <c r="B8" s="108">
        <v>25</v>
      </c>
      <c r="C8" s="108">
        <v>8</v>
      </c>
      <c r="D8" s="108">
        <v>8</v>
      </c>
      <c r="E8" s="108">
        <v>7</v>
      </c>
      <c r="F8" s="108">
        <v>8</v>
      </c>
      <c r="G8" s="108">
        <v>6</v>
      </c>
      <c r="H8" s="108">
        <v>9</v>
      </c>
      <c r="I8" s="108">
        <v>12</v>
      </c>
      <c r="J8" s="108">
        <v>9</v>
      </c>
      <c r="K8" s="108">
        <v>5</v>
      </c>
      <c r="L8" s="108">
        <v>0</v>
      </c>
      <c r="M8" s="108">
        <v>0</v>
      </c>
      <c r="N8" s="108">
        <f>SUM(B8:M8)</f>
        <v>97</v>
      </c>
    </row>
    <row r="9" spans="1:15" ht="21.75" customHeight="1" x14ac:dyDescent="0.2">
      <c r="A9" s="88" t="s">
        <v>80</v>
      </c>
      <c r="B9" s="108">
        <v>8</v>
      </c>
      <c r="C9" s="108">
        <v>2</v>
      </c>
      <c r="D9" s="108">
        <v>4</v>
      </c>
      <c r="E9" s="108">
        <v>2</v>
      </c>
      <c r="F9" s="108">
        <v>2</v>
      </c>
      <c r="G9" s="108">
        <v>0</v>
      </c>
      <c r="H9" s="108">
        <v>2</v>
      </c>
      <c r="I9" s="108">
        <v>0</v>
      </c>
      <c r="J9" s="108">
        <v>1</v>
      </c>
      <c r="K9" s="108">
        <v>0</v>
      </c>
      <c r="L9" s="108">
        <v>0</v>
      </c>
      <c r="M9" s="108">
        <v>0</v>
      </c>
      <c r="N9" s="108">
        <f>SUM(B9:M9)</f>
        <v>21</v>
      </c>
    </row>
    <row r="10" spans="1:15" ht="24.75" customHeight="1" x14ac:dyDescent="0.2">
      <c r="A10" s="54" t="s">
        <v>2</v>
      </c>
      <c r="B10" s="109">
        <f t="shared" ref="B10:M10" si="0">SUM(B8:B9)</f>
        <v>33</v>
      </c>
      <c r="C10" s="109">
        <f t="shared" si="0"/>
        <v>10</v>
      </c>
      <c r="D10" s="109">
        <f t="shared" si="0"/>
        <v>12</v>
      </c>
      <c r="E10" s="109">
        <f t="shared" si="0"/>
        <v>9</v>
      </c>
      <c r="F10" s="109">
        <f t="shared" si="0"/>
        <v>10</v>
      </c>
      <c r="G10" s="109">
        <f t="shared" si="0"/>
        <v>6</v>
      </c>
      <c r="H10" s="109">
        <f t="shared" si="0"/>
        <v>11</v>
      </c>
      <c r="I10" s="109">
        <f t="shared" si="0"/>
        <v>12</v>
      </c>
      <c r="J10" s="109">
        <f t="shared" si="0"/>
        <v>10</v>
      </c>
      <c r="K10" s="109">
        <f t="shared" si="0"/>
        <v>5</v>
      </c>
      <c r="L10" s="109">
        <f t="shared" si="0"/>
        <v>0</v>
      </c>
      <c r="M10" s="109">
        <f t="shared" si="0"/>
        <v>0</v>
      </c>
      <c r="N10" s="109">
        <f>SUM(N8:N9)</f>
        <v>118</v>
      </c>
    </row>
    <row r="11" spans="1:15" ht="19.5" customHeight="1" x14ac:dyDescent="0.2">
      <c r="A11" s="48" t="s">
        <v>272</v>
      </c>
    </row>
    <row r="12" spans="1:15" x14ac:dyDescent="0.2">
      <c r="A12" s="48" t="s">
        <v>243</v>
      </c>
    </row>
    <row r="13" spans="1:15" ht="24.95" customHeight="1" x14ac:dyDescent="0.2"/>
    <row r="14" spans="1:15" ht="24.95" customHeight="1" x14ac:dyDescent="0.25">
      <c r="A14" s="178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</row>
    <row r="15" spans="1:15" ht="24.95" customHeight="1" x14ac:dyDescent="0.25">
      <c r="A15" s="178"/>
      <c r="B15"/>
      <c r="C15"/>
      <c r="D15"/>
      <c r="E15"/>
      <c r="F15"/>
      <c r="G15"/>
      <c r="H15"/>
      <c r="I15"/>
      <c r="J15"/>
      <c r="K15"/>
      <c r="L15"/>
      <c r="M15"/>
      <c r="N15" s="175"/>
      <c r="O15" s="176"/>
    </row>
    <row r="16" spans="1:15" ht="24.95" customHeight="1" x14ac:dyDescent="0.25">
      <c r="A16" s="178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6"/>
    </row>
    <row r="17" spans="1:15" ht="24.95" customHeight="1" x14ac:dyDescent="0.25">
      <c r="A17" s="177"/>
      <c r="B17" s="175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18" spans="1:15" ht="24.95" customHeight="1" x14ac:dyDescent="0.2"/>
    <row r="19" spans="1:15" ht="24.95" customHeight="1" x14ac:dyDescent="0.2"/>
    <row r="20" spans="1:15" ht="24.95" customHeight="1" x14ac:dyDescent="0.2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4"/>
  <sheetViews>
    <sheetView showGridLines="0" zoomScale="115" zoomScaleNormal="115" zoomScaleSheetLayoutView="130" workbookViewId="0">
      <selection activeCell="G8" sqref="G8"/>
    </sheetView>
  </sheetViews>
  <sheetFormatPr baseColWidth="10" defaultColWidth="11.42578125" defaultRowHeight="19.5" x14ac:dyDescent="0.2"/>
  <cols>
    <col min="1" max="1" width="49.140625" style="122" customWidth="1"/>
    <col min="2" max="2" width="17.85546875" style="113" customWidth="1"/>
    <col min="3" max="3" width="16.42578125" style="113" customWidth="1"/>
    <col min="4" max="4" width="12.5703125" style="113" customWidth="1"/>
    <col min="5" max="16384" width="11.42578125" style="113"/>
  </cols>
  <sheetData>
    <row r="1" spans="1:4" s="112" customFormat="1" ht="22.5" x14ac:dyDescent="0.2">
      <c r="A1" s="347" t="s">
        <v>146</v>
      </c>
      <c r="B1" s="347"/>
      <c r="C1" s="347"/>
      <c r="D1" s="347"/>
    </row>
    <row r="2" spans="1:4" ht="15" x14ac:dyDescent="0.2">
      <c r="A2" s="225" t="s">
        <v>82</v>
      </c>
      <c r="B2" s="226"/>
      <c r="C2" s="226"/>
      <c r="D2" s="226"/>
    </row>
    <row r="3" spans="1:4" s="114" customFormat="1" ht="30" customHeight="1" x14ac:dyDescent="0.2">
      <c r="A3" s="348" t="s">
        <v>230</v>
      </c>
      <c r="B3" s="348"/>
      <c r="C3" s="348"/>
      <c r="D3" s="348"/>
    </row>
    <row r="4" spans="1:4" s="114" customFormat="1" x14ac:dyDescent="0.2">
      <c r="A4" s="349" t="s">
        <v>325</v>
      </c>
      <c r="B4" s="349"/>
      <c r="C4" s="349"/>
      <c r="D4" s="349"/>
    </row>
    <row r="5" spans="1:4" s="114" customFormat="1" ht="13.5" customHeight="1" x14ac:dyDescent="0.2">
      <c r="A5" s="115"/>
      <c r="B5" s="115"/>
      <c r="C5" s="115"/>
      <c r="D5" s="115"/>
    </row>
    <row r="6" spans="1:4" s="114" customFormat="1" x14ac:dyDescent="0.2">
      <c r="A6" s="350" t="s">
        <v>231</v>
      </c>
      <c r="B6" s="351" t="s">
        <v>81</v>
      </c>
      <c r="C6" s="352"/>
      <c r="D6" s="353" t="s">
        <v>0</v>
      </c>
    </row>
    <row r="7" spans="1:4" s="114" customFormat="1" x14ac:dyDescent="0.2">
      <c r="A7" s="350"/>
      <c r="B7" s="160" t="s">
        <v>79</v>
      </c>
      <c r="C7" s="116" t="s">
        <v>80</v>
      </c>
      <c r="D7" s="353"/>
    </row>
    <row r="8" spans="1:4" ht="21.75" customHeight="1" x14ac:dyDescent="0.2">
      <c r="A8" s="123" t="s">
        <v>260</v>
      </c>
      <c r="B8" s="143">
        <v>3</v>
      </c>
      <c r="C8" s="143">
        <v>0</v>
      </c>
      <c r="D8" s="118">
        <f>SUM(B8:C8)</f>
        <v>3</v>
      </c>
    </row>
    <row r="9" spans="1:4" ht="21.75" customHeight="1" x14ac:dyDescent="0.2">
      <c r="A9" s="123" t="s">
        <v>343</v>
      </c>
      <c r="B9" s="143">
        <v>0</v>
      </c>
      <c r="C9" s="143">
        <v>1</v>
      </c>
      <c r="D9" s="118">
        <f>SUM(B9:C9)</f>
        <v>1</v>
      </c>
    </row>
    <row r="10" spans="1:4" ht="21.75" customHeight="1" x14ac:dyDescent="0.2">
      <c r="A10" s="123" t="s">
        <v>344</v>
      </c>
      <c r="B10" s="143">
        <v>1</v>
      </c>
      <c r="C10" s="143">
        <v>0</v>
      </c>
      <c r="D10" s="118">
        <f>SUM(B10:C10)</f>
        <v>1</v>
      </c>
    </row>
    <row r="11" spans="1:4" ht="21.75" customHeight="1" x14ac:dyDescent="0.2">
      <c r="A11" s="123" t="s">
        <v>1</v>
      </c>
      <c r="B11" s="143">
        <v>1</v>
      </c>
      <c r="C11" s="143">
        <v>0</v>
      </c>
      <c r="D11" s="118">
        <f>SUM(B11:C11)</f>
        <v>1</v>
      </c>
    </row>
    <row r="12" spans="1:4" ht="23.25" customHeight="1" x14ac:dyDescent="0.2">
      <c r="A12" s="119" t="s">
        <v>0</v>
      </c>
      <c r="B12" s="120">
        <f>SUM(B8:B11)</f>
        <v>5</v>
      </c>
      <c r="C12" s="120">
        <f>SUM(C8:C11)</f>
        <v>1</v>
      </c>
      <c r="D12" s="121">
        <f>SUM(D8:D11)</f>
        <v>6</v>
      </c>
    </row>
    <row r="13" spans="1:4" ht="13.5" customHeight="1" x14ac:dyDescent="0.2">
      <c r="A13" s="48" t="s">
        <v>272</v>
      </c>
    </row>
    <row r="14" spans="1:4" ht="15" x14ac:dyDescent="0.2">
      <c r="A14" s="48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4"/>
  <sheetViews>
    <sheetView showGridLines="0" topLeftCell="A2" zoomScale="130" zoomScaleNormal="130" zoomScaleSheetLayoutView="120" workbookViewId="0">
      <selection activeCell="E23" sqref="E23"/>
    </sheetView>
  </sheetViews>
  <sheetFormatPr baseColWidth="10" defaultColWidth="11.42578125" defaultRowHeight="19.5" x14ac:dyDescent="0.2"/>
  <cols>
    <col min="1" max="1" width="51" style="122" customWidth="1"/>
    <col min="2" max="2" width="14.28515625" style="113" customWidth="1"/>
    <col min="3" max="3" width="15.7109375" style="113" customWidth="1"/>
    <col min="4" max="4" width="16.85546875" style="113" customWidth="1"/>
    <col min="5" max="16384" width="11.42578125" style="113"/>
  </cols>
  <sheetData>
    <row r="1" spans="1:4" s="112" customFormat="1" ht="22.5" x14ac:dyDescent="0.2">
      <c r="A1" s="347" t="s">
        <v>297</v>
      </c>
      <c r="B1" s="347"/>
      <c r="C1" s="347"/>
      <c r="D1" s="347"/>
    </row>
    <row r="2" spans="1:4" ht="15" x14ac:dyDescent="0.2">
      <c r="A2" s="225" t="s">
        <v>82</v>
      </c>
      <c r="B2" s="226"/>
      <c r="C2" s="226"/>
      <c r="D2" s="226"/>
    </row>
    <row r="3" spans="1:4" s="114" customFormat="1" ht="30" customHeight="1" x14ac:dyDescent="0.2">
      <c r="A3" s="348" t="s">
        <v>160</v>
      </c>
      <c r="B3" s="348"/>
      <c r="C3" s="348"/>
      <c r="D3" s="348"/>
    </row>
    <row r="4" spans="1:4" s="114" customFormat="1" x14ac:dyDescent="0.2">
      <c r="A4" s="349" t="s">
        <v>325</v>
      </c>
      <c r="B4" s="349"/>
      <c r="C4" s="349"/>
      <c r="D4" s="349"/>
    </row>
    <row r="5" spans="1:4" s="114" customFormat="1" ht="13.5" customHeight="1" x14ac:dyDescent="0.2">
      <c r="A5" s="115"/>
      <c r="B5" s="115"/>
      <c r="C5" s="115"/>
      <c r="D5" s="115"/>
    </row>
    <row r="6" spans="1:4" s="114" customFormat="1" x14ac:dyDescent="0.2">
      <c r="A6" s="354" t="s">
        <v>159</v>
      </c>
      <c r="B6" s="355" t="s">
        <v>81</v>
      </c>
      <c r="C6" s="355"/>
      <c r="D6" s="356" t="s">
        <v>0</v>
      </c>
    </row>
    <row r="7" spans="1:4" s="114" customFormat="1" x14ac:dyDescent="0.2">
      <c r="A7" s="354"/>
      <c r="B7" s="125" t="s">
        <v>79</v>
      </c>
      <c r="C7" s="125" t="s">
        <v>80</v>
      </c>
      <c r="D7" s="356"/>
    </row>
    <row r="8" spans="1:4" ht="15" customHeight="1" x14ac:dyDescent="0.2">
      <c r="A8" s="123" t="s">
        <v>345</v>
      </c>
      <c r="B8" s="117">
        <v>1</v>
      </c>
      <c r="C8" s="117">
        <v>0</v>
      </c>
      <c r="D8" s="118">
        <f>SUM(B8:C8)</f>
        <v>1</v>
      </c>
    </row>
    <row r="9" spans="1:4" ht="15" customHeight="1" x14ac:dyDescent="0.2">
      <c r="A9" s="123" t="s">
        <v>346</v>
      </c>
      <c r="B9" s="117">
        <v>1</v>
      </c>
      <c r="C9" s="117">
        <v>0</v>
      </c>
      <c r="D9" s="118">
        <f>SUM(B9:C9)</f>
        <v>1</v>
      </c>
    </row>
    <row r="10" spans="1:4" ht="15" customHeight="1" x14ac:dyDescent="0.2">
      <c r="A10" s="123" t="s">
        <v>249</v>
      </c>
      <c r="B10" s="117">
        <v>3</v>
      </c>
      <c r="C10" s="117">
        <v>0</v>
      </c>
      <c r="D10" s="118">
        <f>SUM(B10:C10)</f>
        <v>3</v>
      </c>
    </row>
    <row r="11" spans="1:4" ht="18" customHeight="1" x14ac:dyDescent="0.2">
      <c r="A11" s="123" t="s">
        <v>347</v>
      </c>
      <c r="B11" s="117">
        <v>0</v>
      </c>
      <c r="C11" s="117">
        <v>1</v>
      </c>
      <c r="D11" s="118">
        <f>SUM(B11:C11)</f>
        <v>1</v>
      </c>
    </row>
    <row r="12" spans="1:4" ht="22.5" customHeight="1" x14ac:dyDescent="0.2">
      <c r="A12" s="119" t="s">
        <v>0</v>
      </c>
      <c r="B12" s="120">
        <f>SUM(B8:B11)</f>
        <v>5</v>
      </c>
      <c r="C12" s="120">
        <f>SUM(C8:C11)</f>
        <v>1</v>
      </c>
      <c r="D12" s="121">
        <f>SUM(D8:D11)</f>
        <v>6</v>
      </c>
    </row>
    <row r="13" spans="1:4" ht="13.5" customHeight="1" x14ac:dyDescent="0.2">
      <c r="A13" s="124" t="s">
        <v>270</v>
      </c>
    </row>
    <row r="14" spans="1:4" ht="15" x14ac:dyDescent="0.2">
      <c r="A14" s="124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C-1 A</vt:lpstr>
      <vt:lpstr>C-1 B</vt:lpstr>
      <vt:lpstr>C-2</vt:lpstr>
      <vt:lpstr>C-3</vt:lpstr>
      <vt:lpstr>C-4</vt:lpstr>
      <vt:lpstr>C-5</vt:lpstr>
      <vt:lpstr>C-6</vt:lpstr>
      <vt:lpstr>C-7</vt:lpstr>
      <vt:lpstr>C-71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'C-1 A'!Área_de_impresión</vt:lpstr>
      <vt:lpstr>'C-1 B'!Área_de_impresión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2025-02-04T14:45:35Z</cp:lastPrinted>
  <dcterms:created xsi:type="dcterms:W3CDTF">2005-11-30T15:13:05Z</dcterms:created>
  <dcterms:modified xsi:type="dcterms:W3CDTF">2025-02-04T17:32:26Z</dcterms:modified>
</cp:coreProperties>
</file>